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klcouncil.sharepoint.com/sites/CommunityPlacesReports/Shared Documents/Integrated reports/CC Facility Register/Data/"/>
    </mc:Choice>
  </mc:AlternateContent>
  <xr:revisionPtr revIDLastSave="85" documentId="8_{59FC8959-67AA-4DD7-B350-1B7F11A5C75B}" xr6:coauthVersionLast="47" xr6:coauthVersionMax="47" xr10:uidLastSave="{0DF291C2-C358-4A31-9C56-1C262A7701BD}"/>
  <bookViews>
    <workbookView xWindow="-120" yWindow="-120" windowWidth="29040" windowHeight="15840" firstSheet="1" activeTab="1" xr2:uid="{FDB3D7FE-2E91-4053-9401-D8633B4DB641}"/>
  </bookViews>
  <sheets>
    <sheet name="Rooms" sheetId="3" r:id="rId1"/>
    <sheet name="Facilities" sheetId="1" r:id="rId2"/>
    <sheet name="Consolidation with SAP data" sheetId="2" state="hidden" r:id="rId3"/>
  </sheets>
  <externalReferences>
    <externalReference r:id="rId4"/>
  </externalReferences>
  <definedNames>
    <definedName name="_xlnm._FilterDatabase" localSheetId="2" hidden="1">'Consolidation with SAP data'!$A$2:$X$406</definedName>
    <definedName name="_xlnm._FilterDatabase" localSheetId="1" hidden="1">Facilities!$A$3:$U$295</definedName>
    <definedName name="_xlnm._FilterDatabase" localSheetId="0" hidden="1">Rooms!$A$4:$F$360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60" i="3" l="1"/>
  <c r="E360" i="3"/>
  <c r="F359" i="3"/>
  <c r="E359" i="3"/>
  <c r="F358" i="3"/>
  <c r="E358" i="3"/>
  <c r="F357" i="3"/>
  <c r="E357" i="3"/>
  <c r="F356" i="3"/>
  <c r="E356" i="3"/>
  <c r="F355" i="3"/>
  <c r="E355" i="3"/>
  <c r="F354" i="3"/>
  <c r="E354" i="3"/>
  <c r="F353" i="3"/>
  <c r="E353" i="3"/>
  <c r="F352" i="3"/>
  <c r="E352" i="3"/>
  <c r="F351" i="3"/>
  <c r="E351" i="3"/>
  <c r="F350" i="3"/>
  <c r="E350" i="3"/>
  <c r="F349" i="3"/>
  <c r="E349" i="3"/>
  <c r="F348" i="3"/>
  <c r="E348" i="3"/>
  <c r="F347" i="3"/>
  <c r="E347" i="3"/>
  <c r="F346" i="3"/>
  <c r="E346" i="3"/>
  <c r="F345" i="3"/>
  <c r="E345" i="3"/>
  <c r="F344" i="3"/>
  <c r="E344" i="3"/>
  <c r="F343" i="3"/>
  <c r="E343" i="3"/>
  <c r="F342" i="3"/>
  <c r="E342" i="3"/>
  <c r="F341" i="3"/>
  <c r="E341" i="3"/>
  <c r="F340" i="3"/>
  <c r="E340" i="3"/>
  <c r="F339" i="3"/>
  <c r="E339" i="3"/>
  <c r="F338" i="3"/>
  <c r="E338" i="3"/>
  <c r="F337" i="3"/>
  <c r="E337" i="3"/>
  <c r="F336" i="3"/>
  <c r="E336" i="3"/>
  <c r="F335" i="3"/>
  <c r="E335" i="3"/>
  <c r="F334" i="3"/>
  <c r="E334" i="3"/>
  <c r="F333" i="3"/>
  <c r="E333" i="3"/>
  <c r="F332" i="3"/>
  <c r="E332" i="3"/>
  <c r="F331" i="3"/>
  <c r="E331" i="3"/>
  <c r="F330" i="3"/>
  <c r="E330" i="3"/>
  <c r="F329" i="3"/>
  <c r="E329" i="3"/>
  <c r="F328" i="3"/>
  <c r="E328" i="3"/>
  <c r="F327" i="3"/>
  <c r="E327" i="3"/>
  <c r="F326" i="3"/>
  <c r="E326" i="3"/>
  <c r="F325" i="3"/>
  <c r="E325" i="3"/>
  <c r="F324" i="3"/>
  <c r="E324" i="3"/>
  <c r="F323" i="3"/>
  <c r="E323" i="3"/>
  <c r="F322" i="3"/>
  <c r="E322" i="3"/>
  <c r="F321" i="3"/>
  <c r="E321" i="3"/>
  <c r="F320" i="3"/>
  <c r="E320" i="3"/>
  <c r="F319" i="3"/>
  <c r="E319" i="3"/>
  <c r="F318" i="3"/>
  <c r="E318" i="3"/>
  <c r="F317" i="3"/>
  <c r="E317" i="3"/>
  <c r="F316" i="3"/>
  <c r="E316" i="3"/>
  <c r="F315" i="3"/>
  <c r="E315" i="3"/>
  <c r="F314" i="3"/>
  <c r="E314" i="3"/>
  <c r="F313" i="3"/>
  <c r="E313" i="3"/>
  <c r="F312" i="3"/>
  <c r="E312" i="3"/>
  <c r="F311" i="3"/>
  <c r="E311" i="3"/>
  <c r="F310" i="3"/>
  <c r="E310" i="3"/>
  <c r="F309" i="3"/>
  <c r="E309" i="3"/>
  <c r="F308" i="3"/>
  <c r="E308" i="3"/>
  <c r="F307" i="3"/>
  <c r="E307" i="3"/>
  <c r="F306" i="3"/>
  <c r="E306" i="3"/>
  <c r="F305" i="3"/>
  <c r="E305" i="3"/>
  <c r="F304" i="3"/>
  <c r="E304" i="3"/>
  <c r="F303" i="3"/>
  <c r="E303" i="3"/>
  <c r="F302" i="3"/>
  <c r="E302" i="3"/>
  <c r="F301" i="3"/>
  <c r="E301" i="3"/>
  <c r="F300" i="3"/>
  <c r="E300" i="3"/>
  <c r="F299" i="3"/>
  <c r="E299" i="3"/>
  <c r="F298" i="3"/>
  <c r="E298" i="3"/>
  <c r="F297" i="3"/>
  <c r="E297" i="3"/>
  <c r="F296" i="3"/>
  <c r="E296" i="3"/>
  <c r="F295" i="3"/>
  <c r="E295" i="3"/>
  <c r="F294" i="3"/>
  <c r="E294" i="3"/>
  <c r="F293" i="3"/>
  <c r="E293" i="3"/>
  <c r="F292" i="3"/>
  <c r="E292" i="3"/>
  <c r="F291" i="3"/>
  <c r="E291" i="3"/>
  <c r="F290" i="3"/>
  <c r="E290" i="3"/>
  <c r="F289" i="3"/>
  <c r="E289" i="3"/>
  <c r="F288" i="3"/>
  <c r="E288" i="3"/>
  <c r="F287" i="3"/>
  <c r="E287" i="3"/>
  <c r="F286" i="3"/>
  <c r="E286" i="3"/>
  <c r="F285" i="3"/>
  <c r="E285" i="3"/>
  <c r="F284" i="3"/>
  <c r="E284" i="3"/>
  <c r="F283" i="3"/>
  <c r="E283" i="3"/>
  <c r="F282" i="3"/>
  <c r="E282" i="3"/>
  <c r="F281" i="3"/>
  <c r="E281" i="3"/>
  <c r="F280" i="3"/>
  <c r="E280" i="3"/>
  <c r="F279" i="3"/>
  <c r="E279" i="3"/>
  <c r="F278" i="3"/>
  <c r="E278" i="3"/>
  <c r="F277" i="3"/>
  <c r="E277" i="3"/>
  <c r="F276" i="3"/>
  <c r="E276" i="3"/>
  <c r="F275" i="3"/>
  <c r="E275" i="3"/>
  <c r="F274" i="3"/>
  <c r="E274" i="3"/>
  <c r="F273" i="3"/>
  <c r="E273" i="3"/>
  <c r="F272" i="3"/>
  <c r="E272" i="3"/>
  <c r="F271" i="3"/>
  <c r="E271" i="3"/>
  <c r="F270" i="3"/>
  <c r="E270" i="3"/>
  <c r="F269" i="3"/>
  <c r="E269" i="3"/>
  <c r="F268" i="3"/>
  <c r="E268" i="3"/>
  <c r="F267" i="3"/>
  <c r="E267" i="3"/>
  <c r="F266" i="3"/>
  <c r="E266" i="3"/>
  <c r="F265" i="3"/>
  <c r="E265" i="3"/>
  <c r="F264" i="3"/>
  <c r="E264" i="3"/>
  <c r="F263" i="3"/>
  <c r="E263" i="3"/>
  <c r="F262" i="3"/>
  <c r="E262" i="3"/>
  <c r="F261" i="3"/>
  <c r="E261" i="3"/>
  <c r="F260" i="3"/>
  <c r="E260" i="3"/>
  <c r="F259" i="3"/>
  <c r="E259" i="3"/>
  <c r="F258" i="3"/>
  <c r="E258" i="3"/>
  <c r="F257" i="3"/>
  <c r="E257" i="3"/>
  <c r="F256" i="3"/>
  <c r="E256" i="3"/>
  <c r="F255" i="3"/>
  <c r="E255" i="3"/>
  <c r="F254" i="3"/>
  <c r="E254" i="3"/>
  <c r="F253" i="3"/>
  <c r="E253" i="3"/>
  <c r="F252" i="3"/>
  <c r="E252" i="3"/>
  <c r="F251" i="3"/>
  <c r="E251" i="3"/>
  <c r="F250" i="3"/>
  <c r="E250" i="3"/>
  <c r="F249" i="3"/>
  <c r="E249" i="3"/>
  <c r="F248" i="3"/>
  <c r="E248" i="3"/>
  <c r="F247" i="3"/>
  <c r="E247" i="3"/>
  <c r="F246" i="3"/>
  <c r="E246" i="3"/>
  <c r="F245" i="3"/>
  <c r="E245" i="3"/>
  <c r="F244" i="3"/>
  <c r="E244" i="3"/>
  <c r="F243" i="3"/>
  <c r="E243" i="3"/>
  <c r="F242" i="3"/>
  <c r="E242" i="3"/>
  <c r="F241" i="3"/>
  <c r="E241" i="3"/>
  <c r="F240" i="3"/>
  <c r="E240" i="3"/>
  <c r="F239" i="3"/>
  <c r="E239" i="3"/>
  <c r="F238" i="3"/>
  <c r="E238" i="3"/>
  <c r="F237" i="3"/>
  <c r="E237" i="3"/>
  <c r="F236" i="3"/>
  <c r="E236" i="3"/>
  <c r="F235" i="3"/>
  <c r="E235" i="3"/>
  <c r="F234" i="3"/>
  <c r="E234" i="3"/>
  <c r="F233" i="3"/>
  <c r="E233" i="3"/>
  <c r="F232" i="3"/>
  <c r="E232" i="3"/>
  <c r="F231" i="3"/>
  <c r="E231" i="3"/>
  <c r="F230" i="3"/>
  <c r="E230" i="3"/>
  <c r="F229" i="3"/>
  <c r="E229" i="3"/>
  <c r="F228" i="3"/>
  <c r="E228" i="3"/>
  <c r="F227" i="3"/>
  <c r="E227" i="3"/>
  <c r="F226" i="3"/>
  <c r="E226" i="3"/>
  <c r="F225" i="3"/>
  <c r="E225" i="3"/>
  <c r="F224" i="3"/>
  <c r="E224" i="3"/>
  <c r="F223" i="3"/>
  <c r="E223" i="3"/>
  <c r="F222" i="3"/>
  <c r="E222" i="3"/>
  <c r="F221" i="3"/>
  <c r="E221" i="3"/>
  <c r="F220" i="3"/>
  <c r="E220" i="3"/>
  <c r="F219" i="3"/>
  <c r="E219" i="3"/>
  <c r="F218" i="3"/>
  <c r="E218" i="3"/>
  <c r="F217" i="3"/>
  <c r="E217" i="3"/>
  <c r="F216" i="3"/>
  <c r="E216" i="3"/>
  <c r="F215" i="3"/>
  <c r="E215" i="3"/>
  <c r="F214" i="3"/>
  <c r="E214" i="3"/>
  <c r="F213" i="3"/>
  <c r="E213" i="3"/>
  <c r="F212" i="3"/>
  <c r="E212" i="3"/>
  <c r="F211" i="3"/>
  <c r="E211" i="3"/>
  <c r="F210" i="3"/>
  <c r="E210" i="3"/>
  <c r="F209" i="3"/>
  <c r="E209" i="3"/>
  <c r="F208" i="3"/>
  <c r="E208" i="3"/>
  <c r="F207" i="3"/>
  <c r="E207" i="3"/>
  <c r="F206" i="3"/>
  <c r="E206" i="3"/>
  <c r="F205" i="3"/>
  <c r="E205" i="3"/>
  <c r="F204" i="3"/>
  <c r="E204" i="3"/>
  <c r="F203" i="3"/>
  <c r="E203" i="3"/>
  <c r="F202" i="3"/>
  <c r="E202" i="3"/>
  <c r="F201" i="3"/>
  <c r="E201" i="3"/>
  <c r="F200" i="3"/>
  <c r="E200" i="3"/>
  <c r="F199" i="3"/>
  <c r="E199" i="3"/>
  <c r="F198" i="3"/>
  <c r="E198" i="3"/>
  <c r="F197" i="3"/>
  <c r="E197" i="3"/>
  <c r="F196" i="3"/>
  <c r="E196" i="3"/>
  <c r="F195" i="3"/>
  <c r="E195" i="3"/>
  <c r="F194" i="3"/>
  <c r="E194" i="3"/>
  <c r="F193" i="3"/>
  <c r="E193" i="3"/>
  <c r="F192" i="3"/>
  <c r="E192" i="3"/>
  <c r="F191" i="3"/>
  <c r="E191" i="3"/>
  <c r="F190" i="3"/>
  <c r="E190" i="3"/>
  <c r="F189" i="3"/>
  <c r="E189" i="3"/>
  <c r="F188" i="3"/>
  <c r="E188" i="3"/>
  <c r="F187" i="3"/>
  <c r="E187" i="3"/>
  <c r="F186" i="3"/>
  <c r="E186" i="3"/>
  <c r="F185" i="3"/>
  <c r="E185" i="3"/>
  <c r="F184" i="3"/>
  <c r="E184" i="3"/>
  <c r="F183" i="3"/>
  <c r="E183" i="3"/>
  <c r="F182" i="3"/>
  <c r="E182" i="3"/>
  <c r="F181" i="3"/>
  <c r="E181" i="3"/>
  <c r="F180" i="3"/>
  <c r="E180" i="3"/>
  <c r="F179" i="3"/>
  <c r="E179" i="3"/>
  <c r="F178" i="3"/>
  <c r="E178" i="3"/>
  <c r="F177" i="3"/>
  <c r="E177" i="3"/>
  <c r="F176" i="3"/>
  <c r="E176" i="3"/>
  <c r="F175" i="3"/>
  <c r="E175" i="3"/>
  <c r="F174" i="3"/>
  <c r="E174" i="3"/>
  <c r="F173" i="3"/>
  <c r="E173" i="3"/>
  <c r="F172" i="3"/>
  <c r="E172" i="3"/>
  <c r="F171" i="3"/>
  <c r="E171" i="3"/>
  <c r="F170" i="3"/>
  <c r="E170" i="3"/>
  <c r="F169" i="3"/>
  <c r="E169" i="3"/>
  <c r="F168" i="3"/>
  <c r="E168" i="3"/>
  <c r="F167" i="3"/>
  <c r="E167" i="3"/>
  <c r="F166" i="3"/>
  <c r="E166" i="3"/>
  <c r="F165" i="3"/>
  <c r="E165" i="3"/>
  <c r="F164" i="3"/>
  <c r="E164" i="3"/>
  <c r="F163" i="3"/>
  <c r="E163" i="3"/>
  <c r="F162" i="3"/>
  <c r="E162" i="3"/>
  <c r="F161" i="3"/>
  <c r="E161" i="3"/>
  <c r="F160" i="3"/>
  <c r="E160" i="3"/>
  <c r="F159" i="3"/>
  <c r="E159" i="3"/>
  <c r="F158" i="3"/>
  <c r="E158" i="3"/>
  <c r="F157" i="3"/>
  <c r="E157" i="3"/>
  <c r="F156" i="3"/>
  <c r="E156" i="3"/>
  <c r="F155" i="3"/>
  <c r="E155" i="3"/>
  <c r="F154" i="3"/>
  <c r="E154" i="3"/>
  <c r="F153" i="3"/>
  <c r="E153" i="3"/>
  <c r="F152" i="3"/>
  <c r="E152" i="3"/>
  <c r="F151" i="3"/>
  <c r="E151" i="3"/>
  <c r="F150" i="3"/>
  <c r="E150" i="3"/>
  <c r="F149" i="3"/>
  <c r="E149" i="3"/>
  <c r="F148" i="3"/>
  <c r="E148" i="3"/>
  <c r="F147" i="3"/>
  <c r="E147" i="3"/>
  <c r="F146" i="3"/>
  <c r="E146" i="3"/>
  <c r="F145" i="3"/>
  <c r="E145" i="3"/>
  <c r="F144" i="3"/>
  <c r="E144" i="3"/>
  <c r="F143" i="3"/>
  <c r="E143" i="3"/>
  <c r="F142" i="3"/>
  <c r="E142" i="3"/>
  <c r="F141" i="3"/>
  <c r="E141" i="3"/>
  <c r="F140" i="3"/>
  <c r="E140" i="3"/>
  <c r="F139" i="3"/>
  <c r="E139" i="3"/>
  <c r="F138" i="3"/>
  <c r="E138" i="3"/>
  <c r="F137" i="3"/>
  <c r="E137" i="3"/>
  <c r="F136" i="3"/>
  <c r="E136" i="3"/>
  <c r="F135" i="3"/>
  <c r="E135" i="3"/>
  <c r="F134" i="3"/>
  <c r="E134" i="3"/>
  <c r="F133" i="3"/>
  <c r="E133" i="3"/>
  <c r="F132" i="3"/>
  <c r="E132" i="3"/>
  <c r="F131" i="3"/>
  <c r="E131" i="3"/>
  <c r="F130" i="3"/>
  <c r="E130" i="3"/>
  <c r="F129" i="3"/>
  <c r="E129" i="3"/>
  <c r="F128" i="3"/>
  <c r="E128" i="3"/>
  <c r="F127" i="3"/>
  <c r="E127" i="3"/>
  <c r="F126" i="3"/>
  <c r="E126" i="3"/>
  <c r="F125" i="3"/>
  <c r="E125" i="3"/>
  <c r="F124" i="3"/>
  <c r="E124" i="3"/>
  <c r="F123" i="3"/>
  <c r="E123" i="3"/>
  <c r="F122" i="3"/>
  <c r="E122" i="3"/>
  <c r="F121" i="3"/>
  <c r="E121" i="3"/>
  <c r="F120" i="3"/>
  <c r="E120" i="3"/>
  <c r="F119" i="3"/>
  <c r="E119" i="3"/>
  <c r="F118" i="3"/>
  <c r="E118" i="3"/>
  <c r="F117" i="3"/>
  <c r="E117" i="3"/>
  <c r="F116" i="3"/>
  <c r="E116" i="3"/>
  <c r="F115" i="3"/>
  <c r="E115" i="3"/>
  <c r="F114" i="3"/>
  <c r="E114" i="3"/>
  <c r="F113" i="3"/>
  <c r="E113" i="3"/>
  <c r="F112" i="3"/>
  <c r="E112" i="3"/>
  <c r="F111" i="3"/>
  <c r="E111" i="3"/>
  <c r="F110" i="3"/>
  <c r="E110" i="3"/>
  <c r="F109" i="3"/>
  <c r="E109" i="3"/>
  <c r="F108" i="3"/>
  <c r="E108" i="3"/>
  <c r="F107" i="3"/>
  <c r="E107" i="3"/>
  <c r="F106" i="3"/>
  <c r="E106" i="3"/>
  <c r="F105" i="3"/>
  <c r="E105" i="3"/>
  <c r="F104" i="3"/>
  <c r="E104" i="3"/>
  <c r="F103" i="3"/>
  <c r="E103" i="3"/>
  <c r="F102" i="3"/>
  <c r="E102" i="3"/>
  <c r="F101" i="3"/>
  <c r="E101" i="3"/>
  <c r="F100" i="3"/>
  <c r="E100" i="3"/>
  <c r="F99" i="3"/>
  <c r="E99" i="3"/>
  <c r="F98" i="3"/>
  <c r="E98" i="3"/>
  <c r="F97" i="3"/>
  <c r="E97" i="3"/>
  <c r="F96" i="3"/>
  <c r="E96" i="3"/>
  <c r="F95" i="3"/>
  <c r="E95" i="3"/>
  <c r="F94" i="3"/>
  <c r="E94" i="3"/>
  <c r="F93" i="3"/>
  <c r="E93" i="3"/>
  <c r="F92" i="3"/>
  <c r="E92" i="3"/>
  <c r="F91" i="3"/>
  <c r="E91" i="3"/>
  <c r="F90" i="3"/>
  <c r="E90" i="3"/>
  <c r="F89" i="3"/>
  <c r="E89" i="3"/>
  <c r="F88" i="3"/>
  <c r="E88" i="3"/>
  <c r="F87" i="3"/>
  <c r="E87" i="3"/>
  <c r="F86" i="3"/>
  <c r="E86" i="3"/>
  <c r="F85" i="3"/>
  <c r="E85" i="3"/>
  <c r="F84" i="3"/>
  <c r="E84" i="3"/>
  <c r="F83" i="3"/>
  <c r="E83" i="3"/>
  <c r="F82" i="3"/>
  <c r="E82" i="3"/>
  <c r="F81" i="3"/>
  <c r="E81" i="3"/>
  <c r="F80" i="3"/>
  <c r="E80" i="3"/>
  <c r="F79" i="3"/>
  <c r="E79" i="3"/>
  <c r="F78" i="3"/>
  <c r="E78" i="3"/>
  <c r="F77" i="3"/>
  <c r="E77" i="3"/>
  <c r="F76" i="3"/>
  <c r="E76" i="3"/>
  <c r="F75" i="3"/>
  <c r="E75" i="3"/>
  <c r="F74" i="3"/>
  <c r="E74" i="3"/>
  <c r="F73" i="3"/>
  <c r="E73" i="3"/>
  <c r="F72" i="3"/>
  <c r="E72" i="3"/>
  <c r="F71" i="3"/>
  <c r="E71" i="3"/>
  <c r="F70" i="3"/>
  <c r="E70" i="3"/>
  <c r="F69" i="3"/>
  <c r="E69" i="3"/>
  <c r="F68" i="3"/>
  <c r="E68" i="3"/>
  <c r="F67" i="3"/>
  <c r="E67" i="3"/>
  <c r="F66" i="3"/>
  <c r="E66" i="3"/>
  <c r="F65" i="3"/>
  <c r="E65" i="3"/>
  <c r="F64" i="3"/>
  <c r="E64" i="3"/>
  <c r="F63" i="3"/>
  <c r="E63" i="3"/>
  <c r="F62" i="3"/>
  <c r="E62" i="3"/>
  <c r="F61" i="3"/>
  <c r="E61" i="3"/>
  <c r="F60" i="3"/>
  <c r="E60" i="3"/>
  <c r="F59" i="3"/>
  <c r="E59" i="3"/>
  <c r="F58" i="3"/>
  <c r="E58" i="3"/>
  <c r="F57" i="3"/>
  <c r="E57" i="3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X5" i="2"/>
  <c r="X8" i="2"/>
  <c r="X9" i="2"/>
  <c r="X10" i="2"/>
  <c r="X12" i="2"/>
  <c r="X15" i="2"/>
  <c r="X18" i="2"/>
  <c r="X19" i="2"/>
  <c r="X20" i="2"/>
  <c r="X21" i="2"/>
  <c r="X23" i="2"/>
  <c r="X27" i="2"/>
  <c r="X31" i="2"/>
  <c r="X32" i="2"/>
  <c r="X34" i="2"/>
  <c r="X36" i="2"/>
  <c r="X39" i="2"/>
  <c r="X42" i="2"/>
  <c r="X43" i="2"/>
  <c r="X46" i="2"/>
  <c r="X49" i="2"/>
  <c r="X50" i="2"/>
  <c r="X51" i="2"/>
  <c r="X52" i="2"/>
  <c r="X54" i="2"/>
  <c r="X55" i="2"/>
  <c r="X56" i="2"/>
  <c r="X58" i="2"/>
  <c r="X59" i="2"/>
  <c r="X60" i="2"/>
  <c r="X62" i="2"/>
  <c r="X63" i="2"/>
  <c r="X67" i="2"/>
  <c r="X68" i="2"/>
  <c r="X69" i="2"/>
  <c r="X70" i="2"/>
  <c r="X71" i="2"/>
  <c r="X74" i="2"/>
  <c r="X77" i="2"/>
  <c r="X81" i="2"/>
  <c r="X82" i="2"/>
  <c r="X87" i="2"/>
  <c r="X88" i="2"/>
  <c r="X89" i="2"/>
  <c r="X90" i="2"/>
  <c r="X92" i="2"/>
  <c r="X96" i="2"/>
  <c r="X99" i="2"/>
  <c r="X100" i="2"/>
  <c r="X101" i="2"/>
  <c r="X102" i="2"/>
  <c r="X103" i="2"/>
  <c r="X104" i="2"/>
  <c r="X105" i="2"/>
  <c r="X106" i="2"/>
  <c r="X108" i="2"/>
  <c r="X112" i="2"/>
  <c r="X113" i="2"/>
  <c r="X116" i="2"/>
  <c r="X119" i="2"/>
  <c r="X120" i="2"/>
  <c r="X122" i="2"/>
  <c r="X123" i="2"/>
  <c r="X128" i="2"/>
  <c r="X133" i="2"/>
  <c r="X135" i="2"/>
  <c r="X139" i="2"/>
  <c r="X140" i="2"/>
  <c r="X141" i="2"/>
  <c r="X146" i="2"/>
  <c r="X148" i="2"/>
  <c r="X149" i="2"/>
  <c r="X152" i="2"/>
  <c r="X154" i="2"/>
  <c r="X158" i="2"/>
  <c r="X159" i="2"/>
  <c r="X161" i="2"/>
  <c r="X162" i="2"/>
  <c r="X164" i="2"/>
  <c r="X165" i="2"/>
  <c r="X168" i="2"/>
  <c r="X170" i="2"/>
  <c r="X171" i="2"/>
  <c r="X173" i="2"/>
  <c r="X178" i="2"/>
  <c r="X180" i="2"/>
  <c r="X181" i="2"/>
  <c r="X184" i="2"/>
  <c r="X186" i="2"/>
  <c r="X191" i="2"/>
  <c r="X192" i="2"/>
  <c r="X193" i="2"/>
  <c r="X194" i="2"/>
  <c r="X195" i="2"/>
  <c r="X196" i="2"/>
  <c r="X198" i="2"/>
  <c r="X199" i="2"/>
  <c r="X200" i="2"/>
  <c r="X203" i="2"/>
  <c r="X204" i="2"/>
  <c r="X208" i="2"/>
  <c r="X211" i="2"/>
  <c r="X212" i="2"/>
  <c r="X213" i="2"/>
  <c r="X214" i="2"/>
  <c r="X216" i="2"/>
  <c r="X217" i="2"/>
  <c r="X218" i="2"/>
  <c r="X222" i="2"/>
  <c r="X223" i="2"/>
  <c r="X224" i="2"/>
  <c r="X227" i="2"/>
  <c r="X228" i="2"/>
  <c r="X233" i="2"/>
  <c r="X235" i="2"/>
  <c r="X236" i="2"/>
  <c r="X238" i="2"/>
  <c r="X239" i="2"/>
  <c r="X240" i="2"/>
  <c r="X241" i="2"/>
  <c r="X243" i="2"/>
  <c r="X244" i="2"/>
  <c r="X248" i="2"/>
  <c r="X250" i="2"/>
  <c r="X251" i="2"/>
  <c r="X257" i="2"/>
  <c r="X258" i="2"/>
  <c r="X259" i="2"/>
  <c r="X261" i="2"/>
  <c r="X263" i="2"/>
  <c r="X264" i="2"/>
  <c r="X266" i="2"/>
  <c r="X268" i="2"/>
  <c r="X269" i="2"/>
  <c r="X271" i="2"/>
  <c r="X272" i="2"/>
  <c r="X273" i="2"/>
  <c r="X274" i="2"/>
  <c r="X278" i="2"/>
  <c r="X279" i="2"/>
  <c r="X280" i="2"/>
  <c r="X281" i="2"/>
  <c r="X284" i="2"/>
  <c r="X285" i="2"/>
  <c r="X286" i="2"/>
  <c r="X294" i="2"/>
  <c r="X295" i="2"/>
  <c r="X296" i="2"/>
  <c r="X297" i="2"/>
  <c r="X298" i="2"/>
  <c r="X300" i="2"/>
  <c r="X302" i="2"/>
  <c r="X306" i="2"/>
  <c r="X307" i="2"/>
  <c r="X309" i="2"/>
  <c r="X311" i="2"/>
  <c r="X313" i="2"/>
  <c r="X314" i="2"/>
  <c r="X315" i="2"/>
  <c r="X316" i="2"/>
  <c r="X318" i="2"/>
  <c r="X319" i="2"/>
  <c r="X320" i="2"/>
  <c r="X323" i="2"/>
  <c r="X324" i="2"/>
  <c r="X325" i="2"/>
  <c r="X326" i="2"/>
  <c r="X327" i="2"/>
  <c r="X328" i="2"/>
  <c r="X330" i="2"/>
  <c r="X331" i="2"/>
  <c r="X332" i="2"/>
  <c r="X335" i="2"/>
  <c r="X336" i="2"/>
  <c r="X338" i="2"/>
  <c r="X342" i="2"/>
  <c r="X345" i="2"/>
  <c r="X346" i="2"/>
  <c r="X348" i="2"/>
  <c r="X352" i="2"/>
  <c r="X353" i="2"/>
  <c r="X355" i="2"/>
  <c r="X356" i="2"/>
  <c r="X357" i="2"/>
  <c r="X359" i="2"/>
  <c r="X361" i="2"/>
  <c r="X362" i="2"/>
  <c r="X363" i="2"/>
  <c r="X364" i="2"/>
  <c r="X365" i="2"/>
  <c r="X366" i="2"/>
  <c r="X367" i="2"/>
  <c r="X368" i="2"/>
  <c r="X369" i="2"/>
  <c r="X371" i="2"/>
  <c r="X372" i="2"/>
  <c r="X379" i="2"/>
  <c r="X380" i="2"/>
  <c r="X382" i="2"/>
  <c r="X383" i="2"/>
  <c r="X386" i="2"/>
  <c r="X388" i="2"/>
  <c r="X390" i="2"/>
  <c r="X393" i="2"/>
  <c r="X394" i="2"/>
  <c r="X395" i="2"/>
  <c r="X396" i="2"/>
  <c r="X399" i="2"/>
  <c r="X400" i="2"/>
  <c r="X401" i="2"/>
  <c r="X402" i="2"/>
  <c r="X405" i="2"/>
  <c r="X406" i="2"/>
  <c r="W406" i="2"/>
  <c r="V406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W405" i="2"/>
  <c r="V405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W404" i="2"/>
  <c r="V404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W403" i="2"/>
  <c r="V403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F403" i="2"/>
  <c r="W402" i="2"/>
  <c r="V402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W401" i="2"/>
  <c r="V401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F401" i="2"/>
  <c r="W400" i="2"/>
  <c r="V400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W399" i="2"/>
  <c r="V399" i="2"/>
  <c r="U399" i="2"/>
  <c r="T399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F399" i="2"/>
  <c r="W398" i="2"/>
  <c r="V398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F398" i="2"/>
  <c r="W397" i="2"/>
  <c r="V397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F397" i="2"/>
  <c r="W396" i="2"/>
  <c r="V396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W395" i="2"/>
  <c r="V395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W394" i="2"/>
  <c r="V394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W393" i="2"/>
  <c r="V393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F393" i="2"/>
  <c r="W392" i="2"/>
  <c r="V392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W391" i="2"/>
  <c r="V391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F391" i="2"/>
  <c r="W390" i="2"/>
  <c r="V390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W389" i="2"/>
  <c r="V389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F389" i="2"/>
  <c r="W388" i="2"/>
  <c r="V388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W387" i="2"/>
  <c r="V387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W386" i="2"/>
  <c r="V386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W385" i="2"/>
  <c r="V385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W384" i="2"/>
  <c r="V384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W383" i="2"/>
  <c r="V383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W382" i="2"/>
  <c r="V382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W381" i="2"/>
  <c r="V381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W380" i="2"/>
  <c r="V380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W379" i="2"/>
  <c r="V379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W378" i="2"/>
  <c r="V378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W377" i="2"/>
  <c r="V377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W376" i="2"/>
  <c r="V376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W375" i="2"/>
  <c r="V375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W374" i="2"/>
  <c r="V374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W373" i="2"/>
  <c r="V373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W372" i="2"/>
  <c r="V372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W371" i="2"/>
  <c r="V371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W370" i="2"/>
  <c r="V370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W369" i="2"/>
  <c r="V369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W368" i="2"/>
  <c r="V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W367" i="2"/>
  <c r="V367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W366" i="2"/>
  <c r="V366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W365" i="2"/>
  <c r="V365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W364" i="2"/>
  <c r="V364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W363" i="2"/>
  <c r="V363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W362" i="2"/>
  <c r="V362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W361" i="2"/>
  <c r="V361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W360" i="2"/>
  <c r="V360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W359" i="2"/>
  <c r="V359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W358" i="2"/>
  <c r="V358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W357" i="2"/>
  <c r="V357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W356" i="2"/>
  <c r="V356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W355" i="2"/>
  <c r="V355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W354" i="2"/>
  <c r="V354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W353" i="2"/>
  <c r="V353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W352" i="2"/>
  <c r="V352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W351" i="2"/>
  <c r="V351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W350" i="2"/>
  <c r="V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W349" i="2"/>
  <c r="V349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W348" i="2"/>
  <c r="V348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W347" i="2"/>
  <c r="V347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W346" i="2"/>
  <c r="V346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W345" i="2"/>
  <c r="V345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W344" i="2"/>
  <c r="V344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W343" i="2"/>
  <c r="V343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W342" i="2"/>
  <c r="V342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W341" i="2"/>
  <c r="V341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W340" i="2"/>
  <c r="V340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W339" i="2"/>
  <c r="V339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W338" i="2"/>
  <c r="V338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W337" i="2"/>
  <c r="V337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W336" i="2"/>
  <c r="V336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W335" i="2"/>
  <c r="V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W334" i="2"/>
  <c r="V334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W333" i="2"/>
  <c r="V333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W332" i="2"/>
  <c r="V332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W331" i="2"/>
  <c r="V331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W330" i="2"/>
  <c r="V330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W329" i="2"/>
  <c r="V329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W328" i="2"/>
  <c r="V328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W327" i="2"/>
  <c r="V327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W325" i="2"/>
  <c r="V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W324" i="2"/>
  <c r="V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W323" i="2"/>
  <c r="V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W322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W321" i="2"/>
  <c r="V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W319" i="2"/>
  <c r="V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W317" i="2"/>
  <c r="V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W316" i="2"/>
  <c r="V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W315" i="2"/>
  <c r="V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W314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W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W311" i="2"/>
  <c r="V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W310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W309" i="2"/>
  <c r="V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W308" i="2"/>
  <c r="V308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W307" i="2"/>
  <c r="V307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W306" i="2"/>
  <c r="V306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W305" i="2"/>
  <c r="V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W304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F3" i="2"/>
  <c r="V90" i="1"/>
  <c r="V154" i="1"/>
  <c r="X79" i="2" s="1"/>
  <c r="V70" i="1"/>
  <c r="X132" i="2" s="1"/>
  <c r="V35" i="1"/>
  <c r="V146" i="1"/>
  <c r="V237" i="1"/>
  <c r="X202" i="2" s="1"/>
  <c r="V236" i="1"/>
  <c r="V102" i="1"/>
  <c r="V153" i="1"/>
  <c r="X72" i="2" s="1"/>
  <c r="V121" i="1"/>
  <c r="V18" i="1"/>
  <c r="V270" i="1"/>
  <c r="X207" i="2" s="1"/>
  <c r="V207" i="1"/>
  <c r="X11" i="2" s="1"/>
  <c r="V235" i="1"/>
  <c r="V234" i="1"/>
  <c r="V233" i="1"/>
  <c r="X156" i="2" s="1"/>
  <c r="V232" i="1"/>
  <c r="X226" i="2" s="1"/>
  <c r="V231" i="1"/>
  <c r="X124" i="2" s="1"/>
  <c r="V69" i="1"/>
  <c r="X163" i="2" s="1"/>
  <c r="V68" i="1"/>
  <c r="X262" i="2" s="1"/>
  <c r="V67" i="1"/>
  <c r="X391" i="2" s="1"/>
  <c r="V269" i="1"/>
  <c r="X354" i="2" s="1"/>
  <c r="V268" i="1"/>
  <c r="V89" i="1"/>
  <c r="V88" i="1"/>
  <c r="V87" i="1"/>
  <c r="V66" i="1"/>
  <c r="X153" i="2" s="1"/>
  <c r="V230" i="1"/>
  <c r="X190" i="2" s="1"/>
  <c r="V229" i="1"/>
  <c r="X312" i="2" s="1"/>
  <c r="V247" i="1"/>
  <c r="X253" i="2" s="1"/>
  <c r="V246" i="1"/>
  <c r="X252" i="2" s="1"/>
  <c r="V65" i="1"/>
  <c r="X305" i="2" s="1"/>
  <c r="V267" i="1"/>
  <c r="X292" i="2" s="1"/>
  <c r="V120" i="1"/>
  <c r="V266" i="1"/>
  <c r="V189" i="1"/>
  <c r="V188" i="1"/>
  <c r="V265" i="1"/>
  <c r="X293" i="2" s="1"/>
  <c r="V264" i="1"/>
  <c r="X209" i="2" s="1"/>
  <c r="V263" i="1"/>
  <c r="X381" i="2" s="1"/>
  <c r="V262" i="1"/>
  <c r="V206" i="1"/>
  <c r="V34" i="1"/>
  <c r="X142" i="2" s="1"/>
  <c r="V33" i="1"/>
  <c r="V32" i="1"/>
  <c r="V152" i="1"/>
  <c r="V261" i="1"/>
  <c r="V119" i="1"/>
  <c r="V64" i="1"/>
  <c r="X304" i="2" s="1"/>
  <c r="V295" i="1"/>
  <c r="X378" i="2" s="1"/>
  <c r="V187" i="1"/>
  <c r="X385" i="2" s="1"/>
  <c r="V243" i="1"/>
  <c r="V86" i="1"/>
  <c r="V166" i="1"/>
  <c r="X373" i="2" s="1"/>
  <c r="V85" i="1"/>
  <c r="V228" i="1"/>
  <c r="X310" i="2" s="1"/>
  <c r="V84" i="1"/>
  <c r="X144" i="2" s="1"/>
  <c r="V83" i="1"/>
  <c r="X215" i="2" s="1"/>
  <c r="V82" i="1"/>
  <c r="V227" i="1"/>
  <c r="X189" i="2" s="1"/>
  <c r="V226" i="1"/>
  <c r="X291" i="2" s="1"/>
  <c r="V286" i="1"/>
  <c r="V177" i="1"/>
  <c r="X38" i="2" s="1"/>
  <c r="V31" i="1"/>
  <c r="X109" i="2" s="1"/>
  <c r="V30" i="1"/>
  <c r="X275" i="2" s="1"/>
  <c r="V200" i="1"/>
  <c r="X289" i="2" s="1"/>
  <c r="V199" i="1"/>
  <c r="V176" i="1"/>
  <c r="V29" i="1"/>
  <c r="X283" i="2" s="1"/>
  <c r="V242" i="1"/>
  <c r="X317" i="2" s="1"/>
  <c r="V81" i="1"/>
  <c r="X234" i="2" s="1"/>
  <c r="V285" i="1"/>
  <c r="V175" i="1"/>
  <c r="V174" i="1"/>
  <c r="V225" i="1"/>
  <c r="X206" i="2" s="1"/>
  <c r="V198" i="1"/>
  <c r="V101" i="1"/>
  <c r="X134" i="2" s="1"/>
  <c r="V224" i="1"/>
  <c r="X187" i="2" s="1"/>
  <c r="V260" i="1"/>
  <c r="V17" i="1"/>
  <c r="X84" i="2" s="1"/>
  <c r="V205" i="1"/>
  <c r="X13" i="2" s="1"/>
  <c r="V165" i="1"/>
  <c r="V173" i="1"/>
  <c r="V172" i="1"/>
  <c r="X28" i="2" s="1"/>
  <c r="V80" i="1"/>
  <c r="V79" i="1"/>
  <c r="V223" i="1"/>
  <c r="V151" i="1"/>
  <c r="X155" i="2" s="1"/>
  <c r="V63" i="1"/>
  <c r="X351" i="2" s="1"/>
  <c r="V284" i="1"/>
  <c r="X343" i="2" s="1"/>
  <c r="V62" i="1"/>
  <c r="V28" i="1"/>
  <c r="V61" i="1"/>
  <c r="X347" i="2" s="1"/>
  <c r="V60" i="1"/>
  <c r="X65" i="2" s="1"/>
  <c r="V59" i="1"/>
  <c r="X64" i="2" s="1"/>
  <c r="V58" i="1"/>
  <c r="V57" i="1"/>
  <c r="X333" i="2" s="1"/>
  <c r="V283" i="1"/>
  <c r="X83" i="2" s="1"/>
  <c r="V56" i="1"/>
  <c r="V222" i="1"/>
  <c r="X308" i="2" s="1"/>
  <c r="V16" i="1"/>
  <c r="X25" i="2" s="1"/>
  <c r="V15" i="1"/>
  <c r="X85" i="2" s="1"/>
  <c r="V259" i="1"/>
  <c r="V164" i="1"/>
  <c r="X47" i="2" s="1"/>
  <c r="V282" i="1"/>
  <c r="X17" i="2" s="1"/>
  <c r="V281" i="1"/>
  <c r="X16" i="2" s="1"/>
  <c r="V186" i="1"/>
  <c r="X242" i="2" s="1"/>
  <c r="V185" i="1"/>
  <c r="V184" i="1"/>
  <c r="X73" i="2" s="1"/>
  <c r="V55" i="1"/>
  <c r="X303" i="2" s="1"/>
  <c r="V197" i="1"/>
  <c r="V196" i="1"/>
  <c r="X114" i="2" s="1"/>
  <c r="V195" i="1"/>
  <c r="V194" i="1"/>
  <c r="X287" i="2" s="1"/>
  <c r="V163" i="1"/>
  <c r="X249" i="2" s="1"/>
  <c r="V162" i="1"/>
  <c r="V118" i="1"/>
  <c r="X98" i="2" s="1"/>
  <c r="V117" i="1"/>
  <c r="X94" i="2" s="1"/>
  <c r="V221" i="1"/>
  <c r="X188" i="2" s="1"/>
  <c r="V204" i="1"/>
  <c r="V78" i="1"/>
  <c r="V280" i="1"/>
  <c r="X45" i="2" s="1"/>
  <c r="V183" i="1"/>
  <c r="V182" i="1"/>
  <c r="V145" i="1"/>
  <c r="V144" i="1"/>
  <c r="V116" i="1"/>
  <c r="X169" i="2" s="1"/>
  <c r="V100" i="1"/>
  <c r="V99" i="1"/>
  <c r="V54" i="1"/>
  <c r="X225" i="2" s="1"/>
  <c r="V258" i="1"/>
  <c r="X220" i="2" s="1"/>
  <c r="V161" i="1"/>
  <c r="X41" i="2" s="1"/>
  <c r="V171" i="1"/>
  <c r="V160" i="1"/>
  <c r="X247" i="2" s="1"/>
  <c r="V159" i="1"/>
  <c r="X37" i="2" s="1"/>
  <c r="V115" i="1"/>
  <c r="X267" i="2" s="1"/>
  <c r="V245" i="1"/>
  <c r="X33" i="2" s="1"/>
  <c r="V98" i="1"/>
  <c r="V134" i="1"/>
  <c r="X177" i="2" s="1"/>
  <c r="V133" i="1"/>
  <c r="X174" i="2" s="1"/>
  <c r="V132" i="1"/>
  <c r="V27" i="1"/>
  <c r="V114" i="1"/>
  <c r="V143" i="1"/>
  <c r="V294" i="1"/>
  <c r="V293" i="1"/>
  <c r="X138" i="2" s="1"/>
  <c r="V150" i="1"/>
  <c r="X377" i="2" s="1"/>
  <c r="V203" i="1"/>
  <c r="V202" i="1"/>
  <c r="V14" i="1"/>
  <c r="V13" i="1"/>
  <c r="V12" i="1"/>
  <c r="V11" i="1"/>
  <c r="V10" i="1"/>
  <c r="X91" i="2" s="1"/>
  <c r="V26" i="1"/>
  <c r="X321" i="2" s="1"/>
  <c r="V142" i="1"/>
  <c r="X398" i="2" s="1"/>
  <c r="V9" i="1"/>
  <c r="V241" i="1"/>
  <c r="X370" i="2" s="1"/>
  <c r="V170" i="1"/>
  <c r="X29" i="2" s="1"/>
  <c r="V257" i="1"/>
  <c r="X344" i="2" s="1"/>
  <c r="V53" i="1"/>
  <c r="X358" i="2" s="1"/>
  <c r="V52" i="1"/>
  <c r="V193" i="1"/>
  <c r="V77" i="1"/>
  <c r="X384" i="2" s="1"/>
  <c r="V25" i="1"/>
  <c r="V131" i="1"/>
  <c r="V51" i="1"/>
  <c r="V76" i="1"/>
  <c r="V149" i="1"/>
  <c r="X265" i="2" s="1"/>
  <c r="V181" i="1"/>
  <c r="V148" i="1"/>
  <c r="V141" i="1"/>
  <c r="X322" i="2" s="1"/>
  <c r="V140" i="1"/>
  <c r="X397" i="2" s="1"/>
  <c r="V139" i="1"/>
  <c r="X80" i="2" s="1"/>
  <c r="V138" i="1"/>
  <c r="X76" i="2" s="1"/>
  <c r="V137" i="1"/>
  <c r="X125" i="2" s="1"/>
  <c r="V136" i="1"/>
  <c r="X126" i="2" s="1"/>
  <c r="V135" i="1"/>
  <c r="X270" i="2" s="1"/>
  <c r="V97" i="1"/>
  <c r="X389" i="2" s="1"/>
  <c r="V220" i="1"/>
  <c r="X197" i="2" s="1"/>
  <c r="V219" i="1"/>
  <c r="X205" i="2" s="1"/>
  <c r="V256" i="1"/>
  <c r="V279" i="1"/>
  <c r="V278" i="1"/>
  <c r="X35" i="2" s="1"/>
  <c r="V218" i="1"/>
  <c r="X290" i="2" s="1"/>
  <c r="V169" i="1"/>
  <c r="V24" i="1"/>
  <c r="X329" i="2" s="1"/>
  <c r="V255" i="1"/>
  <c r="X145" i="2" s="1"/>
  <c r="V217" i="1"/>
  <c r="V216" i="1"/>
  <c r="V215" i="1"/>
  <c r="X160" i="2" s="1"/>
  <c r="V23" i="1"/>
  <c r="V292" i="1"/>
  <c r="X387" i="2" s="1"/>
  <c r="V50" i="1"/>
  <c r="X97" i="2" s="1"/>
  <c r="V214" i="1"/>
  <c r="X230" i="2" s="1"/>
  <c r="V49" i="1"/>
  <c r="X237" i="2" s="1"/>
  <c r="V8" i="1"/>
  <c r="X246" i="2" s="1"/>
  <c r="V48" i="1"/>
  <c r="X66" i="2" s="1"/>
  <c r="V254" i="1"/>
  <c r="X350" i="2" s="1"/>
  <c r="V75" i="1"/>
  <c r="V113" i="1"/>
  <c r="X341" i="2" s="1"/>
  <c r="V112" i="1"/>
  <c r="X107" i="2" s="1"/>
  <c r="V111" i="1"/>
  <c r="X403" i="2" s="1"/>
  <c r="V110" i="1"/>
  <c r="X340" i="2" s="1"/>
  <c r="V109" i="1"/>
  <c r="V253" i="1"/>
  <c r="V108" i="1"/>
  <c r="X166" i="2" s="1"/>
  <c r="V107" i="1"/>
  <c r="X93" i="2" s="1"/>
  <c r="V130" i="1"/>
  <c r="X179" i="2" s="1"/>
  <c r="V96" i="1"/>
  <c r="X337" i="2" s="1"/>
  <c r="V213" i="1"/>
  <c r="X229" i="2" s="1"/>
  <c r="V212" i="1"/>
  <c r="X157" i="2" s="1"/>
  <c r="V211" i="1"/>
  <c r="V129" i="1"/>
  <c r="V240" i="1"/>
  <c r="V192" i="1"/>
  <c r="X115" i="2" s="1"/>
  <c r="V277" i="1"/>
  <c r="X24" i="2" s="1"/>
  <c r="V276" i="1"/>
  <c r="X26" i="2" s="1"/>
  <c r="V275" i="1"/>
  <c r="X30" i="2" s="1"/>
  <c r="V291" i="1"/>
  <c r="X299" i="2" s="1"/>
  <c r="V72" i="1"/>
  <c r="X44" i="2" s="1"/>
  <c r="V71" i="1"/>
  <c r="V47" i="1"/>
  <c r="V128" i="1"/>
  <c r="X111" i="2" s="1"/>
  <c r="V127" i="1"/>
  <c r="X349" i="2" s="1"/>
  <c r="V168" i="1"/>
  <c r="V74" i="1"/>
  <c r="X231" i="2" s="1"/>
  <c r="V46" i="1"/>
  <c r="X245" i="2" s="1"/>
  <c r="V45" i="1"/>
  <c r="V158" i="1"/>
  <c r="X57" i="2" s="1"/>
  <c r="V157" i="1"/>
  <c r="V252" i="1"/>
  <c r="X232" i="2" s="1"/>
  <c r="V251" i="1"/>
  <c r="X137" i="2" s="1"/>
  <c r="V250" i="1"/>
  <c r="V210" i="1"/>
  <c r="X121" i="2" s="1"/>
  <c r="V180" i="1"/>
  <c r="V274" i="1"/>
  <c r="V44" i="1"/>
  <c r="V22" i="1"/>
  <c r="V201" i="1"/>
  <c r="X14" i="2" s="1"/>
  <c r="V7" i="1"/>
  <c r="X48" i="2" s="1"/>
  <c r="V156" i="1"/>
  <c r="X61" i="2" s="1"/>
  <c r="V106" i="1"/>
  <c r="X131" i="2" s="1"/>
  <c r="V95" i="1"/>
  <c r="V6" i="1"/>
  <c r="V5" i="1"/>
  <c r="V167" i="1"/>
  <c r="X254" i="2" s="1"/>
  <c r="V273" i="1"/>
  <c r="X404" i="2" s="1"/>
  <c r="V191" i="1"/>
  <c r="V179" i="1"/>
  <c r="X117" i="2" s="1"/>
  <c r="V94" i="1"/>
  <c r="X183" i="2" s="1"/>
  <c r="V93" i="1"/>
  <c r="X182" i="2" s="1"/>
  <c r="V155" i="1"/>
  <c r="V190" i="1"/>
  <c r="X185" i="2" s="1"/>
  <c r="V21" i="1"/>
  <c r="X334" i="2" s="1"/>
  <c r="V20" i="1"/>
  <c r="X301" i="2" s="1"/>
  <c r="V19" i="1"/>
  <c r="X175" i="2" s="1"/>
  <c r="V272" i="1"/>
  <c r="V73" i="1"/>
  <c r="X143" i="2" s="1"/>
  <c r="V209" i="1"/>
  <c r="X201" i="2" s="1"/>
  <c r="V178" i="1"/>
  <c r="X78" i="2" s="1"/>
  <c r="V43" i="1"/>
  <c r="X129" i="2" s="1"/>
  <c r="V42" i="1"/>
  <c r="X118" i="2" s="1"/>
  <c r="V147" i="1"/>
  <c r="X167" i="2" s="1"/>
  <c r="V249" i="1"/>
  <c r="X147" i="2" s="1"/>
  <c r="V92" i="1"/>
  <c r="X360" i="2" s="1"/>
  <c r="V271" i="1"/>
  <c r="X6" i="2" s="1"/>
  <c r="V105" i="1"/>
  <c r="V41" i="1"/>
  <c r="V104" i="1"/>
  <c r="X221" i="2" s="1"/>
  <c r="V290" i="1"/>
  <c r="X260" i="2" s="1"/>
  <c r="V289" i="1"/>
  <c r="X22" i="2" s="1"/>
  <c r="V126" i="1"/>
  <c r="X276" i="2" s="1"/>
  <c r="V125" i="1"/>
  <c r="V124" i="1"/>
  <c r="X277" i="2" s="1"/>
  <c r="V40" i="1"/>
  <c r="X130" i="2" s="1"/>
  <c r="V123" i="1"/>
  <c r="X172" i="2" s="1"/>
  <c r="V122" i="1"/>
  <c r="X110" i="2" s="1"/>
  <c r="V91" i="1"/>
  <c r="V248" i="1"/>
  <c r="X339" i="2" s="1"/>
  <c r="V39" i="1"/>
  <c r="V288" i="1"/>
  <c r="X86" i="2" s="1"/>
  <c r="V287" i="1"/>
  <c r="X256" i="2" s="1"/>
  <c r="V4" i="1"/>
  <c r="X4" i="2" s="1"/>
  <c r="V244" i="1"/>
  <c r="X53" i="2" s="1"/>
  <c r="V38" i="1"/>
  <c r="V37" i="1"/>
  <c r="X151" i="2" s="1"/>
  <c r="V103" i="1"/>
  <c r="X127" i="2" s="1"/>
  <c r="V36" i="1"/>
  <c r="X288" i="2" s="1"/>
  <c r="V239" i="1"/>
  <c r="V238" i="1"/>
  <c r="V208" i="1"/>
  <c r="X392" i="2" s="1"/>
  <c r="X219" i="2" l="1"/>
  <c r="X75" i="2"/>
  <c r="X282" i="2"/>
  <c r="X210" i="2"/>
  <c r="X376" i="2"/>
  <c r="X176" i="2"/>
  <c r="X136" i="2"/>
  <c r="X40" i="2"/>
  <c r="X3" i="2"/>
  <c r="X375" i="2"/>
  <c r="X255" i="2"/>
  <c r="X95" i="2"/>
  <c r="X7" i="2"/>
  <c r="X374" i="2"/>
  <c r="X15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tc={DDBF113C-6236-440D-894E-6FF4F23C4710}</author>
    <author>tc={A72C7B4C-DD88-48FA-AD77-F88943EA7C26}</author>
    <author>tc={5D33B063-32F0-4E0A-A2A1-AB940FFAA7DD}</author>
    <author>tc={2CE5E1EF-27B1-4351-AFFA-4B72B6B1997F}</author>
  </authors>
  <commentList>
    <comment ref="F3" authorId="0" shapeId="0" xr:uid="{DDBF113C-6236-440D-894E-6FF4F23C4710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be reviewed with P&amp;P specialist</t>
      </text>
    </comment>
    <comment ref="J3" authorId="1" shapeId="0" xr:uid="{A72C7B4C-DD88-48FA-AD77-F88943EA7C2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facility has at least one rooms that can be booked by the public, regardless of whether it is in Sphere or not; the facility should be listed in room tab - ACCESS</t>
      </text>
    </comment>
    <comment ref="K3" authorId="2" shapeId="0" xr:uid="{5D33B063-32F0-4E0A-A2A1-AB940FFAA7DD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that up to date? may need to ask the business to review</t>
      </text>
    </comment>
    <comment ref="O3" authorId="3" shapeId="0" xr:uid="{2CE5E1EF-27B1-4351-AFFA-4B72B6B1997F}">
      <text>
        <t>[Threaded comment]
Your version of Excel allows you to read this threaded comment; however, any edits to it will get removed if the file is opened in a newer version of Excel. Learn more: https://go.microsoft.com/fwlink/?linkid=870924
Comment:
    waiting data from Allan to identify all facilities offering council services</t>
      </text>
    </comment>
  </commentList>
</comments>
</file>

<file path=xl/sharedStrings.xml><?xml version="1.0" encoding="utf-8"?>
<sst xmlns="http://schemas.openxmlformats.org/spreadsheetml/2006/main" count="7137" uniqueCount="1863">
  <si>
    <r>
      <rPr>
        <b/>
        <u/>
        <sz val="11"/>
        <color theme="1"/>
        <rFont val="Calibri"/>
        <family val="2"/>
        <scheme val="minor"/>
      </rPr>
      <t>Source(s)</t>
    </r>
    <r>
      <rPr>
        <b/>
        <sz val="11"/>
        <color theme="1"/>
        <rFont val="Calibri"/>
        <family val="2"/>
        <scheme val="minor"/>
      </rPr>
      <t>: VH website (public) and list of rural halls (from Rosetta) and list from Fua/Nina (AC Partner sharepoint), and Google search</t>
    </r>
  </si>
  <si>
    <t>Facility</t>
  </si>
  <si>
    <t>Room</t>
  </si>
  <si>
    <t>In Sphere</t>
  </si>
  <si>
    <t>Notes</t>
  </si>
  <si>
    <t>Column1</t>
  </si>
  <si>
    <t>check in facilities</t>
  </si>
  <si>
    <t>Ahuroa Hall</t>
  </si>
  <si>
    <t>Main hall</t>
  </si>
  <si>
    <t>N</t>
  </si>
  <si>
    <t>Albany Hall</t>
  </si>
  <si>
    <t>Alfriston Hall</t>
  </si>
  <si>
    <t>Y</t>
  </si>
  <si>
    <t>Anchorage Park Community House</t>
  </si>
  <si>
    <t>Anchorage room</t>
  </si>
  <si>
    <t>Pakuranga room</t>
  </si>
  <si>
    <t>Ararimu Hall</t>
  </si>
  <si>
    <t>Athol Syms Centre</t>
  </si>
  <si>
    <t>Avondale Community Centre</t>
  </si>
  <si>
    <t>Avondale main hall</t>
  </si>
  <si>
    <t>Avondale room</t>
  </si>
  <si>
    <t>Awhitu Central Hall</t>
  </si>
  <si>
    <t>Barnett Hall</t>
  </si>
  <si>
    <t>Bays Community Centre - St Annes Hall</t>
  </si>
  <si>
    <t>Multiple?</t>
  </si>
  <si>
    <t>Bayview Community Centre</t>
  </si>
  <si>
    <t>Beach Haven Community House</t>
  </si>
  <si>
    <t>Beachlands Memorial Hall</t>
  </si>
  <si>
    <t>Birkdale Community House</t>
  </si>
  <si>
    <t>Birkdale Hall</t>
  </si>
  <si>
    <t>Birkenhead Library</t>
  </si>
  <si>
    <t>Community meeting room</t>
  </si>
  <si>
    <t>Blockhouse Bay Community Centre</t>
  </si>
  <si>
    <t>Botany Library</t>
  </si>
  <si>
    <t>Focus room</t>
  </si>
  <si>
    <t>Showcase room</t>
  </si>
  <si>
    <t>Buckland Community Centre</t>
  </si>
  <si>
    <t>Bucklands and Eastern Beaches War Memorial Hall</t>
  </si>
  <si>
    <t>Central City Library</t>
  </si>
  <si>
    <t>Te Mārama Room</t>
  </si>
  <si>
    <t>Ceramco Park Function Centre</t>
  </si>
  <si>
    <t>Clendon Park Community House</t>
  </si>
  <si>
    <t>Clevedon Community Hall</t>
  </si>
  <si>
    <t>Main hall and Supper Room</t>
  </si>
  <si>
    <t>Clevedon District Centre</t>
  </si>
  <si>
    <t>Clover Park Community House</t>
  </si>
  <si>
    <t>Elsmore Room</t>
  </si>
  <si>
    <t>Israel Room</t>
  </si>
  <si>
    <t>Phoenix Room</t>
  </si>
  <si>
    <t>Tutakina Room</t>
  </si>
  <si>
    <t>Coatesville Settlers Hall</t>
  </si>
  <si>
    <t>Remuera-Newmarket Community Centre</t>
  </si>
  <si>
    <t>Cox’s Bay Pavilion</t>
  </si>
  <si>
    <t>Cox's Bay Pavilion</t>
  </si>
  <si>
    <t>Devonport Community House</t>
  </si>
  <si>
    <t>Devonport Library</t>
  </si>
  <si>
    <t>Community Room</t>
  </si>
  <si>
    <t>Drury Hall</t>
  </si>
  <si>
    <t>Dunkirk Rd Activity Centre</t>
  </si>
  <si>
    <t>East Tamaki Community Hall</t>
  </si>
  <si>
    <t>Elizabeth Campbell Centre</t>
  </si>
  <si>
    <t>Ellen Melville Centre</t>
  </si>
  <si>
    <t>Betty Wark Room</t>
  </si>
  <si>
    <t>Eleitino (Paddy) Walker Room</t>
  </si>
  <si>
    <t>Elizabeth Yates Room</t>
  </si>
  <si>
    <t>Marilyn Waring Room</t>
  </si>
  <si>
    <t>Pioneer Women's Hall</t>
  </si>
  <si>
    <t>Ellerslie War Memorial Hall</t>
  </si>
  <si>
    <t>Committee room</t>
  </si>
  <si>
    <t>Main hall with stage</t>
  </si>
  <si>
    <t>Main hall without stage</t>
  </si>
  <si>
    <t>Epsom Community Centre</t>
  </si>
  <si>
    <t>Campbell Room</t>
  </si>
  <si>
    <t>Eden Room</t>
  </si>
  <si>
    <t>Eden-Epsom Hall</t>
  </si>
  <si>
    <t>Epsom Room</t>
  </si>
  <si>
    <t>Ranfurly Room</t>
  </si>
  <si>
    <t>Fencible Lounge</t>
  </si>
  <si>
    <t>Fergusson Hall</t>
  </si>
  <si>
    <t>Ferndale House</t>
  </si>
  <si>
    <t>Main room</t>
  </si>
  <si>
    <t>Pink room</t>
  </si>
  <si>
    <t>Fickling Convention Centre</t>
  </si>
  <si>
    <t>Combined Hillsborough &amp; Waikowhai rooms</t>
  </si>
  <si>
    <t>Hillsborough room</t>
  </si>
  <si>
    <t>Waikowhai room</t>
  </si>
  <si>
    <t>Lynfield room</t>
  </si>
  <si>
    <t>Senior Citizens room</t>
  </si>
  <si>
    <t>Three Kings upstairs room</t>
  </si>
  <si>
    <t>Puketapapa room</t>
  </si>
  <si>
    <t>Fort Takapuna - The Barracks</t>
  </si>
  <si>
    <t>Room 1 - A12 Barracks</t>
  </si>
  <si>
    <t>Room 2 - A12 Barracks</t>
  </si>
  <si>
    <t>Room 3 - A13 Barracks</t>
  </si>
  <si>
    <t>Franklin Arts Centre</t>
  </si>
  <si>
    <t>Stevenson room</t>
  </si>
  <si>
    <t>Franklin room</t>
  </si>
  <si>
    <t>Leslie Comrie room</t>
  </si>
  <si>
    <t>Douglas Wright room</t>
  </si>
  <si>
    <t>Allan Wilson room</t>
  </si>
  <si>
    <t>Edmund Hillary room</t>
  </si>
  <si>
    <t>Growers Kitchen</t>
  </si>
  <si>
    <t>Combined Stevenson &amp; Franklin rooms</t>
  </si>
  <si>
    <t>Combined Leslie Comrie &amp; Douglas Wright rooms</t>
  </si>
  <si>
    <t>Combined Leslie Comrie &amp; Growers Kitchen rooms</t>
  </si>
  <si>
    <t>Combined Leslie Comrie, Douglas Wright &amp; Growers Kitchen rooms</t>
  </si>
  <si>
    <t>Freeman’s Bay Community Hall</t>
  </si>
  <si>
    <t>Auditorium</t>
  </si>
  <si>
    <t>Function room</t>
  </si>
  <si>
    <t>Long room</t>
  </si>
  <si>
    <t>Glasgow Park Hall</t>
  </si>
  <si>
    <t>Glen Eden Community and Recreation Centre War Memorial Hall</t>
  </si>
  <si>
    <t>Glen Eden Community House</t>
  </si>
  <si>
    <t>Glen Eden Library</t>
  </si>
  <si>
    <t>Glen Eden Library Meeting Room</t>
  </si>
  <si>
    <t>Glen Innes Community  Hall</t>
  </si>
  <si>
    <t>Glenbrook Beach Hall</t>
  </si>
  <si>
    <t>Glenbrook War Memorial Hall</t>
  </si>
  <si>
    <t>Glendene Community Hub</t>
  </si>
  <si>
    <t>Activity room</t>
  </si>
  <si>
    <t>Consultation room</t>
  </si>
  <si>
    <t>Glendowie Community Centre</t>
  </si>
  <si>
    <t>Glenfield Community Centre</t>
  </si>
  <si>
    <t>Grahams Beach Settlers Hall</t>
  </si>
  <si>
    <t>Not listed on venue hire website</t>
  </si>
  <si>
    <t>Green Bay Community House</t>
  </si>
  <si>
    <t>Grey Lynn Community Centre</t>
  </si>
  <si>
    <t>Grey Lynn Library Hall</t>
  </si>
  <si>
    <t>Headquarters, Hobsonville</t>
  </si>
  <si>
    <t>Catalina room</t>
  </si>
  <si>
    <t>Baffin lounge</t>
  </si>
  <si>
    <t>Tiger Moth room</t>
  </si>
  <si>
    <t>Gypsy Moth room</t>
  </si>
  <si>
    <t>de Havilland room</t>
  </si>
  <si>
    <t>Iroquois room</t>
  </si>
  <si>
    <t>Sioux room</t>
  </si>
  <si>
    <t>Bell room</t>
  </si>
  <si>
    <t>Helensville War Memorial Hall</t>
  </si>
  <si>
    <t>Meeting room</t>
  </si>
  <si>
    <t>Highbury Community House</t>
  </si>
  <si>
    <t>Highland Park Community House</t>
  </si>
  <si>
    <t>Hoani Waititi House</t>
  </si>
  <si>
    <t>Hub West McLaren Park Henderson South</t>
  </si>
  <si>
    <t>Huia Hall</t>
  </si>
  <si>
    <t>Hunua Hall</t>
  </si>
  <si>
    <t>Jack Dickey Hall</t>
  </si>
  <si>
    <t>Karaka War Memorial Hall</t>
  </si>
  <si>
    <t>Kaukapakapa Memorial Hall</t>
  </si>
  <si>
    <t>Kawakawa Bay Community Hall</t>
  </si>
  <si>
    <t>Kourawhero Hall</t>
  </si>
  <si>
    <t>Laingholm Village Hall</t>
  </si>
  <si>
    <t>Leicester Hall</t>
  </si>
  <si>
    <t>Leigh Hall</t>
  </si>
  <si>
    <t>Mahurangi East Community Centre</t>
  </si>
  <si>
    <t>Māngere Arts Centre - Ngā Tohu o Uenuku</t>
  </si>
  <si>
    <t>Harakeke room</t>
  </si>
  <si>
    <t>Theatre</t>
  </si>
  <si>
    <t>we need to understand the process to gather booking/participation data for this room - is it program booking?</t>
  </si>
  <si>
    <t>Theatre foyer</t>
  </si>
  <si>
    <t>Green room</t>
  </si>
  <si>
    <t>Courtyard</t>
  </si>
  <si>
    <t>Māngere Central Community Hall</t>
  </si>
  <si>
    <t>Māngere Old School Hall</t>
  </si>
  <si>
    <t>Māngere Town Centre Library</t>
  </si>
  <si>
    <t>Library meeting room</t>
  </si>
  <si>
    <t>Māngere War Memorial Hall</t>
  </si>
  <si>
    <t>Manu Tukutuku Community Centre</t>
  </si>
  <si>
    <t>Manukau Library and Research Centre</t>
  </si>
  <si>
    <t>Manurewa Library</t>
  </si>
  <si>
    <t>Manurewa Library Community Room</t>
  </si>
  <si>
    <t>Manutewhau - West Harbour Community Hub</t>
  </si>
  <si>
    <t>Consulting Room</t>
  </si>
  <si>
    <t>Counselling Room</t>
  </si>
  <si>
    <t>Kitchen</t>
  </si>
  <si>
    <t>Large Meeting Room</t>
  </si>
  <si>
    <t>Small Meeting Room</t>
  </si>
  <si>
    <t>Whole Building</t>
  </si>
  <si>
    <t>Maraetai Beach Community Hall</t>
  </si>
  <si>
    <t>Mary Thomas Centre - Crossland Room</t>
  </si>
  <si>
    <t>Crosslands lounge</t>
  </si>
  <si>
    <t>Massey Community Hub</t>
  </si>
  <si>
    <t>Community Hub</t>
  </si>
  <si>
    <t>Massey Park Grandstand</t>
  </si>
  <si>
    <t>Matakawau War Memorial Hall</t>
  </si>
  <si>
    <t>Mauku Victory Hall</t>
  </si>
  <si>
    <t>Meadowbank Community Centre</t>
  </si>
  <si>
    <t>Meadowbank Room 1</t>
  </si>
  <si>
    <t>Meadowbank Room 2</t>
  </si>
  <si>
    <t>Meadowbank Room 3</t>
  </si>
  <si>
    <t>Meadowood Community House</t>
  </si>
  <si>
    <t>Melville Cricket Pavilion</t>
  </si>
  <si>
    <t>Metro Theatre (Māngere East Hall)</t>
  </si>
  <si>
    <t>Mt Albert Community &amp; Recreation Centre</t>
  </si>
  <si>
    <t>Mt Albert Senior Citizens Hall</t>
  </si>
  <si>
    <t>Mt Albert War Memorial Hall</t>
  </si>
  <si>
    <t>Mt Eden War Memorial hall</t>
  </si>
  <si>
    <t>Chamber room</t>
  </si>
  <si>
    <t>Main stage room</t>
  </si>
  <si>
    <t>Mt Roskill War Memorial Hall</t>
  </si>
  <si>
    <t>ANZAC room</t>
  </si>
  <si>
    <t>Freyberg room</t>
  </si>
  <si>
    <t>Nathan Homestead</t>
  </si>
  <si>
    <t>Dining room</t>
  </si>
  <si>
    <t>Drawing room</t>
  </si>
  <si>
    <t>Ground Floor Function Package</t>
  </si>
  <si>
    <t>Music room</t>
  </si>
  <si>
    <t>Painting studio</t>
  </si>
  <si>
    <t>Reading room</t>
  </si>
  <si>
    <t>Sculpture studio</t>
  </si>
  <si>
    <t>Sitting room</t>
  </si>
  <si>
    <t>Workshop</t>
  </si>
  <si>
    <t>New Lynn Community Centre</t>
  </si>
  <si>
    <t>Active Recreation hall</t>
  </si>
  <si>
    <t>Meeting room 1</t>
  </si>
  <si>
    <t>Meeting room 2</t>
  </si>
  <si>
    <t>Learning area</t>
  </si>
  <si>
    <t>New Lynn Library</t>
  </si>
  <si>
    <t>New Lynn Library Meeting Room</t>
  </si>
  <si>
    <t>Nga Tapuwae Community Centre</t>
  </si>
  <si>
    <t>Nixon Park Community Hall</t>
  </si>
  <si>
    <t>Northcote War Memorial Hall</t>
  </si>
  <si>
    <t>Okura Hall</t>
  </si>
  <si>
    <t>Old Blackpool School Hall</t>
  </si>
  <si>
    <t>Old Flat Bush School Hall</t>
  </si>
  <si>
    <t>Onehunga Community Centre</t>
  </si>
  <si>
    <t>Yates room</t>
  </si>
  <si>
    <t>Mountjoy room</t>
  </si>
  <si>
    <t>Henderson room</t>
  </si>
  <si>
    <t>Combined room Beeson &amp; Manning</t>
  </si>
  <si>
    <t>Combined room Beeson &amp; Henderson &amp; Manning</t>
  </si>
  <si>
    <t>Maungakiekie room</t>
  </si>
  <si>
    <t>Community room 2</t>
  </si>
  <si>
    <t>Ōrākei Community Centre</t>
  </si>
  <si>
    <t>Community room</t>
  </si>
  <si>
    <t>Oranga Community Centre</t>
  </si>
  <si>
    <t>Kelly Elrick room</t>
  </si>
  <si>
    <t>Magee room</t>
  </si>
  <si>
    <t>Wiberg room</t>
  </si>
  <si>
    <t>Gascoigne room</t>
  </si>
  <si>
    <t>Oratia Settlers Hall</t>
  </si>
  <si>
    <t>Oratia Small Hall</t>
  </si>
  <si>
    <t>Orere War Memorial Hall</t>
  </si>
  <si>
    <t>Orewa Community Centre</t>
  </si>
  <si>
    <t>Combined Main hall &amp; Supper room</t>
  </si>
  <si>
    <t>Small hall</t>
  </si>
  <si>
    <t>Supper room</t>
  </si>
  <si>
    <t>Ormiston Activity Centre</t>
  </si>
  <si>
    <t>Otahuhu Library</t>
  </si>
  <si>
    <t>Meeting Room</t>
  </si>
  <si>
    <t>Otahuhu Town Hall &amp; Community Centre</t>
  </si>
  <si>
    <t>Main Hall</t>
  </si>
  <si>
    <t>Lower Conference Room</t>
  </si>
  <si>
    <t>Conference Room</t>
  </si>
  <si>
    <t>Otara Music Arts Centre (OMAC) / Fresh Gallery</t>
  </si>
  <si>
    <t>Main hall and kitchen</t>
  </si>
  <si>
    <t>Outhwaite Hall</t>
  </si>
  <si>
    <t>Pakiri Hall</t>
  </si>
  <si>
    <t>Pakuranga Community Hall</t>
  </si>
  <si>
    <t>Panmure Community  Hall</t>
  </si>
  <si>
    <t>Combined Main hall &amp; Annex room</t>
  </si>
  <si>
    <t>Annex room</t>
  </si>
  <si>
    <t>Conference room</t>
  </si>
  <si>
    <t>Papakura Library</t>
  </si>
  <si>
    <t>Papakura Old Central School</t>
  </si>
  <si>
    <t>Paparimu Hall</t>
  </si>
  <si>
    <t>Papatoetoe Library</t>
  </si>
  <si>
    <t>Toitoi Room</t>
  </si>
  <si>
    <t>Papatoetoe Town Hall</t>
  </si>
  <si>
    <t>Main hall and supper room</t>
  </si>
  <si>
    <t>Parnell Community Centre</t>
  </si>
  <si>
    <t>Pearce Street Hall</t>
  </si>
  <si>
    <t>Haskell hall</t>
  </si>
  <si>
    <t>Point Chevalier Community Centre</t>
  </si>
  <si>
    <t>Lounge</t>
  </si>
  <si>
    <t>Waiting room</t>
  </si>
  <si>
    <t>Point Chevalier Library</t>
  </si>
  <si>
    <t>Barry Donavon Room</t>
  </si>
  <si>
    <t>Point Wells Hall</t>
  </si>
  <si>
    <t>Pollok Community Centre</t>
  </si>
  <si>
    <t>Ponsonby Community Centre</t>
  </si>
  <si>
    <t>Pukekohe East Community Centre</t>
  </si>
  <si>
    <t>Pukekohe Old Borough Building</t>
  </si>
  <si>
    <t>Pukekohe War Memorial Town Hall</t>
  </si>
  <si>
    <t>Concert chamber</t>
  </si>
  <si>
    <t>Pukeoware Hall</t>
  </si>
  <si>
    <t>Puni School Hall</t>
  </si>
  <si>
    <t>Puni hall</t>
  </si>
  <si>
    <t>Ramarama Hall</t>
  </si>
  <si>
    <t>Randwick Park Community House</t>
  </si>
  <si>
    <t>Community house</t>
  </si>
  <si>
    <t>Ranfurly Hall, Kaipara Flats</t>
  </si>
  <si>
    <t>Ranui Community Centre</t>
  </si>
  <si>
    <t>Kikorangi Room</t>
  </si>
  <si>
    <t>Kakariki Room</t>
  </si>
  <si>
    <t>Riverside Community Centre</t>
  </si>
  <si>
    <t>Roskill Youth Zone</t>
  </si>
  <si>
    <t>Gymnasium</t>
  </si>
  <si>
    <t>Sandringham Community Centre</t>
  </si>
  <si>
    <t>Playroom</t>
  </si>
  <si>
    <t>Shoesmith Hall</t>
  </si>
  <si>
    <t>Silverdale Hall</t>
  </si>
  <si>
    <t>Smiths Avenue Clubrooms</t>
  </si>
  <si>
    <t>South Head Hall</t>
  </si>
  <si>
    <t>St Heliers Church &amp; Community Centre</t>
  </si>
  <si>
    <t>Studio One Toi Tū</t>
  </si>
  <si>
    <t>1st floor room 10</t>
  </si>
  <si>
    <t>Meeting room 5</t>
  </si>
  <si>
    <t>Meeting room 6</t>
  </si>
  <si>
    <t>Printmaking/painting workshop room 11</t>
  </si>
  <si>
    <t>Sculpture workshop room 12</t>
  </si>
  <si>
    <t>Sturges West Community House</t>
  </si>
  <si>
    <t>Sunderland Lounge</t>
  </si>
  <si>
    <t>Sunnynook Community Centre</t>
  </si>
  <si>
    <t>Tahapa Hall</t>
  </si>
  <si>
    <t>Tahapa Hall and Lounge</t>
  </si>
  <si>
    <t>Takaanini Community Hub</t>
  </si>
  <si>
    <t>Te Wao Nui a Taane</t>
  </si>
  <si>
    <t>Not yet operational</t>
  </si>
  <si>
    <t>Takanini Hall</t>
  </si>
  <si>
    <t>Takapuna War Memorial Hall</t>
  </si>
  <si>
    <t>Tamaki Ex-Services Association Hall</t>
  </si>
  <si>
    <t>Tapora Hall</t>
  </si>
  <si>
    <t>Tauhoa (Victoria) Hall</t>
  </si>
  <si>
    <t>Te Atatū Peninsula Community Centre</t>
  </si>
  <si>
    <t>Kotuku - Heron</t>
  </si>
  <si>
    <t>Mātātā - Fern Bird</t>
  </si>
  <si>
    <t>Kōtare - Kingfisher</t>
  </si>
  <si>
    <t>Kuaka - Godwit</t>
  </si>
  <si>
    <t>Tūturiwhatu - Dotterel</t>
  </si>
  <si>
    <t>Te Atatū South Community Centre</t>
  </si>
  <si>
    <t>Te Hana Hall</t>
  </si>
  <si>
    <t>Te Manawa</t>
  </si>
  <si>
    <t>Hinengaro</t>
  </si>
  <si>
    <t>Small meeting room</t>
  </si>
  <si>
    <t>Kōkiri Ngātahi (combined auditoriums)</t>
  </si>
  <si>
    <t>Kōkiri - Auditorium</t>
  </si>
  <si>
    <t>Ngātahi - Auditorium</t>
  </si>
  <si>
    <t>Commercial kitchen</t>
  </si>
  <si>
    <t>Audio Visual Suite</t>
  </si>
  <si>
    <t>Studio 2</t>
  </si>
  <si>
    <t>Te Oro</t>
  </si>
  <si>
    <t>Studio 1</t>
  </si>
  <si>
    <t>Workshop 1 / Art Room</t>
  </si>
  <si>
    <t>Maungarei / Dance Studio</t>
  </si>
  <si>
    <t>Reception / Foyer</t>
  </si>
  <si>
    <t>Studio 3 (Vocal Booth)</t>
  </si>
  <si>
    <t>Studio 4 (Live Room)</t>
  </si>
  <si>
    <t>Te Pupu O Kawau / 3D Artist Workshop</t>
  </si>
  <si>
    <t>Workshop 3 / Computer Suite</t>
  </si>
  <si>
    <t>Te Pae o Kura-Kelston Community Centre</t>
  </si>
  <si>
    <t>Tāmaki (Main hall)</t>
  </si>
  <si>
    <t>Hikurangi (Activity room 1)</t>
  </si>
  <si>
    <t>Huia (Activity room 2)</t>
  </si>
  <si>
    <t>Waitematā (Committee room)</t>
  </si>
  <si>
    <t>Te Pokāpū ā- Hāpori o Ōkahukura</t>
  </si>
  <si>
    <t>Fruit Growers Room</t>
  </si>
  <si>
    <t>Gravenstein Room</t>
  </si>
  <si>
    <t>The Albany Beauty and Braeburn Room</t>
  </si>
  <si>
    <t>The Albany House</t>
  </si>
  <si>
    <t>Te Puke ō Tara Community Centre</t>
  </si>
  <si>
    <t>Te Puke Main hall</t>
  </si>
  <si>
    <t>Te Puke Room 1</t>
  </si>
  <si>
    <t>Te Puke Room 2</t>
  </si>
  <si>
    <t>Te Puke Hub</t>
  </si>
  <si>
    <t>Te Toro Hall</t>
  </si>
  <si>
    <t>Te Whare Awhina o Tamworth</t>
  </si>
  <si>
    <t>Centre</t>
  </si>
  <si>
    <t>The Rose Centre</t>
  </si>
  <si>
    <t>Three Kings Tennis Pavilion</t>
  </si>
  <si>
    <t>Titirangi Beach Hall</t>
  </si>
  <si>
    <t>Titirangi Community House</t>
  </si>
  <si>
    <t>Titirangi War Memorial Hall</t>
  </si>
  <si>
    <t>Tui Room</t>
  </si>
  <si>
    <t>Tupu Library</t>
  </si>
  <si>
    <t>Tupu Youth Library Community Space</t>
  </si>
  <si>
    <t>Waiatarua Hall</t>
  </si>
  <si>
    <t>Waiau Pa Hall</t>
  </si>
  <si>
    <t>Waiaua Pa Community Hall</t>
  </si>
  <si>
    <t>Waimauku War Memorial Hall</t>
  </si>
  <si>
    <t>Wainui Hall</t>
  </si>
  <si>
    <t>Waipipi Hall</t>
  </si>
  <si>
    <t>Waitakere Hall</t>
  </si>
  <si>
    <t>Waitakere Township Hall</t>
  </si>
  <si>
    <t>Waiuku Community Hall</t>
  </si>
  <si>
    <t>Waiuku War Memorial Town Hall</t>
  </si>
  <si>
    <t>Warkworth Masonic Hall</t>
  </si>
  <si>
    <t>Warkworth Town Hall</t>
  </si>
  <si>
    <t>Combined Main hall &amp; Kitchen</t>
  </si>
  <si>
    <t>Combined Main hall &amp; Mezzanine room</t>
  </si>
  <si>
    <t>Combined Main hall, Mezzanine room &amp; Kitchen</t>
  </si>
  <si>
    <t>Main hall (with stage)</t>
  </si>
  <si>
    <t>Main hall (without stage)</t>
  </si>
  <si>
    <t>Mezzanine room</t>
  </si>
  <si>
    <t>Wellsford Community Centre</t>
  </si>
  <si>
    <t>Wellsford Library</t>
  </si>
  <si>
    <t>Wellsford Library Meeting Room</t>
  </si>
  <si>
    <t>Wesley Community Centre</t>
  </si>
  <si>
    <t>Tarapunga room</t>
  </si>
  <si>
    <t>Timohina room</t>
  </si>
  <si>
    <t>Rakiraki room</t>
  </si>
  <si>
    <t>Kotare room</t>
  </si>
  <si>
    <t>Warou room</t>
  </si>
  <si>
    <t>Matuku room</t>
  </si>
  <si>
    <t>Western Springs Garden Community Hall/s</t>
  </si>
  <si>
    <t>Hall 1</t>
  </si>
  <si>
    <t>Hall 2</t>
  </si>
  <si>
    <t>Wetlands Building</t>
  </si>
  <si>
    <t>Weymouth Community Hall</t>
  </si>
  <si>
    <t>Whangaparaoa Library</t>
  </si>
  <si>
    <t>Pohutukawa Room</t>
  </si>
  <si>
    <t>Whangaripo Hall</t>
  </si>
  <si>
    <t>Whangateau Hall</t>
  </si>
  <si>
    <t>Whare Koa - Māngere Community House</t>
  </si>
  <si>
    <t>Front room</t>
  </si>
  <si>
    <t>Heritage lounge</t>
  </si>
  <si>
    <t>Whitford Community Hall</t>
  </si>
  <si>
    <t>Wiri Community Hall</t>
  </si>
  <si>
    <t>Leys Institute Hall</t>
  </si>
  <si>
    <t>Not operational at the moment</t>
  </si>
  <si>
    <r>
      <rPr>
        <b/>
        <u/>
        <sz val="11"/>
        <color theme="1"/>
        <rFont val="Calibri"/>
        <family val="2"/>
        <scheme val="minor"/>
      </rPr>
      <t>Source(s)</t>
    </r>
    <r>
      <rPr>
        <b/>
        <sz val="11"/>
        <color theme="1"/>
        <rFont val="Calibri"/>
        <family val="2"/>
        <scheme val="minor"/>
      </rPr>
      <t>: Consolidated version of list sent by Rosetta (VH Team) and list from Nina/Fua from the CP-AC SharePoint, minus rooms and partners listed</t>
    </r>
  </si>
  <si>
    <t>Building/Location</t>
  </si>
  <si>
    <t>Facility Name</t>
  </si>
  <si>
    <t>Alternative Name</t>
  </si>
  <si>
    <t>Physical Address</t>
  </si>
  <si>
    <t>Local Board</t>
  </si>
  <si>
    <t>Ownership</t>
  </si>
  <si>
    <t>Governance model</t>
  </si>
  <si>
    <t>Delivery model</t>
  </si>
  <si>
    <t>Facility Type</t>
  </si>
  <si>
    <t>Bookable?</t>
  </si>
  <si>
    <t>Agreement type</t>
  </si>
  <si>
    <t>Funding type</t>
  </si>
  <si>
    <t>Responsibility</t>
  </si>
  <si>
    <t>Community Centre</t>
  </si>
  <si>
    <t>Council Services</t>
  </si>
  <si>
    <t>Arts and culture</t>
  </si>
  <si>
    <t>Library</t>
  </si>
  <si>
    <t>Rural Hall</t>
  </si>
  <si>
    <t>VH Place</t>
  </si>
  <si>
    <t>Is in Room tab?</t>
  </si>
  <si>
    <t>Has room(s) bookable in VH booking system</t>
  </si>
  <si>
    <t>in partner</t>
  </si>
  <si>
    <t>ID</t>
  </si>
  <si>
    <t>202 Gillies Avenue</t>
  </si>
  <si>
    <t>Albert-Eden</t>
  </si>
  <si>
    <t>Council-owned</t>
  </si>
  <si>
    <t>Connected Communities</t>
  </si>
  <si>
    <t>Community led</t>
  </si>
  <si>
    <t>Service agreement</t>
  </si>
  <si>
    <t>Place &amp; Partner Specialists (Community)</t>
  </si>
  <si>
    <t>Mt Albert Community and Recreation Centre</t>
  </si>
  <si>
    <t>773 New North Road</t>
  </si>
  <si>
    <t>Athol Syms Hall</t>
  </si>
  <si>
    <t>11 Griffin Avenue</t>
  </si>
  <si>
    <t>VH Team</t>
  </si>
  <si>
    <t>Council led</t>
  </si>
  <si>
    <t>Venue for Hire</t>
  </si>
  <si>
    <t>Internally operated</t>
  </si>
  <si>
    <t>Epsom Library</t>
  </si>
  <si>
    <t>195 Manukau Rd</t>
  </si>
  <si>
    <t>Community Library</t>
  </si>
  <si>
    <t>Lead and Coach</t>
  </si>
  <si>
    <t>830 New North Road</t>
  </si>
  <si>
    <t>Jack Dickey Community Hall</t>
  </si>
  <si>
    <t>174 Greenlane West Road</t>
  </si>
  <si>
    <t>249-259 Gillies Avenue</t>
  </si>
  <si>
    <t>Mt Albert Library</t>
  </si>
  <si>
    <t>84 St Lukes Rd</t>
  </si>
  <si>
    <t>Cnr Wairere Ave &amp; New North Road  Mt Albert</t>
  </si>
  <si>
    <t>Councillors Drive</t>
  </si>
  <si>
    <t>Mt Eden War Memorial Hall</t>
  </si>
  <si>
    <t>487 Dominion Road</t>
  </si>
  <si>
    <t>18 Huia Road</t>
  </si>
  <si>
    <t>Cnr Great North and Pt Chevalier Rds</t>
  </si>
  <si>
    <t>18-20 Kitchener Street</t>
  </si>
  <si>
    <t>Western Springs Garden Community Hall</t>
  </si>
  <si>
    <t>956-990 Great North Road</t>
  </si>
  <si>
    <t>32 Clarence Street</t>
  </si>
  <si>
    <t>Devonport-Takapuna</t>
  </si>
  <si>
    <t>2 Victoria Rd</t>
  </si>
  <si>
    <t>Devonport Museum</t>
  </si>
  <si>
    <t>Devonport Historical Society</t>
  </si>
  <si>
    <t>33A Vauxhall Road</t>
  </si>
  <si>
    <t>Community owned</t>
  </si>
  <si>
    <t>Arts &amp; Culture</t>
  </si>
  <si>
    <t>Funding agreement</t>
  </si>
  <si>
    <t>Place &amp; Partner Specialists (Arts)</t>
  </si>
  <si>
    <t>170 Vauhall Road</t>
  </si>
  <si>
    <t>Kennedy Park Observation Post</t>
  </si>
  <si>
    <t>Kennedy Park</t>
  </si>
  <si>
    <t>137-147 Beach Road</t>
  </si>
  <si>
    <t>Lake House Arts Centre</t>
  </si>
  <si>
    <t>Lake House Arts</t>
  </si>
  <si>
    <t>37 Fred Thomas Drive</t>
  </si>
  <si>
    <t>Mary Thomas Centre</t>
  </si>
  <si>
    <t>Gibbons Road</t>
  </si>
  <si>
    <t>Michael King Writers Centre</t>
  </si>
  <si>
    <t>Signalmans House - Summit Road</t>
  </si>
  <si>
    <t>North Shore Theatre and Arts Trust (Pumphouse Theatre)</t>
  </si>
  <si>
    <t>North Shore Theatre and Arts Trust</t>
  </si>
  <si>
    <t>​2a Manurere Avenue</t>
  </si>
  <si>
    <t>Pumphouse Theatre</t>
  </si>
  <si>
    <t>The PumpHouse Theatre</t>
  </si>
  <si>
    <t>Killarney Park</t>
  </si>
  <si>
    <t>148 Sycamore Drive</t>
  </si>
  <si>
    <t>Community lease</t>
  </si>
  <si>
    <t>Takapuna Library</t>
  </si>
  <si>
    <t>9 The Strand</t>
  </si>
  <si>
    <t>7 The Strand</t>
  </si>
  <si>
    <t>The Depot Artspace</t>
  </si>
  <si>
    <t>The Depot</t>
  </si>
  <si>
    <t>28 Clarence Street</t>
  </si>
  <si>
    <t>The Lake House Arts Centre</t>
  </si>
  <si>
    <t>The Lake House Trust Inc</t>
  </si>
  <si>
    <t>​37 Fred Thomas Drive</t>
  </si>
  <si>
    <t>Rose Garden Comm Cntr &amp; Theatre</t>
  </si>
  <si>
    <t>4 School Road</t>
  </si>
  <si>
    <t>Whare Toi (Depot)</t>
  </si>
  <si>
    <t>Kerr Street</t>
  </si>
  <si>
    <t>300 Mill Road</t>
  </si>
  <si>
    <t>Franklin</t>
  </si>
  <si>
    <t>7 Steel Road</t>
  </si>
  <si>
    <t>Land Council owned, Building community owned</t>
  </si>
  <si>
    <t>Ardmore Hall (not operational)</t>
  </si>
  <si>
    <t>Ardmore Hall</t>
  </si>
  <si>
    <t>177 Burnside Road</t>
  </si>
  <si>
    <t>15 Hamilton Road</t>
  </si>
  <si>
    <t>49 Wakelin Road</t>
  </si>
  <si>
    <t>Buckland Hall</t>
  </si>
  <si>
    <t>Cnr Logan and Buckville Road</t>
  </si>
  <si>
    <t>1 Papakura Clevedon Road</t>
  </si>
  <si>
    <t>2 North Road</t>
  </si>
  <si>
    <t>Franklin: The Centre / Pukekohe Library</t>
  </si>
  <si>
    <t>12 Massey Avenue</t>
  </si>
  <si>
    <t>Hub Manager</t>
  </si>
  <si>
    <t>McLarin Road</t>
  </si>
  <si>
    <t>Cnr Glenbrook and Glenbrook Station Roads</t>
  </si>
  <si>
    <t>Grahams Beach Hall</t>
  </si>
  <si>
    <t>Grahams Beach Road</t>
  </si>
  <si>
    <t>2314 Hunua Road</t>
  </si>
  <si>
    <t>Karaka Hall</t>
  </si>
  <si>
    <t>321 Linwood Road</t>
  </si>
  <si>
    <t>9 Kawakawa Orere Road</t>
  </si>
  <si>
    <t>Maraetai Community Hall</t>
  </si>
  <si>
    <t>12 Rewa Road</t>
  </si>
  <si>
    <t>Matakawau Hall</t>
  </si>
  <si>
    <t>2615 Awhitu Road</t>
  </si>
  <si>
    <t>430 Union Road</t>
  </si>
  <si>
    <t>289 Orere Point Road</t>
  </si>
  <si>
    <t>345 Paparimu Road</t>
  </si>
  <si>
    <t>Pollok Community &amp; Sports Centre</t>
  </si>
  <si>
    <t>4 Cemetery Road</t>
  </si>
  <si>
    <t>233 Pukekohe East Road </t>
  </si>
  <si>
    <t>To be confirmed</t>
  </si>
  <si>
    <t>Pukekohe Library</t>
  </si>
  <si>
    <t>Wesley Street</t>
  </si>
  <si>
    <t>Pukekohe Town Hall</t>
  </si>
  <si>
    <t>Massey Avenue</t>
  </si>
  <si>
    <t>Cnr Bald Hill and Waiuku Road</t>
  </si>
  <si>
    <t>329 Waiuku Road</t>
  </si>
  <si>
    <t>13 Maher Road</t>
  </si>
  <si>
    <t>Cnr Te Toro and Cooper Road</t>
  </si>
  <si>
    <t>Cnr McKenzie &amp; Waiau Pa Roads</t>
  </si>
  <si>
    <t>40 Creamery Road</t>
  </si>
  <si>
    <t>King Street</t>
  </si>
  <si>
    <t>Waiuku Library</t>
  </si>
  <si>
    <t>10 King Street</t>
  </si>
  <si>
    <t>Cnr Queen St and Victoria Avenue</t>
  </si>
  <si>
    <t>1 Whitford Maraetai Road</t>
  </si>
  <si>
    <t>Great Barrier Island Heritage Village and Arts Centre</t>
  </si>
  <si>
    <t>Great Barrier Is. Comm Art Gallery</t>
  </si>
  <si>
    <t>80 Hector Sanderson Road</t>
  </si>
  <si>
    <t>Great Barrier</t>
  </si>
  <si>
    <t>Great Barrier Library</t>
  </si>
  <si>
    <t>75 Hector Sanderson Rd</t>
  </si>
  <si>
    <t>Corban Estate</t>
  </si>
  <si>
    <t>Corban Estate Arts Centre (CEAC)</t>
  </si>
  <si>
    <t>Corban Estate Arts Centre, 2 Mt Lebanon Lane</t>
  </si>
  <si>
    <t>Henderson-Massey</t>
  </si>
  <si>
    <t>82 Hepburn Road</t>
  </si>
  <si>
    <t>27 Corban Avenue</t>
  </si>
  <si>
    <t>Manutewhau Hub</t>
  </si>
  <si>
    <t>74 Oreil Avenue</t>
  </si>
  <si>
    <t>385 Don Buck Road</t>
  </si>
  <si>
    <t>Pacifica Arts Centre (CEAC)</t>
  </si>
  <si>
    <t>474 Swanson Road</t>
  </si>
  <si>
    <t>Ranui Library</t>
  </si>
  <si>
    <t>Cnr Swanson Rd and Armada Drive</t>
  </si>
  <si>
    <t>58 Summerland Drive</t>
  </si>
  <si>
    <t>Te Atatū Library</t>
  </si>
  <si>
    <t>595 Te Atatū Road</t>
  </si>
  <si>
    <t>247 Edmonton Road</t>
  </si>
  <si>
    <t>11 Kohuhu Lane</t>
  </si>
  <si>
    <t>Integrated facility</t>
  </si>
  <si>
    <t>Kelston Community Centre</t>
  </si>
  <si>
    <t>126 Awaroa Road</t>
  </si>
  <si>
    <t>Waitakere Arts and Cultural Devt Trust (Corban Estate Arts Centre)</t>
  </si>
  <si>
    <t>Waitakere Central Community Arts Council (CEAC)</t>
  </si>
  <si>
    <t>Waitakere Central Library</t>
  </si>
  <si>
    <t>3 Ratanui St</t>
  </si>
  <si>
    <t>Zeal Youth Facility</t>
  </si>
  <si>
    <t>Youth Facility Zeal</t>
  </si>
  <si>
    <t>Same location as West Wave</t>
  </si>
  <si>
    <t>St Anne's Hall</t>
  </si>
  <si>
    <t>1 Glencoe Road</t>
  </si>
  <si>
    <t>Hibiscus and Bays</t>
  </si>
  <si>
    <t>Centrestage Theatre</t>
  </si>
  <si>
    <t>Centrestage</t>
  </si>
  <si>
    <t>60 Centreway Road</t>
  </si>
  <si>
    <t>East Coast Bays Community Centre</t>
  </si>
  <si>
    <t>Bays Community Centre</t>
  </si>
  <si>
    <t>2 Glen Road</t>
  </si>
  <si>
    <t>East Coast Bays Library</t>
  </si>
  <si>
    <t>8 Bute Rd</t>
  </si>
  <si>
    <t>Estuary Arts Centre</t>
  </si>
  <si>
    <t xml:space="preserve">Estuary Arts Charitable Trust  </t>
  </si>
  <si>
    <t>214B Hibiscus Coast Highway</t>
  </si>
  <si>
    <t>Hibiscus Coast Youth Centre</t>
  </si>
  <si>
    <t>​214D Hibiscus Coast Highway</t>
  </si>
  <si>
    <t>Mairangi Arts Centre</t>
  </si>
  <si>
    <t>20 Hastings Road</t>
  </si>
  <si>
    <t>81 Okura River Road</t>
  </si>
  <si>
    <t>Moana Court</t>
  </si>
  <si>
    <t>Orewa Library</t>
  </si>
  <si>
    <t>12 Moana Ave</t>
  </si>
  <si>
    <t>7 Silverdale Street</t>
  </si>
  <si>
    <t>9 Main St</t>
  </si>
  <si>
    <t>16 Swan Cresent</t>
  </si>
  <si>
    <t>Howick</t>
  </si>
  <si>
    <t>Building council-owned, Land govt owned</t>
  </si>
  <si>
    <t>Level 1, Sunset Terrace, Botany Town Centre</t>
  </si>
  <si>
    <t>Bucklands and Eastern Beaches Memorial Hall</t>
  </si>
  <si>
    <t>48 The Parade</t>
  </si>
  <si>
    <t>Howick Library</t>
  </si>
  <si>
    <t>Fencible Lounge (Howick Library)</t>
  </si>
  <si>
    <t>25 Uxbridge Road</t>
  </si>
  <si>
    <t>47 Aviemore Drive</t>
  </si>
  <si>
    <t>Highland Park Library</t>
  </si>
  <si>
    <t>16 Highland Park Drive</t>
  </si>
  <si>
    <t>Howick Childrens and Youth Theatre (Star of the Sea)</t>
  </si>
  <si>
    <t>Howick Children's and Youth Theatre</t>
  </si>
  <si>
    <t>29 Granger Road</t>
  </si>
  <si>
    <t>Howick Historical Village</t>
  </si>
  <si>
    <t>Lloyd Elsmore Park Bells Road</t>
  </si>
  <si>
    <t>Howick Information Service</t>
  </si>
  <si>
    <t>Howick Information Service Centre</t>
  </si>
  <si>
    <t>91 Picton Street</t>
  </si>
  <si>
    <t>Howick Little Theatre</t>
  </si>
  <si>
    <t>Lloyd Elsmore Park 1 Sir Lloyd Drive</t>
  </si>
  <si>
    <t>70 Sale Street</t>
  </si>
  <si>
    <t>160R Murphys Road</t>
  </si>
  <si>
    <t>163 Chapel Road</t>
  </si>
  <si>
    <t>346 Pakuranga Road</t>
  </si>
  <si>
    <t>Pakuranga Library</t>
  </si>
  <si>
    <t>7 Aylesbury Street</t>
  </si>
  <si>
    <t>Te Tuhi</t>
  </si>
  <si>
    <t>13 Reeves Rd</t>
  </si>
  <si>
    <t>Uxbridge</t>
  </si>
  <si>
    <t>Uxbridge Community Art Projects Inc</t>
  </si>
  <si>
    <t>35 Uxbridge Road</t>
  </si>
  <si>
    <t>Stancombe Road</t>
  </si>
  <si>
    <t>72 Bayview Road</t>
  </si>
  <si>
    <t>Kaipatiki</t>
  </si>
  <si>
    <t>130 Beachaven Road</t>
  </si>
  <si>
    <t>134 Birkdale Road</t>
  </si>
  <si>
    <t>Birkdale Hall (Old St Philips Church)</t>
  </si>
  <si>
    <t>136 Birkdale Road</t>
  </si>
  <si>
    <t>Cnr Rawene Road &amp;, Hinemoa Street</t>
  </si>
  <si>
    <t>Glenfield and Bentley Avenue</t>
  </si>
  <si>
    <t>Glenfield Library</t>
  </si>
  <si>
    <t>90 Bentley Ave</t>
  </si>
  <si>
    <t>Hearts and Minds</t>
  </si>
  <si>
    <t>Raeburn House</t>
  </si>
  <si>
    <t>R65 Pearn Crescent</t>
  </si>
  <si>
    <t>110 Hinemoa Street</t>
  </si>
  <si>
    <t>Marlborough Park Youth Facility</t>
  </si>
  <si>
    <t>Marlborough Hall</t>
  </si>
  <si>
    <t>13R Chartwell Avenue</t>
  </si>
  <si>
    <t>Northart Gallery</t>
  </si>
  <si>
    <t>The NorthArt Society Incorporated</t>
  </si>
  <si>
    <t>2 Norman King Square</t>
  </si>
  <si>
    <t>Northcote Library</t>
  </si>
  <si>
    <t>2 Ernie Mays St</t>
  </si>
  <si>
    <t>2 Rodney Road</t>
  </si>
  <si>
    <t>Mangere Town Centre</t>
  </si>
  <si>
    <t>Māngere Arts Centre</t>
  </si>
  <si>
    <t>Corner Bader Drive and Orly Avenue</t>
  </si>
  <si>
    <t>Mangere-Otahuhu</t>
  </si>
  <si>
    <t>Māngere Bridge Library</t>
  </si>
  <si>
    <t>5-7 Church Rd</t>
  </si>
  <si>
    <t>Mangere Central Community Hall</t>
  </si>
  <si>
    <t>241 Kirkbride Road</t>
  </si>
  <si>
    <t>Māngere East Library</t>
  </si>
  <si>
    <t>370 Massey Rd</t>
  </si>
  <si>
    <t>Mangere Old School Hall</t>
  </si>
  <si>
    <t>299 Kirkbride Road</t>
  </si>
  <si>
    <t>121 Bader Drive</t>
  </si>
  <si>
    <t>Mangere War Memorial Hall</t>
  </si>
  <si>
    <t>23 Domain Road</t>
  </si>
  <si>
    <t>Metro Theatre</t>
  </si>
  <si>
    <t>362 Massey Road</t>
  </si>
  <si>
    <t>253 Buckland Road</t>
  </si>
  <si>
    <t>28-30 Mason Ave</t>
  </si>
  <si>
    <t>Otahuhu Town Hall and Community Centre</t>
  </si>
  <si>
    <t>10-16 High Street</t>
  </si>
  <si>
    <t>Whare Koa Māngere Community House</t>
  </si>
  <si>
    <t>141 Robertson Road</t>
  </si>
  <si>
    <t>60R Finlayson Avenue</t>
  </si>
  <si>
    <t>Manurewa</t>
  </si>
  <si>
    <t xml:space="preserve">Randwick Park </t>
  </si>
  <si>
    <t>32 ​Riverton Drive, Randwick Park</t>
  </si>
  <si>
    <t>7 Hill Rd</t>
  </si>
  <si>
    <t>70 Hill Road</t>
  </si>
  <si>
    <t>139 Shifnal Drive</t>
  </si>
  <si>
    <t>Te Whare Awhina Community Services Cntr</t>
  </si>
  <si>
    <t>4 Tamworth Close</t>
  </si>
  <si>
    <t>Govt owned</t>
  </si>
  <si>
    <t>11 Beihlers Road</t>
  </si>
  <si>
    <t>11 Inverell Avenue</t>
  </si>
  <si>
    <t>Dunkirk Road Activity Centre</t>
  </si>
  <si>
    <t>50 Dunkirk Road</t>
  </si>
  <si>
    <t>Maungakiekie-Tamaki</t>
  </si>
  <si>
    <t>5 Olea Road  Onehunga</t>
  </si>
  <si>
    <t>Glen Innes Library, Hall, Te Oro</t>
  </si>
  <si>
    <t>Glen Innes Community Hall</t>
  </si>
  <si>
    <t>96-108 Line Road</t>
  </si>
  <si>
    <t>Glen Innes Library</t>
  </si>
  <si>
    <t>108 Line Rd</t>
  </si>
  <si>
    <t>Onehunga Community Centre and Library</t>
  </si>
  <si>
    <t>83 Church Street</t>
  </si>
  <si>
    <t>Onehunga Library</t>
  </si>
  <si>
    <t>52C Waitangi Road</t>
  </si>
  <si>
    <t>Panmure Community Hall</t>
  </si>
  <si>
    <t>3 Pilkington Road</t>
  </si>
  <si>
    <t>Panmure Library</t>
  </si>
  <si>
    <t>7-13 Pilkington Rd</t>
  </si>
  <si>
    <t>5 Pearce Street</t>
  </si>
  <si>
    <t>Riverside (Taha Awa) Community Centre</t>
  </si>
  <si>
    <t>Cnr Bernard Street &amp; Peace Avenue</t>
  </si>
  <si>
    <t>98 Line Road</t>
  </si>
  <si>
    <t>138 Main Highway  Ellerslie</t>
  </si>
  <si>
    <t>Orakei</t>
  </si>
  <si>
    <t>83 Crossfield Road</t>
  </si>
  <si>
    <t>20 Findlay Street</t>
  </si>
  <si>
    <t>29 St Johns Road</t>
  </si>
  <si>
    <t>156 Kepa Road</t>
  </si>
  <si>
    <t>Remuera Library</t>
  </si>
  <si>
    <t>429 Remuera Rd</t>
  </si>
  <si>
    <t>Community of Saint Luke</t>
  </si>
  <si>
    <t>130 Remuera Road</t>
  </si>
  <si>
    <t>St Heliers Church and Community Centre</t>
  </si>
  <si>
    <t>St Heliers Bay Road</t>
  </si>
  <si>
    <t>St Heliers Library</t>
  </si>
  <si>
    <t>32 St Heliers Bay Rd</t>
  </si>
  <si>
    <t>Tahapa Crescent Hall</t>
  </si>
  <si>
    <t>Tahapa Crescent</t>
  </si>
  <si>
    <t>Cnr Turua &amp; Polygon Street</t>
  </si>
  <si>
    <t>16R Israel Avenue</t>
  </si>
  <si>
    <t>Otara-Papatoetoe</t>
  </si>
  <si>
    <t>244 East Tamaki Road</t>
  </si>
  <si>
    <t>Otara Town Centre</t>
  </si>
  <si>
    <t>Fresh Gallery Otara</t>
  </si>
  <si>
    <t>46 Fair Mall</t>
  </si>
  <si>
    <t>3 Osterley Way</t>
  </si>
  <si>
    <t>Otara Library</t>
  </si>
  <si>
    <t>OMAC</t>
  </si>
  <si>
    <t>Papatoetoe Historical Society Museum</t>
  </si>
  <si>
    <t>91 Cambridge Terrace</t>
  </si>
  <si>
    <t>30 Wallace Rd</t>
  </si>
  <si>
    <t>35 St George Street</t>
  </si>
  <si>
    <t>20 Newbury Street</t>
  </si>
  <si>
    <t>Fair Mall</t>
  </si>
  <si>
    <t>102 Dawson Rd</t>
  </si>
  <si>
    <t>10 Tui Street</t>
  </si>
  <si>
    <t>Papakura</t>
  </si>
  <si>
    <t>Elizabeth Campbell Hall</t>
  </si>
  <si>
    <t>294 Great South Road</t>
  </si>
  <si>
    <t>Hawkins Theatre</t>
  </si>
  <si>
    <t>13 Ray Small Drive</t>
  </si>
  <si>
    <t>Massey Park Grandstand Function Room</t>
  </si>
  <si>
    <t>2 Ron Keat Drive</t>
  </si>
  <si>
    <t>Papakura Art Gallery</t>
  </si>
  <si>
    <t>10 Averill Street</t>
  </si>
  <si>
    <t>209 Great South Road</t>
  </si>
  <si>
    <t>Papakura Museum</t>
  </si>
  <si>
    <t>Old Central School Hall</t>
  </si>
  <si>
    <t>57 Wood Street</t>
  </si>
  <si>
    <t>Smiths Avenue Community Hall</t>
  </si>
  <si>
    <t>18 Smiths Avenue</t>
  </si>
  <si>
    <t>30 Walters Rd</t>
  </si>
  <si>
    <t>8 Takanini Road</t>
  </si>
  <si>
    <t>Ficking Centre / Mt Roskill Library</t>
  </si>
  <si>
    <t>546-548 Mt Albert Road  Mt Albert</t>
  </si>
  <si>
    <t>Puketapapa</t>
  </si>
  <si>
    <t>Mt Roskill Library</t>
  </si>
  <si>
    <t>546 Mt Albert Rd</t>
  </si>
  <si>
    <t>13 May Road</t>
  </si>
  <si>
    <t>Pah Homestead Wallace Arts Centre</t>
  </si>
  <si>
    <t>Pah Homestead</t>
  </si>
  <si>
    <t>72 Hillsborough Road</t>
  </si>
  <si>
    <t>740 Sandringham Road</t>
  </si>
  <si>
    <t>Cnr Mt Albert &amp; Mt Eden Roads</t>
  </si>
  <si>
    <t>Ahuroa hall</t>
  </si>
  <si>
    <t>1345 Ahuroa Road</t>
  </si>
  <si>
    <t>Rodney</t>
  </si>
  <si>
    <t>Committee operated</t>
  </si>
  <si>
    <t>4 Mahoenui Valley Road</t>
  </si>
  <si>
    <t>Glasgow Park hall</t>
  </si>
  <si>
    <t>62 Muriwai Road</t>
  </si>
  <si>
    <t>Helensville Arts Centre</t>
  </si>
  <si>
    <t>49 Commercial Road</t>
  </si>
  <si>
    <t>Helensville Library</t>
  </si>
  <si>
    <t>49 Commercial Rd</t>
  </si>
  <si>
    <t>2 Porter Crescent</t>
  </si>
  <si>
    <t>947 Kaipara Coast Highway</t>
  </si>
  <si>
    <t>Kourawhero hall</t>
  </si>
  <si>
    <t>Woodcocks Road</t>
  </si>
  <si>
    <t>Kumeu Arts Centre</t>
  </si>
  <si>
    <t>300 Main Road</t>
  </si>
  <si>
    <t>Kumeu Library</t>
  </si>
  <si>
    <t>296 Main Rd</t>
  </si>
  <si>
    <t>Leigh hall</t>
  </si>
  <si>
    <t>4 Cumberland Street  Leigh</t>
  </si>
  <si>
    <t>Mahurangi community centre</t>
  </si>
  <si>
    <t>21 Hamatana Road</t>
  </si>
  <si>
    <t>Mahurangi East Library</t>
  </si>
  <si>
    <t>1026 Pakiri Road</t>
  </si>
  <si>
    <t>5 Point Wells Road</t>
  </si>
  <si>
    <t>Ranfurly Hall</t>
  </si>
  <si>
    <t>903 Kaipara Flats Road</t>
  </si>
  <si>
    <t>Shoesmith Street</t>
  </si>
  <si>
    <t>23 Donohue Road</t>
  </si>
  <si>
    <t>Tapora Community Hall</t>
  </si>
  <si>
    <t>5 Okahukura Road</t>
  </si>
  <si>
    <t>Tauhoa Hall</t>
  </si>
  <si>
    <t>2 Naumai Road</t>
  </si>
  <si>
    <t>12 Whakapirau Road</t>
  </si>
  <si>
    <t>24 Waimauku Station Road</t>
  </si>
  <si>
    <t>439 Waitoki Road</t>
  </si>
  <si>
    <t>Warkworth Library</t>
  </si>
  <si>
    <t>2 Baxter St</t>
  </si>
  <si>
    <t>3 Baxter Street</t>
  </si>
  <si>
    <t>2 Alnwick Street</t>
  </si>
  <si>
    <t>1 Matheson Road</t>
  </si>
  <si>
    <t>13 Port Albert Rd</t>
  </si>
  <si>
    <t>1272 Whangaripo Valley Road</t>
  </si>
  <si>
    <t>511 Leigh Road</t>
  </si>
  <si>
    <t>Albany Village Hall</t>
  </si>
  <si>
    <t>Library Lane</t>
  </si>
  <si>
    <t>Upper Harbour</t>
  </si>
  <si>
    <t>Albany Library</t>
  </si>
  <si>
    <t>30 Kell Drive</t>
  </si>
  <si>
    <t>Te Mahere</t>
  </si>
  <si>
    <t>14 Boundary Road</t>
  </si>
  <si>
    <t>55 Meadowood Drive</t>
  </si>
  <si>
    <t>5 Marine Parade</t>
  </si>
  <si>
    <t>Albany Community Hub</t>
  </si>
  <si>
    <t>575A Albany Highway</t>
  </si>
  <si>
    <t>Artworks Theatre</t>
  </si>
  <si>
    <t>2 Korora Road</t>
  </si>
  <si>
    <t>Waiheke</t>
  </si>
  <si>
    <t>Rata St  Blackpool</t>
  </si>
  <si>
    <t>Waiheke Community Art Gallery</t>
  </si>
  <si>
    <t>Waiheke Library</t>
  </si>
  <si>
    <t>131-133 Ocean View Rd</t>
  </si>
  <si>
    <t>2 North Piha Road</t>
  </si>
  <si>
    <t>Waitakere Ranges</t>
  </si>
  <si>
    <t>120 Glendale Road</t>
  </si>
  <si>
    <t>Glen Eden Community  Recreational Centre</t>
  </si>
  <si>
    <t>44 Glendale Road</t>
  </si>
  <si>
    <t>13 Pisces Road</t>
  </si>
  <si>
    <t>12-32 Glendale Rd</t>
  </si>
  <si>
    <t>Hoani Waititi Marae</t>
  </si>
  <si>
    <t>451 West Coast Road</t>
  </si>
  <si>
    <t>1258 Huia Road</t>
  </si>
  <si>
    <t>69 Victory Road</t>
  </si>
  <si>
    <t xml:space="preserve">Lopdell Precinct </t>
  </si>
  <si>
    <t>418 Titirangi Road</t>
  </si>
  <si>
    <t>Private trust</t>
  </si>
  <si>
    <t>Joint Venture</t>
  </si>
  <si>
    <t>McCahon House</t>
  </si>
  <si>
    <t>McCahon House Trust</t>
  </si>
  <si>
    <t>13 Totara Avenue</t>
  </si>
  <si>
    <t>567 West Coast Road</t>
  </si>
  <si>
    <t>Playhouse Theatre</t>
  </si>
  <si>
    <t>Glen Eden Playhouse Theatre</t>
  </si>
  <si>
    <t>15 Glendale Road</t>
  </si>
  <si>
    <t>Shadbolt House (non operational)</t>
  </si>
  <si>
    <t>35 Arapito Street</t>
  </si>
  <si>
    <t>Te Uru</t>
  </si>
  <si>
    <t>420 Titirangi Road</t>
  </si>
  <si>
    <t>Paturoa Bay Hall</t>
  </si>
  <si>
    <t>Cnr Titirangi Beach Road and Aydon Road</t>
  </si>
  <si>
    <t>500 South Titirangi Road</t>
  </si>
  <si>
    <t>Titirangi Library</t>
  </si>
  <si>
    <t>Upstairs Gallery (Lopdell)</t>
  </si>
  <si>
    <t>Waiatarua Community Hall</t>
  </si>
  <si>
    <t>911 West Coast Road</t>
  </si>
  <si>
    <t>Waitakere Domain Hall</t>
  </si>
  <si>
    <t>Bethells Road</t>
  </si>
  <si>
    <t>37 Township Road</t>
  </si>
  <si>
    <t>West Coast Gallery</t>
  </si>
  <si>
    <t>West Coast Art Gallery</t>
  </si>
  <si>
    <t>Old Fire Station, Seaview Rd</t>
  </si>
  <si>
    <t>Auckland Central Library</t>
  </si>
  <si>
    <t>44 Lorne Street</t>
  </si>
  <si>
    <t>Waitemata</t>
  </si>
  <si>
    <t>West End Road</t>
  </si>
  <si>
    <t>Cnr High Street &amp; Freyburg Place</t>
  </si>
  <si>
    <t>Freemans Bay Community Hall</t>
  </si>
  <si>
    <t>52 Hepburn Street</t>
  </si>
  <si>
    <t>510 Richmond Road</t>
  </si>
  <si>
    <t>Grey Lynn Library / Hall</t>
  </si>
  <si>
    <t>Grey Lynn Library</t>
  </si>
  <si>
    <t>474 Great North Road</t>
  </si>
  <si>
    <t>475 Great North Road</t>
  </si>
  <si>
    <t>Leys Institute</t>
  </si>
  <si>
    <t>20 St Marys Road</t>
  </si>
  <si>
    <t>Leys Institute Little Library</t>
  </si>
  <si>
    <t>14 Jervois Road</t>
  </si>
  <si>
    <t>Cnr Parks &amp; Carlton Gore Roads</t>
  </si>
  <si>
    <t>545 Parnell Road</t>
  </si>
  <si>
    <t>Parnell Library</t>
  </si>
  <si>
    <t>Leys Institute Gym</t>
  </si>
  <si>
    <t>20 Ponsonby Terrace</t>
  </si>
  <si>
    <t>Q Theatre</t>
  </si>
  <si>
    <t>(regional)</t>
  </si>
  <si>
    <t>305 Queen Street</t>
  </si>
  <si>
    <t>Funding Agreement</t>
  </si>
  <si>
    <t>1 Ponsonby Road</t>
  </si>
  <si>
    <t>TAPAC</t>
  </si>
  <si>
    <t>The Auckland Performing Arts Centre</t>
  </si>
  <si>
    <t>​100 Motions Road</t>
  </si>
  <si>
    <t>99 Rosebank Road</t>
  </si>
  <si>
    <t>Whau</t>
  </si>
  <si>
    <t>Avondale Library</t>
  </si>
  <si>
    <t>93 Rosebank Rd</t>
  </si>
  <si>
    <t>524 Blockhouse Bay Road</t>
  </si>
  <si>
    <t>Blockhouse Bay Library</t>
  </si>
  <si>
    <t>578 Blockhouse Bay Rd</t>
  </si>
  <si>
    <t>1 Barron Drive</t>
  </si>
  <si>
    <t>Kelston Community Hub</t>
  </si>
  <si>
    <t>68 St Leonards Road</t>
  </si>
  <si>
    <t>45 Totara Avenue</t>
  </si>
  <si>
    <t>3 Memorial Drive</t>
  </si>
  <si>
    <t>Te Toi Uku</t>
  </si>
  <si>
    <t>8 Ambrico Place</t>
  </si>
  <si>
    <t>SAP DATA</t>
  </si>
  <si>
    <t>PHILIP DATA</t>
  </si>
  <si>
    <t>CFNPL3SAPID</t>
  </si>
  <si>
    <t>CFNPL2SAPID</t>
  </si>
  <si>
    <t>CFNPType</t>
  </si>
  <si>
    <t>CFNPService</t>
  </si>
  <si>
    <t>CFNPName</t>
  </si>
  <si>
    <t>10011-B001-156</t>
  </si>
  <si>
    <t>10011-B001</t>
  </si>
  <si>
    <t>Libraries</t>
  </si>
  <si>
    <t>Bookable space</t>
  </si>
  <si>
    <t>10019-B001-100</t>
  </si>
  <si>
    <t>10019-B001</t>
  </si>
  <si>
    <t>Community Centres</t>
  </si>
  <si>
    <t>10013-B002-101</t>
  </si>
  <si>
    <t>10013-B002</t>
  </si>
  <si>
    <t>Arts and Culture</t>
  </si>
  <si>
    <t>Visual arts</t>
  </si>
  <si>
    <t>Studio One - Toi Tū</t>
  </si>
  <si>
    <t>10011-B001-151</t>
  </si>
  <si>
    <t>Regional collections</t>
  </si>
  <si>
    <t>10011-B001-159</t>
  </si>
  <si>
    <t>Heritage collections</t>
  </si>
  <si>
    <t>10013-B002-100</t>
  </si>
  <si>
    <t>10030-B001-151</t>
  </si>
  <si>
    <t>10030-B001</t>
  </si>
  <si>
    <t>Venues for hire</t>
  </si>
  <si>
    <t>Mount Eden War Memorial Hall</t>
  </si>
  <si>
    <t>10031-B001-151</t>
  </si>
  <si>
    <t>10031-B001</t>
  </si>
  <si>
    <t>Museum</t>
  </si>
  <si>
    <t>Panmure Stone Cottage</t>
  </si>
  <si>
    <t>10034-B001-151</t>
  </si>
  <si>
    <t>10034-B001</t>
  </si>
  <si>
    <t>Programmes or activities and bookable space</t>
  </si>
  <si>
    <t>10034-B003-100</t>
  </si>
  <si>
    <t>10034-B003</t>
  </si>
  <si>
    <t>Mount Roskill War Memorial Hall</t>
  </si>
  <si>
    <t>10034-B005-100</t>
  </si>
  <si>
    <t>10034-B005</t>
  </si>
  <si>
    <t>10055-B002-102</t>
  </si>
  <si>
    <t>10055-B002</t>
  </si>
  <si>
    <t>10055-B007-151</t>
  </si>
  <si>
    <t>10055-B007</t>
  </si>
  <si>
    <t>Three Kings Tennis Community Hall</t>
  </si>
  <si>
    <t>10057-B001-102</t>
  </si>
  <si>
    <t>10057-B001</t>
  </si>
  <si>
    <t>10057-B001-101</t>
  </si>
  <si>
    <t>10064-B001-151</t>
  </si>
  <si>
    <t>10064-B001</t>
  </si>
  <si>
    <t>Edendale Hall</t>
  </si>
  <si>
    <t>10000-B001-100</t>
  </si>
  <si>
    <t>10000-B001</t>
  </si>
  <si>
    <t>Programmes or activities</t>
  </si>
  <si>
    <t>Auckland Womens Centre</t>
  </si>
  <si>
    <t>10022-B001-151</t>
  </si>
  <si>
    <t>10022-B001</t>
  </si>
  <si>
    <t>Leicester Community Hall</t>
  </si>
  <si>
    <t>10049-B001-151</t>
  </si>
  <si>
    <t>10049-B001</t>
  </si>
  <si>
    <t>10054-B001-101</t>
  </si>
  <si>
    <t>10054-B001</t>
  </si>
  <si>
    <t>10055-B002-101</t>
  </si>
  <si>
    <t>Mount Roskill Library</t>
  </si>
  <si>
    <t>10113-B002-101</t>
  </si>
  <si>
    <t>10113-B002</t>
  </si>
  <si>
    <t>10117-B001-151</t>
  </si>
  <si>
    <t>10117-B001</t>
  </si>
  <si>
    <t>10113-B002-100</t>
  </si>
  <si>
    <t>10151-B002-151</t>
  </si>
  <si>
    <t>10151-B002</t>
  </si>
  <si>
    <t>Nixon Park Community Hall (Kingsland)</t>
  </si>
  <si>
    <t>10157-B001-151</t>
  </si>
  <si>
    <t>10157-B001</t>
  </si>
  <si>
    <t>10111-B001-100</t>
  </si>
  <si>
    <t>10111-B001</t>
  </si>
  <si>
    <t>10144-B001-100</t>
  </si>
  <si>
    <t>10144-B001</t>
  </si>
  <si>
    <t>10163-B002-151</t>
  </si>
  <si>
    <t>10163-B002</t>
  </si>
  <si>
    <t>Saint Heliers Library</t>
  </si>
  <si>
    <t>10166-B002-100</t>
  </si>
  <si>
    <t>10166-B002</t>
  </si>
  <si>
    <t>Mount Albert Library</t>
  </si>
  <si>
    <t>10172-B003-151</t>
  </si>
  <si>
    <t>10172-B003</t>
  </si>
  <si>
    <t>10189-B003-100</t>
  </si>
  <si>
    <t>10189-B003</t>
  </si>
  <si>
    <t>Leys Institute Library (Ponsonby)</t>
  </si>
  <si>
    <t>10189-B003-101</t>
  </si>
  <si>
    <t>10129-B001-101</t>
  </si>
  <si>
    <t>10129-B001</t>
  </si>
  <si>
    <t>Ōtāhuhu Community Centre</t>
  </si>
  <si>
    <t>10147-B003-101</t>
  </si>
  <si>
    <t>10147-B003</t>
  </si>
  <si>
    <t>10163-B001-101</t>
  </si>
  <si>
    <t>10163-B001</t>
  </si>
  <si>
    <t>10167-B002-100</t>
  </si>
  <si>
    <t>10167-B002</t>
  </si>
  <si>
    <t>Toia Ōtāhuhu Library</t>
  </si>
  <si>
    <t>10258-B004-152</t>
  </si>
  <si>
    <t>10258-B004</t>
  </si>
  <si>
    <t>10269-B001-100</t>
  </si>
  <si>
    <t>10269-B001</t>
  </si>
  <si>
    <t>10271-B001-151</t>
  </si>
  <si>
    <t>10271-B001</t>
  </si>
  <si>
    <t>Riverside - Taha Awa Community Centre</t>
  </si>
  <si>
    <t>10189-B002-151</t>
  </si>
  <si>
    <t>10189-B002</t>
  </si>
  <si>
    <t>Leys Institute Gymnasium Hall</t>
  </si>
  <si>
    <t>10210-B152-101</t>
  </si>
  <si>
    <t>10210-B152</t>
  </si>
  <si>
    <t>10326-B001-101</t>
  </si>
  <si>
    <t>10326-B001</t>
  </si>
  <si>
    <t>10344-B002-151</t>
  </si>
  <si>
    <t>10344-B002</t>
  </si>
  <si>
    <t>Catherine Mitchell Cultural Society Hall</t>
  </si>
  <si>
    <t>10263-B002-151</t>
  </si>
  <si>
    <t>10263-B002</t>
  </si>
  <si>
    <t>10393-B001-151</t>
  </si>
  <si>
    <t>10393-B001</t>
  </si>
  <si>
    <t>10396-B001-151</t>
  </si>
  <si>
    <t>10396-B001</t>
  </si>
  <si>
    <t>Mount Albert Senior Citizens Hall</t>
  </si>
  <si>
    <t>10396-B003-151</t>
  </si>
  <si>
    <t>10396-B003</t>
  </si>
  <si>
    <t>Mount Albert War Memorial Hall</t>
  </si>
  <si>
    <t>10407-B001-100</t>
  </si>
  <si>
    <t>10407-B001</t>
  </si>
  <si>
    <t>10408-B001-151</t>
  </si>
  <si>
    <t>10408-B001</t>
  </si>
  <si>
    <t>Glendowie Community Hall</t>
  </si>
  <si>
    <t>10310-B004-102</t>
  </si>
  <si>
    <t>10310-B004</t>
  </si>
  <si>
    <t>Performance</t>
  </si>
  <si>
    <t>10319-B151-151</t>
  </si>
  <si>
    <t>10319-B151</t>
  </si>
  <si>
    <t>Old Surfdale Post Office</t>
  </si>
  <si>
    <t>10396-B006-101</t>
  </si>
  <si>
    <t>10396-B006</t>
  </si>
  <si>
    <t>Mount Albert Community and Leisure Centre</t>
  </si>
  <si>
    <t>10444-B004-151</t>
  </si>
  <si>
    <t>10444-B004</t>
  </si>
  <si>
    <t>The Gifford Gallery: Fellowship Of Artists</t>
  </si>
  <si>
    <t>10258-B001-151</t>
  </si>
  <si>
    <t>10258-B001</t>
  </si>
  <si>
    <t>10258-B003-152</t>
  </si>
  <si>
    <t>10258-B003</t>
  </si>
  <si>
    <t>10259-B002-101</t>
  </si>
  <si>
    <t>10259-B002</t>
  </si>
  <si>
    <t>10265-B001-152</t>
  </si>
  <si>
    <t>10265-B001</t>
  </si>
  <si>
    <t>10269-B002-151</t>
  </si>
  <si>
    <t>10269-B002</t>
  </si>
  <si>
    <t>10274-B001-102</t>
  </si>
  <si>
    <t>10274-B001</t>
  </si>
  <si>
    <t>10299-B001-153</t>
  </si>
  <si>
    <t>10299-B001</t>
  </si>
  <si>
    <t>Orākei Community Centre</t>
  </si>
  <si>
    <t>10521-B001-151</t>
  </si>
  <si>
    <t>10521-B001</t>
  </si>
  <si>
    <t>10522-B001-151</t>
  </si>
  <si>
    <t>10522-B001</t>
  </si>
  <si>
    <t>10513-B002-151</t>
  </si>
  <si>
    <t>10513-B002</t>
  </si>
  <si>
    <t>10519-B001-102</t>
  </si>
  <si>
    <t>10519-B001</t>
  </si>
  <si>
    <t>Franklin : The Centre - Pukekohe Library</t>
  </si>
  <si>
    <t>10519-B001-159</t>
  </si>
  <si>
    <t>Franklin : The Centre - Arts Centre</t>
  </si>
  <si>
    <t>10568-B001-151</t>
  </si>
  <si>
    <t>10568-B001</t>
  </si>
  <si>
    <t>Awhitu Hall</t>
  </si>
  <si>
    <t>10310-B151-100</t>
  </si>
  <si>
    <t>10310-B151</t>
  </si>
  <si>
    <t>White House</t>
  </si>
  <si>
    <t>10319-B001-151</t>
  </si>
  <si>
    <t>10319-B001</t>
  </si>
  <si>
    <t>Surfdale Hall</t>
  </si>
  <si>
    <t>10606-B002-151</t>
  </si>
  <si>
    <t>10606-B002</t>
  </si>
  <si>
    <t>23435-B153-105</t>
  </si>
  <si>
    <t>23435-B153</t>
  </si>
  <si>
    <t>10619-B004-100</t>
  </si>
  <si>
    <t>10619-B004</t>
  </si>
  <si>
    <t>Māngere East Community Building</t>
  </si>
  <si>
    <t>10619-B005-151</t>
  </si>
  <si>
    <t>10619-B005</t>
  </si>
  <si>
    <t>10619-B009-151</t>
  </si>
  <si>
    <t>10619-B009</t>
  </si>
  <si>
    <t>10632-B001-100</t>
  </si>
  <si>
    <t>10632-B001</t>
  </si>
  <si>
    <t>Glen House</t>
  </si>
  <si>
    <t>10636-B001-100</t>
  </si>
  <si>
    <t>10636-B001</t>
  </si>
  <si>
    <t>10637-B001-151</t>
  </si>
  <si>
    <t>10637-B001</t>
  </si>
  <si>
    <t>10644-B004-100</t>
  </si>
  <si>
    <t>10644-B004</t>
  </si>
  <si>
    <t>10644-B151-151</t>
  </si>
  <si>
    <t>10644-B151</t>
  </si>
  <si>
    <t>Cook Islands Development Agency New Zealand</t>
  </si>
  <si>
    <t>10344-B001-151</t>
  </si>
  <si>
    <t>10344-B001</t>
  </si>
  <si>
    <t>Waiheke War Memorial Hall (Ostend War Mem Hall)</t>
  </si>
  <si>
    <t>10358-B001-100</t>
  </si>
  <si>
    <t>10358-B001</t>
  </si>
  <si>
    <t>10360-B001-154</t>
  </si>
  <si>
    <t>10360-B001</t>
  </si>
  <si>
    <t>10363-B001-153</t>
  </si>
  <si>
    <t>10363-B001</t>
  </si>
  <si>
    <t>10366-B002-151</t>
  </si>
  <si>
    <t>10366-B002</t>
  </si>
  <si>
    <t>10384-B002-101</t>
  </si>
  <si>
    <t>10384-B002</t>
  </si>
  <si>
    <t>Basement Theatre</t>
  </si>
  <si>
    <t>10629-B002-151</t>
  </si>
  <si>
    <t>10629-B002</t>
  </si>
  <si>
    <t>Nathan Homestead Theatre</t>
  </si>
  <si>
    <t>10629-B003-151</t>
  </si>
  <si>
    <t>10629-B003</t>
  </si>
  <si>
    <t>Nathan Homestead Pukepuke</t>
  </si>
  <si>
    <t>10639-B001-100</t>
  </si>
  <si>
    <t>10639-B001</t>
  </si>
  <si>
    <t>Rural library</t>
  </si>
  <si>
    <t>Orere Point / Library and Clinic</t>
  </si>
  <si>
    <t>10415-B001-102</t>
  </si>
  <si>
    <t>10415-B001</t>
  </si>
  <si>
    <t>10678-B001-151</t>
  </si>
  <si>
    <t>10678-B001</t>
  </si>
  <si>
    <t>Star Of The Sea</t>
  </si>
  <si>
    <t>10694-B001-151</t>
  </si>
  <si>
    <t>10694-B001</t>
  </si>
  <si>
    <t>10721-B001-151</t>
  </si>
  <si>
    <t>10721-B001</t>
  </si>
  <si>
    <t>10766-B004-103</t>
  </si>
  <si>
    <t>10766-B004</t>
  </si>
  <si>
    <t>10791-B001-100</t>
  </si>
  <si>
    <t>10791-B001</t>
  </si>
  <si>
    <t>Kawakawa Bay Library</t>
  </si>
  <si>
    <t>10791-B002-100</t>
  </si>
  <si>
    <t>10791-B002</t>
  </si>
  <si>
    <t>10800-B001-151</t>
  </si>
  <si>
    <t>10800-B001</t>
  </si>
  <si>
    <t>10807-B007-101</t>
  </si>
  <si>
    <t>10807-B007</t>
  </si>
  <si>
    <t>Barry Curtis Wetland Building</t>
  </si>
  <si>
    <t>10815-B001-100</t>
  </si>
  <si>
    <t>10815-B001</t>
  </si>
  <si>
    <t>Te Whare Awhina Community Service Centre</t>
  </si>
  <si>
    <t>10833-B001-151</t>
  </si>
  <si>
    <t>10833-B001</t>
  </si>
  <si>
    <t>10835-B001-151</t>
  </si>
  <si>
    <t>10835-B001</t>
  </si>
  <si>
    <t>10842-B001-151</t>
  </si>
  <si>
    <t>10842-B001</t>
  </si>
  <si>
    <t>Beachlands Library</t>
  </si>
  <si>
    <t>10870-B002-151</t>
  </si>
  <si>
    <t>10870-B002</t>
  </si>
  <si>
    <t xml:space="preserve">Te Paerangi - Manukau Library and Research Centre </t>
  </si>
  <si>
    <t>10896-B001-151</t>
  </si>
  <si>
    <t>10896-B001</t>
  </si>
  <si>
    <t>Te Whare Taonga (Museum)</t>
  </si>
  <si>
    <t>10896-B004-151</t>
  </si>
  <si>
    <t>10896-B004</t>
  </si>
  <si>
    <t>Te Whare o Matariki</t>
  </si>
  <si>
    <t>10899-B002-151</t>
  </si>
  <si>
    <t>10899-B002</t>
  </si>
  <si>
    <t>10938-B002-100</t>
  </si>
  <si>
    <t>10938-B002</t>
  </si>
  <si>
    <t>Albany House</t>
  </si>
  <si>
    <t>10940-B001-159</t>
  </si>
  <si>
    <t>10940-B001</t>
  </si>
  <si>
    <t>11028-B001-151</t>
  </si>
  <si>
    <t>11028-B001</t>
  </si>
  <si>
    <t>11031-B001-153</t>
  </si>
  <si>
    <t>11031-B001</t>
  </si>
  <si>
    <t>11058-B001-151</t>
  </si>
  <si>
    <t>11058-B001</t>
  </si>
  <si>
    <t>Okura Community Hall</t>
  </si>
  <si>
    <t>11145-B004-100</t>
  </si>
  <si>
    <t>11145-B004</t>
  </si>
  <si>
    <t>Sir Edmund Hillary Library (Papakura)</t>
  </si>
  <si>
    <t>11145-B004-101</t>
  </si>
  <si>
    <t>11178-B001-151</t>
  </si>
  <si>
    <t>11178-B001</t>
  </si>
  <si>
    <t>11180-B001-152</t>
  </si>
  <si>
    <t>11180-B001</t>
  </si>
  <si>
    <t>Papakura Old Central School Hall</t>
  </si>
  <si>
    <t>10691-B001-151</t>
  </si>
  <si>
    <t>10691-B001</t>
  </si>
  <si>
    <t>10715-B001-151</t>
  </si>
  <si>
    <t>10715-B001</t>
  </si>
  <si>
    <t>10715-B002-151</t>
  </si>
  <si>
    <t>10715-B002</t>
  </si>
  <si>
    <t>Clevedon Library</t>
  </si>
  <si>
    <t>11217-B001-101</t>
  </si>
  <si>
    <t>11217-B001</t>
  </si>
  <si>
    <t>Ōrewa Community Centre</t>
  </si>
  <si>
    <t>11221-B001-100</t>
  </si>
  <si>
    <t>11221-B001</t>
  </si>
  <si>
    <t>11222-B001-102</t>
  </si>
  <si>
    <t>11222-B001</t>
  </si>
  <si>
    <t>11234-B001-151</t>
  </si>
  <si>
    <t>11234-B001</t>
  </si>
  <si>
    <t>Kumeū Community Centre</t>
  </si>
  <si>
    <t>11247-B001-102</t>
  </si>
  <si>
    <t>11247-B001</t>
  </si>
  <si>
    <t>10738-B003-151</t>
  </si>
  <si>
    <t>10738-B003</t>
  </si>
  <si>
    <t>10760-B002-151</t>
  </si>
  <si>
    <t>10760-B002</t>
  </si>
  <si>
    <t>10824-B001-151</t>
  </si>
  <si>
    <t>10824-B001</t>
  </si>
  <si>
    <t>10841-B001-151</t>
  </si>
  <si>
    <t>10841-B001</t>
  </si>
  <si>
    <t>Nixon Park Community Hall (Howick)</t>
  </si>
  <si>
    <t>10852-B002-100</t>
  </si>
  <si>
    <t>10852-B002</t>
  </si>
  <si>
    <t>10895-B002-100</t>
  </si>
  <si>
    <t>10895-B002</t>
  </si>
  <si>
    <t>10899-B001-151</t>
  </si>
  <si>
    <t>10899-B001</t>
  </si>
  <si>
    <t>10903-B001-152</t>
  </si>
  <si>
    <t>10903-B001</t>
  </si>
  <si>
    <t>10906-B001-151</t>
  </si>
  <si>
    <t>10906-B001</t>
  </si>
  <si>
    <t>Whitford Domain Pavilion</t>
  </si>
  <si>
    <t>11327-B001-100</t>
  </si>
  <si>
    <t>11327-B001</t>
  </si>
  <si>
    <t>10939-B001-151</t>
  </si>
  <si>
    <t>10939-B001</t>
  </si>
  <si>
    <t>Glenfield Hall</t>
  </si>
  <si>
    <t>10941-B002-117</t>
  </si>
  <si>
    <t>10941-B002</t>
  </si>
  <si>
    <t>11339-B001-151</t>
  </si>
  <si>
    <t>11339-B001</t>
  </si>
  <si>
    <t>11352-B001-100</t>
  </si>
  <si>
    <t>11352-B001</t>
  </si>
  <si>
    <t>11364-B001-151</t>
  </si>
  <si>
    <t>11364-B001</t>
  </si>
  <si>
    <t>Mill Cottage</t>
  </si>
  <si>
    <t>11370-B001-151</t>
  </si>
  <si>
    <t>11370-B001</t>
  </si>
  <si>
    <t>Waiatarua Library</t>
  </si>
  <si>
    <t>10953-B151-151</t>
  </si>
  <si>
    <t>10953-B151</t>
  </si>
  <si>
    <t>Birkdale Hall (Old Saint Phillips Church)</t>
  </si>
  <si>
    <t>10959-B002-100</t>
  </si>
  <si>
    <t>10959-B002</t>
  </si>
  <si>
    <t>11394-B005-151</t>
  </si>
  <si>
    <t>11394-B005</t>
  </si>
  <si>
    <t>11436-B003-102</t>
  </si>
  <si>
    <t>11436-B003</t>
  </si>
  <si>
    <t>11445-B002-151</t>
  </si>
  <si>
    <t>11445-B002</t>
  </si>
  <si>
    <t>11450-B001-100</t>
  </si>
  <si>
    <t>11450-B001</t>
  </si>
  <si>
    <t>Lopdell House - Upstairs Art Gallery</t>
  </si>
  <si>
    <t>11471-B001-151</t>
  </si>
  <si>
    <t>11471-B001</t>
  </si>
  <si>
    <t>11473-B001-151</t>
  </si>
  <si>
    <t>11473-B001</t>
  </si>
  <si>
    <t>Old Herald Island Post Office (Museum)</t>
  </si>
  <si>
    <t>11473-B002-151</t>
  </si>
  <si>
    <t>11473-B002</t>
  </si>
  <si>
    <t>Old Herald Island Fire Station</t>
  </si>
  <si>
    <t>20007-B151-152</t>
  </si>
  <si>
    <t>20007-B151</t>
  </si>
  <si>
    <t>20065-B001-151</t>
  </si>
  <si>
    <t>20065-B001</t>
  </si>
  <si>
    <t>20066-B001-151</t>
  </si>
  <si>
    <t>20066-B001</t>
  </si>
  <si>
    <t>Matakawau War Memorial Community Centre</t>
  </si>
  <si>
    <t>20130-B001-151</t>
  </si>
  <si>
    <t>20130-B001</t>
  </si>
  <si>
    <t>21123-B001-151</t>
  </si>
  <si>
    <t>21123-B001</t>
  </si>
  <si>
    <t>Phoenix Theatre</t>
  </si>
  <si>
    <t>21353-B001-151</t>
  </si>
  <si>
    <t>21353-B001</t>
  </si>
  <si>
    <t>22313-B151-151</t>
  </si>
  <si>
    <t>22313-B151</t>
  </si>
  <si>
    <t>22398-B151-100</t>
  </si>
  <si>
    <t>22398-B151</t>
  </si>
  <si>
    <t>22423-B002-100</t>
  </si>
  <si>
    <t>22423-B002</t>
  </si>
  <si>
    <t>Stillwater Hall</t>
  </si>
  <si>
    <t>22477-B151-102</t>
  </si>
  <si>
    <t>22477-B151</t>
  </si>
  <si>
    <t>Kumeū Library</t>
  </si>
  <si>
    <t>22664-B151-102</t>
  </si>
  <si>
    <t>22664-B151</t>
  </si>
  <si>
    <t>23222-B003-107</t>
  </si>
  <si>
    <t>23222-B003</t>
  </si>
  <si>
    <t>Ōtara Music Arts Centre (OMAC)</t>
  </si>
  <si>
    <t>23222-B003-105</t>
  </si>
  <si>
    <t>Ōtara Library</t>
  </si>
  <si>
    <t>10523-B001-151</t>
  </si>
  <si>
    <t>10523-B001</t>
  </si>
  <si>
    <t>10602-B001-151</t>
  </si>
  <si>
    <t>10602-B001</t>
  </si>
  <si>
    <t>Ngā Tapuwae Community Centre</t>
  </si>
  <si>
    <t>10623-B001-151</t>
  </si>
  <si>
    <t>10623-B001</t>
  </si>
  <si>
    <t>Tupu Youth Library</t>
  </si>
  <si>
    <t>10648-B001-151</t>
  </si>
  <si>
    <t>10648-B001</t>
  </si>
  <si>
    <t>10667-B001-151</t>
  </si>
  <si>
    <t>10667-B001</t>
  </si>
  <si>
    <t>10780-B001-151</t>
  </si>
  <si>
    <t>10780-B001</t>
  </si>
  <si>
    <t>Bucklands and Eastern Beach Memorial Hall</t>
  </si>
  <si>
    <t>10807-B008-100</t>
  </si>
  <si>
    <t>10807-B008</t>
  </si>
  <si>
    <t>10870-B002-152</t>
  </si>
  <si>
    <t>10897-B003-102</t>
  </si>
  <si>
    <t>10897-B003</t>
  </si>
  <si>
    <t>Uxbridge Arts and Culture Centre</t>
  </si>
  <si>
    <t>10926-B151-151</t>
  </si>
  <si>
    <t>10926-B151</t>
  </si>
  <si>
    <t>10938-B005-100</t>
  </si>
  <si>
    <t>10938-B005</t>
  </si>
  <si>
    <t>Albany Coronation Hall</t>
  </si>
  <si>
    <t>23359-B002-101</t>
  </si>
  <si>
    <t>23359-B002</t>
  </si>
  <si>
    <t>10952-B001-100</t>
  </si>
  <si>
    <t>10952-B001</t>
  </si>
  <si>
    <t>10959-B001-100</t>
  </si>
  <si>
    <t>10959-B001</t>
  </si>
  <si>
    <t>11030-B001-151</t>
  </si>
  <si>
    <t>11030-B001</t>
  </si>
  <si>
    <t>11033-B001-151</t>
  </si>
  <si>
    <t>11033-B001</t>
  </si>
  <si>
    <t>Lindisfarne Hall</t>
  </si>
  <si>
    <t>11060-B001-151</t>
  </si>
  <si>
    <t>11060-B001</t>
  </si>
  <si>
    <t>11066-B002-151</t>
  </si>
  <si>
    <t>11066-B002</t>
  </si>
  <si>
    <t>J. F. Kennedy Observation Post</t>
  </si>
  <si>
    <t>11096-B003-151</t>
  </si>
  <si>
    <t>11096-B003</t>
  </si>
  <si>
    <t>Kaipatiki Community Facilities Trust</t>
  </si>
  <si>
    <t>11100-B152-151</t>
  </si>
  <si>
    <t>11100-B152</t>
  </si>
  <si>
    <t>11100-B153-151</t>
  </si>
  <si>
    <t>11100-B153</t>
  </si>
  <si>
    <t>11169-B001-151</t>
  </si>
  <si>
    <t>11169-B001</t>
  </si>
  <si>
    <t>11175-B002-151</t>
  </si>
  <si>
    <t>11175-B002</t>
  </si>
  <si>
    <t>11183-B001-151</t>
  </si>
  <si>
    <t>11183-B001</t>
  </si>
  <si>
    <t>11210-B001-151</t>
  </si>
  <si>
    <t>11210-B001</t>
  </si>
  <si>
    <t>11236-B001-100</t>
  </si>
  <si>
    <t>11236-B001</t>
  </si>
  <si>
    <t>11262-B001-101</t>
  </si>
  <si>
    <t>11262-B001</t>
  </si>
  <si>
    <t>11267-B001-102</t>
  </si>
  <si>
    <t>11267-B001</t>
  </si>
  <si>
    <t>11276-B001-100</t>
  </si>
  <si>
    <t>11276-B001</t>
  </si>
  <si>
    <t>Leigh Library</t>
  </si>
  <si>
    <t>11036-B001-100</t>
  </si>
  <si>
    <t>11036-B001</t>
  </si>
  <si>
    <t>The Vic Devonport</t>
  </si>
  <si>
    <t>23359-B001-102</t>
  </si>
  <si>
    <t>23359-B001</t>
  </si>
  <si>
    <t>Northart</t>
  </si>
  <si>
    <t>11074-L001-102</t>
  </si>
  <si>
    <t>North Shore Brass - Taharoto Community Facility</t>
  </si>
  <si>
    <t>11096-B004-151</t>
  </si>
  <si>
    <t>11096-B004</t>
  </si>
  <si>
    <t>Marlborough Park Hall</t>
  </si>
  <si>
    <t>11287-B001-100</t>
  </si>
  <si>
    <t>11287-B001</t>
  </si>
  <si>
    <t>Hibiscus Coast Community House</t>
  </si>
  <si>
    <t>11291-B151-101</t>
  </si>
  <si>
    <t>11291-B151</t>
  </si>
  <si>
    <t>11208-B003-101</t>
  </si>
  <si>
    <t>11208-B003</t>
  </si>
  <si>
    <t>Puhoi Town Library</t>
  </si>
  <si>
    <t>11213-B003-100</t>
  </si>
  <si>
    <t>11213-B003</t>
  </si>
  <si>
    <t>Rautawhiri Lions Lounge</t>
  </si>
  <si>
    <t>11218-B001-103</t>
  </si>
  <si>
    <t>11218-B001</t>
  </si>
  <si>
    <t>Wellsford District Community Centre</t>
  </si>
  <si>
    <t>11220-B001-100</t>
  </si>
  <si>
    <t>11220-B001</t>
  </si>
  <si>
    <t>11274-B020-100</t>
  </si>
  <si>
    <t>11274-B020</t>
  </si>
  <si>
    <t>11287-B003-100</t>
  </si>
  <si>
    <t>11287-B003</t>
  </si>
  <si>
    <t>Estuary Art Centre</t>
  </si>
  <si>
    <t>11290-B001-151</t>
  </si>
  <si>
    <t>11290-B001</t>
  </si>
  <si>
    <t>Wellsford War Memorial Library</t>
  </si>
  <si>
    <t>11291-B151-103</t>
  </si>
  <si>
    <t>11304-B001-100</t>
  </si>
  <si>
    <t>11304-B001</t>
  </si>
  <si>
    <t>11337-B004-151</t>
  </si>
  <si>
    <t>11337-B004</t>
  </si>
  <si>
    <t>11372-B001-151</t>
  </si>
  <si>
    <t>11372-B001</t>
  </si>
  <si>
    <t>Waitākere Domain Hall</t>
  </si>
  <si>
    <t>11379-B002-102</t>
  </si>
  <si>
    <t>11379-B002</t>
  </si>
  <si>
    <t>11394-B003-151</t>
  </si>
  <si>
    <t>11394-B003</t>
  </si>
  <si>
    <t>11394-B007-151</t>
  </si>
  <si>
    <t>11394-B007</t>
  </si>
  <si>
    <t>The Studio - Waitakere Central Community Arts Coun</t>
  </si>
  <si>
    <t>11432-B001-101</t>
  </si>
  <si>
    <t>11432-B001</t>
  </si>
  <si>
    <t>Te Pae o Kura (Kelston Community Centre)</t>
  </si>
  <si>
    <t>11425-B004-151</t>
  </si>
  <si>
    <t>11425-B004</t>
  </si>
  <si>
    <t>Zeal West</t>
  </si>
  <si>
    <t>11444-B004-100</t>
  </si>
  <si>
    <t>11444-B004</t>
  </si>
  <si>
    <t>Te Atatū Peninsula Library</t>
  </si>
  <si>
    <t>11444-B004-101</t>
  </si>
  <si>
    <t>11450-B001-110</t>
  </si>
  <si>
    <t>Lopdell House</t>
  </si>
  <si>
    <t>11453-B002-151</t>
  </si>
  <si>
    <t>11453-B002</t>
  </si>
  <si>
    <t>Arapito Road Artist Studio - Shadbolt House</t>
  </si>
  <si>
    <t>11459-B003-151</t>
  </si>
  <si>
    <t>11459-B003</t>
  </si>
  <si>
    <t>Waitākere Central Library (Henderson)</t>
  </si>
  <si>
    <t>11467-B001-100</t>
  </si>
  <si>
    <t>11467-B001</t>
  </si>
  <si>
    <t>11481-B001-151</t>
  </si>
  <si>
    <t>11481-B001</t>
  </si>
  <si>
    <t>12975-B001-104</t>
  </si>
  <si>
    <t>12975-B001</t>
  </si>
  <si>
    <t>11450-B002-151</t>
  </si>
  <si>
    <t>11450-B002</t>
  </si>
  <si>
    <t>The Treasure House</t>
  </si>
  <si>
    <t>20701-B151-151</t>
  </si>
  <si>
    <t>20701-B151</t>
  </si>
  <si>
    <t>Ōrewa Library</t>
  </si>
  <si>
    <t>21282-B001-152</t>
  </si>
  <si>
    <t>21282-B001</t>
  </si>
  <si>
    <t>21320-B001-151</t>
  </si>
  <si>
    <t>21320-B001</t>
  </si>
  <si>
    <t>22302-B151-100</t>
  </si>
  <si>
    <t>22302-B151</t>
  </si>
  <si>
    <t>22336-B001-151</t>
  </si>
  <si>
    <t>22336-B001</t>
  </si>
  <si>
    <t>Whangaripo Valley Hall</t>
  </si>
  <si>
    <t>22389-B151-151</t>
  </si>
  <si>
    <t>22389-B151</t>
  </si>
  <si>
    <t>Whangaparāoa Library</t>
  </si>
  <si>
    <t>22398-B151-103</t>
  </si>
  <si>
    <t>22463-B151-151</t>
  </si>
  <si>
    <t>22463-B151</t>
  </si>
  <si>
    <t>23171-B001-100</t>
  </si>
  <si>
    <t>23171-B001</t>
  </si>
  <si>
    <t>11467-B001-101</t>
  </si>
  <si>
    <t>11469-B001-151</t>
  </si>
  <si>
    <t>11469-B001</t>
  </si>
  <si>
    <t>Glen Eden Community &amp; Recreation Centre</t>
  </si>
  <si>
    <t>11477-B001-151</t>
  </si>
  <si>
    <t>11477-B001</t>
  </si>
  <si>
    <t>11487-B002-100</t>
  </si>
  <si>
    <t>11487-B002</t>
  </si>
  <si>
    <t>New Lynn War Memorial Library</t>
  </si>
  <si>
    <t>11487-B002-101</t>
  </si>
  <si>
    <t>20097-B001-151</t>
  </si>
  <si>
    <t>20097-B001</t>
  </si>
  <si>
    <t>20364-B001-151</t>
  </si>
  <si>
    <t>20364-B001</t>
  </si>
  <si>
    <t>Fort Takapuna North Barracks A12</t>
  </si>
  <si>
    <t>22398-B151-106</t>
  </si>
  <si>
    <t>The Art Centre - Helensville</t>
  </si>
  <si>
    <t>22477-B152-100</t>
  </si>
  <si>
    <t>22477-B152</t>
  </si>
  <si>
    <t>Kumeū Arts Centre</t>
  </si>
  <si>
    <t>23198-B001-100</t>
  </si>
  <si>
    <t>23198-B001</t>
  </si>
  <si>
    <t xml:space="preserve">Stoney Homestead </t>
  </si>
  <si>
    <t>23435-B151-154</t>
  </si>
  <si>
    <t>23435-B151</t>
  </si>
  <si>
    <t>23637-B001-151</t>
  </si>
  <si>
    <t>23637-B001</t>
  </si>
  <si>
    <t>Rawiri - Rata Vine Community House</t>
  </si>
  <si>
    <t>23776-B001-151</t>
  </si>
  <si>
    <t>23776-B001</t>
  </si>
  <si>
    <t>Headquarters Building - Te Mahere</t>
  </si>
  <si>
    <t>24451-B001-151</t>
  </si>
  <si>
    <t>24451-B001</t>
  </si>
  <si>
    <t>10110-B001-151</t>
  </si>
  <si>
    <t>10110-B001</t>
  </si>
  <si>
    <t>10147-B003-100</t>
  </si>
  <si>
    <t>10168-B001-100</t>
  </si>
  <si>
    <t>10168-B001</t>
  </si>
  <si>
    <t>10168-B002-103</t>
  </si>
  <si>
    <t>10168-B002</t>
  </si>
  <si>
    <t>10204-B001-151</t>
  </si>
  <si>
    <t>10204-B001</t>
  </si>
  <si>
    <t>Thomas Clements Senior Citizens Hall</t>
  </si>
  <si>
    <t>10206-B001-151</t>
  </si>
  <si>
    <t>10206-B001</t>
  </si>
  <si>
    <t>10310-B005-102</t>
  </si>
  <si>
    <t>10310-B005</t>
  </si>
  <si>
    <t>10310-B006-151</t>
  </si>
  <si>
    <t>10310-B006</t>
  </si>
  <si>
    <t>10337-B002-100</t>
  </si>
  <si>
    <t>10337-B002</t>
  </si>
  <si>
    <t>10346-B001-100</t>
  </si>
  <si>
    <t>10346-B001</t>
  </si>
  <si>
    <t>10366-B001-100</t>
  </si>
  <si>
    <t>10366-B001</t>
  </si>
  <si>
    <t>10370-B001-151</t>
  </si>
  <si>
    <t>10370-B001</t>
  </si>
  <si>
    <t>Sargeson Centre</t>
  </si>
  <si>
    <t>10438-B001-151</t>
  </si>
  <si>
    <t>10438-B001</t>
  </si>
  <si>
    <t>10443-B001-151</t>
  </si>
  <si>
    <t>10443-B001</t>
  </si>
  <si>
    <t>Rakino Community Hall</t>
  </si>
  <si>
    <t>10446-B002-151</t>
  </si>
  <si>
    <t>10446-B002</t>
  </si>
  <si>
    <t>10497-B028-100</t>
  </si>
  <si>
    <t>10497-B028</t>
  </si>
  <si>
    <t>Waharau Hall</t>
  </si>
  <si>
    <t>10515-B001-100</t>
  </si>
  <si>
    <t>10515-B001</t>
  </si>
  <si>
    <t>10519-B001-151</t>
  </si>
  <si>
    <t>Franklin : The Centre</t>
  </si>
  <si>
    <t>10520-B001-101</t>
  </si>
  <si>
    <t>10520-B001</t>
  </si>
  <si>
    <t>Hamilton Estate Community Hall</t>
  </si>
  <si>
    <t>10647-B002-155</t>
  </si>
  <si>
    <t>10647-B002</t>
  </si>
  <si>
    <t>10654-B001-151</t>
  </si>
  <si>
    <t>10654-B001</t>
  </si>
  <si>
    <t>Green Gables Cottage Art Gallery</t>
  </si>
  <si>
    <t>10698-B002-151</t>
  </si>
  <si>
    <t>10698-B002</t>
  </si>
  <si>
    <t>10717-B001-151</t>
  </si>
  <si>
    <t>10717-B001</t>
  </si>
  <si>
    <t>Te Pātaka Kōrero o Waimāhia (Library)</t>
  </si>
  <si>
    <t>10758-B003-151</t>
  </si>
  <si>
    <t>10758-B003</t>
  </si>
  <si>
    <t>Maraetai Library</t>
  </si>
  <si>
    <t>10766-B001-151</t>
  </si>
  <si>
    <t>10766-B001</t>
  </si>
  <si>
    <t>10820-B003-151</t>
  </si>
  <si>
    <t>10820-B003</t>
  </si>
  <si>
    <t>Spotlight Theatre</t>
  </si>
  <si>
    <t>10891-B001-151</t>
  </si>
  <si>
    <t>10891-B001</t>
  </si>
  <si>
    <t>Papatoetoe War Memorial Library</t>
  </si>
  <si>
    <t>10896-B005-151</t>
  </si>
  <si>
    <t>10896-B005</t>
  </si>
  <si>
    <t>Te Whare Ora- Emilia Maud Nixon Homestead</t>
  </si>
  <si>
    <t>10897-B003-101</t>
  </si>
  <si>
    <t>10940-B001-157</t>
  </si>
  <si>
    <t>10941-B002-100</t>
  </si>
  <si>
    <t>10953-B001-101</t>
  </si>
  <si>
    <t>10953-B001</t>
  </si>
  <si>
    <t>10956-B002-151</t>
  </si>
  <si>
    <t>10956-B002</t>
  </si>
  <si>
    <t>The Pumphouse Theatre</t>
  </si>
  <si>
    <t>10961-B001-154</t>
  </si>
  <si>
    <t>10961-B001</t>
  </si>
  <si>
    <t>11038-B001-151</t>
  </si>
  <si>
    <t>11038-B001</t>
  </si>
  <si>
    <t>Depot Artspace</t>
  </si>
  <si>
    <t>11056-B151-151</t>
  </si>
  <si>
    <t>11056-B151</t>
  </si>
  <si>
    <t>Saint Anne's Hall</t>
  </si>
  <si>
    <t>11059-B151-151</t>
  </si>
  <si>
    <t>11059-B151</t>
  </si>
  <si>
    <t>11072-B005-100</t>
  </si>
  <si>
    <t>11072-B005</t>
  </si>
  <si>
    <t>11108-B001-100</t>
  </si>
  <si>
    <t>11108-B001</t>
  </si>
  <si>
    <t>Albany Village Library</t>
  </si>
  <si>
    <t>11145-B004-151</t>
  </si>
  <si>
    <t>Papakura Library meeting room</t>
  </si>
  <si>
    <t>11176-B001-102</t>
  </si>
  <si>
    <t>11176-B001</t>
  </si>
  <si>
    <t>11182-B001-151</t>
  </si>
  <si>
    <t>11182-B001</t>
  </si>
  <si>
    <t>11186-B001-151</t>
  </si>
  <si>
    <t>11186-B001</t>
  </si>
  <si>
    <t>11191-B001-151</t>
  </si>
  <si>
    <t>11191-B001</t>
  </si>
  <si>
    <t>11225-B001-100</t>
  </si>
  <si>
    <t>11225-B001</t>
  </si>
  <si>
    <t>11261-B001-102</t>
  </si>
  <si>
    <t>11261-B001</t>
  </si>
  <si>
    <t>11370-B001-152</t>
  </si>
  <si>
    <t>11379-B002-101</t>
  </si>
  <si>
    <t>11384-B001-151</t>
  </si>
  <si>
    <t>11384-B001</t>
  </si>
  <si>
    <t>Te Atatū Peninsula Community House</t>
  </si>
  <si>
    <t>11392-B001-151</t>
  </si>
  <si>
    <t>11392-B001</t>
  </si>
  <si>
    <t>Herald Island Hall</t>
  </si>
  <si>
    <t>11446-B001-100</t>
  </si>
  <si>
    <t>11446-B001</t>
  </si>
  <si>
    <t>Rānui Community Centre</t>
  </si>
  <si>
    <t>11450-B001-103</t>
  </si>
  <si>
    <t>Lopdell House - Titrangi theatre</t>
  </si>
  <si>
    <t>11450-B003-151</t>
  </si>
  <si>
    <t>11450-B003</t>
  </si>
  <si>
    <t>Te Uru Waitākere Contemporary Gallery</t>
  </si>
  <si>
    <t>11455-B002-151</t>
  </si>
  <si>
    <t>11455-B002</t>
  </si>
  <si>
    <t>11481-B002-151</t>
  </si>
  <si>
    <t>11481-B002</t>
  </si>
  <si>
    <t>20007-B151-151</t>
  </si>
  <si>
    <t>20020-B151-151</t>
  </si>
  <si>
    <t>20020-B151</t>
  </si>
  <si>
    <t>Outram Hall</t>
  </si>
  <si>
    <t>20067-B001-151</t>
  </si>
  <si>
    <t>20067-B001</t>
  </si>
  <si>
    <t>20068-B001-151</t>
  </si>
  <si>
    <t>20068-B001</t>
  </si>
  <si>
    <t>20069-B001-151</t>
  </si>
  <si>
    <t>20069-B001</t>
  </si>
  <si>
    <t>20364-B002-151</t>
  </si>
  <si>
    <t>20364-B002</t>
  </si>
  <si>
    <t>Fort Takapuna North Barracks A13</t>
  </si>
  <si>
    <t>21782-B002-151</t>
  </si>
  <si>
    <t>21782-B002</t>
  </si>
  <si>
    <t>Manu Tukutuku Randwick Park Sports &amp; Neighbourhoo</t>
  </si>
  <si>
    <t>22162-B001-100</t>
  </si>
  <si>
    <t>22162-B001</t>
  </si>
  <si>
    <t>22162-B001-101</t>
  </si>
  <si>
    <t>Point Wells Library</t>
  </si>
  <si>
    <t>22367-B001-151</t>
  </si>
  <si>
    <t>22367-B001</t>
  </si>
  <si>
    <t>22389-B151-102</t>
  </si>
  <si>
    <t>22440-B151-104</t>
  </si>
  <si>
    <t>22440-B151</t>
  </si>
  <si>
    <t>22874-B151-151</t>
  </si>
  <si>
    <t>22874-B151</t>
  </si>
  <si>
    <t>Pollok Community &amp; Sports Centre (Pollok Hall)</t>
  </si>
  <si>
    <t>23028-B151-151</t>
  </si>
  <si>
    <t>23028-B151</t>
  </si>
  <si>
    <t>23222-B003-102</t>
  </si>
  <si>
    <t>23222-B157-151</t>
  </si>
  <si>
    <t>23222-B157</t>
  </si>
  <si>
    <t>Fresh Gallery Ōtara</t>
  </si>
  <si>
    <t>23775-B001-151</t>
  </si>
  <si>
    <t>23775-B001</t>
  </si>
  <si>
    <t>23877-B001-151</t>
  </si>
  <si>
    <t>23877-B001</t>
  </si>
  <si>
    <t>Rānui Library</t>
  </si>
  <si>
    <t>23933-B001-100</t>
  </si>
  <si>
    <t>23933-B001</t>
  </si>
  <si>
    <t>Manutewhau Community Hub (West Harbour)</t>
  </si>
  <si>
    <t>11085-B003-151</t>
  </si>
  <si>
    <t>11085-B003</t>
  </si>
  <si>
    <t>Whare Toi</t>
  </si>
  <si>
    <t>11085-B001-152</t>
  </si>
  <si>
    <t>11085-B001</t>
  </si>
  <si>
    <t>22940-B151-151</t>
  </si>
  <si>
    <t>22940-B151</t>
  </si>
  <si>
    <t>33448-B001-100</t>
  </si>
  <si>
    <t>33448-B001</t>
  </si>
  <si>
    <t>Te Manawa Library</t>
  </si>
  <si>
    <t>33448-B001-104</t>
  </si>
  <si>
    <t>Te Manawa Westgate Community Centre</t>
  </si>
  <si>
    <t>11429-B003-151</t>
  </si>
  <si>
    <t>11429-B003</t>
  </si>
  <si>
    <t>McLaren Park &amp; Henderson South (Hub West)</t>
  </si>
  <si>
    <t>11175-B001-151</t>
  </si>
  <si>
    <t>11175-B001</t>
  </si>
  <si>
    <t>Drury Library</t>
  </si>
  <si>
    <t>11094-L001-100</t>
  </si>
  <si>
    <t>Torbay Senior Citizens Social Centre</t>
  </si>
  <si>
    <t>10887-B006-153</t>
  </si>
  <si>
    <t>10887-B006</t>
  </si>
  <si>
    <t>Te Puru Community Centre</t>
  </si>
  <si>
    <t>11082-L001-100</t>
  </si>
  <si>
    <t>11100-L001-100</t>
  </si>
  <si>
    <t>Browns Bay Senior Citizens Hall</t>
  </si>
  <si>
    <t>10540-L001-101</t>
  </si>
  <si>
    <t>Glenbrook Beach Community Hall</t>
  </si>
  <si>
    <t>11369-L001-100</t>
  </si>
  <si>
    <t>Paturoa Bay / Titirangi Beach Hall</t>
  </si>
  <si>
    <t>10505-B001-151</t>
  </si>
  <si>
    <t>10505-B001</t>
  </si>
  <si>
    <t>11084-L001-100</t>
  </si>
  <si>
    <t>22308-L007-102</t>
  </si>
  <si>
    <t>Kowhai Art and Craft Inc.</t>
  </si>
  <si>
    <t>11337-L001-102</t>
  </si>
  <si>
    <t>Piha Community Library</t>
  </si>
  <si>
    <t>11287-L001-101</t>
  </si>
  <si>
    <t>10425-L001-100</t>
  </si>
  <si>
    <t>Great Barrier Community Heritage &amp; Arts Village</t>
  </si>
  <si>
    <t>11434-L001-100</t>
  </si>
  <si>
    <t>10588-L001-106</t>
  </si>
  <si>
    <t>10588-L001-107</t>
  </si>
  <si>
    <t>Clarks</t>
  </si>
  <si>
    <t>Clarks Beach Library</t>
  </si>
  <si>
    <t>10083-L001-100</t>
  </si>
  <si>
    <t>McCahon</t>
  </si>
  <si>
    <t>Playhouse</t>
  </si>
  <si>
    <t>SaintLuke</t>
  </si>
  <si>
    <t>PukeowareHall</t>
  </si>
  <si>
    <t>BucklandHall</t>
  </si>
  <si>
    <t>GlenfieldELC</t>
  </si>
  <si>
    <t>HuiaHall</t>
  </si>
  <si>
    <t>RamaramaHall</t>
  </si>
  <si>
    <t>StChads</t>
  </si>
  <si>
    <t>Saint Chads Church and Community Centre</t>
  </si>
  <si>
    <t>StHeliers</t>
  </si>
  <si>
    <t>Saint Heliers Church &amp; Community Centre</t>
  </si>
  <si>
    <t>WaitakereTownship</t>
  </si>
  <si>
    <t>10832-L005-100Visual</t>
  </si>
  <si>
    <t>10832-L005-100</t>
  </si>
  <si>
    <t xml:space="preserve">Te Tuhi </t>
  </si>
  <si>
    <t>Tapac</t>
  </si>
  <si>
    <t>The Auckland Performing Arts Centre (TAPAC)</t>
  </si>
  <si>
    <t>FriendshipProgramme</t>
  </si>
  <si>
    <t>Friendship</t>
  </si>
  <si>
    <t>Friendship House</t>
  </si>
  <si>
    <t>Mauku</t>
  </si>
  <si>
    <t>Puni</t>
  </si>
  <si>
    <t>Puni Hall</t>
  </si>
  <si>
    <t>20421-L005-100</t>
  </si>
  <si>
    <t>MoireRoad</t>
  </si>
  <si>
    <t>Moire Road Community Hall</t>
  </si>
  <si>
    <t>PuhoiCentennial</t>
  </si>
  <si>
    <t>Puhoi Centennial Hall</t>
  </si>
  <si>
    <t>AvondaleCollegeArts</t>
  </si>
  <si>
    <t>AvondaleCollegeArt</t>
  </si>
  <si>
    <t>Avondale College Performing Arts Centre</t>
  </si>
  <si>
    <t>HobsonvilleHall</t>
  </si>
  <si>
    <t>Hobsonville Hall</t>
  </si>
  <si>
    <t>20996-L006-100</t>
  </si>
  <si>
    <t>Whenuapai Hall</t>
  </si>
  <si>
    <t>SunnyvaleHall</t>
  </si>
  <si>
    <t>Sunnyvale Hall</t>
  </si>
  <si>
    <t>10832-L005-100Bookable</t>
  </si>
  <si>
    <t>11394-B006-151</t>
  </si>
  <si>
    <t>11394-B006</t>
  </si>
  <si>
    <t>Pacifica Arts Centre</t>
  </si>
  <si>
    <t>10623-B001-152</t>
  </si>
  <si>
    <t>Tupu Library - community space</t>
  </si>
  <si>
    <t>10932-B001-151</t>
  </si>
  <si>
    <t>10932-B001</t>
  </si>
  <si>
    <t>10897-B003-100</t>
  </si>
  <si>
    <t>PaerataHall</t>
  </si>
  <si>
    <t>Paerata Hall</t>
  </si>
  <si>
    <t>10258-B004-153</t>
  </si>
  <si>
    <t>10766-B001-700</t>
  </si>
  <si>
    <t>12975-B001-100</t>
  </si>
  <si>
    <t>10258-B004-151</t>
  </si>
  <si>
    <t>10629-B003-155</t>
  </si>
  <si>
    <t>11362-B002-151</t>
  </si>
  <si>
    <t>11362-B002</t>
  </si>
  <si>
    <t>10739-B006-700</t>
  </si>
  <si>
    <t>10739-B006</t>
  </si>
  <si>
    <t>Kolmar - community and sport facility</t>
  </si>
  <si>
    <t>10647-B002-157</t>
  </si>
  <si>
    <t>Manurewa Library community room</t>
  </si>
  <si>
    <t>11379-B003-100</t>
  </si>
  <si>
    <t>11379-B003</t>
  </si>
  <si>
    <t>10167-B002-152</t>
  </si>
  <si>
    <t>Toia Ōtāhuhu Library - meeting room</t>
  </si>
  <si>
    <t>11290-B001-700</t>
  </si>
  <si>
    <t>11374-B001-101</t>
  </si>
  <si>
    <t>11374-B001</t>
  </si>
  <si>
    <t>10750-B006-111</t>
  </si>
  <si>
    <t>10750-B006</t>
  </si>
  <si>
    <t>Te Puke Ō Tara Community Centre</t>
  </si>
  <si>
    <t>10117-B001-152</t>
  </si>
  <si>
    <t>Point Chevalier Library - Barry Donavon Room</t>
  </si>
  <si>
    <t>11440-B001-100</t>
  </si>
  <si>
    <t>11440-B001</t>
  </si>
  <si>
    <t>10870-B002-153</t>
  </si>
  <si>
    <t>11059-B151-700</t>
  </si>
  <si>
    <t>20664-B001-151</t>
  </si>
  <si>
    <t>20664-B001</t>
  </si>
  <si>
    <t>Glenbrook Recreation Reserve Community Hall</t>
  </si>
  <si>
    <t>10515-B001-103</t>
  </si>
  <si>
    <t>11219-B001-100</t>
  </si>
  <si>
    <t>11219-B001</t>
  </si>
  <si>
    <t>11105-L001-100</t>
  </si>
  <si>
    <t>Northcote Citizens Centre Hall</t>
  </si>
  <si>
    <t>34362-B001-151</t>
  </si>
  <si>
    <t>34362-B001</t>
  </si>
  <si>
    <t>Te Paataka Korero o Takaanini (Takaanini Library)</t>
  </si>
  <si>
    <t>34362-B001-152</t>
  </si>
  <si>
    <t>Te Paataka Korero o Takaanini (Community Hub)</t>
  </si>
  <si>
    <t>10766-B001-152</t>
  </si>
  <si>
    <t>Māngere Arts Centre - Harakeke room</t>
  </si>
  <si>
    <t>10766-B004-102</t>
  </si>
  <si>
    <t>10619-B005-700</t>
  </si>
  <si>
    <t>23222-B003-111</t>
  </si>
  <si>
    <t>Ōtara Library - Tui Room</t>
  </si>
  <si>
    <t>10891-B001-700</t>
  </si>
  <si>
    <t>10938-B006-100</t>
  </si>
  <si>
    <t>10938-B006</t>
  </si>
  <si>
    <t>Te Pokapū ā-Hapori o Ōkahukura (Albany Comm Hub)</t>
  </si>
  <si>
    <t>10938-B003-151</t>
  </si>
  <si>
    <t>10938-B003</t>
  </si>
  <si>
    <t>Albany Memorial Library</t>
  </si>
  <si>
    <t>10595-B004-151</t>
  </si>
  <si>
    <t>10595-B004</t>
  </si>
  <si>
    <t>10346-B001-151</t>
  </si>
  <si>
    <t>10717-B001-700</t>
  </si>
  <si>
    <t>Te Matariki Clendon Community Centre and Library</t>
  </si>
  <si>
    <t>21968-B002-151</t>
  </si>
  <si>
    <t>21968-B002</t>
  </si>
  <si>
    <t>Sanders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</si>
</sst>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2" borderId="0" xfId="0" applyFont="1" applyFill="1"/>
    <xf numFmtId="0" fontId="5" fillId="3" borderId="0" xfId="0" applyFont="1" applyFill="1"/>
    <xf numFmtId="0" fontId="2" fillId="4" borderId="0" xfId="0" applyFont="1" applyFill="1"/>
    <xf numFmtId="0" fontId="0" fillId="3" borderId="0" xfId="0" applyFill="1"/>
    <xf numFmtId="0" fontId="0" fillId="5" borderId="0" xfId="0" applyFill="1"/>
    <xf numFmtId="0" fontId="1" fillId="6" borderId="0" xfId="0" applyFont="1" applyFill="1"/>
    <xf numFmtId="0" fontId="3" fillId="6" borderId="0" xfId="0" applyFont="1" applyFill="1"/>
    <xf numFmtId="0" fontId="0" fillId="7" borderId="0" xfId="0" applyFill="1"/>
    <xf numFmtId="0" fontId="1" fillId="0" borderId="0" xfId="0" applyFont="1"/>
    <xf numFmtId="0" fontId="2" fillId="7" borderId="0" xfId="0" applyFont="1" applyFill="1"/>
    <xf numFmtId="0" fontId="0" fillId="7" borderId="0" xfId="0" applyFill="1" applyAlignment="1">
      <alignment horizontal="left" vertical="top"/>
    </xf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8" tint="0.79998168889431442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CommunityPlacesReports/Shared%20Documents/Integrated%20reports/Place-based%20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 Philip"/>
      <sheetName val="Thoughts"/>
      <sheetName val="R&amp;R"/>
      <sheetName val="Business Model view"/>
      <sheetName val="Local Board view"/>
      <sheetName val="Goals"/>
      <sheetName val="Facilities"/>
      <sheetName val="Rooms"/>
      <sheetName val="Facilities model"/>
      <sheetName val="Places w some rooms in Sphere"/>
      <sheetName val="Rooms Model"/>
      <sheetName val="Partners"/>
      <sheetName val="Providers"/>
      <sheetName val="Partner model"/>
      <sheetName val="Facilities with ACCESS"/>
      <sheetName val="Rosetta Insights"/>
      <sheetName val="Responsibilities"/>
      <sheetName val="Map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B3" t="str">
            <v>Facility Name</v>
          </cell>
          <cell r="C3" t="str">
            <v>Alternative Name</v>
          </cell>
          <cell r="D3" t="str">
            <v>Physical Address</v>
          </cell>
          <cell r="E3" t="str">
            <v>Local Board</v>
          </cell>
          <cell r="F3" t="str">
            <v>Ownership</v>
          </cell>
          <cell r="G3" t="str">
            <v>Governance model</v>
          </cell>
          <cell r="H3" t="str">
            <v>Delivery model</v>
          </cell>
          <cell r="I3" t="str">
            <v>Facility Type</v>
          </cell>
          <cell r="J3" t="str">
            <v>Bookable?</v>
          </cell>
        </row>
        <row r="4">
          <cell r="B4" t="str">
            <v>Ahuroa Hall</v>
          </cell>
          <cell r="C4" t="str">
            <v>Ahuroa hall</v>
          </cell>
          <cell r="D4" t="str">
            <v>1345 Ahuroa Road</v>
          </cell>
          <cell r="E4" t="str">
            <v>Rodney</v>
          </cell>
          <cell r="F4" t="str">
            <v>Council-owned</v>
          </cell>
          <cell r="G4" t="str">
            <v>Connected Communities</v>
          </cell>
          <cell r="H4" t="str">
            <v>Community led</v>
          </cell>
          <cell r="I4" t="str">
            <v>Rural Hall</v>
          </cell>
          <cell r="J4" t="str">
            <v>Y</v>
          </cell>
        </row>
        <row r="5">
          <cell r="B5" t="str">
            <v>Albany Hall</v>
          </cell>
          <cell r="C5" t="str">
            <v>Albany Village Hall</v>
          </cell>
          <cell r="D5" t="str">
            <v>Library Lane</v>
          </cell>
          <cell r="E5" t="str">
            <v>Upper Harbour</v>
          </cell>
          <cell r="F5" t="str">
            <v>Community lease</v>
          </cell>
          <cell r="G5" t="str">
            <v>Connected Communities</v>
          </cell>
          <cell r="H5" t="str">
            <v>Community led</v>
          </cell>
          <cell r="I5" t="str">
            <v>Community Centre</v>
          </cell>
          <cell r="J5" t="str">
            <v>Y</v>
          </cell>
        </row>
        <row r="6">
          <cell r="B6" t="str">
            <v>Albany Library</v>
          </cell>
          <cell r="D6" t="str">
            <v>30 Kell Drive</v>
          </cell>
          <cell r="E6" t="str">
            <v>Upper Harbour</v>
          </cell>
          <cell r="F6" t="str">
            <v>Council-owned</v>
          </cell>
          <cell r="G6" t="str">
            <v>Connected Communities</v>
          </cell>
          <cell r="H6" t="str">
            <v>Council led</v>
          </cell>
          <cell r="I6" t="str">
            <v>Community Library</v>
          </cell>
          <cell r="J6" t="str">
            <v>N</v>
          </cell>
        </row>
        <row r="7">
          <cell r="B7" t="str">
            <v>Alfriston Hall</v>
          </cell>
          <cell r="C7" t="str">
            <v>Alfriston Hall</v>
          </cell>
          <cell r="D7" t="str">
            <v>300 Mill Road</v>
          </cell>
          <cell r="E7" t="str">
            <v>Franklin</v>
          </cell>
          <cell r="F7" t="str">
            <v>Council-owned</v>
          </cell>
          <cell r="G7" t="str">
            <v>Connected Communities</v>
          </cell>
          <cell r="H7" t="str">
            <v>Council led</v>
          </cell>
          <cell r="I7" t="str">
            <v>Rural Hall</v>
          </cell>
          <cell r="J7" t="str">
            <v>Y</v>
          </cell>
        </row>
        <row r="8">
          <cell r="B8" t="str">
            <v>Anchorage Park Community House</v>
          </cell>
          <cell r="C8" t="str">
            <v>Anchorage Park Community House</v>
          </cell>
          <cell r="D8" t="str">
            <v>16 Swan Cresent</v>
          </cell>
          <cell r="E8" t="str">
            <v>Howick</v>
          </cell>
          <cell r="F8" t="str">
            <v>Building council-owned, Land govt owned</v>
          </cell>
          <cell r="G8" t="str">
            <v>Connected Communities</v>
          </cell>
          <cell r="H8" t="str">
            <v>Community led</v>
          </cell>
          <cell r="I8" t="str">
            <v>Community Centre</v>
          </cell>
          <cell r="J8" t="str">
            <v>Y</v>
          </cell>
        </row>
        <row r="9">
          <cell r="B9" t="str">
            <v>Ararimu Hall</v>
          </cell>
          <cell r="C9" t="str">
            <v>Ararimu Hall</v>
          </cell>
          <cell r="D9" t="str">
            <v>7 Steel Road</v>
          </cell>
          <cell r="E9" t="str">
            <v>Franklin</v>
          </cell>
          <cell r="F9" t="str">
            <v>Land Council owned, Building community owned</v>
          </cell>
          <cell r="G9" t="str">
            <v>Connected Communities</v>
          </cell>
          <cell r="H9" t="str">
            <v>Community led</v>
          </cell>
          <cell r="I9" t="str">
            <v>Rural Hall</v>
          </cell>
          <cell r="J9" t="str">
            <v>Y</v>
          </cell>
        </row>
        <row r="10">
          <cell r="B10" t="str">
            <v>Ardmore Hall (not operational)</v>
          </cell>
          <cell r="C10" t="str">
            <v>Ardmore Hall</v>
          </cell>
          <cell r="D10" t="str">
            <v>177 Burnside Road</v>
          </cell>
          <cell r="E10" t="str">
            <v>Franklin</v>
          </cell>
          <cell r="F10" t="str">
            <v>Council-owned</v>
          </cell>
          <cell r="G10" t="str">
            <v>Connected Communities</v>
          </cell>
          <cell r="H10" t="str">
            <v>Council led</v>
          </cell>
          <cell r="I10" t="str">
            <v>Rural Hall</v>
          </cell>
          <cell r="J10" t="str">
            <v>Y</v>
          </cell>
        </row>
        <row r="11">
          <cell r="B11" t="str">
            <v>Artworks Theatre</v>
          </cell>
          <cell r="D11" t="str">
            <v>2 Korora Road</v>
          </cell>
          <cell r="E11" t="str">
            <v>Waiheke</v>
          </cell>
          <cell r="F11" t="str">
            <v>Community owned</v>
          </cell>
          <cell r="G11" t="str">
            <v>Connected Communities</v>
          </cell>
          <cell r="H11" t="str">
            <v>Community led</v>
          </cell>
          <cell r="I11" t="str">
            <v>Arts &amp; Culture</v>
          </cell>
          <cell r="J11" t="str">
            <v>N</v>
          </cell>
        </row>
        <row r="12">
          <cell r="B12" t="str">
            <v>Epsom Community Centre</v>
          </cell>
          <cell r="C12" t="str">
            <v>Epsom Community Centre</v>
          </cell>
          <cell r="D12" t="str">
            <v>202 Gillies Avenue</v>
          </cell>
          <cell r="E12" t="str">
            <v>Albert-Eden</v>
          </cell>
          <cell r="F12" t="str">
            <v>Council-owned</v>
          </cell>
          <cell r="G12" t="str">
            <v>Connected Communities</v>
          </cell>
          <cell r="H12" t="str">
            <v>Community led</v>
          </cell>
          <cell r="I12" t="str">
            <v>Community Centre</v>
          </cell>
          <cell r="J12" t="str">
            <v>Y</v>
          </cell>
        </row>
        <row r="13">
          <cell r="B13" t="str">
            <v>Avondale Community Centre</v>
          </cell>
          <cell r="C13" t="str">
            <v>Avondale Community Centre</v>
          </cell>
          <cell r="D13" t="str">
            <v>99 Rosebank Road</v>
          </cell>
          <cell r="E13" t="str">
            <v>Whau</v>
          </cell>
          <cell r="F13" t="str">
            <v>Council-owned</v>
          </cell>
          <cell r="G13" t="str">
            <v>Connected Communities</v>
          </cell>
          <cell r="H13" t="str">
            <v>Council led</v>
          </cell>
          <cell r="I13" t="str">
            <v>Community Centre</v>
          </cell>
          <cell r="J13" t="str">
            <v>Y</v>
          </cell>
        </row>
        <row r="14">
          <cell r="B14" t="str">
            <v>Avondale Library</v>
          </cell>
          <cell r="D14" t="str">
            <v>93 Rosebank Rd</v>
          </cell>
          <cell r="E14" t="str">
            <v>Whau</v>
          </cell>
          <cell r="F14" t="str">
            <v>Council-owned</v>
          </cell>
          <cell r="G14" t="str">
            <v>Connected Communities</v>
          </cell>
          <cell r="H14" t="str">
            <v>Council led</v>
          </cell>
          <cell r="I14" t="str">
            <v>Community Library</v>
          </cell>
          <cell r="J14" t="str">
            <v>N</v>
          </cell>
        </row>
        <row r="15">
          <cell r="B15" t="str">
            <v>Awhitu Central Hall</v>
          </cell>
          <cell r="C15" t="str">
            <v>Awhitu Central Hall</v>
          </cell>
          <cell r="D15" t="str">
            <v>15 Hamilton Road</v>
          </cell>
          <cell r="E15" t="str">
            <v>Franklin</v>
          </cell>
          <cell r="F15" t="str">
            <v>Council-owned</v>
          </cell>
          <cell r="G15" t="str">
            <v>Connected Communities</v>
          </cell>
          <cell r="H15" t="str">
            <v>Community led</v>
          </cell>
          <cell r="I15" t="str">
            <v>Rural Hall</v>
          </cell>
          <cell r="J15" t="str">
            <v>Y</v>
          </cell>
        </row>
        <row r="16">
          <cell r="B16" t="str">
            <v>Barnett Hall</v>
          </cell>
          <cell r="C16" t="str">
            <v>Barnett Hall</v>
          </cell>
          <cell r="D16" t="str">
            <v>2 North Piha Road</v>
          </cell>
          <cell r="E16" t="str">
            <v>Waitakere Ranges</v>
          </cell>
          <cell r="F16" t="str">
            <v>Community lease</v>
          </cell>
          <cell r="G16" t="str">
            <v>Connected Communities</v>
          </cell>
          <cell r="H16" t="str">
            <v>Community led</v>
          </cell>
          <cell r="I16" t="str">
            <v>Rural Hall</v>
          </cell>
          <cell r="J16" t="str">
            <v>Y</v>
          </cell>
        </row>
        <row r="17">
          <cell r="B17" t="str">
            <v>Bays Community Centre - St Annes Hall</v>
          </cell>
          <cell r="C17" t="str">
            <v>St Anne's Hall</v>
          </cell>
          <cell r="D17" t="str">
            <v>1 Glencoe Road</v>
          </cell>
          <cell r="E17" t="str">
            <v>Hibiscus and Bays</v>
          </cell>
          <cell r="F17" t="str">
            <v>Council-owned</v>
          </cell>
          <cell r="G17" t="str">
            <v>Connected Communities</v>
          </cell>
          <cell r="H17" t="str">
            <v>Community led</v>
          </cell>
          <cell r="I17" t="str">
            <v>Community Centre</v>
          </cell>
          <cell r="J17" t="str">
            <v>Y</v>
          </cell>
        </row>
        <row r="18">
          <cell r="B18" t="str">
            <v>Bayview Community Centre</v>
          </cell>
          <cell r="C18" t="str">
            <v>Bayview Community Centre</v>
          </cell>
          <cell r="D18" t="str">
            <v>72 Bayview Road</v>
          </cell>
          <cell r="E18" t="str">
            <v>Kaipatiki</v>
          </cell>
          <cell r="F18" t="str">
            <v>Community lease</v>
          </cell>
          <cell r="G18" t="str">
            <v>Connected Communities</v>
          </cell>
          <cell r="H18" t="str">
            <v>Community led</v>
          </cell>
          <cell r="I18" t="str">
            <v>Community Centre</v>
          </cell>
          <cell r="J18" t="str">
            <v>Y</v>
          </cell>
        </row>
        <row r="19">
          <cell r="B19" t="str">
            <v>Beach Haven Community House</v>
          </cell>
          <cell r="C19" t="str">
            <v>Beach Haven Community House</v>
          </cell>
          <cell r="D19" t="str">
            <v>130 Beachaven Road</v>
          </cell>
          <cell r="E19" t="str">
            <v>Kaipatiki</v>
          </cell>
          <cell r="F19" t="str">
            <v>Council-owned</v>
          </cell>
          <cell r="G19" t="str">
            <v>Connected Communities</v>
          </cell>
          <cell r="H19" t="str">
            <v>Community led</v>
          </cell>
          <cell r="I19" t="str">
            <v>Community Centre</v>
          </cell>
          <cell r="J19" t="str">
            <v>Y</v>
          </cell>
        </row>
        <row r="20">
          <cell r="B20" t="str">
            <v>Beachlands Memorial Hall</v>
          </cell>
          <cell r="C20" t="str">
            <v>Beachlands Memorial Hall</v>
          </cell>
          <cell r="D20" t="str">
            <v>49 Wakelin Road</v>
          </cell>
          <cell r="E20" t="str">
            <v>Franklin</v>
          </cell>
          <cell r="F20" t="str">
            <v>Council-owned</v>
          </cell>
          <cell r="G20" t="str">
            <v>Connected Communities</v>
          </cell>
          <cell r="H20" t="str">
            <v>Council led</v>
          </cell>
          <cell r="I20" t="str">
            <v>Rural Hall</v>
          </cell>
          <cell r="J20" t="str">
            <v>Y</v>
          </cell>
        </row>
        <row r="21">
          <cell r="B21" t="str">
            <v>Birkdale Community House</v>
          </cell>
          <cell r="C21" t="str">
            <v>Birkdale Community House</v>
          </cell>
          <cell r="D21" t="str">
            <v>134 Birkdale Road</v>
          </cell>
          <cell r="E21" t="str">
            <v>Kaipatiki</v>
          </cell>
          <cell r="F21" t="str">
            <v>Council-owned</v>
          </cell>
          <cell r="G21" t="str">
            <v>Connected Communities</v>
          </cell>
          <cell r="H21" t="str">
            <v>Community led</v>
          </cell>
          <cell r="I21" t="str">
            <v>Community Centre</v>
          </cell>
          <cell r="J21" t="str">
            <v>Y</v>
          </cell>
        </row>
        <row r="22">
          <cell r="B22" t="str">
            <v>Birkdale Hall</v>
          </cell>
          <cell r="C22" t="str">
            <v>Birkdale Hall (Old St Philips Church)</v>
          </cell>
          <cell r="D22" t="str">
            <v>136 Birkdale Road</v>
          </cell>
          <cell r="E22" t="str">
            <v>Kaipatiki</v>
          </cell>
          <cell r="F22" t="str">
            <v>Council-owned</v>
          </cell>
          <cell r="G22" t="str">
            <v>VH Team</v>
          </cell>
          <cell r="H22" t="str">
            <v>Council led</v>
          </cell>
          <cell r="I22" t="str">
            <v>Venue for Hire</v>
          </cell>
          <cell r="J22" t="str">
            <v>Y</v>
          </cell>
        </row>
        <row r="23">
          <cell r="B23" t="str">
            <v>Birkenhead Library</v>
          </cell>
          <cell r="D23" t="str">
            <v>Cnr Rawene Road &amp;, Hinemoa Street</v>
          </cell>
          <cell r="E23" t="str">
            <v>Kaipatiki</v>
          </cell>
          <cell r="F23" t="str">
            <v>Council-owned</v>
          </cell>
          <cell r="G23" t="str">
            <v>Connected Communities</v>
          </cell>
          <cell r="H23" t="str">
            <v>Council led</v>
          </cell>
          <cell r="I23" t="str">
            <v>Community Library</v>
          </cell>
          <cell r="J23" t="str">
            <v>Y</v>
          </cell>
        </row>
        <row r="24">
          <cell r="B24" t="str">
            <v>Blockhouse Bay Community Centre</v>
          </cell>
          <cell r="C24" t="str">
            <v>Blockhouse Bay Community Centre</v>
          </cell>
          <cell r="D24" t="str">
            <v>524 Blockhouse Bay Road</v>
          </cell>
          <cell r="E24" t="str">
            <v>Whau</v>
          </cell>
          <cell r="F24" t="str">
            <v>Council-owned</v>
          </cell>
          <cell r="G24" t="str">
            <v>Connected Communities</v>
          </cell>
          <cell r="H24" t="str">
            <v>Community led</v>
          </cell>
          <cell r="I24" t="str">
            <v>Community Centre</v>
          </cell>
          <cell r="J24" t="str">
            <v>Y</v>
          </cell>
        </row>
        <row r="25">
          <cell r="B25" t="str">
            <v>Blockhouse Bay Library</v>
          </cell>
          <cell r="D25" t="str">
            <v>578 Blockhouse Bay Rd</v>
          </cell>
          <cell r="E25" t="str">
            <v>Whau</v>
          </cell>
          <cell r="F25" t="str">
            <v>Council-owned</v>
          </cell>
          <cell r="G25" t="str">
            <v>Connected Communities</v>
          </cell>
          <cell r="H25" t="str">
            <v>Council led</v>
          </cell>
          <cell r="I25" t="str">
            <v>Community Library</v>
          </cell>
          <cell r="J25" t="str">
            <v>N</v>
          </cell>
        </row>
        <row r="26">
          <cell r="B26" t="str">
            <v>Botany Library</v>
          </cell>
          <cell r="D26" t="str">
            <v>Level 1, Sunset Terrace, Botany Town Centre</v>
          </cell>
          <cell r="E26" t="str">
            <v>Howick</v>
          </cell>
          <cell r="F26" t="str">
            <v>Council-owned</v>
          </cell>
          <cell r="G26" t="str">
            <v>Connected Communities</v>
          </cell>
          <cell r="H26" t="str">
            <v>Council led</v>
          </cell>
          <cell r="I26" t="str">
            <v>Community Library</v>
          </cell>
          <cell r="J26" t="str">
            <v>Y</v>
          </cell>
        </row>
        <row r="27">
          <cell r="B27" t="str">
            <v>Buckland Community Centre</v>
          </cell>
          <cell r="C27" t="str">
            <v>Buckland Hall</v>
          </cell>
          <cell r="D27" t="str">
            <v>Cnr Logan and Buckville Road</v>
          </cell>
          <cell r="E27" t="str">
            <v>Franklin</v>
          </cell>
          <cell r="F27" t="str">
            <v>Community owned</v>
          </cell>
          <cell r="G27" t="str">
            <v>Connected Communities</v>
          </cell>
          <cell r="H27" t="str">
            <v>Community led</v>
          </cell>
          <cell r="I27" t="str">
            <v>Rural Hall</v>
          </cell>
          <cell r="J27" t="str">
            <v>Y</v>
          </cell>
        </row>
        <row r="28">
          <cell r="B28" t="str">
            <v>Bucklands and Eastern Beaches War Memorial Hall</v>
          </cell>
          <cell r="C28" t="str">
            <v>Bucklands and Eastern Beaches Memorial Hall</v>
          </cell>
          <cell r="D28" t="str">
            <v>48 The Parade</v>
          </cell>
          <cell r="E28" t="str">
            <v>Howick</v>
          </cell>
          <cell r="F28" t="str">
            <v>Council-owned</v>
          </cell>
          <cell r="G28" t="str">
            <v>VH Team</v>
          </cell>
          <cell r="H28" t="str">
            <v>Council led</v>
          </cell>
          <cell r="I28" t="str">
            <v>Venue for Hire</v>
          </cell>
          <cell r="J28" t="str">
            <v>Y</v>
          </cell>
        </row>
        <row r="29">
          <cell r="B29" t="str">
            <v>Central City Library</v>
          </cell>
          <cell r="D29" t="str">
            <v>44 Lorne Street</v>
          </cell>
          <cell r="E29" t="str">
            <v>Waitemata</v>
          </cell>
          <cell r="F29" t="str">
            <v>Council-owned</v>
          </cell>
          <cell r="G29" t="str">
            <v>Connected Communities</v>
          </cell>
          <cell r="H29" t="str">
            <v>Council led</v>
          </cell>
          <cell r="I29" t="str">
            <v>Community Library</v>
          </cell>
          <cell r="J29" t="str">
            <v>Y</v>
          </cell>
        </row>
        <row r="30">
          <cell r="B30" t="str">
            <v>Centrestage Theatre</v>
          </cell>
          <cell r="C30" t="str">
            <v>Centrestage</v>
          </cell>
          <cell r="D30" t="str">
            <v>60 Centreway Road</v>
          </cell>
          <cell r="E30" t="str">
            <v>Hibiscus and Bays</v>
          </cell>
          <cell r="F30" t="str">
            <v>Community owned</v>
          </cell>
          <cell r="G30" t="str">
            <v>Connected Communities</v>
          </cell>
          <cell r="H30" t="str">
            <v>Community led</v>
          </cell>
          <cell r="I30" t="str">
            <v>Arts &amp; Culture</v>
          </cell>
          <cell r="J30" t="str">
            <v>N</v>
          </cell>
        </row>
        <row r="31">
          <cell r="B31" t="str">
            <v>Ceramco Park Function Centre</v>
          </cell>
          <cell r="C31" t="str">
            <v>Ceramco Park Function Centre</v>
          </cell>
          <cell r="D31" t="str">
            <v>120 Glendale Road</v>
          </cell>
          <cell r="E31" t="str">
            <v>Waitakere Ranges</v>
          </cell>
          <cell r="F31" t="str">
            <v>Council-owned</v>
          </cell>
          <cell r="G31" t="str">
            <v>VH Team</v>
          </cell>
          <cell r="H31" t="str">
            <v>Council led</v>
          </cell>
          <cell r="I31" t="str">
            <v>Venue for Hire</v>
          </cell>
          <cell r="J31" t="str">
            <v>Y</v>
          </cell>
        </row>
        <row r="32">
          <cell r="B32" t="str">
            <v>Clendon Park Community House</v>
          </cell>
          <cell r="C32" t="str">
            <v>Clendon Park Community House</v>
          </cell>
          <cell r="D32" t="str">
            <v>60R Finlayson Avenue</v>
          </cell>
          <cell r="E32" t="str">
            <v>Manurewa</v>
          </cell>
          <cell r="F32" t="str">
            <v>Council-owned</v>
          </cell>
          <cell r="G32" t="str">
            <v>Connected Communities</v>
          </cell>
          <cell r="H32" t="str">
            <v>Community led</v>
          </cell>
          <cell r="I32" t="str">
            <v>Community Centre</v>
          </cell>
          <cell r="J32" t="str">
            <v>Y</v>
          </cell>
        </row>
        <row r="33">
          <cell r="B33" t="str">
            <v>Clevedon Community Hall</v>
          </cell>
          <cell r="C33" t="str">
            <v>Clevedon Community Hall</v>
          </cell>
          <cell r="D33" t="str">
            <v>1 Papakura Clevedon Road</v>
          </cell>
          <cell r="E33" t="str">
            <v>Franklin</v>
          </cell>
          <cell r="F33" t="str">
            <v>Council-owned</v>
          </cell>
          <cell r="G33" t="str">
            <v>Connected Communities</v>
          </cell>
          <cell r="H33" t="str">
            <v>Council led</v>
          </cell>
          <cell r="I33" t="str">
            <v>Rural Hall</v>
          </cell>
          <cell r="J33" t="str">
            <v>Y</v>
          </cell>
        </row>
        <row r="34">
          <cell r="B34" t="str">
            <v>Clevedon District Centre</v>
          </cell>
          <cell r="C34" t="str">
            <v>Clevedon District Centre</v>
          </cell>
          <cell r="D34" t="str">
            <v>2 North Road</v>
          </cell>
          <cell r="E34" t="str">
            <v>Franklin</v>
          </cell>
          <cell r="F34" t="str">
            <v>Council-owned</v>
          </cell>
          <cell r="G34" t="str">
            <v>Connected Communities</v>
          </cell>
          <cell r="H34" t="str">
            <v>Council led</v>
          </cell>
          <cell r="I34" t="str">
            <v>Rural Hall</v>
          </cell>
          <cell r="J34" t="str">
            <v>Y</v>
          </cell>
        </row>
        <row r="35">
          <cell r="B35" t="str">
            <v>Clover Park Community House</v>
          </cell>
          <cell r="C35" t="str">
            <v>Clover Park Community House</v>
          </cell>
          <cell r="D35" t="str">
            <v>16R Israel Avenue</v>
          </cell>
          <cell r="E35" t="str">
            <v>Otara-Papatoetoe</v>
          </cell>
          <cell r="F35" t="str">
            <v>Council-owned</v>
          </cell>
          <cell r="G35" t="str">
            <v>Connected Communities</v>
          </cell>
          <cell r="H35" t="str">
            <v>Community led</v>
          </cell>
          <cell r="I35" t="str">
            <v>Community Centre</v>
          </cell>
          <cell r="J35" t="str">
            <v>Y</v>
          </cell>
        </row>
        <row r="36">
          <cell r="B36" t="str">
            <v>Coatesville Settlers Hall</v>
          </cell>
          <cell r="C36" t="str">
            <v>Coatesville Settlers Hall</v>
          </cell>
          <cell r="D36" t="str">
            <v>4 Mahoenui Valley Road</v>
          </cell>
          <cell r="E36" t="str">
            <v>Rodney</v>
          </cell>
          <cell r="F36" t="str">
            <v>Council-owned</v>
          </cell>
          <cell r="G36" t="str">
            <v>Connected Communities</v>
          </cell>
          <cell r="H36" t="str">
            <v>Community led</v>
          </cell>
          <cell r="I36" t="str">
            <v>Rural Hall</v>
          </cell>
          <cell r="J36" t="str">
            <v>Y</v>
          </cell>
        </row>
        <row r="37">
          <cell r="B37" t="str">
            <v>Corban Estate Arts Centre (CEAC)</v>
          </cell>
          <cell r="D37" t="str">
            <v>Corban Estate Arts Centre, 2 Mt Lebanon Lane</v>
          </cell>
          <cell r="E37" t="str">
            <v>Henderson-Massey</v>
          </cell>
          <cell r="F37" t="str">
            <v>Community lease</v>
          </cell>
          <cell r="G37" t="str">
            <v>Connected Communities</v>
          </cell>
          <cell r="H37" t="str">
            <v>Community led</v>
          </cell>
          <cell r="I37" t="str">
            <v>Arts &amp; Culture</v>
          </cell>
          <cell r="J37" t="str">
            <v>N</v>
          </cell>
        </row>
        <row r="38">
          <cell r="B38" t="str">
            <v>Cox’s Bay Pavilion</v>
          </cell>
          <cell r="C38" t="str">
            <v>Cox's Bay Pavilion</v>
          </cell>
          <cell r="D38" t="str">
            <v>West End Road</v>
          </cell>
          <cell r="E38" t="str">
            <v>Waitemata</v>
          </cell>
          <cell r="F38" t="str">
            <v>Council-owned</v>
          </cell>
          <cell r="G38" t="str">
            <v>VH Team</v>
          </cell>
          <cell r="H38" t="str">
            <v>Council led</v>
          </cell>
          <cell r="I38" t="str">
            <v>Venue for Hire</v>
          </cell>
          <cell r="J38" t="str">
            <v>Y</v>
          </cell>
        </row>
        <row r="39">
          <cell r="B39" t="str">
            <v>Devonport Community House</v>
          </cell>
          <cell r="C39" t="str">
            <v>Devonport Community House</v>
          </cell>
          <cell r="D39" t="str">
            <v>32 Clarence Street</v>
          </cell>
          <cell r="E39" t="str">
            <v>Devonport-Takapuna</v>
          </cell>
          <cell r="F39" t="str">
            <v>Council-owned</v>
          </cell>
          <cell r="G39" t="str">
            <v>Connected Communities</v>
          </cell>
          <cell r="H39" t="str">
            <v>Community led</v>
          </cell>
          <cell r="I39" t="str">
            <v>Community Centre</v>
          </cell>
          <cell r="J39" t="str">
            <v>Y</v>
          </cell>
        </row>
        <row r="40">
          <cell r="B40" t="str">
            <v>Devonport Library</v>
          </cell>
          <cell r="D40" t="str">
            <v>2 Victoria Rd</v>
          </cell>
          <cell r="E40" t="str">
            <v>Devonport-Takapuna</v>
          </cell>
          <cell r="F40" t="str">
            <v>Council-owned</v>
          </cell>
          <cell r="G40" t="str">
            <v>Connected Communities</v>
          </cell>
          <cell r="H40" t="str">
            <v>Council led</v>
          </cell>
          <cell r="I40" t="str">
            <v>Community Library</v>
          </cell>
          <cell r="J40" t="str">
            <v>Y</v>
          </cell>
        </row>
        <row r="41">
          <cell r="B41" t="str">
            <v>Devonport Museum</v>
          </cell>
          <cell r="C41" t="str">
            <v>Devonport Historical Society</v>
          </cell>
          <cell r="D41" t="str">
            <v>33A Vauxhall Road</v>
          </cell>
          <cell r="E41" t="str">
            <v>Devonport-Takapuna</v>
          </cell>
          <cell r="F41" t="str">
            <v>Community owned</v>
          </cell>
          <cell r="G41" t="str">
            <v>Connected Communities</v>
          </cell>
          <cell r="H41" t="str">
            <v>Community led</v>
          </cell>
          <cell r="I41" t="str">
            <v>Arts &amp; Culture</v>
          </cell>
          <cell r="J41" t="str">
            <v>N</v>
          </cell>
        </row>
        <row r="42">
          <cell r="B42" t="str">
            <v>Drury Hall</v>
          </cell>
          <cell r="C42" t="str">
            <v>Drury Hall</v>
          </cell>
          <cell r="D42" t="str">
            <v>10 Tui Street</v>
          </cell>
          <cell r="E42" t="str">
            <v>Papakura</v>
          </cell>
          <cell r="F42" t="str">
            <v>Council-owned</v>
          </cell>
          <cell r="G42" t="str">
            <v>VH Team</v>
          </cell>
          <cell r="H42" t="str">
            <v>Council led</v>
          </cell>
          <cell r="I42" t="str">
            <v>Venue for Hire</v>
          </cell>
          <cell r="J42" t="str">
            <v>Y</v>
          </cell>
        </row>
        <row r="43">
          <cell r="B43" t="str">
            <v>Dunkirk Rd Activity Centre</v>
          </cell>
          <cell r="C43" t="str">
            <v>Dunkirk Road Activity Centre</v>
          </cell>
          <cell r="D43" t="str">
            <v>50 Dunkirk Road</v>
          </cell>
          <cell r="E43" t="str">
            <v>Maungakiekie-Tamaki</v>
          </cell>
          <cell r="F43" t="str">
            <v>Council-owned</v>
          </cell>
          <cell r="G43" t="str">
            <v>Connected Communities</v>
          </cell>
          <cell r="H43" t="str">
            <v>Community led</v>
          </cell>
          <cell r="I43" t="str">
            <v>Community Centre</v>
          </cell>
          <cell r="J43" t="str">
            <v>Y</v>
          </cell>
        </row>
        <row r="44">
          <cell r="B44" t="str">
            <v>East Coast Bays Community Centre</v>
          </cell>
          <cell r="C44" t="str">
            <v>Bays Community Centre</v>
          </cell>
          <cell r="D44" t="str">
            <v>2 Glen Road</v>
          </cell>
          <cell r="E44" t="str">
            <v>Hibiscus and Bays</v>
          </cell>
          <cell r="F44" t="str">
            <v>Council-owned</v>
          </cell>
          <cell r="G44" t="str">
            <v>Connected Communities</v>
          </cell>
          <cell r="H44" t="str">
            <v>Community led</v>
          </cell>
          <cell r="I44" t="str">
            <v>Community Centre</v>
          </cell>
          <cell r="J44" t="str">
            <v>N</v>
          </cell>
        </row>
        <row r="45">
          <cell r="B45" t="str">
            <v>East Coast Bays Library</v>
          </cell>
          <cell r="D45" t="str">
            <v>8 Bute Rd</v>
          </cell>
          <cell r="E45" t="str">
            <v>Hibiscus and Bays</v>
          </cell>
          <cell r="F45" t="str">
            <v>Council-owned</v>
          </cell>
          <cell r="G45" t="str">
            <v>Connected Communities</v>
          </cell>
          <cell r="H45" t="str">
            <v>Council led</v>
          </cell>
          <cell r="I45" t="str">
            <v>Community Library</v>
          </cell>
          <cell r="J45" t="str">
            <v>N</v>
          </cell>
        </row>
        <row r="46">
          <cell r="B46" t="str">
            <v>East Tamaki Community Hall</v>
          </cell>
          <cell r="C46" t="str">
            <v>East Tamaki Community Hall</v>
          </cell>
          <cell r="D46" t="str">
            <v>244 East Tamaki Road</v>
          </cell>
          <cell r="E46" t="str">
            <v>Otara-Papatoetoe</v>
          </cell>
          <cell r="F46" t="str">
            <v>Council-owned</v>
          </cell>
          <cell r="G46" t="str">
            <v>VH Team</v>
          </cell>
          <cell r="H46" t="str">
            <v>Council led</v>
          </cell>
          <cell r="I46" t="str">
            <v>Venue for Hire</v>
          </cell>
          <cell r="J46" t="str">
            <v>Y</v>
          </cell>
        </row>
        <row r="47">
          <cell r="B47" t="str">
            <v>Elizabeth Campbell Centre</v>
          </cell>
          <cell r="C47" t="str">
            <v>Elizabeth Campbell Hall</v>
          </cell>
          <cell r="D47" t="str">
            <v>294 Great South Road</v>
          </cell>
          <cell r="E47" t="str">
            <v>Papakura</v>
          </cell>
          <cell r="F47" t="str">
            <v>Council-owned</v>
          </cell>
          <cell r="G47" t="str">
            <v>VH Team</v>
          </cell>
          <cell r="H47" t="str">
            <v>Council led</v>
          </cell>
          <cell r="I47" t="str">
            <v>Venue for Hire</v>
          </cell>
          <cell r="J47" t="str">
            <v>Y</v>
          </cell>
        </row>
        <row r="48">
          <cell r="B48" t="str">
            <v>Ellen Melville Centre</v>
          </cell>
          <cell r="C48" t="str">
            <v>Ellen Melville Centre</v>
          </cell>
          <cell r="D48" t="str">
            <v>Cnr High Street &amp; Freyburg Place</v>
          </cell>
          <cell r="E48" t="str">
            <v>Waitemata</v>
          </cell>
          <cell r="F48" t="str">
            <v>Council-owned</v>
          </cell>
          <cell r="G48" t="str">
            <v>Connected Communities</v>
          </cell>
          <cell r="H48" t="str">
            <v>Council led</v>
          </cell>
          <cell r="I48" t="str">
            <v>Community Centre</v>
          </cell>
          <cell r="J48" t="str">
            <v>Y</v>
          </cell>
        </row>
        <row r="49">
          <cell r="B49" t="str">
            <v>Ellerslie War Memorial Hall</v>
          </cell>
          <cell r="C49" t="str">
            <v>Ellerslie War Memorial Hall</v>
          </cell>
          <cell r="D49" t="str">
            <v>138 Main Highway  Ellerslie</v>
          </cell>
          <cell r="E49" t="str">
            <v>Orakei</v>
          </cell>
          <cell r="F49" t="str">
            <v>Council-owned</v>
          </cell>
          <cell r="G49" t="str">
            <v>VH Team</v>
          </cell>
          <cell r="H49" t="str">
            <v>Council led</v>
          </cell>
          <cell r="I49" t="str">
            <v>Venue for Hire</v>
          </cell>
          <cell r="J49" t="str">
            <v>Y</v>
          </cell>
        </row>
        <row r="50">
          <cell r="B50" t="str">
            <v>Mt Albert Community &amp; Recreation Centre</v>
          </cell>
          <cell r="C50" t="str">
            <v>Mt Albert Community and Recreation Centre</v>
          </cell>
          <cell r="D50" t="str">
            <v>773 New North Road</v>
          </cell>
          <cell r="E50" t="str">
            <v>Albert-Eden</v>
          </cell>
          <cell r="F50" t="str">
            <v>Council-owned</v>
          </cell>
          <cell r="G50" t="str">
            <v>Connected Communities</v>
          </cell>
          <cell r="H50" t="str">
            <v>Community led</v>
          </cell>
          <cell r="I50" t="str">
            <v>Community Centre</v>
          </cell>
          <cell r="J50" t="str">
            <v>Y</v>
          </cell>
        </row>
        <row r="51">
          <cell r="B51" t="str">
            <v>Athol Syms Centre</v>
          </cell>
          <cell r="C51" t="str">
            <v>Athol Syms Hall</v>
          </cell>
          <cell r="D51" t="str">
            <v>11 Griffin Avenue</v>
          </cell>
          <cell r="E51" t="str">
            <v>Albert-Eden</v>
          </cell>
          <cell r="F51" t="str">
            <v>Council-owned</v>
          </cell>
          <cell r="G51" t="str">
            <v>VH Team</v>
          </cell>
          <cell r="H51" t="str">
            <v>Council led</v>
          </cell>
          <cell r="I51" t="str">
            <v>Venue for Hire</v>
          </cell>
          <cell r="J51" t="str">
            <v>Y</v>
          </cell>
        </row>
        <row r="52">
          <cell r="B52" t="str">
            <v>Estuary Arts Centre</v>
          </cell>
          <cell r="C52" t="str">
            <v xml:space="preserve">Estuary Arts Charitable Trust  </v>
          </cell>
          <cell r="D52" t="str">
            <v>214B Hibiscus Coast Highway</v>
          </cell>
          <cell r="E52" t="str">
            <v>Hibiscus and Bays</v>
          </cell>
          <cell r="F52" t="str">
            <v>Community owned</v>
          </cell>
          <cell r="G52" t="str">
            <v>Connected Communities</v>
          </cell>
          <cell r="H52" t="str">
            <v>Community led</v>
          </cell>
          <cell r="I52" t="str">
            <v>Arts &amp; Culture</v>
          </cell>
          <cell r="J52" t="str">
            <v>N</v>
          </cell>
        </row>
        <row r="53">
          <cell r="B53" t="str">
            <v>Fencible Lounge</v>
          </cell>
          <cell r="C53" t="str">
            <v>Fencible Lounge (Howick Library)</v>
          </cell>
          <cell r="D53" t="str">
            <v>25 Uxbridge Road</v>
          </cell>
          <cell r="E53" t="str">
            <v>Howick</v>
          </cell>
          <cell r="F53" t="str">
            <v>Council-owned</v>
          </cell>
          <cell r="G53" t="str">
            <v>Connected Communities</v>
          </cell>
          <cell r="H53" t="str">
            <v>Council led</v>
          </cell>
          <cell r="I53" t="str">
            <v>Community Library</v>
          </cell>
          <cell r="J53" t="str">
            <v>Y</v>
          </cell>
        </row>
        <row r="54">
          <cell r="B54" t="str">
            <v>Fergusson Hall</v>
          </cell>
          <cell r="C54" t="str">
            <v>Fergusson Hall</v>
          </cell>
          <cell r="D54" t="str">
            <v>5 Olea Road  Onehunga</v>
          </cell>
          <cell r="E54" t="str">
            <v>Maungakiekie-Tamaki</v>
          </cell>
          <cell r="F54" t="str">
            <v>Council-owned</v>
          </cell>
          <cell r="G54" t="str">
            <v>VH Team</v>
          </cell>
          <cell r="H54" t="str">
            <v>Council led</v>
          </cell>
          <cell r="I54" t="str">
            <v>Venue for Hire</v>
          </cell>
          <cell r="J54" t="str">
            <v>Y</v>
          </cell>
        </row>
        <row r="55">
          <cell r="B55" t="str">
            <v>Epsom Library</v>
          </cell>
          <cell r="D55" t="str">
            <v>195 Manukau Rd</v>
          </cell>
          <cell r="E55" t="str">
            <v>Albert-Eden</v>
          </cell>
          <cell r="F55" t="str">
            <v>Council-owned</v>
          </cell>
          <cell r="G55" t="str">
            <v>Connected Communities</v>
          </cell>
          <cell r="H55" t="str">
            <v>Council led</v>
          </cell>
          <cell r="I55" t="str">
            <v>Community Library</v>
          </cell>
          <cell r="J55" t="str">
            <v>N</v>
          </cell>
        </row>
        <row r="56">
          <cell r="B56" t="str">
            <v>Fickling Convention Centre</v>
          </cell>
          <cell r="C56" t="str">
            <v>Fickling Convention Centre</v>
          </cell>
          <cell r="D56" t="str">
            <v>546-548 Mt Albert Road  Mt Albert</v>
          </cell>
          <cell r="E56" t="str">
            <v>Puketapapa</v>
          </cell>
          <cell r="F56" t="str">
            <v>Council-owned</v>
          </cell>
          <cell r="G56" t="str">
            <v>VH Team</v>
          </cell>
          <cell r="H56" t="str">
            <v>Council led</v>
          </cell>
          <cell r="I56" t="str">
            <v>Venue for Hire</v>
          </cell>
          <cell r="J56" t="str">
            <v>Y</v>
          </cell>
        </row>
        <row r="57">
          <cell r="B57" t="str">
            <v>Fort Takapuna - The Barracks</v>
          </cell>
          <cell r="C57" t="str">
            <v>Fort Takapuna - The Barracks</v>
          </cell>
          <cell r="D57" t="str">
            <v>170 Vauhall Road</v>
          </cell>
          <cell r="E57" t="str">
            <v>Devonport-Takapuna</v>
          </cell>
          <cell r="F57" t="str">
            <v>Council-owned</v>
          </cell>
          <cell r="G57" t="str">
            <v>VH Team</v>
          </cell>
          <cell r="H57" t="str">
            <v>Council led</v>
          </cell>
          <cell r="I57" t="str">
            <v>Venue for Hire</v>
          </cell>
          <cell r="J57" t="str">
            <v>Y</v>
          </cell>
        </row>
        <row r="58">
          <cell r="B58" t="str">
            <v>Franklin Arts Centre</v>
          </cell>
          <cell r="D58" t="str">
            <v>12 Massey Avenue</v>
          </cell>
          <cell r="E58" t="str">
            <v>Franklin</v>
          </cell>
          <cell r="F58" t="str">
            <v>Council-owned</v>
          </cell>
          <cell r="G58" t="str">
            <v>Connected Communities</v>
          </cell>
          <cell r="H58" t="str">
            <v>Council led</v>
          </cell>
          <cell r="I58" t="str">
            <v>Arts &amp; Culture</v>
          </cell>
          <cell r="J58" t="str">
            <v>Y</v>
          </cell>
        </row>
        <row r="59">
          <cell r="B59" t="str">
            <v>Freeman’s Bay Community Hall</v>
          </cell>
          <cell r="C59" t="str">
            <v>Freemans Bay Community Hall</v>
          </cell>
          <cell r="D59" t="str">
            <v>52 Hepburn Street</v>
          </cell>
          <cell r="E59" t="str">
            <v>Waitemata</v>
          </cell>
          <cell r="F59" t="str">
            <v>Council-owned</v>
          </cell>
          <cell r="G59" t="str">
            <v>VH Team</v>
          </cell>
          <cell r="H59" t="str">
            <v>Council led</v>
          </cell>
          <cell r="I59" t="str">
            <v>Venue for Hire</v>
          </cell>
          <cell r="J59" t="str">
            <v>Y</v>
          </cell>
        </row>
        <row r="60">
          <cell r="B60" t="str">
            <v>Fresh Gallery Otara</v>
          </cell>
          <cell r="D60" t="str">
            <v>46 Fair Mall</v>
          </cell>
          <cell r="E60" t="str">
            <v>Otara-Papatoetoe</v>
          </cell>
          <cell r="F60" t="str">
            <v>Council-owned</v>
          </cell>
          <cell r="G60" t="str">
            <v>Connected Communities</v>
          </cell>
          <cell r="H60" t="str">
            <v>Council led</v>
          </cell>
          <cell r="I60" t="str">
            <v>Arts &amp; Culture</v>
          </cell>
          <cell r="J60" t="str">
            <v>N</v>
          </cell>
        </row>
        <row r="61">
          <cell r="B61" t="str">
            <v>Glasgow Park Hall</v>
          </cell>
          <cell r="C61" t="str">
            <v>Glasgow Park hall</v>
          </cell>
          <cell r="D61" t="str">
            <v>62 Muriwai Road</v>
          </cell>
          <cell r="E61" t="str">
            <v>Rodney</v>
          </cell>
          <cell r="F61" t="str">
            <v>Council-owned</v>
          </cell>
          <cell r="G61" t="str">
            <v>Connected Communities</v>
          </cell>
          <cell r="H61" t="str">
            <v>Community led</v>
          </cell>
          <cell r="I61" t="str">
            <v>Rural Hall</v>
          </cell>
          <cell r="J61" t="str">
            <v>Y</v>
          </cell>
        </row>
        <row r="62">
          <cell r="B62" t="str">
            <v>Glen Eden Community and Recreation Centre War Memorial Hall</v>
          </cell>
          <cell r="C62" t="str">
            <v>Glen Eden Community  Recreational Centre</v>
          </cell>
          <cell r="D62" t="str">
            <v>44 Glendale Road</v>
          </cell>
          <cell r="E62" t="str">
            <v>Waitakere Ranges</v>
          </cell>
          <cell r="F62" t="str">
            <v>Council-owned</v>
          </cell>
          <cell r="G62" t="str">
            <v>Connected Communities</v>
          </cell>
          <cell r="H62" t="str">
            <v>Community led</v>
          </cell>
          <cell r="I62" t="str">
            <v>Rural Hall</v>
          </cell>
          <cell r="J62" t="str">
            <v>Y</v>
          </cell>
        </row>
        <row r="63">
          <cell r="B63" t="str">
            <v>Glen Eden Community House</v>
          </cell>
          <cell r="C63" t="str">
            <v>Glen Eden Community House</v>
          </cell>
          <cell r="D63" t="str">
            <v>13 Pisces Road</v>
          </cell>
          <cell r="E63" t="str">
            <v>Waitakere Ranges</v>
          </cell>
          <cell r="F63" t="str">
            <v>Council-owned</v>
          </cell>
          <cell r="G63" t="str">
            <v>Connected Communities</v>
          </cell>
          <cell r="H63" t="str">
            <v>Community led</v>
          </cell>
          <cell r="I63" t="str">
            <v>Community Centre</v>
          </cell>
          <cell r="J63" t="str">
            <v>Y</v>
          </cell>
        </row>
        <row r="64">
          <cell r="B64" t="str">
            <v>Glen Eden Library</v>
          </cell>
          <cell r="D64" t="str">
            <v>12-32 Glendale Rd</v>
          </cell>
          <cell r="E64" t="str">
            <v>Waitakere Ranges</v>
          </cell>
          <cell r="F64" t="str">
            <v>Council-owned</v>
          </cell>
          <cell r="G64" t="str">
            <v>Connected Communities</v>
          </cell>
          <cell r="H64" t="str">
            <v>Council led</v>
          </cell>
          <cell r="I64" t="str">
            <v>Community Library</v>
          </cell>
          <cell r="J64" t="str">
            <v>Y</v>
          </cell>
        </row>
        <row r="65">
          <cell r="B65" t="str">
            <v>Glen Innes Community  Hall</v>
          </cell>
          <cell r="C65" t="str">
            <v>Glen Innes Community Hall</v>
          </cell>
          <cell r="D65" t="str">
            <v>96-108 Line Road</v>
          </cell>
          <cell r="E65" t="str">
            <v>Maungakiekie-Tamaki</v>
          </cell>
          <cell r="F65" t="str">
            <v>Council-owned</v>
          </cell>
          <cell r="G65" t="str">
            <v>VH Team</v>
          </cell>
          <cell r="H65" t="str">
            <v>Council led</v>
          </cell>
          <cell r="I65" t="str">
            <v>Venue for Hire</v>
          </cell>
          <cell r="J65" t="str">
            <v>Y</v>
          </cell>
        </row>
        <row r="66">
          <cell r="B66" t="str">
            <v>Glen Innes Library</v>
          </cell>
          <cell r="D66" t="str">
            <v>108 Line Rd</v>
          </cell>
          <cell r="E66" t="str">
            <v>Maungakiekie-Tamaki</v>
          </cell>
          <cell r="F66" t="str">
            <v>Council-owned</v>
          </cell>
          <cell r="G66" t="str">
            <v>Connected Communities</v>
          </cell>
          <cell r="H66" t="str">
            <v>Council led</v>
          </cell>
          <cell r="I66" t="str">
            <v>Community Library</v>
          </cell>
          <cell r="J66" t="str">
            <v>N</v>
          </cell>
        </row>
        <row r="67">
          <cell r="B67" t="str">
            <v>Glenbrook Beach Hall</v>
          </cell>
          <cell r="C67" t="str">
            <v>Glenbrook Beach Hall</v>
          </cell>
          <cell r="D67" t="str">
            <v>McLarin Road</v>
          </cell>
          <cell r="E67" t="str">
            <v>Franklin</v>
          </cell>
          <cell r="F67" t="str">
            <v>Land Council owned, Building community owned</v>
          </cell>
          <cell r="G67" t="str">
            <v>Connected Communities</v>
          </cell>
          <cell r="H67" t="str">
            <v>Community led</v>
          </cell>
          <cell r="I67" t="str">
            <v>Rural Hall</v>
          </cell>
          <cell r="J67" t="str">
            <v>Y</v>
          </cell>
        </row>
        <row r="68">
          <cell r="B68" t="str">
            <v>Glenbrook War Memorial Hall</v>
          </cell>
          <cell r="C68" t="str">
            <v>Glenbrook War Memorial Hall</v>
          </cell>
          <cell r="D68" t="str">
            <v>Cnr Glenbrook and Glenbrook Station Roads</v>
          </cell>
          <cell r="E68" t="str">
            <v>Franklin</v>
          </cell>
          <cell r="F68" t="str">
            <v>Council-owned</v>
          </cell>
          <cell r="G68" t="str">
            <v>Connected Communities</v>
          </cell>
          <cell r="H68" t="str">
            <v>Community led</v>
          </cell>
          <cell r="I68" t="str">
            <v>Rural Hall</v>
          </cell>
          <cell r="J68" t="str">
            <v>Y</v>
          </cell>
        </row>
        <row r="69">
          <cell r="B69" t="str">
            <v>Glendene Community Hub</v>
          </cell>
          <cell r="C69" t="str">
            <v>Glendene Community Hub</v>
          </cell>
          <cell r="D69" t="str">
            <v>82 Hepburn Road</v>
          </cell>
          <cell r="E69" t="str">
            <v>Henderson-Massey</v>
          </cell>
          <cell r="F69" t="str">
            <v>Council-owned</v>
          </cell>
          <cell r="G69" t="str">
            <v>Connected Communities</v>
          </cell>
          <cell r="H69" t="str">
            <v>Community led</v>
          </cell>
          <cell r="I69" t="str">
            <v>Community Centre</v>
          </cell>
          <cell r="J69" t="str">
            <v>Y</v>
          </cell>
        </row>
        <row r="70">
          <cell r="B70" t="str">
            <v>Glendowie Community Centre</v>
          </cell>
          <cell r="D70" t="str">
            <v>83 Crossfield Road</v>
          </cell>
          <cell r="E70" t="str">
            <v>Orakei</v>
          </cell>
          <cell r="F70" t="str">
            <v>Council-owned</v>
          </cell>
          <cell r="G70" t="str">
            <v>Connected Communities</v>
          </cell>
          <cell r="H70" t="str">
            <v>Community led</v>
          </cell>
          <cell r="I70" t="str">
            <v>Community Centre</v>
          </cell>
          <cell r="J70" t="str">
            <v>Y</v>
          </cell>
        </row>
        <row r="71">
          <cell r="B71" t="str">
            <v>Glenfield Community Centre</v>
          </cell>
          <cell r="C71" t="str">
            <v>Glenfield Community Centre</v>
          </cell>
          <cell r="D71" t="str">
            <v>Glenfield and Bentley Avenue</v>
          </cell>
          <cell r="E71" t="str">
            <v>Kaipatiki</v>
          </cell>
          <cell r="F71" t="str">
            <v>Community owned</v>
          </cell>
          <cell r="G71" t="str">
            <v>Connected Communities</v>
          </cell>
          <cell r="H71" t="str">
            <v>Community led</v>
          </cell>
          <cell r="I71" t="str">
            <v>Community Centre</v>
          </cell>
          <cell r="J71" t="str">
            <v>Y</v>
          </cell>
        </row>
        <row r="72">
          <cell r="B72" t="str">
            <v>Glenfield Library</v>
          </cell>
          <cell r="D72" t="str">
            <v>90 Bentley Ave</v>
          </cell>
          <cell r="E72" t="str">
            <v>Kaipatiki</v>
          </cell>
          <cell r="F72" t="str">
            <v>Council-owned</v>
          </cell>
          <cell r="G72" t="str">
            <v>Connected Communities</v>
          </cell>
          <cell r="H72" t="str">
            <v>Council led</v>
          </cell>
          <cell r="I72" t="str">
            <v>Community Library</v>
          </cell>
          <cell r="J72" t="str">
            <v>N</v>
          </cell>
        </row>
        <row r="73">
          <cell r="B73" t="str">
            <v>Grahams Beach Settlers Hall</v>
          </cell>
          <cell r="C73" t="str">
            <v>Grahams Beach Hall</v>
          </cell>
          <cell r="D73" t="str">
            <v>Grahams Beach Road</v>
          </cell>
          <cell r="E73" t="str">
            <v>Franklin</v>
          </cell>
          <cell r="F73" t="str">
            <v>Community owned</v>
          </cell>
          <cell r="G73" t="str">
            <v>Connected Communities</v>
          </cell>
          <cell r="H73" t="str">
            <v>Community led</v>
          </cell>
          <cell r="I73" t="str">
            <v>Rural Hall</v>
          </cell>
          <cell r="J73" t="str">
            <v>Y</v>
          </cell>
        </row>
        <row r="74">
          <cell r="B74" t="str">
            <v>Great Barrier Island Heritage Village and Arts Centre</v>
          </cell>
          <cell r="C74" t="str">
            <v>Great Barrier Is. Comm Art Gallery</v>
          </cell>
          <cell r="D74" t="str">
            <v>80 Hector Sanderson Road</v>
          </cell>
          <cell r="E74" t="str">
            <v>Great Barrier</v>
          </cell>
          <cell r="F74" t="str">
            <v>Land Council owned, Building community owned</v>
          </cell>
          <cell r="G74" t="str">
            <v>Connected Communities</v>
          </cell>
          <cell r="H74" t="str">
            <v>Community led</v>
          </cell>
          <cell r="I74" t="str">
            <v>Arts &amp; Culture</v>
          </cell>
          <cell r="J74" t="str">
            <v>N</v>
          </cell>
        </row>
        <row r="75">
          <cell r="B75" t="str">
            <v>Great Barrier Library</v>
          </cell>
          <cell r="D75" t="str">
            <v>75 Hector Sanderson Rd</v>
          </cell>
          <cell r="E75" t="str">
            <v>Great Barrier</v>
          </cell>
          <cell r="F75" t="str">
            <v>Council-owned</v>
          </cell>
          <cell r="G75" t="str">
            <v>Connected Communities</v>
          </cell>
          <cell r="H75" t="str">
            <v>Council led</v>
          </cell>
          <cell r="I75" t="str">
            <v>Community Library</v>
          </cell>
          <cell r="J75" t="str">
            <v>N</v>
          </cell>
        </row>
        <row r="76">
          <cell r="B76" t="str">
            <v>Green Bay Community House</v>
          </cell>
          <cell r="C76" t="str">
            <v>Green Bay Community House</v>
          </cell>
          <cell r="D76" t="str">
            <v>1 Barron Drive</v>
          </cell>
          <cell r="E76" t="str">
            <v>Whau</v>
          </cell>
          <cell r="F76" t="str">
            <v>Council-owned</v>
          </cell>
          <cell r="G76" t="str">
            <v>Connected Communities</v>
          </cell>
          <cell r="H76" t="str">
            <v>Community led</v>
          </cell>
          <cell r="I76" t="str">
            <v>Community Centre</v>
          </cell>
          <cell r="J76" t="str">
            <v>Y</v>
          </cell>
        </row>
        <row r="77">
          <cell r="B77" t="str">
            <v>Grey Lynn Community Centre</v>
          </cell>
          <cell r="C77" t="str">
            <v>Grey Lynn Community Centre</v>
          </cell>
          <cell r="D77" t="str">
            <v>510 Richmond Road</v>
          </cell>
          <cell r="E77" t="str">
            <v>Waitemata</v>
          </cell>
          <cell r="F77" t="str">
            <v>Council-owned</v>
          </cell>
          <cell r="G77" t="str">
            <v>Connected Communities</v>
          </cell>
          <cell r="H77" t="str">
            <v>Community led</v>
          </cell>
          <cell r="I77" t="str">
            <v>Community Centre</v>
          </cell>
          <cell r="J77" t="str">
            <v>Y</v>
          </cell>
        </row>
        <row r="78">
          <cell r="B78" t="str">
            <v>Grey Lynn Library</v>
          </cell>
          <cell r="D78" t="str">
            <v>474 Great North Road</v>
          </cell>
          <cell r="E78" t="str">
            <v>Waitemata</v>
          </cell>
          <cell r="F78" t="str">
            <v>Council-owned</v>
          </cell>
          <cell r="G78" t="str">
            <v>Connected Communities</v>
          </cell>
          <cell r="H78" t="str">
            <v>Council led</v>
          </cell>
          <cell r="I78" t="str">
            <v>Community Library</v>
          </cell>
          <cell r="J78" t="str">
            <v>N</v>
          </cell>
        </row>
        <row r="79">
          <cell r="B79" t="str">
            <v>Grey Lynn Library Hall</v>
          </cell>
          <cell r="D79" t="str">
            <v>475 Great North Road</v>
          </cell>
          <cell r="E79" t="str">
            <v>Waitemata</v>
          </cell>
          <cell r="F79" t="str">
            <v>Council-owned</v>
          </cell>
          <cell r="G79" t="str">
            <v>Connected Communities</v>
          </cell>
          <cell r="H79" t="str">
            <v>Council led</v>
          </cell>
          <cell r="I79" t="str">
            <v>Venue for Hire</v>
          </cell>
          <cell r="J79" t="str">
            <v>Y</v>
          </cell>
        </row>
        <row r="80">
          <cell r="B80" t="str">
            <v>Hawkins Theatre</v>
          </cell>
          <cell r="C80" t="str">
            <v>Hawkins Theatre</v>
          </cell>
          <cell r="D80" t="str">
            <v>13 Ray Small Drive</v>
          </cell>
          <cell r="E80" t="str">
            <v>Papakura</v>
          </cell>
          <cell r="F80" t="str">
            <v>Council-owned</v>
          </cell>
          <cell r="G80" t="str">
            <v>Connected Communities</v>
          </cell>
          <cell r="H80" t="str">
            <v>Council led</v>
          </cell>
          <cell r="I80" t="str">
            <v>Arts &amp; Culture</v>
          </cell>
          <cell r="J80" t="str">
            <v>N</v>
          </cell>
        </row>
        <row r="81">
          <cell r="B81" t="str">
            <v>Headquarters, Hobsonville</v>
          </cell>
          <cell r="C81" t="str">
            <v>Te Mahere</v>
          </cell>
          <cell r="D81" t="str">
            <v>14 Boundary Road</v>
          </cell>
          <cell r="E81" t="str">
            <v>Upper Harbour</v>
          </cell>
          <cell r="F81" t="str">
            <v>Council-owned</v>
          </cell>
          <cell r="G81" t="str">
            <v>Connected Communities</v>
          </cell>
          <cell r="H81" t="str">
            <v>Community led</v>
          </cell>
          <cell r="I81" t="str">
            <v>Community Centre</v>
          </cell>
          <cell r="J81" t="str">
            <v>Y</v>
          </cell>
        </row>
        <row r="82">
          <cell r="B82" t="str">
            <v>Hearts and Minds</v>
          </cell>
          <cell r="C82" t="str">
            <v>Raeburn House</v>
          </cell>
          <cell r="D82" t="str">
            <v>R65 Pearn Crescent</v>
          </cell>
          <cell r="E82" t="str">
            <v>Kaipatiki</v>
          </cell>
          <cell r="F82" t="str">
            <v>Community lease</v>
          </cell>
          <cell r="G82" t="str">
            <v>Connected Communities</v>
          </cell>
          <cell r="H82" t="str">
            <v>Community led</v>
          </cell>
          <cell r="I82" t="str">
            <v>Community Centre</v>
          </cell>
          <cell r="J82" t="str">
            <v>N</v>
          </cell>
        </row>
        <row r="83">
          <cell r="B83" t="str">
            <v>Helensville Arts Centre</v>
          </cell>
          <cell r="D83" t="str">
            <v>49 Commercial Road</v>
          </cell>
          <cell r="E83" t="str">
            <v>Rodney</v>
          </cell>
          <cell r="F83" t="str">
            <v>Council-owned</v>
          </cell>
          <cell r="G83" t="str">
            <v>Connected Communities</v>
          </cell>
          <cell r="H83" t="str">
            <v>Community led</v>
          </cell>
          <cell r="I83" t="str">
            <v>Arts &amp; Culture</v>
          </cell>
          <cell r="J83" t="str">
            <v>N</v>
          </cell>
        </row>
        <row r="84">
          <cell r="B84" t="str">
            <v>Helensville Library</v>
          </cell>
          <cell r="D84" t="str">
            <v>49 Commercial Rd</v>
          </cell>
          <cell r="E84" t="str">
            <v>Rodney</v>
          </cell>
          <cell r="F84" t="str">
            <v>Council-owned</v>
          </cell>
          <cell r="G84" t="str">
            <v>Connected Communities</v>
          </cell>
          <cell r="H84" t="str">
            <v>Council led</v>
          </cell>
          <cell r="I84" t="str">
            <v>Community Library</v>
          </cell>
          <cell r="J84" t="str">
            <v>N</v>
          </cell>
        </row>
        <row r="85">
          <cell r="B85" t="str">
            <v>Helensville War Memorial Hall</v>
          </cell>
          <cell r="C85" t="str">
            <v>Helensville War Memorial Hall</v>
          </cell>
          <cell r="D85" t="str">
            <v>2 Porter Crescent</v>
          </cell>
          <cell r="E85" t="str">
            <v>Rodney</v>
          </cell>
          <cell r="F85" t="str">
            <v>Council-owned</v>
          </cell>
          <cell r="G85" t="str">
            <v>Connected Communities</v>
          </cell>
          <cell r="H85" t="str">
            <v>Council led</v>
          </cell>
          <cell r="I85" t="str">
            <v>Rural Hall</v>
          </cell>
          <cell r="J85" t="str">
            <v>Y</v>
          </cell>
        </row>
        <row r="86">
          <cell r="B86" t="str">
            <v>Hibiscus Coast Youth Centre</v>
          </cell>
          <cell r="C86" t="str">
            <v>Hibiscus Coast Youth Centre</v>
          </cell>
          <cell r="D86" t="str">
            <v>​214D Hibiscus Coast Highway</v>
          </cell>
          <cell r="E86" t="str">
            <v>Hibiscus and Bays</v>
          </cell>
          <cell r="F86" t="str">
            <v>Community lease</v>
          </cell>
          <cell r="G86" t="str">
            <v>Connected Communities</v>
          </cell>
          <cell r="H86" t="str">
            <v>Community led</v>
          </cell>
          <cell r="I86" t="str">
            <v>Community Centre</v>
          </cell>
          <cell r="J86" t="str">
            <v>N</v>
          </cell>
        </row>
        <row r="87">
          <cell r="B87" t="str">
            <v>Highbury Community House</v>
          </cell>
          <cell r="C87" t="str">
            <v>Highbury Community House</v>
          </cell>
          <cell r="D87" t="str">
            <v>110 Hinemoa Street</v>
          </cell>
          <cell r="E87" t="str">
            <v>Kaipatiki</v>
          </cell>
          <cell r="F87" t="str">
            <v>Community lease</v>
          </cell>
          <cell r="G87" t="str">
            <v>Connected Communities</v>
          </cell>
          <cell r="H87" t="str">
            <v>Community led</v>
          </cell>
          <cell r="I87" t="str">
            <v>Community Centre</v>
          </cell>
          <cell r="J87" t="str">
            <v>Y</v>
          </cell>
        </row>
        <row r="88">
          <cell r="B88" t="str">
            <v>Highland Park Community House</v>
          </cell>
          <cell r="C88" t="str">
            <v>Highland Park Community House</v>
          </cell>
          <cell r="D88" t="str">
            <v>47 Aviemore Drive</v>
          </cell>
          <cell r="E88" t="str">
            <v>Howick</v>
          </cell>
          <cell r="F88" t="str">
            <v>Council-owned</v>
          </cell>
          <cell r="G88" t="str">
            <v>Connected Communities</v>
          </cell>
          <cell r="H88" t="str">
            <v>Community led</v>
          </cell>
          <cell r="I88" t="str">
            <v>Community Centre</v>
          </cell>
          <cell r="J88" t="str">
            <v>Y</v>
          </cell>
        </row>
        <row r="89">
          <cell r="B89" t="str">
            <v>Highland Park Library</v>
          </cell>
          <cell r="D89" t="str">
            <v>16 Highland Park Drive</v>
          </cell>
          <cell r="E89" t="str">
            <v>Howick</v>
          </cell>
          <cell r="F89" t="str">
            <v>Council-owned</v>
          </cell>
          <cell r="G89" t="str">
            <v>Connected Communities</v>
          </cell>
          <cell r="H89" t="str">
            <v>Council led</v>
          </cell>
          <cell r="I89" t="str">
            <v>Community Library</v>
          </cell>
          <cell r="J89" t="str">
            <v>N</v>
          </cell>
        </row>
        <row r="90">
          <cell r="B90" t="str">
            <v>Hoani Waititi House</v>
          </cell>
          <cell r="C90" t="str">
            <v>Hoani Waititi Marae</v>
          </cell>
          <cell r="D90" t="str">
            <v>451 West Coast Road</v>
          </cell>
          <cell r="E90" t="str">
            <v>Waitakere Ranges</v>
          </cell>
          <cell r="F90" t="str">
            <v>Community owned</v>
          </cell>
          <cell r="G90" t="str">
            <v>Connected Communities</v>
          </cell>
          <cell r="H90" t="str">
            <v>Community led</v>
          </cell>
          <cell r="I90" t="str">
            <v>Rural Hall</v>
          </cell>
          <cell r="J90" t="str">
            <v>Y</v>
          </cell>
        </row>
        <row r="91">
          <cell r="B91" t="str">
            <v>Howick Childrens and Youth Theatre (Star of the Sea)</v>
          </cell>
          <cell r="C91" t="str">
            <v>Howick Children's and Youth Theatre</v>
          </cell>
          <cell r="D91" t="str">
            <v>29 Granger Road</v>
          </cell>
          <cell r="E91" t="str">
            <v>Howick</v>
          </cell>
          <cell r="F91" t="str">
            <v>Community lease</v>
          </cell>
          <cell r="G91" t="str">
            <v>Connected Communities</v>
          </cell>
          <cell r="H91" t="str">
            <v>Community led</v>
          </cell>
          <cell r="I91" t="str">
            <v>Arts &amp; Culture</v>
          </cell>
          <cell r="J91" t="str">
            <v>N</v>
          </cell>
        </row>
        <row r="92">
          <cell r="B92" t="str">
            <v>Howick Historical Village</v>
          </cell>
          <cell r="D92" t="str">
            <v>Lloyd Elsmore Park Bells Road</v>
          </cell>
          <cell r="E92" t="str">
            <v>Howick</v>
          </cell>
          <cell r="F92" t="str">
            <v>Council-owned</v>
          </cell>
          <cell r="G92" t="str">
            <v>Connected Communities</v>
          </cell>
          <cell r="H92" t="str">
            <v>Community led</v>
          </cell>
          <cell r="I92" t="str">
            <v>Arts &amp; Culture</v>
          </cell>
          <cell r="J92" t="str">
            <v>N</v>
          </cell>
        </row>
        <row r="93">
          <cell r="B93" t="str">
            <v>Howick Information Service</v>
          </cell>
          <cell r="C93" t="str">
            <v>Howick Information Service Centre</v>
          </cell>
          <cell r="D93" t="str">
            <v>91 Picton Street</v>
          </cell>
          <cell r="E93" t="str">
            <v>Howick</v>
          </cell>
          <cell r="F93" t="str">
            <v>Council-owned</v>
          </cell>
          <cell r="G93" t="str">
            <v>Connected Communities</v>
          </cell>
          <cell r="H93" t="str">
            <v>Council led</v>
          </cell>
          <cell r="I93" t="str">
            <v>Community Centre</v>
          </cell>
          <cell r="J93" t="str">
            <v>N</v>
          </cell>
        </row>
        <row r="94">
          <cell r="B94" t="str">
            <v>Howick Library</v>
          </cell>
          <cell r="D94" t="str">
            <v>25 Uxbridge Road</v>
          </cell>
          <cell r="E94" t="str">
            <v>Howick</v>
          </cell>
          <cell r="F94" t="str">
            <v>Council-owned</v>
          </cell>
          <cell r="G94" t="str">
            <v>Connected Communities</v>
          </cell>
          <cell r="H94" t="str">
            <v>Council led</v>
          </cell>
          <cell r="I94" t="str">
            <v>Community Library</v>
          </cell>
          <cell r="J94" t="str">
            <v>N</v>
          </cell>
        </row>
        <row r="95">
          <cell r="B95" t="str">
            <v>Howick Little Theatre</v>
          </cell>
          <cell r="D95" t="str">
            <v>Lloyd Elsmore Park 1 Sir Lloyd Drive</v>
          </cell>
          <cell r="E95" t="str">
            <v>Howick</v>
          </cell>
          <cell r="F95" t="str">
            <v>Council-owned</v>
          </cell>
          <cell r="G95" t="str">
            <v>Connected Communities</v>
          </cell>
          <cell r="H95" t="str">
            <v>Community led</v>
          </cell>
          <cell r="I95" t="str">
            <v>Arts &amp; Culture</v>
          </cell>
          <cell r="J95" t="str">
            <v>N</v>
          </cell>
        </row>
        <row r="96">
          <cell r="B96" t="str">
            <v>Hub West McLaren Park Henderson South</v>
          </cell>
          <cell r="C96" t="str">
            <v>Hub West McLaren Park Henderson South</v>
          </cell>
          <cell r="D96" t="str">
            <v>27 Corban Avenue</v>
          </cell>
          <cell r="E96" t="str">
            <v>Henderson-Massey</v>
          </cell>
          <cell r="F96" t="str">
            <v>Council-owned</v>
          </cell>
          <cell r="G96" t="str">
            <v>Connected Communities</v>
          </cell>
          <cell r="H96" t="str">
            <v>Community led</v>
          </cell>
          <cell r="I96" t="str">
            <v>Community Centre</v>
          </cell>
          <cell r="J96" t="str">
            <v>Y</v>
          </cell>
        </row>
        <row r="97">
          <cell r="B97" t="str">
            <v>Huia Hall</v>
          </cell>
          <cell r="C97" t="str">
            <v>Huia Hall</v>
          </cell>
          <cell r="D97" t="str">
            <v>1258 Huia Road</v>
          </cell>
          <cell r="E97" t="str">
            <v>Waitakere Ranges</v>
          </cell>
          <cell r="F97" t="str">
            <v>Community owned</v>
          </cell>
          <cell r="G97" t="str">
            <v>Connected Communities</v>
          </cell>
          <cell r="H97" t="str">
            <v>Community led</v>
          </cell>
          <cell r="I97" t="str">
            <v>Rural Hall</v>
          </cell>
          <cell r="J97" t="str">
            <v>Y</v>
          </cell>
        </row>
        <row r="98">
          <cell r="B98" t="str">
            <v>Hunua Hall</v>
          </cell>
          <cell r="C98" t="str">
            <v>Hunua Hall</v>
          </cell>
          <cell r="D98" t="str">
            <v>2314 Hunua Road</v>
          </cell>
          <cell r="E98" t="str">
            <v>Franklin</v>
          </cell>
          <cell r="F98" t="str">
            <v>Council-owned</v>
          </cell>
          <cell r="G98" t="str">
            <v>Connected Communities</v>
          </cell>
          <cell r="H98" t="str">
            <v>Community led</v>
          </cell>
          <cell r="I98" t="str">
            <v>Rural Hall</v>
          </cell>
          <cell r="J98" t="str">
            <v>Y</v>
          </cell>
        </row>
        <row r="99">
          <cell r="B99" t="str">
            <v>Ferndale House</v>
          </cell>
          <cell r="C99" t="str">
            <v>Ferndale House</v>
          </cell>
          <cell r="D99" t="str">
            <v>830 New North Road</v>
          </cell>
          <cell r="E99" t="str">
            <v>Albert-Eden</v>
          </cell>
          <cell r="F99" t="str">
            <v>Council-owned</v>
          </cell>
          <cell r="G99" t="str">
            <v>VH Team</v>
          </cell>
          <cell r="H99" t="str">
            <v>Council led</v>
          </cell>
          <cell r="I99" t="str">
            <v>Venue for Hire</v>
          </cell>
          <cell r="J99" t="str">
            <v>Y</v>
          </cell>
        </row>
        <row r="100">
          <cell r="B100" t="str">
            <v>Karaka War Memorial Hall</v>
          </cell>
          <cell r="C100" t="str">
            <v>Karaka Hall</v>
          </cell>
          <cell r="D100" t="str">
            <v>321 Linwood Road</v>
          </cell>
          <cell r="E100" t="str">
            <v>Franklin</v>
          </cell>
          <cell r="F100" t="str">
            <v>Council-owned</v>
          </cell>
          <cell r="G100" t="str">
            <v>Connected Communities</v>
          </cell>
          <cell r="H100" t="str">
            <v>Community led</v>
          </cell>
          <cell r="I100" t="str">
            <v>Rural Hall</v>
          </cell>
          <cell r="J100" t="str">
            <v>Y</v>
          </cell>
        </row>
        <row r="101">
          <cell r="B101" t="str">
            <v>Kaukapakapa Memorial Hall</v>
          </cell>
          <cell r="C101" t="str">
            <v>Kaukapakapa Memorial Hall</v>
          </cell>
          <cell r="D101" t="str">
            <v>947 Kaipara Coast Highway</v>
          </cell>
          <cell r="E101" t="str">
            <v>Rodney</v>
          </cell>
          <cell r="F101" t="str">
            <v>Council-owned</v>
          </cell>
          <cell r="G101" t="str">
            <v>Connected Communities</v>
          </cell>
          <cell r="H101" t="str">
            <v>Council led</v>
          </cell>
          <cell r="I101" t="str">
            <v>Rural Hall</v>
          </cell>
          <cell r="J101" t="str">
            <v>Y</v>
          </cell>
        </row>
        <row r="102">
          <cell r="B102" t="str">
            <v>Kawakawa Bay Community Hall</v>
          </cell>
          <cell r="C102" t="str">
            <v>Kawakawa Bay Community Hall</v>
          </cell>
          <cell r="D102" t="str">
            <v>9 Kawakawa Orere Road</v>
          </cell>
          <cell r="E102" t="str">
            <v>Franklin</v>
          </cell>
          <cell r="F102" t="str">
            <v>Council-owned</v>
          </cell>
          <cell r="G102" t="str">
            <v>Connected Communities</v>
          </cell>
          <cell r="H102" t="str">
            <v>Community led</v>
          </cell>
          <cell r="I102" t="str">
            <v>Rural Hall</v>
          </cell>
          <cell r="J102" t="str">
            <v>Y</v>
          </cell>
        </row>
        <row r="103">
          <cell r="B103" t="str">
            <v>Kelston Community Hub</v>
          </cell>
          <cell r="C103" t="str">
            <v>Kelston Community Hub</v>
          </cell>
          <cell r="D103" t="str">
            <v>68 St Leonards Road</v>
          </cell>
          <cell r="E103" t="str">
            <v>Whau</v>
          </cell>
          <cell r="F103" t="str">
            <v>Council-owned</v>
          </cell>
          <cell r="G103" t="str">
            <v>Connected Communities</v>
          </cell>
          <cell r="H103" t="str">
            <v>Community led</v>
          </cell>
          <cell r="I103" t="str">
            <v>Community Centre</v>
          </cell>
          <cell r="J103" t="str">
            <v>N</v>
          </cell>
        </row>
        <row r="104">
          <cell r="B104" t="str">
            <v>Kennedy Park Observation Post</v>
          </cell>
          <cell r="C104" t="str">
            <v>Kennedy Park</v>
          </cell>
          <cell r="D104" t="str">
            <v>137-147 Beach Road</v>
          </cell>
          <cell r="E104" t="str">
            <v>Devonport-Takapuna</v>
          </cell>
          <cell r="F104" t="str">
            <v>Council-owned</v>
          </cell>
          <cell r="G104" t="str">
            <v>Connected Communities</v>
          </cell>
          <cell r="H104" t="str">
            <v>Community led</v>
          </cell>
          <cell r="I104" t="str">
            <v>Community Centre</v>
          </cell>
          <cell r="J104" t="str">
            <v>N</v>
          </cell>
        </row>
        <row r="105">
          <cell r="B105" t="str">
            <v>Kourawhero Hall</v>
          </cell>
          <cell r="C105" t="str">
            <v>Kourawhero hall</v>
          </cell>
          <cell r="D105" t="str">
            <v>Woodcocks Road</v>
          </cell>
          <cell r="E105" t="str">
            <v>Rodney</v>
          </cell>
          <cell r="F105" t="str">
            <v>Council-owned</v>
          </cell>
          <cell r="G105" t="str">
            <v>Connected Communities</v>
          </cell>
          <cell r="H105" t="str">
            <v>Community led</v>
          </cell>
          <cell r="I105" t="str">
            <v>Rural Hall</v>
          </cell>
          <cell r="J105" t="str">
            <v>Y</v>
          </cell>
        </row>
        <row r="106">
          <cell r="B106" t="str">
            <v>Kumeu Arts Centre</v>
          </cell>
          <cell r="D106" t="str">
            <v>300 Main Road</v>
          </cell>
          <cell r="E106" t="str">
            <v>Rodney</v>
          </cell>
          <cell r="F106" t="str">
            <v>Council-owned</v>
          </cell>
          <cell r="G106" t="str">
            <v>Connected Communities</v>
          </cell>
          <cell r="H106" t="str">
            <v>Community led</v>
          </cell>
          <cell r="I106" t="str">
            <v>Arts &amp; Culture</v>
          </cell>
          <cell r="J106" t="str">
            <v>N</v>
          </cell>
        </row>
        <row r="107">
          <cell r="B107" t="str">
            <v>Kumeu Library</v>
          </cell>
          <cell r="D107" t="str">
            <v>296 Main Rd</v>
          </cell>
          <cell r="E107" t="str">
            <v>Rodney</v>
          </cell>
          <cell r="F107" t="str">
            <v>Council-owned</v>
          </cell>
          <cell r="G107" t="str">
            <v>Connected Communities</v>
          </cell>
          <cell r="H107" t="str">
            <v>Council led</v>
          </cell>
          <cell r="I107" t="str">
            <v>Community Library</v>
          </cell>
          <cell r="J107" t="str">
            <v>N</v>
          </cell>
        </row>
        <row r="108">
          <cell r="B108" t="str">
            <v>Laingholm Village Hall</v>
          </cell>
          <cell r="C108" t="str">
            <v>Laingholm Village Hall</v>
          </cell>
          <cell r="D108" t="str">
            <v>69 Victory Road</v>
          </cell>
          <cell r="E108" t="str">
            <v>Waitakere Ranges</v>
          </cell>
          <cell r="F108" t="str">
            <v>Council-owned</v>
          </cell>
          <cell r="G108" t="str">
            <v>Connected Communities</v>
          </cell>
          <cell r="H108" t="str">
            <v>Community led</v>
          </cell>
          <cell r="I108" t="str">
            <v>Rural Hall</v>
          </cell>
          <cell r="J108" t="str">
            <v>Y</v>
          </cell>
        </row>
        <row r="109">
          <cell r="B109" t="str">
            <v>Lake House Arts Centre</v>
          </cell>
          <cell r="C109" t="str">
            <v>Lake House Arts</v>
          </cell>
          <cell r="D109" t="str">
            <v>37 Fred Thomas Drive</v>
          </cell>
          <cell r="E109" t="str">
            <v>Devonport-Takapuna</v>
          </cell>
          <cell r="F109" t="str">
            <v>Community owned</v>
          </cell>
          <cell r="G109" t="str">
            <v>Connected Communities</v>
          </cell>
          <cell r="H109" t="str">
            <v>Community led</v>
          </cell>
          <cell r="I109" t="str">
            <v>Arts &amp; Culture</v>
          </cell>
          <cell r="J109" t="str">
            <v>N</v>
          </cell>
        </row>
        <row r="110">
          <cell r="B110" t="str">
            <v>Leicester Hall</v>
          </cell>
          <cell r="C110" t="str">
            <v>Leicester Hall</v>
          </cell>
          <cell r="D110" t="str">
            <v>20 Findlay Street</v>
          </cell>
          <cell r="E110" t="str">
            <v>Orakei</v>
          </cell>
          <cell r="F110" t="str">
            <v>Council-owned</v>
          </cell>
          <cell r="G110" t="str">
            <v>VH Team</v>
          </cell>
          <cell r="H110" t="str">
            <v>Council led</v>
          </cell>
          <cell r="I110" t="str">
            <v>Venue for Hire</v>
          </cell>
          <cell r="J110" t="str">
            <v>Y</v>
          </cell>
        </row>
        <row r="111">
          <cell r="B111" t="str">
            <v>Leigh Hall</v>
          </cell>
          <cell r="C111" t="str">
            <v>Leigh hall</v>
          </cell>
          <cell r="D111" t="str">
            <v>4 Cumberland Street  Leigh</v>
          </cell>
          <cell r="E111" t="str">
            <v>Rodney</v>
          </cell>
          <cell r="F111" t="str">
            <v>Council-owned</v>
          </cell>
          <cell r="G111" t="str">
            <v>Connected Communities</v>
          </cell>
          <cell r="H111" t="str">
            <v>Community led</v>
          </cell>
          <cell r="I111" t="str">
            <v>Rural Hall</v>
          </cell>
          <cell r="J111" t="str">
            <v>Y</v>
          </cell>
        </row>
        <row r="112">
          <cell r="B112" t="str">
            <v>Leys Institute Hall</v>
          </cell>
          <cell r="C112" t="str">
            <v>Leys Institute Hall</v>
          </cell>
          <cell r="D112" t="str">
            <v>20 St Marys Road</v>
          </cell>
          <cell r="E112" t="str">
            <v>Waitemata</v>
          </cell>
          <cell r="F112" t="str">
            <v>Council-owned</v>
          </cell>
          <cell r="G112" t="str">
            <v>VH Team</v>
          </cell>
          <cell r="H112" t="str">
            <v>Council led</v>
          </cell>
          <cell r="I112" t="str">
            <v>Venue for Hire</v>
          </cell>
          <cell r="J112" t="str">
            <v>Y</v>
          </cell>
        </row>
        <row r="113">
          <cell r="B113" t="str">
            <v>Leys Institute Little Library</v>
          </cell>
          <cell r="D113" t="str">
            <v>14 Jervois Road</v>
          </cell>
          <cell r="E113" t="str">
            <v>Waitemata</v>
          </cell>
          <cell r="F113" t="str">
            <v>Council-owned</v>
          </cell>
          <cell r="G113" t="str">
            <v>Connected Communities</v>
          </cell>
          <cell r="H113" t="str">
            <v>Council led</v>
          </cell>
          <cell r="I113" t="str">
            <v>Community Library</v>
          </cell>
          <cell r="J113" t="str">
            <v>N</v>
          </cell>
        </row>
        <row r="114">
          <cell r="B114" t="str">
            <v xml:space="preserve">Lopdell Precinct </v>
          </cell>
          <cell r="C114" t="str">
            <v xml:space="preserve">Lopdell Precinct </v>
          </cell>
          <cell r="D114" t="str">
            <v>418 Titirangi Road</v>
          </cell>
          <cell r="E114" t="str">
            <v>Waitakere Ranges</v>
          </cell>
          <cell r="F114" t="str">
            <v>Private trust</v>
          </cell>
          <cell r="G114" t="str">
            <v>Connected Communities</v>
          </cell>
          <cell r="H114" t="str">
            <v>Council led</v>
          </cell>
          <cell r="I114" t="str">
            <v>Arts &amp; Culture</v>
          </cell>
          <cell r="J114" t="str">
            <v>N</v>
          </cell>
        </row>
        <row r="115">
          <cell r="B115" t="str">
            <v>Mahurangi East Community Centre</v>
          </cell>
          <cell r="C115" t="str">
            <v>Mahurangi community centre</v>
          </cell>
          <cell r="D115" t="str">
            <v>21 Hamatana Road</v>
          </cell>
          <cell r="E115" t="str">
            <v>Rodney</v>
          </cell>
          <cell r="F115" t="str">
            <v>Council-owned</v>
          </cell>
          <cell r="G115" t="str">
            <v>Connected Communities</v>
          </cell>
          <cell r="H115" t="str">
            <v>Community led</v>
          </cell>
          <cell r="I115" t="str">
            <v>Community Centre</v>
          </cell>
          <cell r="J115" t="str">
            <v>Y</v>
          </cell>
        </row>
        <row r="116">
          <cell r="B116" t="str">
            <v>Mahurangi East Library</v>
          </cell>
          <cell r="D116" t="str">
            <v>21 Hamatana Road</v>
          </cell>
          <cell r="E116" t="str">
            <v>Rodney</v>
          </cell>
          <cell r="F116" t="str">
            <v>Council-owned</v>
          </cell>
          <cell r="G116" t="str">
            <v>Connected Communities</v>
          </cell>
          <cell r="H116" t="str">
            <v>Council led</v>
          </cell>
          <cell r="I116" t="str">
            <v>Community Library</v>
          </cell>
          <cell r="J116" t="str">
            <v>N</v>
          </cell>
        </row>
        <row r="117">
          <cell r="B117" t="str">
            <v>Mairangi Arts Centre</v>
          </cell>
          <cell r="C117" t="str">
            <v>Mairangi Arts Centre</v>
          </cell>
          <cell r="D117" t="str">
            <v>20 Hastings Road</v>
          </cell>
          <cell r="E117" t="str">
            <v>Hibiscus and Bays</v>
          </cell>
          <cell r="F117" t="str">
            <v>Council-owned</v>
          </cell>
          <cell r="G117" t="str">
            <v>Connected Communities</v>
          </cell>
          <cell r="H117" t="str">
            <v>Community led</v>
          </cell>
          <cell r="I117" t="str">
            <v>Arts &amp; Culture</v>
          </cell>
          <cell r="J117" t="str">
            <v>N</v>
          </cell>
        </row>
        <row r="118">
          <cell r="B118" t="str">
            <v>Māngere Arts Centre - Ngā Tohu o Uenuku</v>
          </cell>
          <cell r="C118" t="str">
            <v>Māngere Arts Centre</v>
          </cell>
          <cell r="D118" t="str">
            <v>Corner Bader Drive and Orly Avenue</v>
          </cell>
          <cell r="E118" t="str">
            <v>Mangere-Otahuhu</v>
          </cell>
          <cell r="F118" t="str">
            <v>Council-owned</v>
          </cell>
          <cell r="G118" t="str">
            <v>Connected Communities</v>
          </cell>
          <cell r="H118" t="str">
            <v>Council led</v>
          </cell>
          <cell r="I118" t="str">
            <v>Arts &amp; Culture</v>
          </cell>
          <cell r="J118" t="str">
            <v>Y</v>
          </cell>
        </row>
        <row r="119">
          <cell r="B119" t="str">
            <v>Māngere Bridge Library</v>
          </cell>
          <cell r="D119" t="str">
            <v>5-7 Church Rd</v>
          </cell>
          <cell r="E119" t="str">
            <v>Mangere-Otahuhu</v>
          </cell>
          <cell r="F119" t="str">
            <v>Council-owned</v>
          </cell>
          <cell r="G119" t="str">
            <v>Connected Communities</v>
          </cell>
          <cell r="H119" t="str">
            <v>Council led</v>
          </cell>
          <cell r="I119" t="str">
            <v>Community Library</v>
          </cell>
          <cell r="J119" t="str">
            <v>N</v>
          </cell>
        </row>
        <row r="120">
          <cell r="B120" t="str">
            <v>Māngere Central Community Hall</v>
          </cell>
          <cell r="C120" t="str">
            <v>Mangere Central Community Hall</v>
          </cell>
          <cell r="D120" t="str">
            <v>241 Kirkbride Road</v>
          </cell>
          <cell r="E120" t="str">
            <v>Mangere-Otahuhu</v>
          </cell>
          <cell r="F120" t="str">
            <v>Council-owned</v>
          </cell>
          <cell r="G120" t="str">
            <v>VH Team</v>
          </cell>
          <cell r="H120" t="str">
            <v>Council led</v>
          </cell>
          <cell r="I120" t="str">
            <v>Venue for Hire</v>
          </cell>
          <cell r="J120" t="str">
            <v>Y</v>
          </cell>
        </row>
        <row r="121">
          <cell r="B121" t="str">
            <v>Māngere East Library</v>
          </cell>
          <cell r="D121" t="str">
            <v>370 Massey Rd</v>
          </cell>
          <cell r="E121" t="str">
            <v>Mangere-Otahuhu</v>
          </cell>
          <cell r="F121" t="str">
            <v>Council-owned</v>
          </cell>
          <cell r="G121" t="str">
            <v>Connected Communities</v>
          </cell>
          <cell r="H121" t="str">
            <v>Council led</v>
          </cell>
          <cell r="I121" t="str">
            <v>Community Library</v>
          </cell>
          <cell r="J121" t="str">
            <v>N</v>
          </cell>
        </row>
        <row r="122">
          <cell r="B122" t="str">
            <v>Māngere Old School Hall</v>
          </cell>
          <cell r="C122" t="str">
            <v>Mangere Old School Hall</v>
          </cell>
          <cell r="D122" t="str">
            <v>299 Kirkbride Road</v>
          </cell>
          <cell r="E122" t="str">
            <v>Mangere-Otahuhu</v>
          </cell>
          <cell r="F122" t="str">
            <v>Council-owned</v>
          </cell>
          <cell r="G122" t="str">
            <v>VH Team</v>
          </cell>
          <cell r="H122" t="str">
            <v>Council led</v>
          </cell>
          <cell r="I122" t="str">
            <v>Venue for Hire</v>
          </cell>
          <cell r="J122" t="str">
            <v>Y</v>
          </cell>
        </row>
        <row r="123">
          <cell r="B123" t="str">
            <v>Māngere Town Centre Library</v>
          </cell>
          <cell r="D123" t="str">
            <v>121 Bader Drive</v>
          </cell>
          <cell r="E123" t="str">
            <v>Mangere-Otahuhu</v>
          </cell>
          <cell r="F123" t="str">
            <v>Council-owned</v>
          </cell>
          <cell r="G123" t="str">
            <v>Connected Communities</v>
          </cell>
          <cell r="H123" t="str">
            <v>Council led</v>
          </cell>
          <cell r="I123" t="str">
            <v>Community Library</v>
          </cell>
          <cell r="J123" t="str">
            <v>Y</v>
          </cell>
        </row>
        <row r="124">
          <cell r="B124" t="str">
            <v>Māngere War Memorial Hall</v>
          </cell>
          <cell r="C124" t="str">
            <v>Mangere War Memorial Hall</v>
          </cell>
          <cell r="D124" t="str">
            <v>23 Domain Road</v>
          </cell>
          <cell r="E124" t="str">
            <v>Mangere-Otahuhu</v>
          </cell>
          <cell r="F124" t="str">
            <v>Council-owned</v>
          </cell>
          <cell r="G124" t="str">
            <v>VH Team</v>
          </cell>
          <cell r="H124" t="str">
            <v>Council led</v>
          </cell>
          <cell r="I124" t="str">
            <v>Venue for Hire</v>
          </cell>
          <cell r="J124" t="str">
            <v>Y</v>
          </cell>
        </row>
        <row r="125">
          <cell r="B125" t="str">
            <v>Manu Tukutuku Community Centre</v>
          </cell>
          <cell r="C125" t="str">
            <v xml:space="preserve">Randwick Park </v>
          </cell>
          <cell r="D125" t="str">
            <v>32 ​Riverton Drive, Randwick Park</v>
          </cell>
          <cell r="E125" t="str">
            <v>Manurewa</v>
          </cell>
          <cell r="F125" t="str">
            <v>Council-owned</v>
          </cell>
          <cell r="G125" t="str">
            <v>Connected Communities</v>
          </cell>
          <cell r="H125" t="str">
            <v>Community led</v>
          </cell>
          <cell r="I125" t="str">
            <v>Community Centre</v>
          </cell>
          <cell r="J125" t="str">
            <v>Y</v>
          </cell>
        </row>
        <row r="126">
          <cell r="B126" t="str">
            <v>Manukau Library and Research Centre</v>
          </cell>
          <cell r="D126" t="str">
            <v>3 Osterley Way</v>
          </cell>
          <cell r="E126" t="str">
            <v>Otara-Papatoetoe</v>
          </cell>
          <cell r="F126" t="str">
            <v>Council-owned</v>
          </cell>
          <cell r="G126" t="str">
            <v>Connected Communities</v>
          </cell>
          <cell r="H126" t="str">
            <v>Council led</v>
          </cell>
          <cell r="I126" t="str">
            <v>Community Library</v>
          </cell>
          <cell r="J126" t="str">
            <v>Y</v>
          </cell>
        </row>
        <row r="127">
          <cell r="B127" t="str">
            <v>Manurewa Library</v>
          </cell>
          <cell r="D127" t="str">
            <v>7 Hill Rd</v>
          </cell>
          <cell r="E127" t="str">
            <v>Manurewa</v>
          </cell>
          <cell r="F127" t="str">
            <v>Council-owned</v>
          </cell>
          <cell r="G127" t="str">
            <v>Connected Communities</v>
          </cell>
          <cell r="H127" t="str">
            <v>Council led</v>
          </cell>
          <cell r="I127" t="str">
            <v>Community Library</v>
          </cell>
          <cell r="J127" t="str">
            <v>Y</v>
          </cell>
        </row>
        <row r="128">
          <cell r="B128" t="str">
            <v>Manutewhau - West Harbour Community Hub</v>
          </cell>
          <cell r="C128" t="str">
            <v>Manutewhau Hub</v>
          </cell>
          <cell r="D128" t="str">
            <v>74 Oreil Avenue</v>
          </cell>
          <cell r="E128" t="str">
            <v>Henderson-Massey</v>
          </cell>
          <cell r="F128" t="str">
            <v>Community lease</v>
          </cell>
          <cell r="G128" t="str">
            <v>Connected Communities</v>
          </cell>
          <cell r="H128" t="str">
            <v>Community led</v>
          </cell>
          <cell r="I128" t="str">
            <v>Community Centre</v>
          </cell>
          <cell r="J128" t="str">
            <v>Y</v>
          </cell>
        </row>
        <row r="129">
          <cell r="B129" t="str">
            <v>Maraetai Beach Community Hall</v>
          </cell>
          <cell r="C129" t="str">
            <v>Maraetai Community Hall</v>
          </cell>
          <cell r="D129" t="str">
            <v>12 Rewa Road</v>
          </cell>
          <cell r="E129" t="str">
            <v>Franklin</v>
          </cell>
          <cell r="F129" t="str">
            <v>Council-owned</v>
          </cell>
          <cell r="G129" t="str">
            <v>Connected Communities</v>
          </cell>
          <cell r="H129" t="str">
            <v>Community led</v>
          </cell>
          <cell r="I129" t="str">
            <v>Rural Hall</v>
          </cell>
          <cell r="J129" t="str">
            <v>Y</v>
          </cell>
        </row>
        <row r="130">
          <cell r="B130" t="str">
            <v>Marlborough Park Youth Facility</v>
          </cell>
          <cell r="C130" t="str">
            <v>Marlborough Hall</v>
          </cell>
          <cell r="D130" t="str">
            <v>13R Chartwell Avenue</v>
          </cell>
          <cell r="E130" t="str">
            <v>Kaipatiki</v>
          </cell>
          <cell r="F130" t="str">
            <v>Council-owned</v>
          </cell>
          <cell r="G130" t="str">
            <v>Connected Communities</v>
          </cell>
          <cell r="H130" t="str">
            <v>Community led</v>
          </cell>
          <cell r="I130" t="str">
            <v>Community Centre</v>
          </cell>
          <cell r="J130" t="str">
            <v>N</v>
          </cell>
        </row>
        <row r="131">
          <cell r="B131" t="str">
            <v>Mary Thomas Centre - Crossland Room</v>
          </cell>
          <cell r="C131" t="str">
            <v>Mary Thomas Centre</v>
          </cell>
          <cell r="D131" t="str">
            <v>Gibbons Road</v>
          </cell>
          <cell r="E131" t="str">
            <v>Devonport-Takapuna</v>
          </cell>
          <cell r="F131" t="str">
            <v>Council-owned</v>
          </cell>
          <cell r="G131" t="str">
            <v>VH Team</v>
          </cell>
          <cell r="H131" t="str">
            <v>Council led</v>
          </cell>
          <cell r="I131" t="str">
            <v>Venue for Hire</v>
          </cell>
          <cell r="J131" t="str">
            <v>Y</v>
          </cell>
        </row>
        <row r="132">
          <cell r="B132" t="str">
            <v>Massey Community Hub</v>
          </cell>
          <cell r="C132" t="str">
            <v>Massey Community Hub</v>
          </cell>
          <cell r="D132" t="str">
            <v>385 Don Buck Road</v>
          </cell>
          <cell r="E132" t="str">
            <v>Henderson-Massey</v>
          </cell>
          <cell r="F132" t="str">
            <v>Council-owned</v>
          </cell>
          <cell r="G132" t="str">
            <v>Connected Communities</v>
          </cell>
          <cell r="H132" t="str">
            <v>Community led</v>
          </cell>
          <cell r="I132" t="str">
            <v>Community Centre</v>
          </cell>
          <cell r="J132" t="str">
            <v>Y</v>
          </cell>
        </row>
        <row r="133">
          <cell r="B133" t="str">
            <v>Massey Park Grandstand</v>
          </cell>
          <cell r="C133" t="str">
            <v>Massey Park Grandstand Function Room</v>
          </cell>
          <cell r="D133" t="str">
            <v>2 Ron Keat Drive</v>
          </cell>
          <cell r="E133" t="str">
            <v>Papakura</v>
          </cell>
          <cell r="F133" t="str">
            <v>Council-owned</v>
          </cell>
          <cell r="G133" t="str">
            <v>VH Team</v>
          </cell>
          <cell r="H133" t="str">
            <v>Council led</v>
          </cell>
          <cell r="I133" t="str">
            <v>Venue for Hire</v>
          </cell>
          <cell r="J133" t="str">
            <v>Y</v>
          </cell>
        </row>
        <row r="134">
          <cell r="B134" t="str">
            <v>Matakawau War Memorial Hall</v>
          </cell>
          <cell r="C134" t="str">
            <v>Matakawau Hall</v>
          </cell>
          <cell r="D134" t="str">
            <v>2615 Awhitu Road</v>
          </cell>
          <cell r="E134" t="str">
            <v>Franklin</v>
          </cell>
          <cell r="F134" t="str">
            <v>Council-owned</v>
          </cell>
          <cell r="G134" t="str">
            <v>Connected Communities</v>
          </cell>
          <cell r="H134" t="str">
            <v>Community led</v>
          </cell>
          <cell r="I134" t="str">
            <v>Rural Hall</v>
          </cell>
          <cell r="J134" t="str">
            <v>Y</v>
          </cell>
        </row>
        <row r="135">
          <cell r="B135" t="str">
            <v>Mauku Victory Hall</v>
          </cell>
          <cell r="C135" t="str">
            <v>Mauku Victory Hall</v>
          </cell>
          <cell r="D135" t="str">
            <v>430 Union Road</v>
          </cell>
          <cell r="E135" t="str">
            <v>Franklin</v>
          </cell>
          <cell r="F135" t="str">
            <v>Community owned</v>
          </cell>
          <cell r="G135" t="str">
            <v>Connected Communities</v>
          </cell>
          <cell r="H135" t="str">
            <v>Community led</v>
          </cell>
          <cell r="I135" t="str">
            <v>Rural Hall</v>
          </cell>
          <cell r="J135" t="str">
            <v>Y</v>
          </cell>
        </row>
        <row r="136">
          <cell r="B136" t="str">
            <v>McCahon House</v>
          </cell>
          <cell r="C136" t="str">
            <v>McCahon House Trust</v>
          </cell>
          <cell r="D136" t="str">
            <v>13 Totara Avenue</v>
          </cell>
          <cell r="E136" t="str">
            <v>Waitakere Ranges</v>
          </cell>
          <cell r="F136" t="str">
            <v>Community owned</v>
          </cell>
          <cell r="G136" t="str">
            <v>Connected Communities</v>
          </cell>
          <cell r="H136" t="str">
            <v>Community led</v>
          </cell>
          <cell r="I136" t="str">
            <v>Arts &amp; Culture</v>
          </cell>
          <cell r="J136" t="str">
            <v>N</v>
          </cell>
        </row>
        <row r="137">
          <cell r="B137" t="str">
            <v>Meadowbank Community Centre</v>
          </cell>
          <cell r="C137" t="str">
            <v>Meadowbank Community Centre</v>
          </cell>
          <cell r="D137" t="str">
            <v>29 St Johns Road</v>
          </cell>
          <cell r="E137" t="str">
            <v>Orakei</v>
          </cell>
          <cell r="F137" t="str">
            <v>Council-owned</v>
          </cell>
          <cell r="G137" t="str">
            <v>Connected Communities</v>
          </cell>
          <cell r="H137" t="str">
            <v>Council led</v>
          </cell>
          <cell r="I137" t="str">
            <v>Community Centre</v>
          </cell>
          <cell r="J137" t="str">
            <v>Y</v>
          </cell>
        </row>
        <row r="138">
          <cell r="B138" t="str">
            <v>Meadowood Community House</v>
          </cell>
          <cell r="C138" t="str">
            <v>Meadowood Community House</v>
          </cell>
          <cell r="D138" t="str">
            <v>55 Meadowood Drive</v>
          </cell>
          <cell r="E138" t="str">
            <v>Upper Harbour</v>
          </cell>
          <cell r="F138" t="str">
            <v>Council-owned</v>
          </cell>
          <cell r="G138" t="str">
            <v>Connected Communities</v>
          </cell>
          <cell r="H138" t="str">
            <v>Community led</v>
          </cell>
          <cell r="I138" t="str">
            <v>Community Centre</v>
          </cell>
          <cell r="J138" t="str">
            <v>Y</v>
          </cell>
        </row>
        <row r="139">
          <cell r="B139" t="str">
            <v>Jack Dickey Hall</v>
          </cell>
          <cell r="C139" t="str">
            <v>Jack Dickey Community Hall</v>
          </cell>
          <cell r="D139" t="str">
            <v>174 Greenlane West Road</v>
          </cell>
          <cell r="E139" t="str">
            <v>Albert-Eden</v>
          </cell>
          <cell r="F139" t="str">
            <v>Council-owned</v>
          </cell>
          <cell r="G139" t="str">
            <v>VH Team</v>
          </cell>
          <cell r="H139" t="str">
            <v>Council led</v>
          </cell>
          <cell r="I139" t="str">
            <v>Venue for Hire</v>
          </cell>
          <cell r="J139" t="str">
            <v>Y</v>
          </cell>
        </row>
        <row r="140">
          <cell r="B140" t="str">
            <v>Metro Theatre (Māngere East Hall)</v>
          </cell>
          <cell r="C140" t="str">
            <v>Metro Theatre</v>
          </cell>
          <cell r="D140" t="str">
            <v>362 Massey Road</v>
          </cell>
          <cell r="E140" t="str">
            <v>Mangere-Otahuhu</v>
          </cell>
          <cell r="F140" t="str">
            <v>Council-owned</v>
          </cell>
          <cell r="G140" t="str">
            <v>VH Team</v>
          </cell>
          <cell r="H140" t="str">
            <v>Council led</v>
          </cell>
          <cell r="I140" t="str">
            <v>Venue for Hire</v>
          </cell>
          <cell r="J140" t="str">
            <v>Y</v>
          </cell>
        </row>
        <row r="141">
          <cell r="B141" t="str">
            <v>Michael King Writers Centre</v>
          </cell>
          <cell r="D141" t="str">
            <v>Signalmans House - Summit Road</v>
          </cell>
          <cell r="E141" t="str">
            <v>Devonport-Takapuna</v>
          </cell>
          <cell r="F141" t="str">
            <v>Community owned</v>
          </cell>
          <cell r="G141" t="str">
            <v>Connected Communities</v>
          </cell>
          <cell r="H141" t="str">
            <v>Community led</v>
          </cell>
          <cell r="I141" t="str">
            <v>Arts &amp; Culture</v>
          </cell>
          <cell r="J141" t="str">
            <v>N</v>
          </cell>
        </row>
        <row r="142">
          <cell r="B142" t="str">
            <v>Melville Cricket Pavilion</v>
          </cell>
          <cell r="C142" t="str">
            <v>Melville Cricket Pavilion</v>
          </cell>
          <cell r="D142" t="str">
            <v>249-259 Gillies Avenue</v>
          </cell>
          <cell r="E142" t="str">
            <v>Albert-Eden</v>
          </cell>
          <cell r="F142" t="str">
            <v>Council-owned</v>
          </cell>
          <cell r="G142" t="str">
            <v>VH Team</v>
          </cell>
          <cell r="H142" t="str">
            <v>Council led</v>
          </cell>
          <cell r="I142" t="str">
            <v>Venue for Hire</v>
          </cell>
          <cell r="J142" t="str">
            <v>Y</v>
          </cell>
        </row>
        <row r="143">
          <cell r="B143" t="str">
            <v>Mt Albert Library</v>
          </cell>
          <cell r="D143" t="str">
            <v>84 St Lukes Rd</v>
          </cell>
          <cell r="E143" t="str">
            <v>Albert-Eden</v>
          </cell>
          <cell r="F143" t="str">
            <v>Council-owned</v>
          </cell>
          <cell r="G143" t="str">
            <v>Connected Communities</v>
          </cell>
          <cell r="H143" t="str">
            <v>Council led</v>
          </cell>
          <cell r="I143" t="str">
            <v>Community Library</v>
          </cell>
          <cell r="J143" t="str">
            <v>N</v>
          </cell>
        </row>
        <row r="144">
          <cell r="B144" t="str">
            <v>Mt Albert Senior Citizens Hall</v>
          </cell>
          <cell r="C144" t="str">
            <v>Mt Albert Senior Citizens Hall</v>
          </cell>
          <cell r="D144" t="str">
            <v>Cnr Wairere Ave &amp; New North Road  Mt Albert</v>
          </cell>
          <cell r="E144" t="str">
            <v>Albert-Eden</v>
          </cell>
          <cell r="F144" t="str">
            <v>Council-owned</v>
          </cell>
          <cell r="G144" t="str">
            <v>VH Team</v>
          </cell>
          <cell r="H144" t="str">
            <v>Council led</v>
          </cell>
          <cell r="I144" t="str">
            <v>Venue for Hire</v>
          </cell>
          <cell r="J144" t="str">
            <v>Y</v>
          </cell>
        </row>
        <row r="145">
          <cell r="B145" t="str">
            <v>Mt Albert War Memorial Hall</v>
          </cell>
          <cell r="C145" t="str">
            <v>Mt Albert War Memorial Hall</v>
          </cell>
          <cell r="D145" t="str">
            <v>Councillors Drive</v>
          </cell>
          <cell r="E145" t="str">
            <v>Albert-Eden</v>
          </cell>
          <cell r="F145" t="str">
            <v>Council-owned</v>
          </cell>
          <cell r="G145" t="str">
            <v>VH Team</v>
          </cell>
          <cell r="H145" t="str">
            <v>Council led</v>
          </cell>
          <cell r="I145" t="str">
            <v>Venue for Hire</v>
          </cell>
          <cell r="J145" t="str">
            <v>Y</v>
          </cell>
        </row>
        <row r="146">
          <cell r="B146" t="str">
            <v>Mt Eden War Memorial hall</v>
          </cell>
          <cell r="C146" t="str">
            <v>Mt Eden War Memorial Hall</v>
          </cell>
          <cell r="D146" t="str">
            <v>487 Dominion Road</v>
          </cell>
          <cell r="E146" t="str">
            <v>Albert-Eden</v>
          </cell>
          <cell r="F146" t="str">
            <v>Council-owned</v>
          </cell>
          <cell r="G146" t="str">
            <v>VH Team</v>
          </cell>
          <cell r="H146" t="str">
            <v>Council led</v>
          </cell>
          <cell r="I146" t="str">
            <v>Venue for Hire</v>
          </cell>
          <cell r="J146" t="str">
            <v>Y</v>
          </cell>
        </row>
        <row r="147">
          <cell r="B147" t="str">
            <v>Mt Roskill Library</v>
          </cell>
          <cell r="D147" t="str">
            <v>546 Mt Albert Rd</v>
          </cell>
          <cell r="E147" t="str">
            <v>Puketapapa</v>
          </cell>
          <cell r="F147" t="str">
            <v>Council-owned</v>
          </cell>
          <cell r="G147" t="str">
            <v>Connected Communities</v>
          </cell>
          <cell r="H147" t="str">
            <v>Council led</v>
          </cell>
          <cell r="I147" t="str">
            <v>Community Library</v>
          </cell>
          <cell r="J147" t="str">
            <v>N</v>
          </cell>
        </row>
        <row r="148">
          <cell r="B148" t="str">
            <v>Mt Roskill War Memorial Hall</v>
          </cell>
          <cell r="C148" t="str">
            <v>Mt Roskill War Memorial Hall</v>
          </cell>
          <cell r="D148" t="str">
            <v>13 May Road</v>
          </cell>
          <cell r="E148" t="str">
            <v>Puketapapa</v>
          </cell>
          <cell r="F148" t="str">
            <v>Council-owned</v>
          </cell>
          <cell r="G148" t="str">
            <v>VH Team</v>
          </cell>
          <cell r="H148" t="str">
            <v>Council led</v>
          </cell>
          <cell r="I148" t="str">
            <v>Venue for Hire</v>
          </cell>
          <cell r="J148" t="str">
            <v>Y</v>
          </cell>
        </row>
        <row r="149">
          <cell r="B149" t="str">
            <v>Nathan Homestead</v>
          </cell>
          <cell r="C149" t="str">
            <v>Nathan Homestead</v>
          </cell>
          <cell r="D149" t="str">
            <v>70 Hill Road</v>
          </cell>
          <cell r="E149" t="str">
            <v>Manurewa</v>
          </cell>
          <cell r="F149" t="str">
            <v>Council-owned</v>
          </cell>
          <cell r="G149" t="str">
            <v>Connected Communities</v>
          </cell>
          <cell r="H149" t="str">
            <v>Council led</v>
          </cell>
          <cell r="I149" t="str">
            <v>Arts &amp; Culture</v>
          </cell>
          <cell r="J149" t="str">
            <v>Y</v>
          </cell>
        </row>
        <row r="150">
          <cell r="B150" t="str">
            <v>New Lynn Community Centre</v>
          </cell>
          <cell r="C150" t="str">
            <v>New Lynn Community Centre</v>
          </cell>
          <cell r="D150" t="str">
            <v>45 Totara Avenue</v>
          </cell>
          <cell r="E150" t="str">
            <v>Whau</v>
          </cell>
          <cell r="F150" t="str">
            <v>Council-owned</v>
          </cell>
          <cell r="G150" t="str">
            <v>Connected Communities</v>
          </cell>
          <cell r="H150" t="str">
            <v>Council led</v>
          </cell>
          <cell r="I150" t="str">
            <v>Community Centre</v>
          </cell>
          <cell r="J150" t="str">
            <v>Y</v>
          </cell>
        </row>
        <row r="151">
          <cell r="B151" t="str">
            <v>New Lynn Library</v>
          </cell>
          <cell r="D151" t="str">
            <v>3 Memorial Drive</v>
          </cell>
          <cell r="E151" t="str">
            <v>Whau</v>
          </cell>
          <cell r="F151" t="str">
            <v>Council-owned</v>
          </cell>
          <cell r="G151" t="str">
            <v>Connected Communities</v>
          </cell>
          <cell r="H151" t="str">
            <v>Council led</v>
          </cell>
          <cell r="I151" t="str">
            <v>Community Library</v>
          </cell>
          <cell r="J151" t="str">
            <v>Y</v>
          </cell>
        </row>
        <row r="152">
          <cell r="B152" t="str">
            <v>Nga Tapuwae Community Centre</v>
          </cell>
          <cell r="C152" t="str">
            <v>Nga Tapuwae Community Centre</v>
          </cell>
          <cell r="D152" t="str">
            <v>253 Buckland Road</v>
          </cell>
          <cell r="E152" t="str">
            <v>Mangere-Otahuhu</v>
          </cell>
          <cell r="F152" t="str">
            <v>Council-owned</v>
          </cell>
          <cell r="G152" t="str">
            <v>Connected Communities</v>
          </cell>
          <cell r="H152" t="str">
            <v>Community led</v>
          </cell>
          <cell r="I152" t="str">
            <v>Community Centre</v>
          </cell>
          <cell r="J152" t="str">
            <v>Y</v>
          </cell>
        </row>
        <row r="153">
          <cell r="B153" t="str">
            <v>Nixon Park Community Hall</v>
          </cell>
          <cell r="C153" t="str">
            <v>Nixon Park Community Hall</v>
          </cell>
          <cell r="D153" t="str">
            <v>70 Sale Street</v>
          </cell>
          <cell r="E153" t="str">
            <v>Howick</v>
          </cell>
          <cell r="F153" t="str">
            <v>Council-owned</v>
          </cell>
          <cell r="G153" t="str">
            <v>VH Team</v>
          </cell>
          <cell r="H153" t="str">
            <v>Council led</v>
          </cell>
          <cell r="I153" t="str">
            <v>Venue for Hire</v>
          </cell>
          <cell r="J153" t="str">
            <v>Y</v>
          </cell>
        </row>
        <row r="154">
          <cell r="B154" t="str">
            <v>North Shore Theatre and Arts Trust (Pumphouse Theatre)</v>
          </cell>
          <cell r="C154" t="str">
            <v>North Shore Theatre and Arts Trust</v>
          </cell>
          <cell r="D154" t="str">
            <v>​2a Manurere Avenue</v>
          </cell>
          <cell r="E154" t="str">
            <v>Devonport-Takapuna</v>
          </cell>
          <cell r="F154" t="str">
            <v>Council-owned</v>
          </cell>
          <cell r="G154" t="str">
            <v>Connected Communities</v>
          </cell>
          <cell r="H154" t="str">
            <v>Community led</v>
          </cell>
          <cell r="I154" t="str">
            <v>Arts &amp; Culture</v>
          </cell>
          <cell r="J154" t="str">
            <v>N</v>
          </cell>
        </row>
        <row r="155">
          <cell r="B155" t="str">
            <v>Northart Gallery</v>
          </cell>
          <cell r="C155" t="str">
            <v>The NorthArt Society Incorporated</v>
          </cell>
          <cell r="D155" t="str">
            <v>2 Norman King Square</v>
          </cell>
          <cell r="E155" t="str">
            <v>Kaipatiki</v>
          </cell>
          <cell r="F155" t="str">
            <v>Council-owned</v>
          </cell>
          <cell r="G155" t="str">
            <v>Connected Communities</v>
          </cell>
          <cell r="H155" t="str">
            <v>Community led</v>
          </cell>
          <cell r="I155" t="str">
            <v>Arts &amp; Culture</v>
          </cell>
          <cell r="J155" t="str">
            <v>N</v>
          </cell>
        </row>
        <row r="156">
          <cell r="B156" t="str">
            <v>Northcote Library</v>
          </cell>
          <cell r="D156" t="str">
            <v>2 Ernie Mays St</v>
          </cell>
          <cell r="E156" t="str">
            <v>Kaipatiki</v>
          </cell>
          <cell r="F156" t="str">
            <v>Council-owned</v>
          </cell>
          <cell r="G156" t="str">
            <v>Connected Communities</v>
          </cell>
          <cell r="H156" t="str">
            <v>Council led</v>
          </cell>
          <cell r="I156" t="str">
            <v>Community Library</v>
          </cell>
          <cell r="J156" t="str">
            <v>N</v>
          </cell>
        </row>
        <row r="157">
          <cell r="B157" t="str">
            <v>Northcote War Memorial Hall</v>
          </cell>
          <cell r="C157" t="str">
            <v>Northcote War Memorial Hall</v>
          </cell>
          <cell r="D157" t="str">
            <v>2 Rodney Road</v>
          </cell>
          <cell r="E157" t="str">
            <v>Kaipatiki</v>
          </cell>
          <cell r="F157" t="str">
            <v>Council-owned</v>
          </cell>
          <cell r="G157" t="str">
            <v>VH Team</v>
          </cell>
          <cell r="H157" t="str">
            <v>Council led</v>
          </cell>
          <cell r="I157" t="str">
            <v>Venue for Hire</v>
          </cell>
          <cell r="J157" t="str">
            <v>Y</v>
          </cell>
        </row>
        <row r="158">
          <cell r="B158" t="str">
            <v>Okura Hall</v>
          </cell>
          <cell r="C158" t="str">
            <v>Okura Hall</v>
          </cell>
          <cell r="D158" t="str">
            <v>81 Okura River Road</v>
          </cell>
          <cell r="E158" t="str">
            <v>Hibiscus and Bays</v>
          </cell>
          <cell r="F158" t="str">
            <v>Council-owned</v>
          </cell>
          <cell r="G158" t="str">
            <v>Connected Communities</v>
          </cell>
          <cell r="H158" t="str">
            <v>Community led</v>
          </cell>
          <cell r="I158" t="str">
            <v>Rural Hall</v>
          </cell>
          <cell r="J158" t="str">
            <v>Y</v>
          </cell>
        </row>
        <row r="159">
          <cell r="B159" t="str">
            <v>Old Blackpool School Hall</v>
          </cell>
          <cell r="C159" t="str">
            <v>Old Blackpool School Hall</v>
          </cell>
          <cell r="D159" t="str">
            <v>Rata St  Blackpool</v>
          </cell>
          <cell r="E159" t="str">
            <v>Waiheke</v>
          </cell>
          <cell r="F159" t="str">
            <v>Council-owned</v>
          </cell>
          <cell r="G159" t="str">
            <v>VH Team</v>
          </cell>
          <cell r="H159" t="str">
            <v>Council led</v>
          </cell>
          <cell r="I159" t="str">
            <v>Venue for Hire</v>
          </cell>
          <cell r="J159" t="str">
            <v>Y</v>
          </cell>
        </row>
        <row r="160">
          <cell r="B160" t="str">
            <v>Old Flat Bush School Hall</v>
          </cell>
          <cell r="C160" t="str">
            <v>Old Flat Bush School Hall</v>
          </cell>
          <cell r="D160" t="str">
            <v>160R Murphys Road</v>
          </cell>
          <cell r="E160" t="str">
            <v>Howick</v>
          </cell>
          <cell r="F160" t="str">
            <v>Council-owned</v>
          </cell>
          <cell r="G160" t="str">
            <v>Connected Communities</v>
          </cell>
          <cell r="H160" t="str">
            <v>Community led</v>
          </cell>
          <cell r="I160" t="str">
            <v>Rural Hall</v>
          </cell>
          <cell r="J160" t="str">
            <v>Y</v>
          </cell>
        </row>
        <row r="161">
          <cell r="B161" t="str">
            <v>Onehunga Community Centre</v>
          </cell>
          <cell r="D161" t="str">
            <v>83 Church Street</v>
          </cell>
          <cell r="E161" t="str">
            <v>Maungakiekie-Tamaki</v>
          </cell>
          <cell r="F161" t="str">
            <v>Council-owned</v>
          </cell>
          <cell r="G161" t="str">
            <v>Connected Communities</v>
          </cell>
          <cell r="H161" t="str">
            <v>Council led</v>
          </cell>
          <cell r="I161" t="str">
            <v>Community Centre</v>
          </cell>
          <cell r="J161" t="str">
            <v>Y</v>
          </cell>
        </row>
        <row r="162">
          <cell r="B162" t="str">
            <v>Onehunga Library</v>
          </cell>
          <cell r="D162" t="str">
            <v>83 Church Street</v>
          </cell>
          <cell r="E162" t="str">
            <v>Maungakiekie-Tamaki</v>
          </cell>
          <cell r="F162" t="str">
            <v>Council-owned</v>
          </cell>
          <cell r="G162" t="str">
            <v>Connected Communities</v>
          </cell>
          <cell r="H162" t="str">
            <v>Council led</v>
          </cell>
          <cell r="I162" t="str">
            <v>Community Library</v>
          </cell>
          <cell r="J162" t="str">
            <v>N</v>
          </cell>
        </row>
        <row r="163">
          <cell r="B163" t="str">
            <v>Ōrākei Community Centre</v>
          </cell>
          <cell r="C163" t="str">
            <v>Ōrākei Community Centre</v>
          </cell>
          <cell r="D163" t="str">
            <v>156 Kepa Road</v>
          </cell>
          <cell r="E163" t="str">
            <v>Orakei</v>
          </cell>
          <cell r="F163" t="str">
            <v>Council-owned</v>
          </cell>
          <cell r="G163" t="str">
            <v>Connected Communities</v>
          </cell>
          <cell r="H163" t="str">
            <v>Council led</v>
          </cell>
          <cell r="I163" t="str">
            <v>Community Centre</v>
          </cell>
          <cell r="J163" t="str">
            <v>Y</v>
          </cell>
        </row>
        <row r="164">
          <cell r="B164" t="str">
            <v>Oranga Community Centre</v>
          </cell>
          <cell r="C164" t="str">
            <v>Oranga Community Centre</v>
          </cell>
          <cell r="D164" t="str">
            <v>52C Waitangi Road</v>
          </cell>
          <cell r="E164" t="str">
            <v>Maungakiekie-Tamaki</v>
          </cell>
          <cell r="F164" t="str">
            <v>Council-owned</v>
          </cell>
          <cell r="G164" t="str">
            <v>Connected Communities</v>
          </cell>
          <cell r="H164" t="str">
            <v>Council led</v>
          </cell>
          <cell r="I164" t="str">
            <v>Community Centre</v>
          </cell>
          <cell r="J164" t="str">
            <v>Y</v>
          </cell>
        </row>
        <row r="165">
          <cell r="B165" t="str">
            <v>Oratia Settlers Hall</v>
          </cell>
          <cell r="C165" t="str">
            <v>Oratia Settlers Hall</v>
          </cell>
          <cell r="D165" t="str">
            <v>567 West Coast Road</v>
          </cell>
          <cell r="E165" t="str">
            <v>Waitakere Ranges</v>
          </cell>
          <cell r="F165" t="str">
            <v>Council-owned</v>
          </cell>
          <cell r="G165" t="str">
            <v>Connected Communities</v>
          </cell>
          <cell r="H165" t="str">
            <v>Community led</v>
          </cell>
          <cell r="I165" t="str">
            <v>Rural Hall</v>
          </cell>
          <cell r="J165" t="str">
            <v>Y</v>
          </cell>
        </row>
        <row r="166">
          <cell r="B166" t="str">
            <v>Orere War Memorial Hall</v>
          </cell>
          <cell r="C166" t="str">
            <v>Orere War Memorial Hall</v>
          </cell>
          <cell r="D166" t="str">
            <v>289 Orere Point Road</v>
          </cell>
          <cell r="E166" t="str">
            <v>Franklin</v>
          </cell>
          <cell r="F166" t="str">
            <v>Council-owned</v>
          </cell>
          <cell r="G166" t="str">
            <v>Connected Communities</v>
          </cell>
          <cell r="H166" t="str">
            <v>Community led</v>
          </cell>
          <cell r="I166" t="str">
            <v>Rural Hall</v>
          </cell>
          <cell r="J166" t="str">
            <v>Y</v>
          </cell>
        </row>
        <row r="167">
          <cell r="B167" t="str">
            <v>Orewa Community Centre</v>
          </cell>
          <cell r="C167" t="str">
            <v>Orewa Community Centre</v>
          </cell>
          <cell r="D167" t="str">
            <v>Moana Court</v>
          </cell>
          <cell r="E167" t="str">
            <v>Hibiscus and Bays</v>
          </cell>
          <cell r="F167" t="str">
            <v>Council-owned</v>
          </cell>
          <cell r="G167" t="str">
            <v>VH Team</v>
          </cell>
          <cell r="H167" t="str">
            <v>Council led</v>
          </cell>
          <cell r="I167" t="str">
            <v>Venue for Hire</v>
          </cell>
          <cell r="J167" t="str">
            <v>Y</v>
          </cell>
        </row>
        <row r="168">
          <cell r="B168" t="str">
            <v>Orewa Library</v>
          </cell>
          <cell r="D168" t="str">
            <v>12 Moana Ave</v>
          </cell>
          <cell r="E168" t="str">
            <v>Hibiscus and Bays</v>
          </cell>
          <cell r="F168" t="str">
            <v>Council-owned</v>
          </cell>
          <cell r="G168" t="str">
            <v>Connected Communities</v>
          </cell>
          <cell r="H168" t="str">
            <v>Council led</v>
          </cell>
          <cell r="I168" t="str">
            <v>Community Library</v>
          </cell>
          <cell r="J168" t="str">
            <v>N</v>
          </cell>
        </row>
        <row r="169">
          <cell r="B169" t="str">
            <v>Ormiston Activity Centre</v>
          </cell>
          <cell r="C169" t="str">
            <v>Ormiston Activity Centre</v>
          </cell>
          <cell r="D169" t="str">
            <v>163 Chapel Road</v>
          </cell>
          <cell r="E169" t="str">
            <v>Howick</v>
          </cell>
          <cell r="F169" t="str">
            <v>Council-owned</v>
          </cell>
          <cell r="G169" t="str">
            <v>VH Team</v>
          </cell>
          <cell r="H169" t="str">
            <v>Council led</v>
          </cell>
          <cell r="I169" t="str">
            <v>Venue for Hire</v>
          </cell>
          <cell r="J169" t="str">
            <v>Y</v>
          </cell>
        </row>
        <row r="170">
          <cell r="B170" t="str">
            <v>Otahuhu Library</v>
          </cell>
          <cell r="D170" t="str">
            <v>28-30 Mason Ave</v>
          </cell>
          <cell r="E170" t="str">
            <v>Mangere-Otahuhu</v>
          </cell>
          <cell r="F170" t="str">
            <v>Council-owned</v>
          </cell>
          <cell r="G170" t="str">
            <v>Connected Communities</v>
          </cell>
          <cell r="H170" t="str">
            <v>Council led</v>
          </cell>
          <cell r="I170" t="str">
            <v>Community Library</v>
          </cell>
          <cell r="J170" t="str">
            <v>Y</v>
          </cell>
        </row>
        <row r="171">
          <cell r="B171" t="str">
            <v>Otahuhu Town Hall &amp; Community Centre</v>
          </cell>
          <cell r="C171" t="str">
            <v>Otahuhu Town Hall and Community Centre</v>
          </cell>
          <cell r="D171" t="str">
            <v>10-16 High Street</v>
          </cell>
          <cell r="E171" t="str">
            <v>Mangere-Otahuhu</v>
          </cell>
          <cell r="F171" t="str">
            <v>Council-owned</v>
          </cell>
          <cell r="G171" t="str">
            <v>Connected Communities</v>
          </cell>
          <cell r="H171" t="str">
            <v>Community led</v>
          </cell>
          <cell r="I171" t="str">
            <v>Community Centre</v>
          </cell>
          <cell r="J171" t="str">
            <v>Y</v>
          </cell>
        </row>
        <row r="172">
          <cell r="B172" t="str">
            <v>Otara Library</v>
          </cell>
          <cell r="D172" t="str">
            <v>46 Fair Mall</v>
          </cell>
          <cell r="E172" t="str">
            <v>Otara-Papatoetoe</v>
          </cell>
          <cell r="F172" t="str">
            <v>Council-owned</v>
          </cell>
          <cell r="G172" t="str">
            <v>Connected Communities</v>
          </cell>
          <cell r="H172" t="str">
            <v>Council led</v>
          </cell>
          <cell r="I172" t="str">
            <v>Community Library</v>
          </cell>
          <cell r="J172" t="str">
            <v>N</v>
          </cell>
        </row>
        <row r="173">
          <cell r="B173" t="str">
            <v>Otara Music Arts Centre (OMAC) / Fresh Gallery</v>
          </cell>
          <cell r="C173" t="str">
            <v>OMAC</v>
          </cell>
          <cell r="D173" t="str">
            <v>46 Fair Mall</v>
          </cell>
          <cell r="E173" t="str">
            <v>Otara-Papatoetoe</v>
          </cell>
          <cell r="F173" t="str">
            <v>Council-owned</v>
          </cell>
          <cell r="G173" t="str">
            <v>Connected Communities</v>
          </cell>
          <cell r="H173" t="str">
            <v>Council led</v>
          </cell>
          <cell r="I173" t="str">
            <v>Arts &amp; Culture</v>
          </cell>
          <cell r="J173" t="str">
            <v>Y</v>
          </cell>
        </row>
        <row r="174">
          <cell r="B174" t="str">
            <v>Outhwaite Hall</v>
          </cell>
          <cell r="C174" t="str">
            <v>Outhwaite Hall</v>
          </cell>
          <cell r="D174" t="str">
            <v>Cnr Parks &amp; Carlton Gore Roads</v>
          </cell>
          <cell r="E174" t="str">
            <v>Waitemata</v>
          </cell>
          <cell r="F174" t="str">
            <v>Council-owned</v>
          </cell>
          <cell r="G174" t="str">
            <v>VH Team</v>
          </cell>
          <cell r="H174" t="str">
            <v>Council led</v>
          </cell>
          <cell r="I174" t="str">
            <v>Venue for Hire</v>
          </cell>
          <cell r="J174" t="str">
            <v>Y</v>
          </cell>
        </row>
        <row r="175">
          <cell r="B175" t="str">
            <v>Pacifica Arts Centre (CEAC)</v>
          </cell>
          <cell r="D175" t="str">
            <v>Corban Estate Arts Centre, 2 Mt Lebanon Lane</v>
          </cell>
          <cell r="E175" t="str">
            <v>Henderson-Massey</v>
          </cell>
          <cell r="F175" t="str">
            <v>Community lease</v>
          </cell>
          <cell r="G175" t="str">
            <v>Connected Communities</v>
          </cell>
          <cell r="H175" t="str">
            <v>Community led</v>
          </cell>
          <cell r="I175" t="str">
            <v>Arts &amp; Culture</v>
          </cell>
          <cell r="J175" t="str">
            <v>N</v>
          </cell>
        </row>
        <row r="176">
          <cell r="B176" t="str">
            <v>Pah Homestead Wallace Arts Centre</v>
          </cell>
          <cell r="C176" t="str">
            <v>Pah Homestead</v>
          </cell>
          <cell r="D176" t="str">
            <v>72 Hillsborough Road</v>
          </cell>
          <cell r="E176" t="str">
            <v>Puketapapa</v>
          </cell>
          <cell r="F176" t="str">
            <v>Community lease</v>
          </cell>
          <cell r="G176" t="str">
            <v>Connected Communities</v>
          </cell>
          <cell r="H176" t="str">
            <v>Community led</v>
          </cell>
          <cell r="I176" t="str">
            <v>Arts &amp; Culture</v>
          </cell>
          <cell r="J176" t="str">
            <v>N</v>
          </cell>
        </row>
        <row r="177">
          <cell r="B177" t="str">
            <v>Pakiri Hall</v>
          </cell>
          <cell r="C177" t="str">
            <v>Pakiri Hall</v>
          </cell>
          <cell r="D177" t="str">
            <v>1026 Pakiri Road</v>
          </cell>
          <cell r="E177" t="str">
            <v>Rodney</v>
          </cell>
          <cell r="F177" t="str">
            <v>Council-owned</v>
          </cell>
          <cell r="G177" t="str">
            <v>Connected Communities</v>
          </cell>
          <cell r="H177" t="str">
            <v>Community led</v>
          </cell>
          <cell r="I177" t="str">
            <v>Rural Hall</v>
          </cell>
          <cell r="J177" t="str">
            <v>Y</v>
          </cell>
        </row>
        <row r="178">
          <cell r="B178" t="str">
            <v>Pakuranga Community Hall</v>
          </cell>
          <cell r="C178" t="str">
            <v>Pakuranga Community Hall</v>
          </cell>
          <cell r="D178" t="str">
            <v>346 Pakuranga Road</v>
          </cell>
          <cell r="E178" t="str">
            <v>Howick</v>
          </cell>
          <cell r="F178" t="str">
            <v>Council-owned</v>
          </cell>
          <cell r="G178" t="str">
            <v>VH Team</v>
          </cell>
          <cell r="H178" t="str">
            <v>Council led</v>
          </cell>
          <cell r="I178" t="str">
            <v>Venue for Hire</v>
          </cell>
          <cell r="J178" t="str">
            <v>Y</v>
          </cell>
        </row>
        <row r="179">
          <cell r="B179" t="str">
            <v>Pakuranga Library</v>
          </cell>
          <cell r="D179" t="str">
            <v>7 Aylesbury Street</v>
          </cell>
          <cell r="E179" t="str">
            <v>Howick</v>
          </cell>
          <cell r="F179" t="str">
            <v>Council-owned</v>
          </cell>
          <cell r="G179" t="str">
            <v>Connected Communities</v>
          </cell>
          <cell r="H179" t="str">
            <v>Council led</v>
          </cell>
          <cell r="I179" t="str">
            <v>Community Library</v>
          </cell>
          <cell r="J179" t="str">
            <v>N</v>
          </cell>
        </row>
        <row r="180">
          <cell r="B180" t="str">
            <v>Panmure Community  Hall</v>
          </cell>
          <cell r="C180" t="str">
            <v>Panmure Community Hall</v>
          </cell>
          <cell r="D180" t="str">
            <v>3 Pilkington Road</v>
          </cell>
          <cell r="E180" t="str">
            <v>Maungakiekie-Tamaki</v>
          </cell>
          <cell r="F180" t="str">
            <v>Council-owned</v>
          </cell>
          <cell r="G180" t="str">
            <v>Connected Communities</v>
          </cell>
          <cell r="H180" t="str">
            <v>Council led</v>
          </cell>
          <cell r="I180" t="str">
            <v>Community Centre</v>
          </cell>
          <cell r="J180" t="str">
            <v>Y</v>
          </cell>
        </row>
        <row r="181">
          <cell r="B181" t="str">
            <v>Panmure Library</v>
          </cell>
          <cell r="D181" t="str">
            <v>7-13 Pilkington Rd</v>
          </cell>
          <cell r="E181" t="str">
            <v>Maungakiekie-Tamaki</v>
          </cell>
          <cell r="F181" t="str">
            <v>Council-owned</v>
          </cell>
          <cell r="G181" t="str">
            <v>Connected Communities</v>
          </cell>
          <cell r="H181" t="str">
            <v>Council led</v>
          </cell>
          <cell r="I181" t="str">
            <v>Community Library</v>
          </cell>
          <cell r="J181" t="str">
            <v>N</v>
          </cell>
        </row>
        <row r="182">
          <cell r="B182" t="str">
            <v>Papakura Art Gallery</v>
          </cell>
          <cell r="C182" t="str">
            <v>Papakura Art Gallery</v>
          </cell>
          <cell r="D182" t="str">
            <v>10 Averill Street</v>
          </cell>
          <cell r="E182" t="str">
            <v>Papakura</v>
          </cell>
          <cell r="F182" t="str">
            <v>Council-owned</v>
          </cell>
          <cell r="G182" t="str">
            <v>Connected Communities</v>
          </cell>
          <cell r="H182" t="str">
            <v>Council led</v>
          </cell>
          <cell r="I182" t="str">
            <v>Arts &amp; Culture</v>
          </cell>
          <cell r="J182" t="str">
            <v>N</v>
          </cell>
        </row>
        <row r="183">
          <cell r="B183" t="str">
            <v>Papakura Library</v>
          </cell>
          <cell r="D183" t="str">
            <v>209 Great South Road</v>
          </cell>
          <cell r="E183" t="str">
            <v>Papakura</v>
          </cell>
          <cell r="F183" t="str">
            <v>Council-owned</v>
          </cell>
          <cell r="G183" t="str">
            <v>Connected Communities</v>
          </cell>
          <cell r="H183" t="str">
            <v>Council led</v>
          </cell>
          <cell r="I183" t="str">
            <v>Community Library</v>
          </cell>
          <cell r="J183" t="str">
            <v>Y</v>
          </cell>
        </row>
        <row r="184">
          <cell r="B184" t="str">
            <v>Papakura Museum</v>
          </cell>
          <cell r="D184" t="str">
            <v>209 Great South Road</v>
          </cell>
          <cell r="E184" t="str">
            <v>Papakura</v>
          </cell>
          <cell r="F184" t="str">
            <v>Council-owned</v>
          </cell>
          <cell r="G184" t="str">
            <v>Connected Communities</v>
          </cell>
          <cell r="H184" t="str">
            <v>Community led</v>
          </cell>
          <cell r="I184" t="str">
            <v>Arts &amp; Culture</v>
          </cell>
          <cell r="J184" t="str">
            <v>N</v>
          </cell>
        </row>
        <row r="185">
          <cell r="B185" t="str">
            <v>Papakura Old Central School</v>
          </cell>
          <cell r="C185" t="str">
            <v>Old Central School Hall</v>
          </cell>
          <cell r="D185" t="str">
            <v>57 Wood Street</v>
          </cell>
          <cell r="E185" t="str">
            <v>Papakura</v>
          </cell>
          <cell r="F185" t="str">
            <v>Council-owned</v>
          </cell>
          <cell r="G185" t="str">
            <v>VH Team</v>
          </cell>
          <cell r="H185" t="str">
            <v>Council led</v>
          </cell>
          <cell r="I185" t="str">
            <v>Venue for Hire</v>
          </cell>
          <cell r="J185" t="str">
            <v>Y</v>
          </cell>
        </row>
        <row r="186">
          <cell r="B186" t="str">
            <v>Paparimu Hall</v>
          </cell>
          <cell r="C186" t="str">
            <v>Paparimu Hall</v>
          </cell>
          <cell r="D186" t="str">
            <v>345 Paparimu Road</v>
          </cell>
          <cell r="E186" t="str">
            <v>Franklin</v>
          </cell>
          <cell r="F186" t="str">
            <v>Council-owned</v>
          </cell>
          <cell r="G186" t="str">
            <v>Connected Communities</v>
          </cell>
          <cell r="H186" t="str">
            <v>Community led</v>
          </cell>
          <cell r="I186" t="str">
            <v>Rural Hall</v>
          </cell>
          <cell r="J186" t="str">
            <v>Y</v>
          </cell>
        </row>
        <row r="187">
          <cell r="B187" t="str">
            <v>Papatoetoe Historical Society Museum</v>
          </cell>
          <cell r="D187" t="str">
            <v>91 Cambridge Terrace</v>
          </cell>
          <cell r="E187" t="str">
            <v>Otara-Papatoetoe</v>
          </cell>
          <cell r="F187" t="str">
            <v>Council-owned</v>
          </cell>
          <cell r="G187" t="str">
            <v>Connected Communities</v>
          </cell>
          <cell r="H187" t="str">
            <v>Community led</v>
          </cell>
          <cell r="I187" t="str">
            <v>Arts &amp; Culture</v>
          </cell>
          <cell r="J187" t="str">
            <v>N</v>
          </cell>
        </row>
        <row r="188">
          <cell r="B188" t="str">
            <v>Papatoetoe Library</v>
          </cell>
          <cell r="D188" t="str">
            <v>30 Wallace Rd</v>
          </cell>
          <cell r="E188" t="str">
            <v>Otara-Papatoetoe</v>
          </cell>
          <cell r="F188" t="str">
            <v>Council-owned</v>
          </cell>
          <cell r="G188" t="str">
            <v>Connected Communities</v>
          </cell>
          <cell r="H188" t="str">
            <v>Council led</v>
          </cell>
          <cell r="I188" t="str">
            <v>Community Library</v>
          </cell>
          <cell r="J188" t="str">
            <v>Y</v>
          </cell>
        </row>
        <row r="189">
          <cell r="B189" t="str">
            <v>Papatoetoe Town Hall</v>
          </cell>
          <cell r="C189" t="str">
            <v>Papatoetoe Town Hall</v>
          </cell>
          <cell r="D189" t="str">
            <v>35 St George Street</v>
          </cell>
          <cell r="E189" t="str">
            <v>Otara-Papatoetoe</v>
          </cell>
          <cell r="F189" t="str">
            <v>Council-owned</v>
          </cell>
          <cell r="G189" t="str">
            <v>VH Team</v>
          </cell>
          <cell r="H189" t="str">
            <v>Council led</v>
          </cell>
          <cell r="I189" t="str">
            <v>Venue for Hire</v>
          </cell>
          <cell r="J189" t="str">
            <v>Y</v>
          </cell>
        </row>
        <row r="190">
          <cell r="B190" t="str">
            <v>Parnell Community Centre</v>
          </cell>
          <cell r="C190" t="str">
            <v>Parnell Community Centre</v>
          </cell>
          <cell r="D190" t="str">
            <v>545 Parnell Road</v>
          </cell>
          <cell r="E190" t="str">
            <v>Waitemata</v>
          </cell>
          <cell r="F190" t="str">
            <v>Community owned</v>
          </cell>
          <cell r="G190" t="str">
            <v>Connected Communities</v>
          </cell>
          <cell r="H190" t="str">
            <v>Community led</v>
          </cell>
          <cell r="I190" t="str">
            <v>Community Centre</v>
          </cell>
          <cell r="J190" t="str">
            <v>Y</v>
          </cell>
        </row>
        <row r="191">
          <cell r="B191" t="str">
            <v>Parnell Library</v>
          </cell>
          <cell r="D191" t="str">
            <v>545 Parnell Road</v>
          </cell>
          <cell r="E191" t="str">
            <v>Waitemata</v>
          </cell>
          <cell r="F191" t="str">
            <v>Council-owned</v>
          </cell>
          <cell r="G191" t="str">
            <v>Connected Communities</v>
          </cell>
          <cell r="H191" t="str">
            <v>Council led</v>
          </cell>
          <cell r="I191" t="str">
            <v>Community Library</v>
          </cell>
          <cell r="J191" t="str">
            <v>N</v>
          </cell>
        </row>
        <row r="192">
          <cell r="B192" t="str">
            <v>Pearce Street Hall</v>
          </cell>
          <cell r="C192" t="str">
            <v>Pearce Street Hall</v>
          </cell>
          <cell r="D192" t="str">
            <v>5 Pearce Street</v>
          </cell>
          <cell r="E192" t="str">
            <v>Maungakiekie-Tamaki</v>
          </cell>
          <cell r="F192" t="str">
            <v>Council-owned</v>
          </cell>
          <cell r="G192" t="str">
            <v>VH Team</v>
          </cell>
          <cell r="H192" t="str">
            <v>Council led</v>
          </cell>
          <cell r="I192" t="str">
            <v>Venue for Hire</v>
          </cell>
          <cell r="J192" t="str">
            <v>Y</v>
          </cell>
        </row>
        <row r="193">
          <cell r="B193" t="str">
            <v>Playhouse Theatre</v>
          </cell>
          <cell r="C193" t="str">
            <v>Glen Eden Playhouse Theatre</v>
          </cell>
          <cell r="D193" t="str">
            <v>15 Glendale Road</v>
          </cell>
          <cell r="E193" t="str">
            <v>Waitakere Ranges</v>
          </cell>
          <cell r="F193" t="str">
            <v>Community owned</v>
          </cell>
          <cell r="G193" t="str">
            <v>Connected Communities</v>
          </cell>
          <cell r="H193" t="str">
            <v>Community led</v>
          </cell>
          <cell r="I193" t="str">
            <v>Arts &amp; Culture</v>
          </cell>
          <cell r="J193" t="str">
            <v>N</v>
          </cell>
        </row>
        <row r="194">
          <cell r="B194" t="str">
            <v>Point Chevalier Community Centre</v>
          </cell>
          <cell r="C194" t="str">
            <v>Point Chevalier Community Centre</v>
          </cell>
          <cell r="D194" t="str">
            <v>18 Huia Road</v>
          </cell>
          <cell r="E194" t="str">
            <v>Albert-Eden</v>
          </cell>
          <cell r="F194" t="str">
            <v>Council-owned</v>
          </cell>
          <cell r="G194" t="str">
            <v>Connected Communities</v>
          </cell>
          <cell r="H194" t="str">
            <v>Council led</v>
          </cell>
          <cell r="I194" t="str">
            <v>Community Centre</v>
          </cell>
          <cell r="J194" t="str">
            <v>Y</v>
          </cell>
        </row>
        <row r="195">
          <cell r="B195" t="str">
            <v>Point Chevalier Library</v>
          </cell>
          <cell r="D195" t="str">
            <v>Cnr Great North and Pt Chevalier Rds</v>
          </cell>
          <cell r="E195" t="str">
            <v>Albert-Eden</v>
          </cell>
          <cell r="F195" t="str">
            <v>Council-owned</v>
          </cell>
          <cell r="G195" t="str">
            <v>Connected Communities</v>
          </cell>
          <cell r="H195" t="str">
            <v>Council led</v>
          </cell>
          <cell r="I195" t="str">
            <v>Community Library</v>
          </cell>
          <cell r="J195" t="str">
            <v>Y</v>
          </cell>
        </row>
        <row r="196">
          <cell r="B196" t="str">
            <v>Point Wells Hall</v>
          </cell>
          <cell r="C196" t="str">
            <v>Point Wells Hall</v>
          </cell>
          <cell r="D196" t="str">
            <v>5 Point Wells Road</v>
          </cell>
          <cell r="E196" t="str">
            <v>Rodney</v>
          </cell>
          <cell r="F196" t="str">
            <v>Council-owned</v>
          </cell>
          <cell r="G196" t="str">
            <v>Connected Communities</v>
          </cell>
          <cell r="H196" t="str">
            <v>Community led</v>
          </cell>
          <cell r="I196" t="str">
            <v>Rural Hall</v>
          </cell>
          <cell r="J196" t="str">
            <v>Y</v>
          </cell>
        </row>
        <row r="197">
          <cell r="B197" t="str">
            <v>Pollok Community Centre</v>
          </cell>
          <cell r="C197" t="str">
            <v>Pollok Community &amp; Sports Centre</v>
          </cell>
          <cell r="D197" t="str">
            <v>4 Cemetery Road</v>
          </cell>
          <cell r="E197" t="str">
            <v>Franklin</v>
          </cell>
          <cell r="F197" t="str">
            <v>Land Council owned, Building community owned</v>
          </cell>
          <cell r="G197" t="str">
            <v>Connected Communities</v>
          </cell>
          <cell r="H197" t="str">
            <v>Community led</v>
          </cell>
          <cell r="I197" t="str">
            <v>Rural Hall</v>
          </cell>
          <cell r="J197" t="str">
            <v>Y</v>
          </cell>
        </row>
        <row r="198">
          <cell r="B198" t="str">
            <v>Ponsonby Community Centre</v>
          </cell>
          <cell r="C198" t="str">
            <v>Leys Institute Gym</v>
          </cell>
          <cell r="D198" t="str">
            <v>20 Ponsonby Terrace</v>
          </cell>
          <cell r="E198" t="str">
            <v>Waitemata</v>
          </cell>
          <cell r="F198" t="str">
            <v>Council-owned</v>
          </cell>
          <cell r="G198" t="str">
            <v>Connected Communities</v>
          </cell>
          <cell r="H198" t="str">
            <v>Community led</v>
          </cell>
          <cell r="I198" t="str">
            <v>Community Centre</v>
          </cell>
          <cell r="J198" t="str">
            <v>Y</v>
          </cell>
        </row>
        <row r="199">
          <cell r="B199" t="str">
            <v>Pukekohe East Community Centre</v>
          </cell>
          <cell r="C199" t="str">
            <v>Pukekohe East Community Centre</v>
          </cell>
          <cell r="D199" t="str">
            <v>233 Pukekohe East Road </v>
          </cell>
          <cell r="E199" t="str">
            <v>Franklin</v>
          </cell>
          <cell r="F199" t="str">
            <v>Council-owned</v>
          </cell>
          <cell r="G199" t="str">
            <v>Connected Communities</v>
          </cell>
          <cell r="H199" t="str">
            <v>Community led</v>
          </cell>
          <cell r="I199" t="str">
            <v>Rural Hall</v>
          </cell>
          <cell r="J199" t="str">
            <v>Y</v>
          </cell>
        </row>
        <row r="200">
          <cell r="B200" t="str">
            <v>Pukekohe Library</v>
          </cell>
          <cell r="D200" t="str">
            <v>12 Massey Avenue</v>
          </cell>
          <cell r="E200" t="str">
            <v>Franklin</v>
          </cell>
          <cell r="F200" t="str">
            <v>Council-owned</v>
          </cell>
          <cell r="G200" t="str">
            <v>Connected Communities</v>
          </cell>
          <cell r="H200" t="str">
            <v>Council led</v>
          </cell>
          <cell r="I200" t="str">
            <v>Community Library</v>
          </cell>
          <cell r="J200" t="str">
            <v>N</v>
          </cell>
        </row>
        <row r="201">
          <cell r="B201" t="str">
            <v>Pukekohe Old Borough Building</v>
          </cell>
          <cell r="C201" t="str">
            <v>Pukekohe Old Borough Building</v>
          </cell>
          <cell r="D201" t="str">
            <v>Wesley Street</v>
          </cell>
          <cell r="E201" t="str">
            <v>Franklin</v>
          </cell>
          <cell r="F201" t="str">
            <v>Council-owned</v>
          </cell>
          <cell r="G201" t="str">
            <v>VH Team</v>
          </cell>
          <cell r="H201" t="str">
            <v>Council led</v>
          </cell>
          <cell r="I201" t="str">
            <v>Venue for Hire</v>
          </cell>
          <cell r="J201" t="str">
            <v>Y</v>
          </cell>
        </row>
        <row r="202">
          <cell r="B202" t="str">
            <v>Pukekohe War Memorial Town Hall</v>
          </cell>
          <cell r="C202" t="str">
            <v>Pukekohe Town Hall</v>
          </cell>
          <cell r="D202" t="str">
            <v>Massey Avenue</v>
          </cell>
          <cell r="E202" t="str">
            <v>Franklin</v>
          </cell>
          <cell r="F202" t="str">
            <v>Council-owned</v>
          </cell>
          <cell r="G202" t="str">
            <v>VH Team</v>
          </cell>
          <cell r="H202" t="str">
            <v>Council led</v>
          </cell>
          <cell r="I202" t="str">
            <v>Venue for Hire</v>
          </cell>
          <cell r="J202" t="str">
            <v>Y</v>
          </cell>
        </row>
        <row r="203">
          <cell r="B203" t="str">
            <v>Pukeoware Hall</v>
          </cell>
          <cell r="C203" t="str">
            <v>Pukeoware Hall</v>
          </cell>
          <cell r="D203" t="str">
            <v>Cnr Bald Hill and Waiuku Road</v>
          </cell>
          <cell r="E203" t="str">
            <v>Franklin</v>
          </cell>
          <cell r="F203" t="str">
            <v>Community owned</v>
          </cell>
          <cell r="G203" t="str">
            <v>Connected Communities</v>
          </cell>
          <cell r="H203" t="str">
            <v>Community led</v>
          </cell>
          <cell r="I203" t="str">
            <v>Rural Hall</v>
          </cell>
          <cell r="J203" t="str">
            <v>Y</v>
          </cell>
        </row>
        <row r="204">
          <cell r="B204" t="str">
            <v>Pumphouse Theatre</v>
          </cell>
          <cell r="C204" t="str">
            <v>The PumpHouse Theatre</v>
          </cell>
          <cell r="D204" t="str">
            <v>Killarney Park</v>
          </cell>
          <cell r="E204" t="str">
            <v>Devonport-Takapuna</v>
          </cell>
          <cell r="F204" t="str">
            <v>Community owned</v>
          </cell>
          <cell r="G204" t="str">
            <v>Connected Communities</v>
          </cell>
          <cell r="H204" t="str">
            <v>Community led</v>
          </cell>
          <cell r="I204" t="str">
            <v>Arts &amp; Culture</v>
          </cell>
          <cell r="J204" t="str">
            <v>N</v>
          </cell>
        </row>
        <row r="205">
          <cell r="B205" t="str">
            <v>Puni School Hall</v>
          </cell>
          <cell r="D205" t="str">
            <v>329 Waiuku Road</v>
          </cell>
          <cell r="E205" t="str">
            <v>Franklin</v>
          </cell>
          <cell r="F205" t="str">
            <v>Community owned</v>
          </cell>
          <cell r="G205" t="str">
            <v>Connected Communities</v>
          </cell>
          <cell r="H205" t="str">
            <v>Community led</v>
          </cell>
          <cell r="I205" t="str">
            <v>Rural Hall</v>
          </cell>
          <cell r="J205" t="str">
            <v>Y</v>
          </cell>
        </row>
        <row r="206">
          <cell r="B206" t="str">
            <v>Q Theatre</v>
          </cell>
          <cell r="C206" t="str">
            <v>(regional)</v>
          </cell>
          <cell r="D206" t="str">
            <v>305 Queen Street</v>
          </cell>
          <cell r="E206" t="str">
            <v>Waitemata</v>
          </cell>
          <cell r="F206" t="str">
            <v>Community owned</v>
          </cell>
          <cell r="G206" t="str">
            <v>Connected Communities</v>
          </cell>
          <cell r="H206" t="str">
            <v>Community led</v>
          </cell>
          <cell r="I206" t="str">
            <v>Arts &amp; Culture</v>
          </cell>
          <cell r="J206" t="str">
            <v>N</v>
          </cell>
        </row>
        <row r="207">
          <cell r="B207" t="str">
            <v>Ramarama Hall</v>
          </cell>
          <cell r="C207" t="str">
            <v>Ramarama Hall</v>
          </cell>
          <cell r="D207" t="str">
            <v>13 Maher Road</v>
          </cell>
          <cell r="E207" t="str">
            <v>Franklin</v>
          </cell>
          <cell r="F207" t="str">
            <v>Community owned</v>
          </cell>
          <cell r="G207" t="str">
            <v>Connected Communities</v>
          </cell>
          <cell r="H207" t="str">
            <v>Community led</v>
          </cell>
          <cell r="I207" t="str">
            <v>Rural Hall</v>
          </cell>
          <cell r="J207" t="str">
            <v>Y</v>
          </cell>
        </row>
        <row r="208">
          <cell r="B208" t="str">
            <v>Randwick Park Community House</v>
          </cell>
          <cell r="C208" t="str">
            <v>Randwick Park Community House</v>
          </cell>
          <cell r="D208" t="str">
            <v>139 Shifnal Drive</v>
          </cell>
          <cell r="E208" t="str">
            <v>Manurewa</v>
          </cell>
          <cell r="F208" t="str">
            <v>Community lease</v>
          </cell>
          <cell r="G208" t="str">
            <v>Connected Communities</v>
          </cell>
          <cell r="H208" t="str">
            <v>Community led</v>
          </cell>
          <cell r="I208" t="str">
            <v>Community Centre</v>
          </cell>
          <cell r="J208" t="str">
            <v>Y</v>
          </cell>
        </row>
        <row r="209">
          <cell r="B209" t="str">
            <v>Ranfurly Hall, Kaipara Flats</v>
          </cell>
          <cell r="C209" t="str">
            <v>Ranfurly Hall</v>
          </cell>
          <cell r="D209" t="str">
            <v>903 Kaipara Flats Road</v>
          </cell>
          <cell r="E209" t="str">
            <v>Rodney</v>
          </cell>
          <cell r="F209" t="str">
            <v>Council-owned</v>
          </cell>
          <cell r="G209" t="str">
            <v>Connected Communities</v>
          </cell>
          <cell r="H209" t="str">
            <v>Community led</v>
          </cell>
          <cell r="I209" t="str">
            <v>Rural Hall</v>
          </cell>
          <cell r="J209" t="str">
            <v>Y</v>
          </cell>
        </row>
        <row r="210">
          <cell r="B210" t="str">
            <v>Ranui Community Centre</v>
          </cell>
          <cell r="C210" t="str">
            <v>Ranui Community Centre</v>
          </cell>
          <cell r="D210" t="str">
            <v>474 Swanson Road</v>
          </cell>
          <cell r="E210" t="str">
            <v>Henderson-Massey</v>
          </cell>
          <cell r="F210" t="str">
            <v>Council-owned</v>
          </cell>
          <cell r="G210" t="str">
            <v>Connected Communities</v>
          </cell>
          <cell r="H210" t="str">
            <v>Community led</v>
          </cell>
          <cell r="I210" t="str">
            <v>Community Centre</v>
          </cell>
          <cell r="J210" t="str">
            <v>Y</v>
          </cell>
        </row>
        <row r="211">
          <cell r="B211" t="str">
            <v>Ranui Library</v>
          </cell>
          <cell r="D211" t="str">
            <v>Cnr Swanson Rd and Armada Drive</v>
          </cell>
          <cell r="E211" t="str">
            <v>Henderson-Massey</v>
          </cell>
          <cell r="F211" t="str">
            <v>Council-owned</v>
          </cell>
          <cell r="G211" t="str">
            <v>Connected Communities</v>
          </cell>
          <cell r="H211" t="str">
            <v>Council led</v>
          </cell>
          <cell r="I211" t="str">
            <v>Community Library</v>
          </cell>
          <cell r="J211" t="str">
            <v>N</v>
          </cell>
        </row>
        <row r="212">
          <cell r="B212" t="str">
            <v>Remuera Library</v>
          </cell>
          <cell r="D212" t="str">
            <v>429 Remuera Rd</v>
          </cell>
          <cell r="E212" t="str">
            <v>Orakei</v>
          </cell>
          <cell r="F212" t="str">
            <v>Council-owned</v>
          </cell>
          <cell r="G212" t="str">
            <v>Connected Communities</v>
          </cell>
          <cell r="H212" t="str">
            <v>Council led</v>
          </cell>
          <cell r="I212" t="str">
            <v>Community Library</v>
          </cell>
          <cell r="J212" t="str">
            <v>N</v>
          </cell>
        </row>
        <row r="213">
          <cell r="B213" t="str">
            <v>Remuera-Newmarket Community Centre</v>
          </cell>
          <cell r="C213" t="str">
            <v>Community of Saint Luke</v>
          </cell>
          <cell r="D213" t="str">
            <v>130 Remuera Road</v>
          </cell>
          <cell r="E213" t="str">
            <v>Orakei</v>
          </cell>
          <cell r="F213" t="str">
            <v>Community owned</v>
          </cell>
          <cell r="G213" t="str">
            <v>Connected Communities</v>
          </cell>
          <cell r="H213" t="str">
            <v>Community led</v>
          </cell>
          <cell r="I213" t="str">
            <v>Community Centre</v>
          </cell>
          <cell r="J213" t="str">
            <v>Y</v>
          </cell>
        </row>
        <row r="214">
          <cell r="B214" t="str">
            <v>Riverside Community Centre</v>
          </cell>
          <cell r="C214" t="str">
            <v>Riverside (Taha Awa) Community Centre</v>
          </cell>
          <cell r="D214" t="str">
            <v>Cnr Bernard Street &amp; Peace Avenue</v>
          </cell>
          <cell r="E214" t="str">
            <v>Maungakiekie-Tamaki</v>
          </cell>
          <cell r="F214" t="str">
            <v>Council-owned</v>
          </cell>
          <cell r="G214" t="str">
            <v>Connected Communities</v>
          </cell>
          <cell r="H214" t="str">
            <v>Council led</v>
          </cell>
          <cell r="I214" t="str">
            <v>Community Centre</v>
          </cell>
          <cell r="J214" t="str">
            <v>Y</v>
          </cell>
        </row>
        <row r="215">
          <cell r="B215" t="str">
            <v>Roskill Youth Zone</v>
          </cell>
          <cell r="C215" t="str">
            <v>Roskill Youth Zone</v>
          </cell>
          <cell r="D215" t="str">
            <v>740 Sandringham Road</v>
          </cell>
          <cell r="E215" t="str">
            <v>Puketapapa</v>
          </cell>
          <cell r="F215" t="str">
            <v>Council-owned</v>
          </cell>
          <cell r="G215" t="str">
            <v>Connected Communities</v>
          </cell>
          <cell r="H215" t="str">
            <v>Council led</v>
          </cell>
          <cell r="I215" t="str">
            <v>Community Centre</v>
          </cell>
          <cell r="J215" t="str">
            <v>Y</v>
          </cell>
        </row>
        <row r="216">
          <cell r="B216" t="str">
            <v>Sandringham Community Centre</v>
          </cell>
          <cell r="C216" t="str">
            <v>Sandringham Community Centre</v>
          </cell>
          <cell r="D216" t="str">
            <v>18-20 Kitchener Street</v>
          </cell>
          <cell r="E216" t="str">
            <v>Albert-Eden</v>
          </cell>
          <cell r="F216" t="str">
            <v>Council-owned</v>
          </cell>
          <cell r="G216" t="str">
            <v>Connected Communities</v>
          </cell>
          <cell r="H216" t="str">
            <v>Council led</v>
          </cell>
          <cell r="I216" t="str">
            <v>Community Centre</v>
          </cell>
          <cell r="J216" t="str">
            <v>Y</v>
          </cell>
        </row>
        <row r="217">
          <cell r="B217" t="str">
            <v>Shadbolt House (non operational)</v>
          </cell>
          <cell r="D217" t="str">
            <v>35 Arapito Street</v>
          </cell>
          <cell r="E217" t="str">
            <v>Waitakere Ranges</v>
          </cell>
          <cell r="F217" t="str">
            <v>Council-owned</v>
          </cell>
          <cell r="G217" t="str">
            <v>Connected Communities</v>
          </cell>
          <cell r="H217" t="str">
            <v>Community led</v>
          </cell>
          <cell r="I217" t="str">
            <v>Arts &amp; Culture</v>
          </cell>
          <cell r="J217" t="str">
            <v>N</v>
          </cell>
        </row>
        <row r="218">
          <cell r="B218" t="str">
            <v>Shoesmith Hall</v>
          </cell>
          <cell r="C218" t="str">
            <v>Shoesmith Hall</v>
          </cell>
          <cell r="D218" t="str">
            <v>Shoesmith Street</v>
          </cell>
          <cell r="E218" t="str">
            <v>Rodney</v>
          </cell>
          <cell r="F218" t="str">
            <v>Council-owned</v>
          </cell>
          <cell r="G218" t="str">
            <v>Connected Communities</v>
          </cell>
          <cell r="H218" t="str">
            <v>Council led</v>
          </cell>
          <cell r="I218" t="str">
            <v>Rural Hall</v>
          </cell>
          <cell r="J218" t="str">
            <v>Y</v>
          </cell>
        </row>
        <row r="219">
          <cell r="B219" t="str">
            <v>Silverdale Hall</v>
          </cell>
          <cell r="C219" t="str">
            <v>Silverdale Hall</v>
          </cell>
          <cell r="D219" t="str">
            <v>7 Silverdale Street</v>
          </cell>
          <cell r="E219" t="str">
            <v>Hibiscus and Bays</v>
          </cell>
          <cell r="F219" t="str">
            <v>Council-owned</v>
          </cell>
          <cell r="G219" t="str">
            <v>Connected Communities</v>
          </cell>
          <cell r="H219" t="str">
            <v>Community led</v>
          </cell>
          <cell r="I219" t="str">
            <v>Rural Hall</v>
          </cell>
          <cell r="J219" t="str">
            <v>Y</v>
          </cell>
        </row>
        <row r="220">
          <cell r="B220" t="str">
            <v>Smiths Avenue Clubrooms</v>
          </cell>
          <cell r="C220" t="str">
            <v>Smiths Avenue Community Hall</v>
          </cell>
          <cell r="D220" t="str">
            <v>18 Smiths Avenue</v>
          </cell>
          <cell r="E220" t="str">
            <v>Papakura</v>
          </cell>
          <cell r="F220" t="str">
            <v>Council-owned</v>
          </cell>
          <cell r="G220" t="str">
            <v>VH Team</v>
          </cell>
          <cell r="H220" t="str">
            <v>Council led</v>
          </cell>
          <cell r="I220" t="str">
            <v>Venue for Hire</v>
          </cell>
          <cell r="J220" t="str">
            <v>Y</v>
          </cell>
        </row>
        <row r="221">
          <cell r="B221" t="str">
            <v>South Head Hall</v>
          </cell>
          <cell r="C221" t="str">
            <v>South Head Hall</v>
          </cell>
          <cell r="D221" t="str">
            <v>23 Donohue Road</v>
          </cell>
          <cell r="E221" t="str">
            <v>Rodney</v>
          </cell>
          <cell r="F221" t="str">
            <v>Council-owned</v>
          </cell>
          <cell r="G221" t="str">
            <v>Connected Communities</v>
          </cell>
          <cell r="H221" t="str">
            <v>Council led</v>
          </cell>
          <cell r="I221" t="str">
            <v>Rural Hall</v>
          </cell>
          <cell r="J221" t="str">
            <v>Y</v>
          </cell>
        </row>
        <row r="222">
          <cell r="B222" t="str">
            <v>St Heliers Church &amp; Community Centre</v>
          </cell>
          <cell r="C222" t="str">
            <v>St Heliers Church and Community Centre</v>
          </cell>
          <cell r="D222" t="str">
            <v>St Heliers Bay Road</v>
          </cell>
          <cell r="E222" t="str">
            <v>Orakei</v>
          </cell>
          <cell r="F222" t="str">
            <v>Community owned</v>
          </cell>
          <cell r="G222" t="str">
            <v>Connected Communities</v>
          </cell>
          <cell r="H222" t="str">
            <v>Community led</v>
          </cell>
          <cell r="I222" t="str">
            <v>Community Centre</v>
          </cell>
          <cell r="J222" t="str">
            <v>Y</v>
          </cell>
        </row>
        <row r="223">
          <cell r="B223" t="str">
            <v>St Heliers Library</v>
          </cell>
          <cell r="D223" t="str">
            <v>32 St Heliers Bay Rd</v>
          </cell>
          <cell r="E223" t="str">
            <v>Orakei</v>
          </cell>
          <cell r="F223" t="str">
            <v>Council-owned</v>
          </cell>
          <cell r="G223" t="str">
            <v>Connected Communities</v>
          </cell>
          <cell r="H223" t="str">
            <v>Council led</v>
          </cell>
          <cell r="I223" t="str">
            <v>Community Library</v>
          </cell>
          <cell r="J223" t="str">
            <v>N</v>
          </cell>
        </row>
        <row r="224">
          <cell r="B224" t="str">
            <v>Studio One Toi Tū</v>
          </cell>
          <cell r="C224" t="str">
            <v>Studio One Toi Tū</v>
          </cell>
          <cell r="D224" t="str">
            <v>1 Ponsonby Road</v>
          </cell>
          <cell r="E224" t="str">
            <v>Waitemata</v>
          </cell>
          <cell r="F224" t="str">
            <v>Council-owned</v>
          </cell>
          <cell r="G224" t="str">
            <v>Connected Communities</v>
          </cell>
          <cell r="H224" t="str">
            <v>Council led</v>
          </cell>
          <cell r="I224" t="str">
            <v>Arts &amp; Culture</v>
          </cell>
          <cell r="J224" t="str">
            <v>Y</v>
          </cell>
        </row>
        <row r="225">
          <cell r="B225" t="str">
            <v>Sturges West Community House</v>
          </cell>
          <cell r="C225" t="str">
            <v>Sturges West Community House</v>
          </cell>
          <cell r="D225" t="str">
            <v>58 Summerland Drive</v>
          </cell>
          <cell r="E225" t="str">
            <v>Henderson-Massey</v>
          </cell>
          <cell r="F225" t="str">
            <v>Community lease</v>
          </cell>
          <cell r="G225" t="str">
            <v>Connected Communities</v>
          </cell>
          <cell r="H225" t="str">
            <v>Community led</v>
          </cell>
          <cell r="I225" t="str">
            <v>Community Centre</v>
          </cell>
          <cell r="J225" t="str">
            <v>Y</v>
          </cell>
        </row>
        <row r="226">
          <cell r="B226" t="str">
            <v>Sunderland Lounge</v>
          </cell>
          <cell r="C226" t="str">
            <v>Sunderland Lounge</v>
          </cell>
          <cell r="D226" t="str">
            <v>5 Marine Parade</v>
          </cell>
          <cell r="E226" t="str">
            <v>Upper Harbour</v>
          </cell>
          <cell r="F226" t="str">
            <v>Council-owned</v>
          </cell>
          <cell r="G226" t="str">
            <v>Connected Communities</v>
          </cell>
          <cell r="H226" t="str">
            <v>Community led</v>
          </cell>
          <cell r="I226" t="str">
            <v>Community Centre</v>
          </cell>
          <cell r="J226" t="str">
            <v>Y</v>
          </cell>
        </row>
        <row r="227">
          <cell r="B227" t="str">
            <v>Sunnynook Community Centre</v>
          </cell>
          <cell r="C227" t="str">
            <v>Sunnynook Community Centre</v>
          </cell>
          <cell r="D227" t="str">
            <v>148 Sycamore Drive</v>
          </cell>
          <cell r="E227" t="str">
            <v>Devonport-Takapuna</v>
          </cell>
          <cell r="F227" t="str">
            <v>Community lease</v>
          </cell>
          <cell r="G227" t="str">
            <v>Connected Communities</v>
          </cell>
          <cell r="H227" t="str">
            <v>Community led</v>
          </cell>
          <cell r="I227" t="str">
            <v>Community Centre</v>
          </cell>
          <cell r="J227" t="str">
            <v>Y</v>
          </cell>
        </row>
        <row r="228">
          <cell r="B228" t="str">
            <v>Tahapa Hall</v>
          </cell>
          <cell r="C228" t="str">
            <v>Tahapa Crescent Hall</v>
          </cell>
          <cell r="D228" t="str">
            <v>Tahapa Crescent</v>
          </cell>
          <cell r="E228" t="str">
            <v>Orakei</v>
          </cell>
          <cell r="F228" t="str">
            <v>Council-owned</v>
          </cell>
          <cell r="G228" t="str">
            <v>VH Team</v>
          </cell>
          <cell r="H228" t="str">
            <v>Council led</v>
          </cell>
          <cell r="I228" t="str">
            <v>Venue for Hire</v>
          </cell>
          <cell r="J228" t="str">
            <v>Y</v>
          </cell>
        </row>
        <row r="229">
          <cell r="B229" t="str">
            <v>Takaanini Community Hub</v>
          </cell>
          <cell r="D229" t="str">
            <v>30 Walters Rd</v>
          </cell>
          <cell r="E229" t="str">
            <v>Papakura</v>
          </cell>
          <cell r="F229" t="str">
            <v>Council-owned</v>
          </cell>
          <cell r="G229" t="str">
            <v>Connected Communities</v>
          </cell>
          <cell r="H229" t="str">
            <v>Council led</v>
          </cell>
          <cell r="I229" t="str">
            <v>Integrated facility</v>
          </cell>
          <cell r="J229" t="str">
            <v>Y</v>
          </cell>
        </row>
        <row r="230">
          <cell r="B230" t="str">
            <v>Takanini Hall</v>
          </cell>
          <cell r="C230" t="str">
            <v>Takanini Hall</v>
          </cell>
          <cell r="D230" t="str">
            <v>8 Takanini Road</v>
          </cell>
          <cell r="E230" t="str">
            <v>Papakura</v>
          </cell>
          <cell r="F230" t="str">
            <v>Council-owned</v>
          </cell>
          <cell r="G230" t="str">
            <v>VH Team</v>
          </cell>
          <cell r="H230" t="str">
            <v>Council led</v>
          </cell>
          <cell r="I230" t="str">
            <v>Venue for Hire</v>
          </cell>
          <cell r="J230" t="str">
            <v>Y</v>
          </cell>
        </row>
        <row r="231">
          <cell r="B231" t="str">
            <v>Takapuna Library</v>
          </cell>
          <cell r="D231" t="str">
            <v>9 The Strand</v>
          </cell>
          <cell r="E231" t="str">
            <v>Devonport-Takapuna</v>
          </cell>
          <cell r="F231" t="str">
            <v>Council-owned</v>
          </cell>
          <cell r="G231" t="str">
            <v>Connected Communities</v>
          </cell>
          <cell r="H231" t="str">
            <v>Council led</v>
          </cell>
          <cell r="I231" t="str">
            <v>Community Library</v>
          </cell>
          <cell r="J231" t="str">
            <v>N</v>
          </cell>
        </row>
        <row r="232">
          <cell r="B232" t="str">
            <v>Takapuna War Memorial Hall</v>
          </cell>
          <cell r="C232" t="str">
            <v>Takapuna War Memorial Hall</v>
          </cell>
          <cell r="D232" t="str">
            <v>7 The Strand</v>
          </cell>
          <cell r="E232" t="str">
            <v>Devonport-Takapuna</v>
          </cell>
          <cell r="F232" t="str">
            <v>Council-owned</v>
          </cell>
          <cell r="G232" t="str">
            <v>VH Team</v>
          </cell>
          <cell r="H232" t="str">
            <v>Council led</v>
          </cell>
          <cell r="I232" t="str">
            <v>Venue for Hire</v>
          </cell>
          <cell r="J232" t="str">
            <v>Y</v>
          </cell>
        </row>
        <row r="233">
          <cell r="B233" t="str">
            <v>Tamaki Ex-Services Association Hall</v>
          </cell>
          <cell r="C233" t="str">
            <v>Tamaki Ex-Services Association Hall</v>
          </cell>
          <cell r="D233" t="str">
            <v>Cnr Turua &amp; Polygon Street</v>
          </cell>
          <cell r="E233" t="str">
            <v>Orakei</v>
          </cell>
          <cell r="F233" t="str">
            <v>Council-owned</v>
          </cell>
          <cell r="G233" t="str">
            <v>VH Team</v>
          </cell>
          <cell r="H233" t="str">
            <v>Council led</v>
          </cell>
          <cell r="I233" t="str">
            <v>Venue for Hire</v>
          </cell>
          <cell r="J233" t="str">
            <v>Y</v>
          </cell>
        </row>
        <row r="234">
          <cell r="B234" t="str">
            <v>TAPAC</v>
          </cell>
          <cell r="C234" t="str">
            <v>The Auckland Performing Arts Centre</v>
          </cell>
          <cell r="D234" t="str">
            <v>​100 Motions Road</v>
          </cell>
          <cell r="E234" t="str">
            <v>Waitemata</v>
          </cell>
          <cell r="F234" t="str">
            <v>Community owned</v>
          </cell>
          <cell r="G234" t="str">
            <v>Connected Communities</v>
          </cell>
          <cell r="H234" t="str">
            <v>Community led</v>
          </cell>
          <cell r="I234" t="str">
            <v>Arts &amp; Culture</v>
          </cell>
          <cell r="J234" t="str">
            <v>N</v>
          </cell>
        </row>
        <row r="235">
          <cell r="B235" t="str">
            <v>Tapora Hall</v>
          </cell>
          <cell r="C235" t="str">
            <v>Tapora Community Hall</v>
          </cell>
          <cell r="D235" t="str">
            <v>5 Okahukura Road</v>
          </cell>
          <cell r="E235" t="str">
            <v>Rodney</v>
          </cell>
          <cell r="F235" t="str">
            <v>Council-owned</v>
          </cell>
          <cell r="G235" t="str">
            <v>Connected Communities</v>
          </cell>
          <cell r="H235" t="str">
            <v>Community led</v>
          </cell>
          <cell r="I235" t="str">
            <v>Rural Hall</v>
          </cell>
          <cell r="J235" t="str">
            <v>Y</v>
          </cell>
        </row>
        <row r="236">
          <cell r="B236" t="str">
            <v>Tauhoa (Victoria) Hall</v>
          </cell>
          <cell r="C236" t="str">
            <v>Tauhoa Hall</v>
          </cell>
          <cell r="D236" t="str">
            <v>2 Naumai Road</v>
          </cell>
          <cell r="E236" t="str">
            <v>Rodney</v>
          </cell>
          <cell r="F236" t="str">
            <v>Council-owned</v>
          </cell>
          <cell r="G236" t="str">
            <v>Connected Communities</v>
          </cell>
          <cell r="H236" t="str">
            <v>Community led</v>
          </cell>
          <cell r="I236" t="str">
            <v>Rural Hall</v>
          </cell>
          <cell r="J236" t="str">
            <v>Y</v>
          </cell>
        </row>
        <row r="237">
          <cell r="B237" t="str">
            <v>Te Atatū Library</v>
          </cell>
          <cell r="D237" t="str">
            <v>595 Te Atatū Road</v>
          </cell>
          <cell r="E237" t="str">
            <v>Henderson-Massey</v>
          </cell>
          <cell r="F237" t="str">
            <v>Council-owned</v>
          </cell>
          <cell r="G237" t="str">
            <v>Connected Communities</v>
          </cell>
          <cell r="H237" t="str">
            <v>Council led</v>
          </cell>
          <cell r="I237" t="str">
            <v>Community Library</v>
          </cell>
          <cell r="J237" t="str">
            <v>N</v>
          </cell>
        </row>
        <row r="238">
          <cell r="B238" t="str">
            <v>Te Atatū Peninsula Community Centre</v>
          </cell>
          <cell r="D238" t="str">
            <v>595 Te Atatū Road</v>
          </cell>
          <cell r="E238" t="str">
            <v>Henderson-Massey</v>
          </cell>
          <cell r="F238" t="str">
            <v>Council-owned</v>
          </cell>
          <cell r="G238" t="str">
            <v>Connected Communities</v>
          </cell>
          <cell r="H238" t="str">
            <v>Council led</v>
          </cell>
          <cell r="I238" t="str">
            <v>Community Centre</v>
          </cell>
          <cell r="J238" t="str">
            <v>Y</v>
          </cell>
        </row>
        <row r="239">
          <cell r="B239" t="str">
            <v>Te Atatū South Community Centre</v>
          </cell>
          <cell r="C239" t="str">
            <v>Te Atatū South Community Centre</v>
          </cell>
          <cell r="D239" t="str">
            <v>247 Edmonton Road</v>
          </cell>
          <cell r="E239" t="str">
            <v>Henderson-Massey</v>
          </cell>
          <cell r="F239" t="str">
            <v>Council-owned</v>
          </cell>
          <cell r="G239" t="str">
            <v>Connected Communities</v>
          </cell>
          <cell r="H239" t="str">
            <v>Council led</v>
          </cell>
          <cell r="I239" t="str">
            <v>Community Centre</v>
          </cell>
          <cell r="J239" t="str">
            <v>Y</v>
          </cell>
        </row>
        <row r="240">
          <cell r="B240" t="str">
            <v>Te Hana Hall</v>
          </cell>
          <cell r="C240" t="str">
            <v>Te Hana Hall</v>
          </cell>
          <cell r="D240" t="str">
            <v>12 Whakapirau Road</v>
          </cell>
          <cell r="E240" t="str">
            <v>Rodney</v>
          </cell>
          <cell r="F240" t="str">
            <v>Council-owned</v>
          </cell>
          <cell r="G240" t="str">
            <v>Connected Communities</v>
          </cell>
          <cell r="H240" t="str">
            <v>Council led</v>
          </cell>
          <cell r="I240" t="str">
            <v>Rural Hall</v>
          </cell>
          <cell r="J240" t="str">
            <v>Y</v>
          </cell>
        </row>
        <row r="241">
          <cell r="B241" t="str">
            <v>Te Manawa</v>
          </cell>
          <cell r="D241" t="str">
            <v>11 Kohuhu Lane</v>
          </cell>
          <cell r="E241" t="str">
            <v>Henderson-Massey</v>
          </cell>
          <cell r="F241" t="str">
            <v>Council-owned</v>
          </cell>
          <cell r="G241" t="str">
            <v>Connected Communities</v>
          </cell>
          <cell r="H241" t="str">
            <v>Council led</v>
          </cell>
          <cell r="I241" t="str">
            <v>Integrated facility</v>
          </cell>
          <cell r="J241" t="str">
            <v>Y</v>
          </cell>
        </row>
        <row r="242">
          <cell r="B242" t="str">
            <v>Te Oro</v>
          </cell>
          <cell r="C242" t="str">
            <v>Te Oro</v>
          </cell>
          <cell r="D242" t="str">
            <v>98 Line Road</v>
          </cell>
          <cell r="E242" t="str">
            <v>Maungakiekie-Tamaki</v>
          </cell>
          <cell r="F242" t="str">
            <v>Council-owned</v>
          </cell>
          <cell r="G242" t="str">
            <v>Connected Communities</v>
          </cell>
          <cell r="H242" t="str">
            <v>Council led</v>
          </cell>
          <cell r="I242" t="str">
            <v>Arts &amp; Culture</v>
          </cell>
          <cell r="J242" t="str">
            <v>Y</v>
          </cell>
        </row>
        <row r="243">
          <cell r="B243" t="str">
            <v>Te Pae o Kura-Kelston Community Centre</v>
          </cell>
          <cell r="C243" t="str">
            <v>Kelston Community Centre</v>
          </cell>
          <cell r="D243" t="str">
            <v>126 Awaroa Road</v>
          </cell>
          <cell r="E243" t="str">
            <v>Henderson-Massey</v>
          </cell>
          <cell r="F243" t="str">
            <v>Council-owned</v>
          </cell>
          <cell r="G243" t="str">
            <v>Connected Communities</v>
          </cell>
          <cell r="H243" t="str">
            <v>Council led</v>
          </cell>
          <cell r="I243" t="str">
            <v>Community Centre</v>
          </cell>
          <cell r="J243" t="str">
            <v>Y</v>
          </cell>
        </row>
        <row r="244">
          <cell r="B244" t="str">
            <v>Te Pokāpū ā- Hāpori o Ōkahukura</v>
          </cell>
          <cell r="C244" t="str">
            <v>Albany Community Hub</v>
          </cell>
          <cell r="D244" t="str">
            <v>575A Albany Highway</v>
          </cell>
          <cell r="E244" t="str">
            <v>Upper Harbour</v>
          </cell>
          <cell r="F244" t="str">
            <v>Council-owned</v>
          </cell>
          <cell r="G244" t="str">
            <v>Connected Communities</v>
          </cell>
          <cell r="H244" t="str">
            <v>Council led</v>
          </cell>
          <cell r="I244" t="str">
            <v>Community Centre</v>
          </cell>
          <cell r="J244" t="str">
            <v>Y</v>
          </cell>
        </row>
        <row r="245">
          <cell r="B245" t="str">
            <v>Te Puke ō Tara Community Centre</v>
          </cell>
          <cell r="C245" t="str">
            <v>Te Puke ō Tara Community Centre</v>
          </cell>
          <cell r="D245" t="str">
            <v>20 Newbury Street</v>
          </cell>
          <cell r="E245" t="str">
            <v>Otara-Papatoetoe</v>
          </cell>
          <cell r="F245" t="str">
            <v>Council-owned</v>
          </cell>
          <cell r="G245" t="str">
            <v>Connected Communities</v>
          </cell>
          <cell r="H245" t="str">
            <v>Council led</v>
          </cell>
          <cell r="I245" t="str">
            <v>Community Centre</v>
          </cell>
          <cell r="J245" t="str">
            <v>Y</v>
          </cell>
        </row>
        <row r="246">
          <cell r="B246" t="str">
            <v>Te Toi Uku</v>
          </cell>
          <cell r="D246" t="str">
            <v>8 Ambrico Place</v>
          </cell>
          <cell r="E246" t="str">
            <v>Whau</v>
          </cell>
          <cell r="F246" t="str">
            <v>Council-owned</v>
          </cell>
          <cell r="G246" t="str">
            <v>Connected Communities</v>
          </cell>
          <cell r="H246" t="str">
            <v>Community led</v>
          </cell>
          <cell r="I246" t="str">
            <v>Arts &amp; Culture</v>
          </cell>
          <cell r="J246" t="str">
            <v>N</v>
          </cell>
        </row>
        <row r="247">
          <cell r="B247" t="str">
            <v>Te Toro Hall</v>
          </cell>
          <cell r="C247" t="str">
            <v>Te Toro Hall</v>
          </cell>
          <cell r="D247" t="str">
            <v>Cnr Te Toro and Cooper Road</v>
          </cell>
          <cell r="E247" t="str">
            <v>Franklin</v>
          </cell>
          <cell r="F247" t="str">
            <v>Council-owned</v>
          </cell>
          <cell r="G247" t="str">
            <v>Connected Communities</v>
          </cell>
          <cell r="H247" t="str">
            <v>Community led</v>
          </cell>
          <cell r="I247" t="str">
            <v>Rural Hall</v>
          </cell>
          <cell r="J247" t="str">
            <v>Y</v>
          </cell>
        </row>
        <row r="248">
          <cell r="B248" t="str">
            <v>Te Tuhi</v>
          </cell>
          <cell r="D248" t="str">
            <v>13 Reeves Rd</v>
          </cell>
          <cell r="E248" t="str">
            <v>Howick</v>
          </cell>
          <cell r="F248" t="str">
            <v>Community lease</v>
          </cell>
          <cell r="G248" t="str">
            <v>Connected Communities</v>
          </cell>
          <cell r="H248" t="str">
            <v>Community led</v>
          </cell>
          <cell r="I248" t="str">
            <v>Arts &amp; Culture</v>
          </cell>
          <cell r="J248" t="str">
            <v>N</v>
          </cell>
        </row>
        <row r="249">
          <cell r="B249" t="str">
            <v>Te Uru</v>
          </cell>
          <cell r="D249" t="str">
            <v>420 Titirangi Road</v>
          </cell>
          <cell r="E249" t="str">
            <v>Waitakere Ranges</v>
          </cell>
          <cell r="F249" t="str">
            <v>Council-owned</v>
          </cell>
          <cell r="G249" t="str">
            <v>Connected Communities</v>
          </cell>
          <cell r="H249" t="str">
            <v>Community led</v>
          </cell>
          <cell r="I249" t="str">
            <v>Arts &amp; Culture</v>
          </cell>
          <cell r="J249" t="str">
            <v>N</v>
          </cell>
        </row>
        <row r="250">
          <cell r="B250" t="str">
            <v>Te Whare Awhina o Tamworth</v>
          </cell>
          <cell r="C250" t="str">
            <v>Te Whare Awhina Community Services Cntr</v>
          </cell>
          <cell r="D250" t="str">
            <v>4 Tamworth Close</v>
          </cell>
          <cell r="E250" t="str">
            <v>Manurewa</v>
          </cell>
          <cell r="F250" t="str">
            <v>Govt owned</v>
          </cell>
          <cell r="G250" t="str">
            <v>Connected Communities</v>
          </cell>
          <cell r="H250" t="str">
            <v>Community led</v>
          </cell>
          <cell r="I250" t="str">
            <v>Community Centre</v>
          </cell>
          <cell r="J250" t="str">
            <v>Y</v>
          </cell>
        </row>
        <row r="251">
          <cell r="B251" t="str">
            <v>The Depot Artspace</v>
          </cell>
          <cell r="C251" t="str">
            <v>The Depot</v>
          </cell>
          <cell r="D251" t="str">
            <v>28 Clarence Street</v>
          </cell>
          <cell r="E251" t="str">
            <v>Devonport-Takapuna</v>
          </cell>
          <cell r="F251" t="str">
            <v>Council-owned</v>
          </cell>
          <cell r="G251" t="str">
            <v>Connected Communities</v>
          </cell>
          <cell r="H251" t="str">
            <v>Community led</v>
          </cell>
          <cell r="I251" t="str">
            <v>Arts &amp; Culture</v>
          </cell>
          <cell r="J251" t="str">
            <v>N</v>
          </cell>
        </row>
        <row r="252">
          <cell r="B252" t="str">
            <v>The Lake House Arts Centre</v>
          </cell>
          <cell r="C252" t="str">
            <v>The Lake House Trust Inc</v>
          </cell>
          <cell r="D252" t="str">
            <v>​37 Fred Thomas Drive</v>
          </cell>
          <cell r="E252" t="str">
            <v>Devonport-Takapuna</v>
          </cell>
          <cell r="F252" t="str">
            <v>Community lease</v>
          </cell>
          <cell r="G252" t="str">
            <v>Connected Communities</v>
          </cell>
          <cell r="H252" t="str">
            <v>Community led</v>
          </cell>
          <cell r="I252" t="str">
            <v>Arts &amp; Culture</v>
          </cell>
          <cell r="J252" t="str">
            <v>N</v>
          </cell>
        </row>
        <row r="253">
          <cell r="B253" t="str">
            <v>The Rose Centre</v>
          </cell>
          <cell r="C253" t="str">
            <v>Rose Garden Comm Cntr &amp; Theatre</v>
          </cell>
          <cell r="D253" t="str">
            <v>4 School Road</v>
          </cell>
          <cell r="E253" t="str">
            <v>Devonport-Takapuna</v>
          </cell>
          <cell r="F253" t="str">
            <v>Council-owned</v>
          </cell>
          <cell r="G253" t="str">
            <v>Connected Communities</v>
          </cell>
          <cell r="H253" t="str">
            <v>Community led</v>
          </cell>
          <cell r="I253" t="str">
            <v>Arts &amp; Culture</v>
          </cell>
          <cell r="J253" t="str">
            <v>Y</v>
          </cell>
        </row>
        <row r="254">
          <cell r="B254" t="str">
            <v>Three Kings Tennis Pavilion</v>
          </cell>
          <cell r="C254" t="str">
            <v>Three Kings Tennis Pavilion</v>
          </cell>
          <cell r="D254" t="str">
            <v>Cnr Mt Albert &amp; Mt Eden Roads</v>
          </cell>
          <cell r="E254" t="str">
            <v>Puketapapa</v>
          </cell>
          <cell r="F254" t="str">
            <v>Council-owned</v>
          </cell>
          <cell r="G254" t="str">
            <v>VH Team</v>
          </cell>
          <cell r="H254" t="str">
            <v>Council led</v>
          </cell>
          <cell r="I254" t="str">
            <v>Venue for Hire</v>
          </cell>
          <cell r="J254" t="str">
            <v>Y</v>
          </cell>
        </row>
        <row r="255">
          <cell r="B255" t="str">
            <v>Titirangi Beach Hall</v>
          </cell>
          <cell r="C255" t="str">
            <v>Paturoa Bay Hall</v>
          </cell>
          <cell r="D255" t="str">
            <v>Cnr Titirangi Beach Road and Aydon Road</v>
          </cell>
          <cell r="E255" t="str">
            <v>Waitakere Ranges</v>
          </cell>
          <cell r="F255" t="str">
            <v>Land Council owned, Building community owned</v>
          </cell>
          <cell r="G255" t="str">
            <v>Connected Communities</v>
          </cell>
          <cell r="H255" t="str">
            <v>Community led</v>
          </cell>
          <cell r="I255" t="str">
            <v>Rural Hall</v>
          </cell>
          <cell r="J255" t="str">
            <v>Y</v>
          </cell>
        </row>
        <row r="256">
          <cell r="B256" t="str">
            <v>Titirangi Community House</v>
          </cell>
          <cell r="C256" t="str">
            <v>Titirangi Community House</v>
          </cell>
          <cell r="D256" t="str">
            <v>500 South Titirangi Road</v>
          </cell>
          <cell r="E256" t="str">
            <v>Waitakere Ranges</v>
          </cell>
          <cell r="F256" t="str">
            <v>Community lease</v>
          </cell>
          <cell r="G256" t="str">
            <v>Connected Communities</v>
          </cell>
          <cell r="H256" t="str">
            <v>Community led</v>
          </cell>
          <cell r="I256" t="str">
            <v>Community Centre</v>
          </cell>
          <cell r="J256" t="str">
            <v>Y</v>
          </cell>
        </row>
        <row r="257">
          <cell r="B257" t="str">
            <v>Titirangi Library</v>
          </cell>
          <cell r="D257" t="str">
            <v>500 South Titirangi Road</v>
          </cell>
          <cell r="E257" t="str">
            <v>Waitakere Ranges</v>
          </cell>
          <cell r="F257" t="str">
            <v>Council-owned</v>
          </cell>
          <cell r="G257" t="str">
            <v>Connected Communities</v>
          </cell>
          <cell r="H257" t="str">
            <v>Council led</v>
          </cell>
          <cell r="I257" t="str">
            <v>Community Library</v>
          </cell>
          <cell r="J257" t="str">
            <v>N</v>
          </cell>
        </row>
        <row r="258">
          <cell r="B258" t="str">
            <v>Titirangi War Memorial Hall</v>
          </cell>
          <cell r="C258" t="str">
            <v>Titirangi War Memorial Hall</v>
          </cell>
          <cell r="D258" t="str">
            <v>500 South Titirangi Road</v>
          </cell>
          <cell r="E258" t="str">
            <v>Waitakere Ranges</v>
          </cell>
          <cell r="F258" t="str">
            <v>Council-owned</v>
          </cell>
          <cell r="G258" t="str">
            <v>VH Team</v>
          </cell>
          <cell r="H258" t="str">
            <v>Council led</v>
          </cell>
          <cell r="I258" t="str">
            <v>Venue for Hire</v>
          </cell>
          <cell r="J258" t="str">
            <v>Y</v>
          </cell>
        </row>
        <row r="259">
          <cell r="B259" t="str">
            <v>Tui Room</v>
          </cell>
          <cell r="C259" t="str">
            <v>Otara Town Centre</v>
          </cell>
          <cell r="D259" t="str">
            <v>Fair Mall</v>
          </cell>
          <cell r="E259" t="str">
            <v>Otara-Papatoetoe</v>
          </cell>
          <cell r="F259" t="str">
            <v>Council-owned</v>
          </cell>
          <cell r="G259" t="str">
            <v>VH Team</v>
          </cell>
          <cell r="H259" t="str">
            <v>Council led</v>
          </cell>
          <cell r="I259" t="str">
            <v>Venue for Hire</v>
          </cell>
          <cell r="J259" t="str">
            <v>Y</v>
          </cell>
        </row>
        <row r="260">
          <cell r="B260" t="str">
            <v>Tupu Library</v>
          </cell>
          <cell r="D260" t="str">
            <v>102 Dawson Rd</v>
          </cell>
          <cell r="E260" t="str">
            <v>Otara-Papatoetoe</v>
          </cell>
          <cell r="F260" t="str">
            <v>Council-owned</v>
          </cell>
          <cell r="G260" t="str">
            <v>Connected Communities</v>
          </cell>
          <cell r="H260" t="str">
            <v>Council led</v>
          </cell>
          <cell r="I260" t="str">
            <v>Community Library</v>
          </cell>
          <cell r="J260" t="str">
            <v>Y</v>
          </cell>
        </row>
        <row r="261">
          <cell r="B261" t="str">
            <v>Upstairs Gallery (Lopdell)</v>
          </cell>
          <cell r="D261" t="str">
            <v>418 Titirangi Road</v>
          </cell>
          <cell r="E261" t="str">
            <v>Waitakere Ranges</v>
          </cell>
          <cell r="F261" t="str">
            <v>Council-owned</v>
          </cell>
          <cell r="G261" t="str">
            <v>Connected Communities</v>
          </cell>
          <cell r="H261" t="str">
            <v>Community led</v>
          </cell>
          <cell r="I261" t="str">
            <v>Arts &amp; Culture</v>
          </cell>
          <cell r="J261" t="str">
            <v>N</v>
          </cell>
        </row>
        <row r="262">
          <cell r="B262" t="str">
            <v>Uxbridge</v>
          </cell>
          <cell r="C262" t="str">
            <v>Uxbridge Community Art Projects Inc</v>
          </cell>
          <cell r="D262" t="str">
            <v>35 Uxbridge Road</v>
          </cell>
          <cell r="E262" t="str">
            <v>Howick</v>
          </cell>
          <cell r="F262" t="str">
            <v>Community lease</v>
          </cell>
          <cell r="G262" t="str">
            <v>Connected Communities</v>
          </cell>
          <cell r="H262" t="str">
            <v>Community led</v>
          </cell>
          <cell r="I262" t="str">
            <v>Arts &amp; Culture</v>
          </cell>
          <cell r="J262" t="str">
            <v>N</v>
          </cell>
        </row>
        <row r="263">
          <cell r="B263" t="str">
            <v>Waiatarua Hall</v>
          </cell>
          <cell r="C263" t="str">
            <v>Waiatarua Community Hall</v>
          </cell>
          <cell r="D263" t="str">
            <v>911 West Coast Road</v>
          </cell>
          <cell r="E263" t="str">
            <v>Waitakere Ranges</v>
          </cell>
          <cell r="F263" t="str">
            <v>Council-owned</v>
          </cell>
          <cell r="G263" t="str">
            <v>Connected Communities</v>
          </cell>
          <cell r="H263" t="str">
            <v>Community led</v>
          </cell>
          <cell r="I263" t="str">
            <v>Rural Hall</v>
          </cell>
          <cell r="J263" t="str">
            <v>Y</v>
          </cell>
        </row>
        <row r="264">
          <cell r="B264" t="str">
            <v>Waiau Pa Hall</v>
          </cell>
          <cell r="C264" t="str">
            <v>Waiau Pa Hall</v>
          </cell>
          <cell r="D264" t="str">
            <v>Cnr McKenzie &amp; Waiau Pa Roads</v>
          </cell>
          <cell r="E264" t="str">
            <v>Franklin</v>
          </cell>
          <cell r="F264" t="str">
            <v>Council-owned</v>
          </cell>
          <cell r="G264" t="str">
            <v>Connected Communities</v>
          </cell>
          <cell r="H264" t="str">
            <v>Community led</v>
          </cell>
          <cell r="I264" t="str">
            <v>Rural Hall</v>
          </cell>
          <cell r="J264" t="str">
            <v>Y</v>
          </cell>
        </row>
        <row r="265">
          <cell r="B265" t="str">
            <v>Waiheke Community Art Gallery</v>
          </cell>
          <cell r="D265" t="str">
            <v>2 Korora Road</v>
          </cell>
          <cell r="E265" t="str">
            <v>Waiheke</v>
          </cell>
          <cell r="F265" t="str">
            <v>Community lease</v>
          </cell>
          <cell r="G265" t="str">
            <v>Connected Communities</v>
          </cell>
          <cell r="H265" t="str">
            <v>Community led</v>
          </cell>
          <cell r="I265" t="str">
            <v>Arts &amp; Culture</v>
          </cell>
          <cell r="J265" t="str">
            <v>N</v>
          </cell>
        </row>
        <row r="266">
          <cell r="B266" t="str">
            <v>Waiheke Library</v>
          </cell>
          <cell r="D266" t="str">
            <v>131-133 Ocean View Rd</v>
          </cell>
          <cell r="E266" t="str">
            <v>Waiheke</v>
          </cell>
          <cell r="F266" t="str">
            <v>Council-owned</v>
          </cell>
          <cell r="G266" t="str">
            <v>Connected Communities</v>
          </cell>
          <cell r="H266" t="str">
            <v>Council led</v>
          </cell>
          <cell r="I266" t="str">
            <v>Community Library</v>
          </cell>
          <cell r="J266" t="str">
            <v>N</v>
          </cell>
        </row>
        <row r="267">
          <cell r="B267" t="str">
            <v>Waimauku War Memorial Hall</v>
          </cell>
          <cell r="C267" t="str">
            <v>Waimauku War Memorial Hall</v>
          </cell>
          <cell r="D267" t="str">
            <v>24 Waimauku Station Road</v>
          </cell>
          <cell r="E267" t="str">
            <v>Rodney</v>
          </cell>
          <cell r="F267" t="str">
            <v>Council-owned</v>
          </cell>
          <cell r="G267" t="str">
            <v>Connected Communities</v>
          </cell>
          <cell r="H267" t="str">
            <v>Council led</v>
          </cell>
          <cell r="I267" t="str">
            <v>Rural Hall</v>
          </cell>
          <cell r="J267" t="str">
            <v>Y</v>
          </cell>
        </row>
        <row r="268">
          <cell r="B268" t="str">
            <v>Wainui Hall</v>
          </cell>
          <cell r="C268" t="str">
            <v>Wainui Hall</v>
          </cell>
          <cell r="D268" t="str">
            <v>439 Waitoki Road</v>
          </cell>
          <cell r="E268" t="str">
            <v>Rodney</v>
          </cell>
          <cell r="F268" t="str">
            <v>Council-owned</v>
          </cell>
          <cell r="G268" t="str">
            <v>Connected Communities</v>
          </cell>
          <cell r="H268" t="str">
            <v>Council led</v>
          </cell>
          <cell r="I268" t="str">
            <v>Rural Hall</v>
          </cell>
          <cell r="J268" t="str">
            <v>Y</v>
          </cell>
        </row>
        <row r="269">
          <cell r="B269" t="str">
            <v>Waipipi Hall</v>
          </cell>
          <cell r="C269" t="str">
            <v>Waipipi Hall</v>
          </cell>
          <cell r="D269" t="str">
            <v>40 Creamery Road</v>
          </cell>
          <cell r="E269" t="str">
            <v>Franklin</v>
          </cell>
          <cell r="F269" t="str">
            <v>Council-owned</v>
          </cell>
          <cell r="G269" t="str">
            <v>Connected Communities</v>
          </cell>
          <cell r="H269" t="str">
            <v>Community led</v>
          </cell>
          <cell r="I269" t="str">
            <v>Rural Hall</v>
          </cell>
          <cell r="J269" t="str">
            <v>Y</v>
          </cell>
        </row>
        <row r="270">
          <cell r="B270" t="str">
            <v>Waitakere Arts and Cultural Devt Trust (Corban Estate Arts Centre)</v>
          </cell>
          <cell r="D270" t="str">
            <v>Corban Estate Arts Centre, 2 Mt Lebanon Lane</v>
          </cell>
          <cell r="E270" t="str">
            <v>Henderson-Massey</v>
          </cell>
          <cell r="F270" t="str">
            <v>Community lease</v>
          </cell>
          <cell r="G270" t="str">
            <v>Connected Communities</v>
          </cell>
          <cell r="H270" t="str">
            <v>Community led</v>
          </cell>
          <cell r="I270" t="str">
            <v>Arts &amp; Culture</v>
          </cell>
          <cell r="J270" t="str">
            <v>N</v>
          </cell>
        </row>
        <row r="271">
          <cell r="B271" t="str">
            <v>Waitakere Central Community Arts Council (CEAC)</v>
          </cell>
          <cell r="D271" t="str">
            <v>Corban Estate Arts Centre, 2 Mt Lebanon Lane</v>
          </cell>
          <cell r="E271" t="str">
            <v>Henderson-Massey</v>
          </cell>
          <cell r="F271" t="str">
            <v>Community lease</v>
          </cell>
          <cell r="G271" t="str">
            <v>Connected Communities</v>
          </cell>
          <cell r="H271" t="str">
            <v>Community led</v>
          </cell>
          <cell r="I271" t="str">
            <v>Arts &amp; Culture</v>
          </cell>
          <cell r="J271" t="str">
            <v>N</v>
          </cell>
        </row>
        <row r="272">
          <cell r="B272" t="str">
            <v>Waitakere Central Library</v>
          </cell>
          <cell r="D272" t="str">
            <v>3 Ratanui St</v>
          </cell>
          <cell r="E272" t="str">
            <v>Henderson-Massey</v>
          </cell>
          <cell r="F272" t="str">
            <v>Council-owned</v>
          </cell>
          <cell r="G272" t="str">
            <v>Connected Communities</v>
          </cell>
          <cell r="H272" t="str">
            <v>Council led</v>
          </cell>
          <cell r="I272" t="str">
            <v>Community Library</v>
          </cell>
          <cell r="J272" t="str">
            <v>N</v>
          </cell>
        </row>
        <row r="273">
          <cell r="B273" t="str">
            <v>Waitakere Hall</v>
          </cell>
          <cell r="C273" t="str">
            <v>Waitakere Domain Hall</v>
          </cell>
          <cell r="D273" t="str">
            <v>Bethells Road</v>
          </cell>
          <cell r="E273" t="str">
            <v>Waitakere Ranges</v>
          </cell>
          <cell r="F273" t="str">
            <v>Council-owned</v>
          </cell>
          <cell r="G273" t="str">
            <v>Connected Communities</v>
          </cell>
          <cell r="H273" t="str">
            <v>Community led</v>
          </cell>
          <cell r="I273" t="str">
            <v>Rural Hall</v>
          </cell>
          <cell r="J273" t="str">
            <v>Y</v>
          </cell>
        </row>
        <row r="274">
          <cell r="B274" t="str">
            <v>Waitakere Township Hall</v>
          </cell>
          <cell r="C274" t="str">
            <v>Waitakere Township Hall</v>
          </cell>
          <cell r="D274" t="str">
            <v>37 Township Road</v>
          </cell>
          <cell r="E274" t="str">
            <v>Waitakere Ranges</v>
          </cell>
          <cell r="F274" t="str">
            <v>Community owned</v>
          </cell>
          <cell r="G274" t="str">
            <v>Connected Communities</v>
          </cell>
          <cell r="H274" t="str">
            <v>Community led</v>
          </cell>
          <cell r="I274" t="str">
            <v>Rural Hall</v>
          </cell>
          <cell r="J274" t="str">
            <v>Y</v>
          </cell>
        </row>
        <row r="275">
          <cell r="B275" t="str">
            <v>Waiuku Community Hall</v>
          </cell>
          <cell r="C275" t="str">
            <v>Waiuku Community Hall</v>
          </cell>
          <cell r="D275" t="str">
            <v>King Street</v>
          </cell>
          <cell r="E275" t="str">
            <v>Franklin</v>
          </cell>
          <cell r="F275" t="str">
            <v>Council-owned</v>
          </cell>
          <cell r="G275" t="str">
            <v>VH Team</v>
          </cell>
          <cell r="H275" t="str">
            <v>Council led</v>
          </cell>
          <cell r="I275" t="str">
            <v>Venue for Hire</v>
          </cell>
          <cell r="J275" t="str">
            <v>Y</v>
          </cell>
        </row>
        <row r="276">
          <cell r="B276" t="str">
            <v>Waiuku Library</v>
          </cell>
          <cell r="D276" t="str">
            <v>10 King Street</v>
          </cell>
          <cell r="E276" t="str">
            <v>Franklin</v>
          </cell>
          <cell r="F276" t="str">
            <v>Council-owned</v>
          </cell>
          <cell r="G276" t="str">
            <v>Connected Communities</v>
          </cell>
          <cell r="H276" t="str">
            <v>Council led</v>
          </cell>
          <cell r="I276" t="str">
            <v>Community Library</v>
          </cell>
          <cell r="J276" t="str">
            <v>N</v>
          </cell>
        </row>
        <row r="277">
          <cell r="B277" t="str">
            <v>Waiuku War Memorial Town Hall</v>
          </cell>
          <cell r="C277" t="str">
            <v>Waiuku War Memorial Town Hall</v>
          </cell>
          <cell r="D277" t="str">
            <v>Cnr Queen St and Victoria Avenue</v>
          </cell>
          <cell r="E277" t="str">
            <v>Franklin</v>
          </cell>
          <cell r="F277" t="str">
            <v>Council-owned</v>
          </cell>
          <cell r="G277" t="str">
            <v>Connected Communities</v>
          </cell>
          <cell r="H277" t="str">
            <v>Community led</v>
          </cell>
          <cell r="I277" t="str">
            <v>Rural Hall</v>
          </cell>
          <cell r="J277" t="str">
            <v>Y</v>
          </cell>
        </row>
        <row r="278">
          <cell r="B278" t="str">
            <v>Warkworth Library</v>
          </cell>
          <cell r="D278" t="str">
            <v>2 Baxter St</v>
          </cell>
          <cell r="E278" t="str">
            <v>Rodney</v>
          </cell>
          <cell r="F278" t="str">
            <v>Council-owned</v>
          </cell>
          <cell r="G278" t="str">
            <v>Connected Communities</v>
          </cell>
          <cell r="H278" t="str">
            <v>Council led</v>
          </cell>
          <cell r="I278" t="str">
            <v>Community Library</v>
          </cell>
          <cell r="J278" t="str">
            <v>N</v>
          </cell>
        </row>
        <row r="279">
          <cell r="B279" t="str">
            <v>Warkworth Masonic Hall</v>
          </cell>
          <cell r="C279" t="str">
            <v>Warkworth Masonic Hall</v>
          </cell>
          <cell r="D279" t="str">
            <v>3 Baxter Street</v>
          </cell>
          <cell r="E279" t="str">
            <v>Rodney</v>
          </cell>
          <cell r="F279" t="str">
            <v>Council-owned</v>
          </cell>
          <cell r="G279" t="str">
            <v>Connected Communities</v>
          </cell>
          <cell r="H279" t="str">
            <v>Council led</v>
          </cell>
          <cell r="I279" t="str">
            <v>Rural Hall</v>
          </cell>
          <cell r="J279" t="str">
            <v>Y</v>
          </cell>
        </row>
        <row r="280">
          <cell r="B280" t="str">
            <v>Warkworth Town Hall</v>
          </cell>
          <cell r="C280" t="str">
            <v>Warkworth Town Hall</v>
          </cell>
          <cell r="D280" t="str">
            <v>2 Alnwick Street</v>
          </cell>
          <cell r="E280" t="str">
            <v>Rodney</v>
          </cell>
          <cell r="F280" t="str">
            <v>Council-owned</v>
          </cell>
          <cell r="G280" t="str">
            <v>Connected Communities</v>
          </cell>
          <cell r="H280" t="str">
            <v>Council led</v>
          </cell>
          <cell r="I280" t="str">
            <v>Rural Hall</v>
          </cell>
          <cell r="J280" t="str">
            <v>Y</v>
          </cell>
        </row>
        <row r="281">
          <cell r="B281" t="str">
            <v>Wellsford Community Centre</v>
          </cell>
          <cell r="C281" t="str">
            <v>Wellsford Community Centre</v>
          </cell>
          <cell r="D281" t="str">
            <v>1 Matheson Road</v>
          </cell>
          <cell r="E281" t="str">
            <v>Rodney</v>
          </cell>
          <cell r="F281" t="str">
            <v>Council-owned</v>
          </cell>
          <cell r="G281" t="str">
            <v>Connected Communities</v>
          </cell>
          <cell r="H281" t="str">
            <v>Community led</v>
          </cell>
          <cell r="I281" t="str">
            <v>Community Centre</v>
          </cell>
          <cell r="J281" t="str">
            <v>Y</v>
          </cell>
        </row>
        <row r="282">
          <cell r="B282" t="str">
            <v>Wellsford Library</v>
          </cell>
          <cell r="D282" t="str">
            <v>13 Port Albert Rd</v>
          </cell>
          <cell r="E282" t="str">
            <v>Rodney</v>
          </cell>
          <cell r="F282" t="str">
            <v>Council-owned</v>
          </cell>
          <cell r="G282" t="str">
            <v>Connected Communities</v>
          </cell>
          <cell r="H282" t="str">
            <v>Council led</v>
          </cell>
          <cell r="I282" t="str">
            <v>Community Library</v>
          </cell>
          <cell r="J282" t="str">
            <v>Y</v>
          </cell>
        </row>
        <row r="283">
          <cell r="B283" t="str">
            <v>Wesley Community Centre</v>
          </cell>
          <cell r="C283" t="str">
            <v>Wesley Community Centre</v>
          </cell>
          <cell r="D283" t="str">
            <v>740 Sandringham Road</v>
          </cell>
          <cell r="E283" t="str">
            <v>Puketapapa</v>
          </cell>
          <cell r="F283" t="str">
            <v>Council-owned</v>
          </cell>
          <cell r="G283" t="str">
            <v>Connected Communities</v>
          </cell>
          <cell r="H283" t="str">
            <v>Council led</v>
          </cell>
          <cell r="I283" t="str">
            <v>Community Centre</v>
          </cell>
          <cell r="J283" t="str">
            <v>Y</v>
          </cell>
        </row>
        <row r="284">
          <cell r="B284" t="str">
            <v>West Coast Gallery</v>
          </cell>
          <cell r="C284" t="str">
            <v>West Coast Art Gallery</v>
          </cell>
          <cell r="D284" t="str">
            <v>Old Fire Station, Seaview Rd</v>
          </cell>
          <cell r="E284" t="str">
            <v>Waitakere Ranges</v>
          </cell>
          <cell r="F284" t="str">
            <v>Community lease</v>
          </cell>
          <cell r="G284" t="str">
            <v>Connected Communities</v>
          </cell>
          <cell r="H284" t="str">
            <v>Community led</v>
          </cell>
          <cell r="I284" t="str">
            <v>Arts &amp; Culture</v>
          </cell>
          <cell r="J284" t="str">
            <v>N</v>
          </cell>
        </row>
        <row r="285">
          <cell r="B285" t="str">
            <v>Western Springs Garden Community Hall/s</v>
          </cell>
          <cell r="C285" t="str">
            <v>Western Springs Garden Community Hall</v>
          </cell>
          <cell r="D285" t="str">
            <v>956-990 Great North Road</v>
          </cell>
          <cell r="E285" t="str">
            <v>Albert-Eden</v>
          </cell>
          <cell r="F285" t="str">
            <v>Council-owned</v>
          </cell>
          <cell r="G285" t="str">
            <v>VH Team</v>
          </cell>
          <cell r="H285" t="str">
            <v>Council led</v>
          </cell>
          <cell r="I285" t="str">
            <v>Venue for Hire</v>
          </cell>
          <cell r="J285" t="str">
            <v>Y</v>
          </cell>
        </row>
        <row r="286">
          <cell r="B286" t="str">
            <v>Wetlands Building</v>
          </cell>
          <cell r="C286" t="str">
            <v>Wetlands Building</v>
          </cell>
          <cell r="D286" t="str">
            <v>Stancombe Road</v>
          </cell>
          <cell r="E286" t="str">
            <v>Howick</v>
          </cell>
          <cell r="F286" t="str">
            <v>Council-owned</v>
          </cell>
          <cell r="G286" t="str">
            <v>VH Team</v>
          </cell>
          <cell r="H286" t="str">
            <v>Council led</v>
          </cell>
          <cell r="I286" t="str">
            <v>Venue for Hire</v>
          </cell>
          <cell r="J286" t="str">
            <v>Y</v>
          </cell>
        </row>
        <row r="287">
          <cell r="B287" t="str">
            <v>Weymouth Community Hall</v>
          </cell>
          <cell r="C287" t="str">
            <v>Weymouth Community Hall</v>
          </cell>
          <cell r="D287" t="str">
            <v>11 Beihlers Road</v>
          </cell>
          <cell r="E287" t="str">
            <v>Manurewa</v>
          </cell>
          <cell r="F287" t="str">
            <v>Council-owned</v>
          </cell>
          <cell r="G287" t="str">
            <v>VH Team</v>
          </cell>
          <cell r="H287" t="str">
            <v>Council led</v>
          </cell>
          <cell r="I287" t="str">
            <v>Venue for Hire</v>
          </cell>
          <cell r="J287" t="str">
            <v>Y</v>
          </cell>
        </row>
        <row r="288">
          <cell r="B288" t="str">
            <v>Whangaparaoa Library</v>
          </cell>
          <cell r="D288" t="str">
            <v>9 Main St</v>
          </cell>
          <cell r="E288" t="str">
            <v>Hibiscus and Bays</v>
          </cell>
          <cell r="F288" t="str">
            <v>Council-owned</v>
          </cell>
          <cell r="G288" t="str">
            <v>Connected Communities</v>
          </cell>
          <cell r="H288" t="str">
            <v>Council led</v>
          </cell>
          <cell r="I288" t="str">
            <v>Community Library</v>
          </cell>
          <cell r="J288" t="str">
            <v>Y</v>
          </cell>
        </row>
        <row r="289">
          <cell r="B289" t="str">
            <v>Whangaripo Hall</v>
          </cell>
          <cell r="C289" t="str">
            <v>Whangaripo Hall</v>
          </cell>
          <cell r="D289" t="str">
            <v>1272 Whangaripo Valley Road</v>
          </cell>
          <cell r="E289" t="str">
            <v>Rodney</v>
          </cell>
          <cell r="F289" t="str">
            <v>Council-owned</v>
          </cell>
          <cell r="G289" t="str">
            <v>Connected Communities</v>
          </cell>
          <cell r="H289" t="str">
            <v>Community led</v>
          </cell>
          <cell r="I289" t="str">
            <v>Rural Hall</v>
          </cell>
          <cell r="J289" t="str">
            <v>Y</v>
          </cell>
        </row>
        <row r="290">
          <cell r="B290" t="str">
            <v>Whangateau Hall</v>
          </cell>
          <cell r="C290" t="str">
            <v>Whangateau Hall</v>
          </cell>
          <cell r="D290" t="str">
            <v>511 Leigh Road</v>
          </cell>
          <cell r="E290" t="str">
            <v>Rodney</v>
          </cell>
          <cell r="F290" t="str">
            <v>Council-owned</v>
          </cell>
          <cell r="G290" t="str">
            <v>Connected Communities</v>
          </cell>
          <cell r="H290" t="str">
            <v>Community led</v>
          </cell>
          <cell r="I290" t="str">
            <v>Rural Hall</v>
          </cell>
          <cell r="J290" t="str">
            <v>Y</v>
          </cell>
        </row>
        <row r="291">
          <cell r="B291" t="str">
            <v>Whare Koa - Māngere Community House</v>
          </cell>
          <cell r="C291" t="str">
            <v>Whare Koa Māngere Community House</v>
          </cell>
          <cell r="D291" t="str">
            <v>141 Robertson Road</v>
          </cell>
          <cell r="E291" t="str">
            <v>Mangere-Otahuhu</v>
          </cell>
          <cell r="F291" t="str">
            <v>Council-owned</v>
          </cell>
          <cell r="G291" t="str">
            <v>Connected Communities</v>
          </cell>
          <cell r="H291" t="str">
            <v>Council led</v>
          </cell>
          <cell r="I291" t="str">
            <v>Rural Hall</v>
          </cell>
          <cell r="J291" t="str">
            <v>Y</v>
          </cell>
        </row>
        <row r="292">
          <cell r="B292" t="str">
            <v>Whare Toi (Depot)</v>
          </cell>
          <cell r="D292" t="str">
            <v>Kerr Street</v>
          </cell>
          <cell r="E292" t="str">
            <v>Devonport-Takapuna</v>
          </cell>
          <cell r="F292" t="str">
            <v>Community lease</v>
          </cell>
          <cell r="G292" t="str">
            <v>Connected Communities</v>
          </cell>
          <cell r="H292" t="str">
            <v>Community led</v>
          </cell>
          <cell r="I292" t="str">
            <v>Arts &amp; Culture</v>
          </cell>
          <cell r="J292" t="str">
            <v>N</v>
          </cell>
        </row>
        <row r="293">
          <cell r="B293" t="str">
            <v>Whitford Community Hall</v>
          </cell>
          <cell r="C293" t="str">
            <v>Whitford Community Hall</v>
          </cell>
          <cell r="D293" t="str">
            <v>1 Whitford Maraetai Road</v>
          </cell>
          <cell r="E293" t="str">
            <v>Franklin</v>
          </cell>
          <cell r="F293" t="str">
            <v>Council-owned</v>
          </cell>
          <cell r="G293" t="str">
            <v>Connected Communities</v>
          </cell>
          <cell r="H293" t="str">
            <v>Council led</v>
          </cell>
          <cell r="I293" t="str">
            <v>Rural Hall</v>
          </cell>
          <cell r="J293" t="str">
            <v>Y</v>
          </cell>
        </row>
        <row r="294">
          <cell r="B294" t="str">
            <v>Wiri Community Hall</v>
          </cell>
          <cell r="C294" t="str">
            <v>Wiri Community Hall</v>
          </cell>
          <cell r="D294" t="str">
            <v>11 Inverell Avenue</v>
          </cell>
          <cell r="E294" t="str">
            <v>Manurewa</v>
          </cell>
          <cell r="F294" t="str">
            <v>Council-owned</v>
          </cell>
          <cell r="G294" t="str">
            <v>VH Team</v>
          </cell>
          <cell r="H294" t="str">
            <v>Council led</v>
          </cell>
          <cell r="I294" t="str">
            <v>Venue for Hire</v>
          </cell>
          <cell r="J294" t="str">
            <v>Y</v>
          </cell>
        </row>
        <row r="295">
          <cell r="B295" t="str">
            <v>Zeal Youth Facility</v>
          </cell>
          <cell r="C295" t="str">
            <v>Youth Facility Zeal</v>
          </cell>
          <cell r="D295" t="str">
            <v>Same location as West Wave</v>
          </cell>
          <cell r="E295" t="str">
            <v>Henderson-Massey</v>
          </cell>
          <cell r="F295" t="str">
            <v>Council-owned</v>
          </cell>
          <cell r="G295" t="str">
            <v>Connected Communities</v>
          </cell>
          <cell r="H295" t="str">
            <v>Community led</v>
          </cell>
          <cell r="I295" t="str">
            <v>Community Centre</v>
          </cell>
          <cell r="J295" t="str">
            <v>N</v>
          </cell>
        </row>
      </sheetData>
      <sheetData sheetId="7"/>
      <sheetData sheetId="8"/>
      <sheetData sheetId="9"/>
      <sheetData sheetId="10"/>
      <sheetData sheetId="11">
        <row r="1">
          <cell r="G1" t="str">
            <v>Facility name</v>
          </cell>
        </row>
        <row r="2">
          <cell r="G2" t="str">
            <v>Ahuroa Hall</v>
          </cell>
        </row>
        <row r="3">
          <cell r="G3" t="str">
            <v>Ararimu Hall</v>
          </cell>
        </row>
        <row r="4">
          <cell r="G4" t="str">
            <v>n/a</v>
          </cell>
        </row>
        <row r="5">
          <cell r="G5" t="str">
            <v>n/a</v>
          </cell>
        </row>
        <row r="6">
          <cell r="G6" t="str">
            <v>Awhitu Central Hall</v>
          </cell>
        </row>
        <row r="7">
          <cell r="G7" t="str">
            <v>Bayview Community Centre</v>
          </cell>
        </row>
        <row r="8">
          <cell r="G8" t="str">
            <v>Beach Haven Community House</v>
          </cell>
        </row>
        <row r="9">
          <cell r="G9" t="str">
            <v>Birkdale Community House</v>
          </cell>
        </row>
        <row r="10">
          <cell r="G10" t="str">
            <v>Blockhouse Bay Community Centre</v>
          </cell>
        </row>
        <row r="11">
          <cell r="G11" t="str">
            <v>Buckland Community Centre</v>
          </cell>
        </row>
        <row r="12">
          <cell r="G12" t="str">
            <v>Centrestage Theatre</v>
          </cell>
        </row>
        <row r="13">
          <cell r="G13" t="str">
            <v>n/a</v>
          </cell>
        </row>
        <row r="14">
          <cell r="G14" t="str">
            <v>Coatesville Settlers Hall</v>
          </cell>
        </row>
        <row r="15">
          <cell r="G15" t="str">
            <v>n/a</v>
          </cell>
        </row>
        <row r="16">
          <cell r="G16" t="str">
            <v>n/a</v>
          </cell>
        </row>
        <row r="17">
          <cell r="G17" t="str">
            <v>n/a</v>
          </cell>
        </row>
        <row r="18">
          <cell r="G18" t="str">
            <v>Devonport Community House</v>
          </cell>
        </row>
        <row r="19">
          <cell r="G19" t="str">
            <v>Devonport Museum</v>
          </cell>
        </row>
        <row r="20">
          <cell r="G20" t="str">
            <v>Dunkirk Rd Activity Centre</v>
          </cell>
        </row>
        <row r="21">
          <cell r="G21" t="str">
            <v>Bays Community Centre - St Annes Hall</v>
          </cell>
        </row>
        <row r="22">
          <cell r="G22" t="str">
            <v>East Coast Bays Community Centre</v>
          </cell>
        </row>
        <row r="23">
          <cell r="G23" t="str">
            <v>Old Flat Bush School Hall</v>
          </cell>
        </row>
        <row r="24">
          <cell r="G24" t="str">
            <v>Glasgow Park Hall</v>
          </cell>
        </row>
        <row r="25">
          <cell r="G25" t="str">
            <v>Glen Eden Community and Recreation Centre War Memorial Hall</v>
          </cell>
        </row>
        <row r="26">
          <cell r="G26" t="str">
            <v>Glen Eden Community House</v>
          </cell>
        </row>
        <row r="27">
          <cell r="G27" t="str">
            <v>Glenbrook Beach Hall</v>
          </cell>
        </row>
        <row r="28">
          <cell r="G28" t="str">
            <v>Glenbrook War Memorial Hall</v>
          </cell>
        </row>
        <row r="29">
          <cell r="G29" t="str">
            <v>Glendene Community Hub</v>
          </cell>
        </row>
        <row r="30">
          <cell r="G30" t="str">
            <v>Glenfield Community Centre</v>
          </cell>
        </row>
        <row r="31">
          <cell r="G31" t="str">
            <v>n/a</v>
          </cell>
        </row>
        <row r="32">
          <cell r="G32" t="str">
            <v>Grahams Beach Settlers Hall</v>
          </cell>
        </row>
        <row r="33">
          <cell r="G33" t="str">
            <v>Green Bay Community House</v>
          </cell>
        </row>
        <row r="34">
          <cell r="G34" t="str">
            <v>Grey Lynn Community Centre</v>
          </cell>
        </row>
        <row r="35">
          <cell r="G35" t="str">
            <v>Hearts and Minds</v>
          </cell>
        </row>
        <row r="36">
          <cell r="G36" t="str">
            <v>Helensville Arts Centre</v>
          </cell>
        </row>
        <row r="37">
          <cell r="G37" t="str">
            <v>Hibiscus Coast Youth Centre</v>
          </cell>
        </row>
        <row r="38">
          <cell r="G38" t="str">
            <v>Highbury Community House</v>
          </cell>
        </row>
        <row r="39">
          <cell r="G39" t="str">
            <v>Hoani Waititi House</v>
          </cell>
        </row>
        <row r="40">
          <cell r="G40" t="str">
            <v>Headquarters, Hobsonville</v>
          </cell>
        </row>
        <row r="41">
          <cell r="G41" t="str">
            <v>Sunderland Lounge</v>
          </cell>
        </row>
        <row r="42">
          <cell r="G42" t="str">
            <v>Anchorage Park Community House</v>
          </cell>
        </row>
        <row r="43">
          <cell r="G43" t="str">
            <v>Highland Park Community House</v>
          </cell>
        </row>
        <row r="44">
          <cell r="G44" t="str">
            <v>n/a</v>
          </cell>
        </row>
        <row r="45">
          <cell r="G45" t="str">
            <v>Huia Hall</v>
          </cell>
        </row>
        <row r="46">
          <cell r="G46" t="str">
            <v>Hunua Hall</v>
          </cell>
        </row>
        <row r="47">
          <cell r="G47" t="str">
            <v>Marlborough Park Youth Facility</v>
          </cell>
        </row>
        <row r="48">
          <cell r="G48" t="str">
            <v>Karaka War Memorial Hall</v>
          </cell>
        </row>
        <row r="49">
          <cell r="G49" t="str">
            <v>Kawakawa Bay Community Hall</v>
          </cell>
        </row>
        <row r="50">
          <cell r="G50" t="str">
            <v>Kelston Community Hub</v>
          </cell>
        </row>
        <row r="51">
          <cell r="G51" t="str">
            <v>Kourawhero Hall</v>
          </cell>
        </row>
        <row r="52">
          <cell r="G52" t="str">
            <v>Laingholm Village Hall</v>
          </cell>
        </row>
        <row r="53">
          <cell r="G53" t="str">
            <v>Leigh Hall</v>
          </cell>
        </row>
        <row r="54">
          <cell r="G54" t="str">
            <v>Mahurangi East Community Centre</v>
          </cell>
        </row>
        <row r="55">
          <cell r="G55" t="str">
            <v>n/a</v>
          </cell>
        </row>
        <row r="56">
          <cell r="G56" t="str">
            <v>Maraetai Beach Community Hall</v>
          </cell>
        </row>
        <row r="57">
          <cell r="G57" t="str">
            <v>Manutewhau - West Harbour Community Hub</v>
          </cell>
        </row>
        <row r="58">
          <cell r="G58" t="str">
            <v>Massey Community Hub</v>
          </cell>
        </row>
        <row r="59">
          <cell r="G59" t="str">
            <v>Matakawau War Memorial Hall</v>
          </cell>
        </row>
        <row r="60">
          <cell r="G60" t="str">
            <v>Mauku Victory Hall</v>
          </cell>
        </row>
        <row r="61">
          <cell r="G61" t="str">
            <v>Hub West McLaren Park Henderson South</v>
          </cell>
        </row>
        <row r="62">
          <cell r="G62" t="str">
            <v>Meadowood Community House</v>
          </cell>
        </row>
        <row r="63">
          <cell r="G63" t="str">
            <v>n/a</v>
          </cell>
        </row>
        <row r="64">
          <cell r="G64" t="str">
            <v>n/a</v>
          </cell>
        </row>
        <row r="65">
          <cell r="G65" t="str">
            <v>Oratia Settlers Hall</v>
          </cell>
        </row>
        <row r="66">
          <cell r="G66" t="str">
            <v>Orere War Memorial Hall</v>
          </cell>
        </row>
        <row r="67">
          <cell r="G67" t="str">
            <v>Otahuhu Town Hall &amp; Community Centre</v>
          </cell>
        </row>
        <row r="68">
          <cell r="G68" t="str">
            <v>Pakiri Hall</v>
          </cell>
        </row>
        <row r="69">
          <cell r="G69" t="str">
            <v>n/a</v>
          </cell>
        </row>
        <row r="70">
          <cell r="G70" t="str">
            <v>n/a</v>
          </cell>
        </row>
        <row r="71">
          <cell r="G71" t="str">
            <v>Paparimu Hall</v>
          </cell>
        </row>
        <row r="72">
          <cell r="G72" t="str">
            <v>Titirangi Beach Hall</v>
          </cell>
        </row>
        <row r="73">
          <cell r="G73" t="str">
            <v>Barnett Hall</v>
          </cell>
        </row>
        <row r="74">
          <cell r="G74" t="str">
            <v>Playhouse Theatre</v>
          </cell>
        </row>
        <row r="75">
          <cell r="G75" t="str">
            <v>Point Wells Hall</v>
          </cell>
        </row>
        <row r="76">
          <cell r="G76" t="str">
            <v>Pollok Community Centre</v>
          </cell>
        </row>
        <row r="77">
          <cell r="G77" t="str">
            <v>Ponsonby Community Centre</v>
          </cell>
        </row>
        <row r="78">
          <cell r="G78" t="str">
            <v>Pukekohe East Community Centre</v>
          </cell>
        </row>
        <row r="79">
          <cell r="G79" t="str">
            <v>Pukeoware Hall</v>
          </cell>
        </row>
        <row r="80">
          <cell r="G80" t="str">
            <v>Puni School Hall</v>
          </cell>
        </row>
        <row r="81">
          <cell r="G81" t="str">
            <v>Ramarama Hall</v>
          </cell>
        </row>
        <row r="82">
          <cell r="G82" t="str">
            <v>Manu Tukutuku Community Centre</v>
          </cell>
        </row>
        <row r="83">
          <cell r="G83" t="str">
            <v>Ranfurly Hall, Kaipara Flats</v>
          </cell>
        </row>
        <row r="84">
          <cell r="G84" t="str">
            <v>Ranui Community Centre</v>
          </cell>
        </row>
        <row r="85">
          <cell r="G85" t="str">
            <v>n/a</v>
          </cell>
        </row>
        <row r="86">
          <cell r="G86" t="str">
            <v>Glendowie Community Centre</v>
          </cell>
        </row>
        <row r="87">
          <cell r="G87" t="str">
            <v>St Heliers Church &amp; Community Centre</v>
          </cell>
        </row>
        <row r="88">
          <cell r="G88" t="str">
            <v>Nga Tapuwae Community Centre</v>
          </cell>
        </row>
        <row r="89">
          <cell r="G89" t="str">
            <v>Sturges West Community House</v>
          </cell>
        </row>
        <row r="90">
          <cell r="G90" t="str">
            <v>Kennedy Park Observation Post</v>
          </cell>
        </row>
        <row r="91">
          <cell r="G91" t="str">
            <v>Sunnynook Community Centre</v>
          </cell>
        </row>
        <row r="92">
          <cell r="G92" t="str">
            <v>n/a</v>
          </cell>
        </row>
        <row r="93">
          <cell r="G93" t="str">
            <v>Tapora Hall</v>
          </cell>
        </row>
        <row r="94">
          <cell r="G94" t="str">
            <v>Tauhoa (Victoria) Hall</v>
          </cell>
        </row>
        <row r="95">
          <cell r="G95" t="str">
            <v>Te Toro Hall</v>
          </cell>
        </row>
        <row r="96">
          <cell r="G96" t="str">
            <v>Te Tuhi</v>
          </cell>
        </row>
        <row r="97">
          <cell r="G97" t="str">
            <v>Clendon Park Community House</v>
          </cell>
        </row>
        <row r="98">
          <cell r="G98" t="str">
            <v>Randwick Park Community House</v>
          </cell>
        </row>
        <row r="99">
          <cell r="G99" t="str">
            <v>Te Whare Awhina o Tamworth</v>
          </cell>
        </row>
        <row r="100">
          <cell r="G100" t="str">
            <v>Clover Park Community House</v>
          </cell>
        </row>
        <row r="101">
          <cell r="G101" t="str">
            <v>Remuera-Newmarket Community Centre</v>
          </cell>
        </row>
        <row r="102">
          <cell r="G102" t="str">
            <v>The Lake House Arts Centre</v>
          </cell>
        </row>
        <row r="103">
          <cell r="G103" t="str">
            <v>Pumphouse Theatre</v>
          </cell>
        </row>
        <row r="104">
          <cell r="G104" t="str">
            <v>The Rose Centre</v>
          </cell>
        </row>
        <row r="105">
          <cell r="G105" t="str">
            <v>Epsom Community Centre</v>
          </cell>
        </row>
        <row r="106">
          <cell r="G106" t="str">
            <v>Parnell Community Centre</v>
          </cell>
        </row>
        <row r="107">
          <cell r="G107" t="str">
            <v>Titirangi Community House</v>
          </cell>
        </row>
        <row r="108">
          <cell r="G108" t="str">
            <v>Waiatarua Hall</v>
          </cell>
        </row>
        <row r="109">
          <cell r="G109" t="str">
            <v>Waiau Pa Hall</v>
          </cell>
        </row>
        <row r="110">
          <cell r="G110" t="str">
            <v>Waiheke Community Art Gallery</v>
          </cell>
        </row>
        <row r="111">
          <cell r="G111" t="str">
            <v>Waipipi Hall</v>
          </cell>
        </row>
        <row r="112">
          <cell r="G112" t="str">
            <v>Waitakere Hall</v>
          </cell>
        </row>
        <row r="113">
          <cell r="G113" t="str">
            <v>Waitakere Township Hall</v>
          </cell>
        </row>
        <row r="114">
          <cell r="G114" t="str">
            <v>Wellsford Community Centre</v>
          </cell>
        </row>
        <row r="115">
          <cell r="G115" t="str">
            <v>West Coast Gallery</v>
          </cell>
        </row>
        <row r="116">
          <cell r="G116" t="str">
            <v>Waiuku War Memorial Town Hall</v>
          </cell>
        </row>
        <row r="117">
          <cell r="G117" t="str">
            <v>Whangaripo Hall</v>
          </cell>
        </row>
        <row r="118">
          <cell r="G118" t="str">
            <v>Whangateau Hall</v>
          </cell>
        </row>
        <row r="119">
          <cell r="G119" t="str">
            <v>Mt Albert Community &amp; Recreation Centre</v>
          </cell>
        </row>
        <row r="120">
          <cell r="G120" t="str">
            <v>Zeal Youth Facility</v>
          </cell>
        </row>
        <row r="121">
          <cell r="G121" t="str">
            <v>Albany Hall</v>
          </cell>
        </row>
        <row r="122">
          <cell r="G122" t="str">
            <v>Artworks Theatre</v>
          </cell>
        </row>
        <row r="123">
          <cell r="G123" t="str">
            <v>Corban Estate Arts Centre (CEAC)</v>
          </cell>
        </row>
        <row r="124">
          <cell r="G124" t="str">
            <v>Estuary Arts Centre</v>
          </cell>
        </row>
        <row r="125">
          <cell r="G125" t="str">
            <v>Great Barrier Island Heritage Village and Arts Centre</v>
          </cell>
        </row>
        <row r="126">
          <cell r="G126" t="str">
            <v>Howick Childrens and Youth Theatre (Star of the Sea)</v>
          </cell>
        </row>
        <row r="127">
          <cell r="G127" t="str">
            <v>Howick Historical Village</v>
          </cell>
        </row>
        <row r="128">
          <cell r="G128" t="str">
            <v>Howick Little Theatre</v>
          </cell>
        </row>
        <row r="129">
          <cell r="G129" t="str">
            <v>Kumeu Arts Centre</v>
          </cell>
        </row>
        <row r="130">
          <cell r="G130" t="str">
            <v>Lake House Arts Centre</v>
          </cell>
        </row>
        <row r="131">
          <cell r="G131" t="str">
            <v>Mairangi Arts Centre</v>
          </cell>
        </row>
        <row r="132">
          <cell r="G132" t="str">
            <v>McCahon House</v>
          </cell>
        </row>
        <row r="133">
          <cell r="G133" t="str">
            <v>Michael King Writers Centre</v>
          </cell>
        </row>
        <row r="134">
          <cell r="G134" t="str">
            <v>North Shore Theatre and Arts Trust (Pumphouse Theatre)</v>
          </cell>
        </row>
        <row r="135">
          <cell r="G135" t="str">
            <v>Northart Gallery</v>
          </cell>
        </row>
        <row r="136">
          <cell r="G136" t="str">
            <v>Okura Hall</v>
          </cell>
        </row>
        <row r="137">
          <cell r="G137" t="str">
            <v>Pacifica Arts Centre (CEAC)</v>
          </cell>
        </row>
        <row r="138">
          <cell r="G138" t="str">
            <v>Pah Homestead Wallace Arts Centre</v>
          </cell>
        </row>
        <row r="139">
          <cell r="G139" t="str">
            <v>Papakura Museum</v>
          </cell>
        </row>
        <row r="140">
          <cell r="G140" t="str">
            <v>Papatoetoe Historical Society Museum</v>
          </cell>
        </row>
        <row r="141">
          <cell r="G141" t="str">
            <v>Q Theatre</v>
          </cell>
        </row>
        <row r="142">
          <cell r="G142" t="str">
            <v>Shadbolt House (non operational)</v>
          </cell>
        </row>
        <row r="143">
          <cell r="G143" t="str">
            <v>Silverdale Hall</v>
          </cell>
        </row>
        <row r="144">
          <cell r="G144" t="str">
            <v>TAPAC</v>
          </cell>
        </row>
        <row r="145">
          <cell r="G145" t="str">
            <v>Te Toi Uku</v>
          </cell>
        </row>
        <row r="146">
          <cell r="G146" t="str">
            <v>Te Uru</v>
          </cell>
        </row>
        <row r="147">
          <cell r="G147" t="str">
            <v>The Depot Artspace</v>
          </cell>
        </row>
        <row r="148">
          <cell r="G148" t="str">
            <v>Upstairs Gallery (Lopdell)</v>
          </cell>
        </row>
        <row r="149">
          <cell r="G149" t="str">
            <v>Uxbridge</v>
          </cell>
        </row>
        <row r="150">
          <cell r="G150" t="str">
            <v>Waitakere Arts and Cultural Devt Trust (Corban Estate Arts Centre)</v>
          </cell>
        </row>
        <row r="151">
          <cell r="G151" t="str">
            <v>Waitakere Central Community Arts Council (CEAC)</v>
          </cell>
        </row>
        <row r="152">
          <cell r="G152" t="str">
            <v>Whare Toi (Depot)</v>
          </cell>
        </row>
      </sheetData>
      <sheetData sheetId="12"/>
      <sheetData sheetId="13"/>
      <sheetData sheetId="14"/>
      <sheetData sheetId="15"/>
      <sheetData sheetId="16"/>
      <sheetData sheetId="1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Lisianne Hoch" id="{7F436014-C419-4D7B-A1FB-00880EA72ECE}" userId="S::hochl@aklc.govt.nz::2f38dc84-a10d-4f5d-8470-c2d00bbf3cb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8F044C-7716-4A76-BAF2-D5DFA2FD1687}" name="Table2" displayName="Table2" ref="A4:F360" totalsRowShown="0" headerRowDxfId="10">
  <autoFilter ref="A4:F360" xr:uid="{6A94C43B-C778-4183-8F6E-EC0178907989}"/>
  <tableColumns count="6">
    <tableColumn id="1" xr3:uid="{5B78A8AC-A93F-40AB-AE91-FAD12917D96F}" name="Facility" dataDxfId="9"/>
    <tableColumn id="2" xr3:uid="{76E32616-B877-466D-94B6-E9A8F8A292B5}" name="Room" dataDxfId="8"/>
    <tableColumn id="3" xr3:uid="{B95D59C2-9B23-4166-BEFA-5F1EE039781E}" name="In Sphere"/>
    <tableColumn id="4" xr3:uid="{D192F7BD-8DE9-44F5-88BC-EAF876A766BC}" name="Notes"/>
    <tableColumn id="6" xr3:uid="{9326D838-699B-45C7-89BD-158E08D37EDE}" name="Column1" dataDxfId="7">
      <calculatedColumnFormula>_xlfn.CONCAT(Table2[[#This Row],[Facility]],Table2[[#This Row],[Room]])</calculatedColumnFormula>
    </tableColumn>
    <tableColumn id="5" xr3:uid="{5C75A8E9-B31F-4F49-A403-43EF76F5329B}" name="check in facilities" dataDxfId="6">
      <calculatedColumnFormula>VLOOKUP(Table2[[#This Row],[Facility]],[1]Facilities!B:J,9,FALSE)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C3A108-5E72-485F-A0DE-F2C1D69BAC96}" name="Table1" displayName="Table1" ref="A3:W295" totalsRowShown="0" headerRowDxfId="2">
  <autoFilter ref="A3:W295" xr:uid="{8E43BBC6-5DE9-4148-A666-4E7F7ED06109}"/>
  <tableColumns count="23">
    <tableColumn id="1" xr3:uid="{DE7F93C1-F588-471D-B890-36DDBA88CABD}" name="Building/Location"/>
    <tableColumn id="2" xr3:uid="{B86FB5DD-2FD7-47D0-B279-C36063947D96}" name="Facility Name"/>
    <tableColumn id="3" xr3:uid="{0AE7AC89-9026-43B8-A56D-CAEE3FF0A41E}" name="Alternative Name"/>
    <tableColumn id="4" xr3:uid="{A6DB16E5-D65F-46AD-B559-4D5530544996}" name="Physical Address"/>
    <tableColumn id="5" xr3:uid="{C64FA786-D9B6-4804-98C8-DD59BF37AB03}" name="Local Board"/>
    <tableColumn id="6" xr3:uid="{CD1F1EEE-DD38-4632-AEF1-CA693C862004}" name="Ownership"/>
    <tableColumn id="7" xr3:uid="{7B70E844-FE5B-4EDE-A491-72DDD54B35FC}" name="Governance model"/>
    <tableColumn id="8" xr3:uid="{3D41FA9C-152A-49A9-9E95-1CE7FCF092DD}" name="Delivery model"/>
    <tableColumn id="9" xr3:uid="{EAACCBAD-E621-489F-95CE-188BE3B15104}" name="Facility Type"/>
    <tableColumn id="10" xr3:uid="{30FECC4D-E873-4B73-BEB6-27A397E3B427}" name="Bookable?"/>
    <tableColumn id="11" xr3:uid="{EB67431A-BACC-4DFF-9611-605912D37F44}" name="Agreement type"/>
    <tableColumn id="19" xr3:uid="{FEE00A54-5264-4029-82A8-4E4809507ACE}" name="Funding type"/>
    <tableColumn id="12" xr3:uid="{40C8B4F6-6DDA-466D-B502-A94E7BE0414A}" name="Responsibility"/>
    <tableColumn id="13" xr3:uid="{11E0AB9E-057D-437B-A0D0-9F0DA2CFD794}" name="Community Centre"/>
    <tableColumn id="20" xr3:uid="{77B9C192-ED79-45CF-9980-372F9D5794D2}" name="Council Services"/>
    <tableColumn id="14" xr3:uid="{19625C8C-8AF8-4ED9-AFFF-43A0F1AEDF90}" name="Arts and culture"/>
    <tableColumn id="15" xr3:uid="{415F4681-3F77-4B41-BD2F-005DD53D8851}" name="Library"/>
    <tableColumn id="16" xr3:uid="{BDA36691-8AA5-4314-B18F-4979BDD56DDA}" name="Rural Hall"/>
    <tableColumn id="17" xr3:uid="{C6034C6D-0993-4BB0-B2E3-15124A376A7C}" name="VH Place"/>
    <tableColumn id="21" xr3:uid="{11787751-90CC-4154-A92D-75422900E00A}" name="Is in Room tab?" dataDxfId="1"/>
    <tableColumn id="18" xr3:uid="{E881F7FF-B7BE-43CB-8E54-85DED7886F24}" name="Has room(s) bookable in VH booking system"/>
    <tableColumn id="22" xr3:uid="{E4EAB283-AC89-40EC-A64C-6AC51657D6B2}" name="in partner" dataDxfId="0">
      <calculatedColumnFormula>VLOOKUP(Table1[[#This Row],[Facility Name]],[1]Partners!G:G,1,FALSE)</calculatedColumnFormula>
    </tableColumn>
    <tableColumn id="23" xr3:uid="{1199B8A3-E693-4CC4-A21D-210660E5F6C0}" name="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" dT="2021-11-28T22:37:37.04" personId="{7F436014-C419-4D7B-A1FB-00880EA72ECE}" id="{DDBF113C-6236-440D-894E-6FF4F23C4710}">
    <text>need to be reviewed with P&amp;P specialist</text>
  </threadedComment>
  <threadedComment ref="J3" dT="2021-11-04T22:19:25.28" personId="{7F436014-C419-4D7B-A1FB-00880EA72ECE}" id="{A72C7B4C-DD88-48FA-AD77-F88943EA7C26}">
    <text>The facility has at least one rooms that can be booked by the public, regardless of whether it is in Sphere or not; the facility should be listed in room tab - ACCESS</text>
  </threadedComment>
  <threadedComment ref="K3" dT="2021-09-24T01:32:10.27" personId="{7F436014-C419-4D7B-A1FB-00880EA72ECE}" id="{5D33B063-32F0-4E0A-A2A1-AB940FFAA7DD}">
    <text>is that up to date? may need to ask the business to review</text>
  </threadedComment>
  <threadedComment ref="O3" dT="2021-10-29T02:28:30.04" personId="{7F436014-C419-4D7B-A1FB-00880EA72ECE}" id="{2CE5E1EF-27B1-4351-AFFA-4B72B6B1997F}">
    <text>waiting data from Allan to identify all facilities offering council services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D418B-8C68-4583-AD21-0DAAA188C4BD}">
  <dimension ref="A1:F360"/>
  <sheetViews>
    <sheetView workbookViewId="0">
      <selection activeCell="B19" sqref="B19"/>
    </sheetView>
  </sheetViews>
  <sheetFormatPr defaultRowHeight="15"/>
  <cols>
    <col min="1" max="1" width="50.5703125" customWidth="1"/>
    <col min="2" max="2" width="31.85546875" style="9" customWidth="1"/>
    <col min="3" max="3" width="11.5703125" customWidth="1"/>
    <col min="4" max="4" width="57.7109375" bestFit="1" customWidth="1"/>
    <col min="5" max="5" width="57.7109375" customWidth="1"/>
    <col min="6" max="6" width="11" customWidth="1"/>
  </cols>
  <sheetData>
    <row r="1" spans="1:6">
      <c r="A1" s="1" t="s">
        <v>0</v>
      </c>
    </row>
    <row r="2" spans="1:6">
      <c r="A2" s="1"/>
    </row>
    <row r="4" spans="1:6">
      <c r="A4" s="10" t="s">
        <v>1</v>
      </c>
      <c r="B4" s="11" t="s">
        <v>2</v>
      </c>
      <c r="C4" s="1" t="s">
        <v>3</v>
      </c>
      <c r="D4" t="s">
        <v>4</v>
      </c>
      <c r="E4" t="s">
        <v>5</v>
      </c>
      <c r="F4" s="1" t="s">
        <v>6</v>
      </c>
    </row>
    <row r="5" spans="1:6">
      <c r="A5" t="s">
        <v>7</v>
      </c>
      <c r="B5" s="9" t="s">
        <v>8</v>
      </c>
      <c r="C5" t="s">
        <v>9</v>
      </c>
      <c r="E5" t="str">
        <f>_xlfn.CONCAT(Table2[[#This Row],[Facility]],Table2[[#This Row],[Room]])</f>
        <v>Ahuroa HallMain hall</v>
      </c>
      <c r="F5" t="str">
        <f>VLOOKUP(Table2[[#This Row],[Facility]],[1]Facilities!B:J,9,FALSE)</f>
        <v>Y</v>
      </c>
    </row>
    <row r="6" spans="1:6">
      <c r="A6" t="s">
        <v>10</v>
      </c>
      <c r="B6" s="9" t="s">
        <v>8</v>
      </c>
      <c r="C6" t="s">
        <v>9</v>
      </c>
      <c r="E6" t="str">
        <f>_xlfn.CONCAT(Table2[[#This Row],[Facility]],Table2[[#This Row],[Room]])</f>
        <v>Albany HallMain hall</v>
      </c>
      <c r="F6" t="str">
        <f>VLOOKUP(Table2[[#This Row],[Facility]],[1]Facilities!B:J,9,FALSE)</f>
        <v>Y</v>
      </c>
    </row>
    <row r="7" spans="1:6">
      <c r="A7" t="s">
        <v>11</v>
      </c>
      <c r="B7" s="9" t="s">
        <v>8</v>
      </c>
      <c r="C7" t="s">
        <v>12</v>
      </c>
      <c r="E7" t="str">
        <f>_xlfn.CONCAT(Table2[[#This Row],[Facility]],Table2[[#This Row],[Room]])</f>
        <v>Alfriston HallMain hall</v>
      </c>
      <c r="F7" t="str">
        <f>VLOOKUP(Table2[[#This Row],[Facility]],[1]Facilities!B:J,9,FALSE)</f>
        <v>Y</v>
      </c>
    </row>
    <row r="8" spans="1:6">
      <c r="A8" t="s">
        <v>13</v>
      </c>
      <c r="B8" s="9" t="s">
        <v>14</v>
      </c>
      <c r="C8" t="s">
        <v>9</v>
      </c>
      <c r="E8" t="str">
        <f>_xlfn.CONCAT(Table2[[#This Row],[Facility]],Table2[[#This Row],[Room]])</f>
        <v>Anchorage Park Community HouseAnchorage room</v>
      </c>
      <c r="F8" t="str">
        <f>VLOOKUP(Table2[[#This Row],[Facility]],[1]Facilities!B:J,9,FALSE)</f>
        <v>Y</v>
      </c>
    </row>
    <row r="9" spans="1:6">
      <c r="A9" t="s">
        <v>13</v>
      </c>
      <c r="B9" s="9" t="s">
        <v>15</v>
      </c>
      <c r="C9" t="s">
        <v>9</v>
      </c>
      <c r="E9" t="str">
        <f>_xlfn.CONCAT(Table2[[#This Row],[Facility]],Table2[[#This Row],[Room]])</f>
        <v>Anchorage Park Community HousePakuranga room</v>
      </c>
      <c r="F9" t="str">
        <f>VLOOKUP(Table2[[#This Row],[Facility]],[1]Facilities!B:J,9,FALSE)</f>
        <v>Y</v>
      </c>
    </row>
    <row r="10" spans="1:6">
      <c r="A10" t="s">
        <v>16</v>
      </c>
      <c r="B10" s="9" t="s">
        <v>8</v>
      </c>
      <c r="C10" t="s">
        <v>9</v>
      </c>
      <c r="E10" t="str">
        <f>_xlfn.CONCAT(Table2[[#This Row],[Facility]],Table2[[#This Row],[Room]])</f>
        <v>Ararimu HallMain hall</v>
      </c>
      <c r="F10" t="str">
        <f>VLOOKUP(Table2[[#This Row],[Facility]],[1]Facilities!B:J,9,FALSE)</f>
        <v>Y</v>
      </c>
    </row>
    <row r="11" spans="1:6">
      <c r="A11" t="s">
        <v>17</v>
      </c>
      <c r="B11" s="9" t="s">
        <v>8</v>
      </c>
      <c r="C11" t="s">
        <v>12</v>
      </c>
      <c r="E11" t="str">
        <f>_xlfn.CONCAT(Table2[[#This Row],[Facility]],Table2[[#This Row],[Room]])</f>
        <v>Athol Syms CentreMain hall</v>
      </c>
      <c r="F11" t="str">
        <f>VLOOKUP(Table2[[#This Row],[Facility]],[1]Facilities!B:J,9,FALSE)</f>
        <v>Y</v>
      </c>
    </row>
    <row r="12" spans="1:6">
      <c r="A12" t="s">
        <v>18</v>
      </c>
      <c r="B12" s="9" t="s">
        <v>19</v>
      </c>
      <c r="C12" t="s">
        <v>12</v>
      </c>
      <c r="E12" t="str">
        <f>_xlfn.CONCAT(Table2[[#This Row],[Facility]],Table2[[#This Row],[Room]])</f>
        <v>Avondale Community CentreAvondale main hall</v>
      </c>
      <c r="F12" t="str">
        <f>VLOOKUP(Table2[[#This Row],[Facility]],[1]Facilities!B:J,9,FALSE)</f>
        <v>Y</v>
      </c>
    </row>
    <row r="13" spans="1:6">
      <c r="A13" t="s">
        <v>18</v>
      </c>
      <c r="B13" s="9" t="s">
        <v>20</v>
      </c>
      <c r="C13" t="s">
        <v>12</v>
      </c>
      <c r="E13" t="str">
        <f>_xlfn.CONCAT(Table2[[#This Row],[Facility]],Table2[[#This Row],[Room]])</f>
        <v>Avondale Community CentreAvondale room</v>
      </c>
      <c r="F13" t="str">
        <f>VLOOKUP(Table2[[#This Row],[Facility]],[1]Facilities!B:J,9,FALSE)</f>
        <v>Y</v>
      </c>
    </row>
    <row r="14" spans="1:6">
      <c r="A14" t="s">
        <v>21</v>
      </c>
      <c r="B14" s="9" t="s">
        <v>8</v>
      </c>
      <c r="C14" t="s">
        <v>9</v>
      </c>
      <c r="E14" t="str">
        <f>_xlfn.CONCAT(Table2[[#This Row],[Facility]],Table2[[#This Row],[Room]])</f>
        <v>Awhitu Central HallMain hall</v>
      </c>
      <c r="F14" t="str">
        <f>VLOOKUP(Table2[[#This Row],[Facility]],[1]Facilities!B:J,9,FALSE)</f>
        <v>Y</v>
      </c>
    </row>
    <row r="15" spans="1:6">
      <c r="A15" t="s">
        <v>22</v>
      </c>
      <c r="B15" s="9" t="s">
        <v>8</v>
      </c>
      <c r="C15" t="s">
        <v>9</v>
      </c>
      <c r="E15" t="str">
        <f>_xlfn.CONCAT(Table2[[#This Row],[Facility]],Table2[[#This Row],[Room]])</f>
        <v>Barnett HallMain hall</v>
      </c>
      <c r="F15" t="str">
        <f>VLOOKUP(Table2[[#This Row],[Facility]],[1]Facilities!B:J,9,FALSE)</f>
        <v>Y</v>
      </c>
    </row>
    <row r="16" spans="1:6">
      <c r="A16" t="s">
        <v>23</v>
      </c>
      <c r="B16" s="9" t="s">
        <v>24</v>
      </c>
      <c r="C16" t="s">
        <v>9</v>
      </c>
      <c r="E16" t="str">
        <f>_xlfn.CONCAT(Table2[[#This Row],[Facility]],Table2[[#This Row],[Room]])</f>
        <v>Bays Community Centre - St Annes HallMultiple?</v>
      </c>
      <c r="F16" t="str">
        <f>VLOOKUP(Table2[[#This Row],[Facility]],[1]Facilities!B:J,9,FALSE)</f>
        <v>Y</v>
      </c>
    </row>
    <row r="17" spans="1:6">
      <c r="A17" t="s">
        <v>25</v>
      </c>
      <c r="B17" s="9" t="s">
        <v>24</v>
      </c>
      <c r="C17" t="s">
        <v>9</v>
      </c>
      <c r="E17" t="str">
        <f>_xlfn.CONCAT(Table2[[#This Row],[Facility]],Table2[[#This Row],[Room]])</f>
        <v>Bayview Community CentreMultiple?</v>
      </c>
      <c r="F17" t="str">
        <f>VLOOKUP(Table2[[#This Row],[Facility]],[1]Facilities!B:J,9,FALSE)</f>
        <v>Y</v>
      </c>
    </row>
    <row r="18" spans="1:6">
      <c r="A18" t="s">
        <v>26</v>
      </c>
      <c r="B18" s="9" t="s">
        <v>24</v>
      </c>
      <c r="C18" t="s">
        <v>9</v>
      </c>
      <c r="E18" t="str">
        <f>_xlfn.CONCAT(Table2[[#This Row],[Facility]],Table2[[#This Row],[Room]])</f>
        <v>Beach Haven Community HouseMultiple?</v>
      </c>
      <c r="F18" t="str">
        <f>VLOOKUP(Table2[[#This Row],[Facility]],[1]Facilities!B:J,9,FALSE)</f>
        <v>Y</v>
      </c>
    </row>
    <row r="19" spans="1:6">
      <c r="A19" t="s">
        <v>27</v>
      </c>
      <c r="B19" s="9" t="s">
        <v>8</v>
      </c>
      <c r="C19" t="s">
        <v>12</v>
      </c>
      <c r="E19" t="str">
        <f>_xlfn.CONCAT(Table2[[#This Row],[Facility]],Table2[[#This Row],[Room]])</f>
        <v>Beachlands Memorial HallMain hall</v>
      </c>
      <c r="F19" t="str">
        <f>VLOOKUP(Table2[[#This Row],[Facility]],[1]Facilities!B:J,9,FALSE)</f>
        <v>Y</v>
      </c>
    </row>
    <row r="20" spans="1:6">
      <c r="A20" t="s">
        <v>28</v>
      </c>
      <c r="B20" s="9" t="s">
        <v>24</v>
      </c>
      <c r="C20" t="s">
        <v>9</v>
      </c>
      <c r="E20" t="str">
        <f>_xlfn.CONCAT(Table2[[#This Row],[Facility]],Table2[[#This Row],[Room]])</f>
        <v>Birkdale Community HouseMultiple?</v>
      </c>
      <c r="F20" t="str">
        <f>VLOOKUP(Table2[[#This Row],[Facility]],[1]Facilities!B:J,9,FALSE)</f>
        <v>Y</v>
      </c>
    </row>
    <row r="21" spans="1:6">
      <c r="A21" t="s">
        <v>29</v>
      </c>
      <c r="B21" s="9" t="s">
        <v>8</v>
      </c>
      <c r="C21" t="s">
        <v>12</v>
      </c>
      <c r="E21" t="str">
        <f>_xlfn.CONCAT(Table2[[#This Row],[Facility]],Table2[[#This Row],[Room]])</f>
        <v>Birkdale HallMain hall</v>
      </c>
      <c r="F21" t="str">
        <f>VLOOKUP(Table2[[#This Row],[Facility]],[1]Facilities!B:J,9,FALSE)</f>
        <v>Y</v>
      </c>
    </row>
    <row r="22" spans="1:6">
      <c r="A22" t="s">
        <v>30</v>
      </c>
      <c r="B22" s="9" t="s">
        <v>31</v>
      </c>
      <c r="C22" t="s">
        <v>12</v>
      </c>
      <c r="E22" t="str">
        <f>_xlfn.CONCAT(Table2[[#This Row],[Facility]],Table2[[#This Row],[Room]])</f>
        <v>Birkenhead LibraryCommunity meeting room</v>
      </c>
      <c r="F22" t="str">
        <f>VLOOKUP(Table2[[#This Row],[Facility]],[1]Facilities!B:J,9,FALSE)</f>
        <v>Y</v>
      </c>
    </row>
    <row r="23" spans="1:6">
      <c r="A23" t="s">
        <v>32</v>
      </c>
      <c r="B23" s="9" t="s">
        <v>24</v>
      </c>
      <c r="C23" t="s">
        <v>9</v>
      </c>
      <c r="E23" t="str">
        <f>_xlfn.CONCAT(Table2[[#This Row],[Facility]],Table2[[#This Row],[Room]])</f>
        <v>Blockhouse Bay Community CentreMultiple?</v>
      </c>
      <c r="F23" t="str">
        <f>VLOOKUP(Table2[[#This Row],[Facility]],[1]Facilities!B:J,9,FALSE)</f>
        <v>Y</v>
      </c>
    </row>
    <row r="24" spans="1:6">
      <c r="A24" t="s">
        <v>33</v>
      </c>
      <c r="B24" s="9" t="s">
        <v>34</v>
      </c>
      <c r="C24" t="s">
        <v>12</v>
      </c>
      <c r="E24" t="str">
        <f>_xlfn.CONCAT(Table2[[#This Row],[Facility]],Table2[[#This Row],[Room]])</f>
        <v>Botany LibraryFocus room</v>
      </c>
      <c r="F24" t="str">
        <f>VLOOKUP(Table2[[#This Row],[Facility]],[1]Facilities!B:J,9,FALSE)</f>
        <v>Y</v>
      </c>
    </row>
    <row r="25" spans="1:6">
      <c r="A25" t="s">
        <v>33</v>
      </c>
      <c r="B25" s="9" t="s">
        <v>35</v>
      </c>
      <c r="C25" t="s">
        <v>12</v>
      </c>
      <c r="E25" t="str">
        <f>_xlfn.CONCAT(Table2[[#This Row],[Facility]],Table2[[#This Row],[Room]])</f>
        <v>Botany LibraryShowcase room</v>
      </c>
      <c r="F25" t="str">
        <f>VLOOKUP(Table2[[#This Row],[Facility]],[1]Facilities!B:J,9,FALSE)</f>
        <v>Y</v>
      </c>
    </row>
    <row r="26" spans="1:6">
      <c r="A26" t="s">
        <v>36</v>
      </c>
      <c r="B26" s="9" t="s">
        <v>8</v>
      </c>
      <c r="C26" t="s">
        <v>9</v>
      </c>
      <c r="E26" t="str">
        <f>_xlfn.CONCAT(Table2[[#This Row],[Facility]],Table2[[#This Row],[Room]])</f>
        <v>Buckland Community CentreMain hall</v>
      </c>
      <c r="F26" t="str">
        <f>VLOOKUP(Table2[[#This Row],[Facility]],[1]Facilities!B:J,9,FALSE)</f>
        <v>Y</v>
      </c>
    </row>
    <row r="27" spans="1:6">
      <c r="A27" t="s">
        <v>37</v>
      </c>
      <c r="B27" s="9" t="s">
        <v>8</v>
      </c>
      <c r="C27" t="s">
        <v>12</v>
      </c>
      <c r="E27" t="str">
        <f>_xlfn.CONCAT(Table2[[#This Row],[Facility]],Table2[[#This Row],[Room]])</f>
        <v>Bucklands and Eastern Beaches War Memorial HallMain hall</v>
      </c>
      <c r="F27" t="str">
        <f>VLOOKUP(Table2[[#This Row],[Facility]],[1]Facilities!B:J,9,FALSE)</f>
        <v>Y</v>
      </c>
    </row>
    <row r="28" spans="1:6">
      <c r="A28" t="s">
        <v>38</v>
      </c>
      <c r="B28" s="9" t="s">
        <v>39</v>
      </c>
      <c r="C28" t="s">
        <v>12</v>
      </c>
      <c r="E28" t="str">
        <f>_xlfn.CONCAT(Table2[[#This Row],[Facility]],Table2[[#This Row],[Room]])</f>
        <v>Central City LibraryTe Mārama Room</v>
      </c>
      <c r="F28" t="str">
        <f>VLOOKUP(Table2[[#This Row],[Facility]],[1]Facilities!B:J,9,FALSE)</f>
        <v>Y</v>
      </c>
    </row>
    <row r="29" spans="1:6">
      <c r="A29" t="s">
        <v>40</v>
      </c>
      <c r="B29" s="9" t="s">
        <v>8</v>
      </c>
      <c r="C29" t="s">
        <v>12</v>
      </c>
      <c r="E29" t="str">
        <f>_xlfn.CONCAT(Table2[[#This Row],[Facility]],Table2[[#This Row],[Room]])</f>
        <v>Ceramco Park Function CentreMain hall</v>
      </c>
      <c r="F29" t="str">
        <f>VLOOKUP(Table2[[#This Row],[Facility]],[1]Facilities!B:J,9,FALSE)</f>
        <v>Y</v>
      </c>
    </row>
    <row r="30" spans="1:6">
      <c r="A30" t="s">
        <v>41</v>
      </c>
      <c r="B30" s="9" t="s">
        <v>8</v>
      </c>
      <c r="C30" t="s">
        <v>9</v>
      </c>
      <c r="E30" t="str">
        <f>_xlfn.CONCAT(Table2[[#This Row],[Facility]],Table2[[#This Row],[Room]])</f>
        <v>Clendon Park Community HouseMain hall</v>
      </c>
      <c r="F30" t="str">
        <f>VLOOKUP(Table2[[#This Row],[Facility]],[1]Facilities!B:J,9,FALSE)</f>
        <v>Y</v>
      </c>
    </row>
    <row r="31" spans="1:6">
      <c r="A31" t="s">
        <v>42</v>
      </c>
      <c r="B31" s="9" t="s">
        <v>43</v>
      </c>
      <c r="C31" t="s">
        <v>12</v>
      </c>
      <c r="E31" t="str">
        <f>_xlfn.CONCAT(Table2[[#This Row],[Facility]],Table2[[#This Row],[Room]])</f>
        <v>Clevedon Community HallMain hall and Supper Room</v>
      </c>
      <c r="F31" t="str">
        <f>VLOOKUP(Table2[[#This Row],[Facility]],[1]Facilities!B:J,9,FALSE)</f>
        <v>Y</v>
      </c>
    </row>
    <row r="32" spans="1:6">
      <c r="A32" t="s">
        <v>44</v>
      </c>
      <c r="B32" s="9" t="s">
        <v>8</v>
      </c>
      <c r="C32" t="s">
        <v>12</v>
      </c>
      <c r="E32" t="str">
        <f>_xlfn.CONCAT(Table2[[#This Row],[Facility]],Table2[[#This Row],[Room]])</f>
        <v>Clevedon District CentreMain hall</v>
      </c>
      <c r="F32" t="str">
        <f>VLOOKUP(Table2[[#This Row],[Facility]],[1]Facilities!B:J,9,FALSE)</f>
        <v>Y</v>
      </c>
    </row>
    <row r="33" spans="1:6">
      <c r="A33" t="s">
        <v>45</v>
      </c>
      <c r="B33" s="9" t="s">
        <v>46</v>
      </c>
      <c r="C33" t="s">
        <v>9</v>
      </c>
      <c r="E33" t="str">
        <f>_xlfn.CONCAT(Table2[[#This Row],[Facility]],Table2[[#This Row],[Room]])</f>
        <v>Clover Park Community HouseElsmore Room</v>
      </c>
      <c r="F33" t="str">
        <f>VLOOKUP(Table2[[#This Row],[Facility]],[1]Facilities!B:J,9,FALSE)</f>
        <v>Y</v>
      </c>
    </row>
    <row r="34" spans="1:6">
      <c r="A34" t="s">
        <v>45</v>
      </c>
      <c r="B34" s="9" t="s">
        <v>47</v>
      </c>
      <c r="C34" t="s">
        <v>9</v>
      </c>
      <c r="E34" t="str">
        <f>_xlfn.CONCAT(Table2[[#This Row],[Facility]],Table2[[#This Row],[Room]])</f>
        <v>Clover Park Community HouseIsrael Room</v>
      </c>
      <c r="F34" t="str">
        <f>VLOOKUP(Table2[[#This Row],[Facility]],[1]Facilities!B:J,9,FALSE)</f>
        <v>Y</v>
      </c>
    </row>
    <row r="35" spans="1:6">
      <c r="A35" t="s">
        <v>45</v>
      </c>
      <c r="B35" s="9" t="s">
        <v>48</v>
      </c>
      <c r="C35" t="s">
        <v>9</v>
      </c>
      <c r="E35" t="str">
        <f>_xlfn.CONCAT(Table2[[#This Row],[Facility]],Table2[[#This Row],[Room]])</f>
        <v>Clover Park Community HousePhoenix Room</v>
      </c>
      <c r="F35" t="str">
        <f>VLOOKUP(Table2[[#This Row],[Facility]],[1]Facilities!B:J,9,FALSE)</f>
        <v>Y</v>
      </c>
    </row>
    <row r="36" spans="1:6">
      <c r="A36" t="s">
        <v>45</v>
      </c>
      <c r="B36" s="9" t="s">
        <v>49</v>
      </c>
      <c r="C36" t="s">
        <v>9</v>
      </c>
      <c r="E36" t="str">
        <f>_xlfn.CONCAT(Table2[[#This Row],[Facility]],Table2[[#This Row],[Room]])</f>
        <v>Clover Park Community HouseTutakina Room</v>
      </c>
      <c r="F36" t="str">
        <f>VLOOKUP(Table2[[#This Row],[Facility]],[1]Facilities!B:J,9,FALSE)</f>
        <v>Y</v>
      </c>
    </row>
    <row r="37" spans="1:6">
      <c r="A37" t="s">
        <v>50</v>
      </c>
      <c r="B37" s="9" t="s">
        <v>8</v>
      </c>
      <c r="C37" t="s">
        <v>9</v>
      </c>
      <c r="E37" t="str">
        <f>_xlfn.CONCAT(Table2[[#This Row],[Facility]],Table2[[#This Row],[Room]])</f>
        <v>Coatesville Settlers HallMain hall</v>
      </c>
      <c r="F37" t="str">
        <f>VLOOKUP(Table2[[#This Row],[Facility]],[1]Facilities!B:J,9,FALSE)</f>
        <v>Y</v>
      </c>
    </row>
    <row r="38" spans="1:6">
      <c r="A38" t="s">
        <v>51</v>
      </c>
      <c r="B38" s="9" t="s">
        <v>24</v>
      </c>
      <c r="C38" t="s">
        <v>9</v>
      </c>
      <c r="E38" t="str">
        <f>_xlfn.CONCAT(Table2[[#This Row],[Facility]],Table2[[#This Row],[Room]])</f>
        <v>Remuera-Newmarket Community CentreMultiple?</v>
      </c>
      <c r="F38" t="str">
        <f>VLOOKUP(Table2[[#This Row],[Facility]],[1]Facilities!B:J,9,FALSE)</f>
        <v>Y</v>
      </c>
    </row>
    <row r="39" spans="1:6">
      <c r="A39" t="s">
        <v>52</v>
      </c>
      <c r="B39" s="9" t="s">
        <v>53</v>
      </c>
      <c r="C39" t="s">
        <v>12</v>
      </c>
      <c r="E39" t="str">
        <f>_xlfn.CONCAT(Table2[[#This Row],[Facility]],Table2[[#This Row],[Room]])</f>
        <v>Cox’s Bay PavilionCox's Bay Pavilion</v>
      </c>
      <c r="F39" t="str">
        <f>VLOOKUP(Table2[[#This Row],[Facility]],[1]Facilities!B:J,9,FALSE)</f>
        <v>Y</v>
      </c>
    </row>
    <row r="40" spans="1:6">
      <c r="A40" t="s">
        <v>54</v>
      </c>
      <c r="B40" s="9" t="s">
        <v>24</v>
      </c>
      <c r="C40" t="s">
        <v>9</v>
      </c>
      <c r="E40" t="str">
        <f>_xlfn.CONCAT(Table2[[#This Row],[Facility]],Table2[[#This Row],[Room]])</f>
        <v>Devonport Community HouseMultiple?</v>
      </c>
      <c r="F40" t="str">
        <f>VLOOKUP(Table2[[#This Row],[Facility]],[1]Facilities!B:J,9,FALSE)</f>
        <v>Y</v>
      </c>
    </row>
    <row r="41" spans="1:6">
      <c r="A41" t="s">
        <v>55</v>
      </c>
      <c r="B41" s="9" t="s">
        <v>56</v>
      </c>
      <c r="C41" t="s">
        <v>12</v>
      </c>
      <c r="E41" t="str">
        <f>_xlfn.CONCAT(Table2[[#This Row],[Facility]],Table2[[#This Row],[Room]])</f>
        <v>Devonport LibraryCommunity Room</v>
      </c>
      <c r="F41" t="str">
        <f>VLOOKUP(Table2[[#This Row],[Facility]],[1]Facilities!B:J,9,FALSE)</f>
        <v>Y</v>
      </c>
    </row>
    <row r="42" spans="1:6">
      <c r="A42" t="s">
        <v>57</v>
      </c>
      <c r="B42" s="9" t="s">
        <v>8</v>
      </c>
      <c r="C42" t="s">
        <v>12</v>
      </c>
      <c r="E42" t="str">
        <f>_xlfn.CONCAT(Table2[[#This Row],[Facility]],Table2[[#This Row],[Room]])</f>
        <v>Drury HallMain hall</v>
      </c>
      <c r="F42" t="str">
        <f>VLOOKUP(Table2[[#This Row],[Facility]],[1]Facilities!B:J,9,FALSE)</f>
        <v>Y</v>
      </c>
    </row>
    <row r="43" spans="1:6">
      <c r="A43" t="s">
        <v>58</v>
      </c>
      <c r="B43" s="9" t="s">
        <v>24</v>
      </c>
      <c r="C43" t="s">
        <v>9</v>
      </c>
      <c r="E43" t="str">
        <f>_xlfn.CONCAT(Table2[[#This Row],[Facility]],Table2[[#This Row],[Room]])</f>
        <v>Dunkirk Rd Activity CentreMultiple?</v>
      </c>
      <c r="F43" t="str">
        <f>VLOOKUP(Table2[[#This Row],[Facility]],[1]Facilities!B:J,9,FALSE)</f>
        <v>Y</v>
      </c>
    </row>
    <row r="44" spans="1:6">
      <c r="A44" t="s">
        <v>59</v>
      </c>
      <c r="B44" s="9" t="s">
        <v>8</v>
      </c>
      <c r="C44" t="s">
        <v>12</v>
      </c>
      <c r="E44" t="str">
        <f>_xlfn.CONCAT(Table2[[#This Row],[Facility]],Table2[[#This Row],[Room]])</f>
        <v>East Tamaki Community HallMain hall</v>
      </c>
      <c r="F44" t="str">
        <f>VLOOKUP(Table2[[#This Row],[Facility]],[1]Facilities!B:J,9,FALSE)</f>
        <v>Y</v>
      </c>
    </row>
    <row r="45" spans="1:6">
      <c r="A45" t="s">
        <v>60</v>
      </c>
      <c r="B45" s="9" t="s">
        <v>8</v>
      </c>
      <c r="C45" t="s">
        <v>12</v>
      </c>
      <c r="E45" t="str">
        <f>_xlfn.CONCAT(Table2[[#This Row],[Facility]],Table2[[#This Row],[Room]])</f>
        <v>Elizabeth Campbell CentreMain hall</v>
      </c>
      <c r="F45" t="str">
        <f>VLOOKUP(Table2[[#This Row],[Facility]],[1]Facilities!B:J,9,FALSE)</f>
        <v>Y</v>
      </c>
    </row>
    <row r="46" spans="1:6">
      <c r="A46" t="s">
        <v>61</v>
      </c>
      <c r="B46" s="9" t="s">
        <v>62</v>
      </c>
      <c r="C46" t="s">
        <v>12</v>
      </c>
      <c r="E46" t="str">
        <f>_xlfn.CONCAT(Table2[[#This Row],[Facility]],Table2[[#This Row],[Room]])</f>
        <v>Ellen Melville CentreBetty Wark Room</v>
      </c>
      <c r="F46" t="str">
        <f>VLOOKUP(Table2[[#This Row],[Facility]],[1]Facilities!B:J,9,FALSE)</f>
        <v>Y</v>
      </c>
    </row>
    <row r="47" spans="1:6">
      <c r="A47" t="s">
        <v>61</v>
      </c>
      <c r="B47" s="9" t="s">
        <v>63</v>
      </c>
      <c r="C47" t="s">
        <v>12</v>
      </c>
      <c r="E47" t="str">
        <f>_xlfn.CONCAT(Table2[[#This Row],[Facility]],Table2[[#This Row],[Room]])</f>
        <v>Ellen Melville CentreEleitino (Paddy) Walker Room</v>
      </c>
      <c r="F47" t="str">
        <f>VLOOKUP(Table2[[#This Row],[Facility]],[1]Facilities!B:J,9,FALSE)</f>
        <v>Y</v>
      </c>
    </row>
    <row r="48" spans="1:6">
      <c r="A48" t="s">
        <v>61</v>
      </c>
      <c r="B48" s="9" t="s">
        <v>64</v>
      </c>
      <c r="C48" t="s">
        <v>12</v>
      </c>
      <c r="E48" t="str">
        <f>_xlfn.CONCAT(Table2[[#This Row],[Facility]],Table2[[#This Row],[Room]])</f>
        <v>Ellen Melville CentreElizabeth Yates Room</v>
      </c>
      <c r="F48" t="str">
        <f>VLOOKUP(Table2[[#This Row],[Facility]],[1]Facilities!B:J,9,FALSE)</f>
        <v>Y</v>
      </c>
    </row>
    <row r="49" spans="1:6">
      <c r="A49" t="s">
        <v>61</v>
      </c>
      <c r="B49" s="9" t="s">
        <v>65</v>
      </c>
      <c r="C49" t="s">
        <v>12</v>
      </c>
      <c r="E49" t="str">
        <f>_xlfn.CONCAT(Table2[[#This Row],[Facility]],Table2[[#This Row],[Room]])</f>
        <v>Ellen Melville CentreMarilyn Waring Room</v>
      </c>
      <c r="F49" t="str">
        <f>VLOOKUP(Table2[[#This Row],[Facility]],[1]Facilities!B:J,9,FALSE)</f>
        <v>Y</v>
      </c>
    </row>
    <row r="50" spans="1:6">
      <c r="A50" t="s">
        <v>61</v>
      </c>
      <c r="B50" s="9" t="s">
        <v>66</v>
      </c>
      <c r="C50" t="s">
        <v>12</v>
      </c>
      <c r="E50" t="str">
        <f>_xlfn.CONCAT(Table2[[#This Row],[Facility]],Table2[[#This Row],[Room]])</f>
        <v>Ellen Melville CentrePioneer Women's Hall</v>
      </c>
      <c r="F50" t="str">
        <f>VLOOKUP(Table2[[#This Row],[Facility]],[1]Facilities!B:J,9,FALSE)</f>
        <v>Y</v>
      </c>
    </row>
    <row r="51" spans="1:6">
      <c r="A51" t="s">
        <v>67</v>
      </c>
      <c r="B51" s="9" t="s">
        <v>68</v>
      </c>
      <c r="C51" t="s">
        <v>12</v>
      </c>
      <c r="E51" t="str">
        <f>_xlfn.CONCAT(Table2[[#This Row],[Facility]],Table2[[#This Row],[Room]])</f>
        <v>Ellerslie War Memorial HallCommittee room</v>
      </c>
      <c r="F51" t="str">
        <f>VLOOKUP(Table2[[#This Row],[Facility]],[1]Facilities!B:J,9,FALSE)</f>
        <v>Y</v>
      </c>
    </row>
    <row r="52" spans="1:6">
      <c r="A52" t="s">
        <v>67</v>
      </c>
      <c r="B52" s="9" t="s">
        <v>69</v>
      </c>
      <c r="C52" t="s">
        <v>12</v>
      </c>
      <c r="E52" t="str">
        <f>_xlfn.CONCAT(Table2[[#This Row],[Facility]],Table2[[#This Row],[Room]])</f>
        <v>Ellerslie War Memorial HallMain hall with stage</v>
      </c>
      <c r="F52" t="str">
        <f>VLOOKUP(Table2[[#This Row],[Facility]],[1]Facilities!B:J,9,FALSE)</f>
        <v>Y</v>
      </c>
    </row>
    <row r="53" spans="1:6">
      <c r="A53" t="s">
        <v>67</v>
      </c>
      <c r="B53" s="9" t="s">
        <v>70</v>
      </c>
      <c r="C53" t="s">
        <v>12</v>
      </c>
      <c r="E53" t="str">
        <f>_xlfn.CONCAT(Table2[[#This Row],[Facility]],Table2[[#This Row],[Room]])</f>
        <v>Ellerslie War Memorial HallMain hall without stage</v>
      </c>
      <c r="F53" t="str">
        <f>VLOOKUP(Table2[[#This Row],[Facility]],[1]Facilities!B:J,9,FALSE)</f>
        <v>Y</v>
      </c>
    </row>
    <row r="54" spans="1:6">
      <c r="A54" t="s">
        <v>71</v>
      </c>
      <c r="B54" s="9" t="s">
        <v>72</v>
      </c>
      <c r="C54" t="s">
        <v>9</v>
      </c>
      <c r="E54" t="str">
        <f>_xlfn.CONCAT(Table2[[#This Row],[Facility]],Table2[[#This Row],[Room]])</f>
        <v>Epsom Community CentreCampbell Room</v>
      </c>
      <c r="F54" t="str">
        <f>VLOOKUP(Table2[[#This Row],[Facility]],[1]Facilities!B:J,9,FALSE)</f>
        <v>Y</v>
      </c>
    </row>
    <row r="55" spans="1:6">
      <c r="A55" t="s">
        <v>71</v>
      </c>
      <c r="B55" s="9" t="s">
        <v>73</v>
      </c>
      <c r="C55" t="s">
        <v>9</v>
      </c>
      <c r="E55" t="str">
        <f>_xlfn.CONCAT(Table2[[#This Row],[Facility]],Table2[[#This Row],[Room]])</f>
        <v>Epsom Community CentreEden Room</v>
      </c>
      <c r="F55" t="str">
        <f>VLOOKUP(Table2[[#This Row],[Facility]],[1]Facilities!B:J,9,FALSE)</f>
        <v>Y</v>
      </c>
    </row>
    <row r="56" spans="1:6">
      <c r="A56" t="s">
        <v>71</v>
      </c>
      <c r="B56" s="9" t="s">
        <v>74</v>
      </c>
      <c r="C56" t="s">
        <v>9</v>
      </c>
      <c r="E56" t="str">
        <f>_xlfn.CONCAT(Table2[[#This Row],[Facility]],Table2[[#This Row],[Room]])</f>
        <v>Epsom Community CentreEden-Epsom Hall</v>
      </c>
      <c r="F56" t="str">
        <f>VLOOKUP(Table2[[#This Row],[Facility]],[1]Facilities!B:J,9,FALSE)</f>
        <v>Y</v>
      </c>
    </row>
    <row r="57" spans="1:6">
      <c r="A57" t="s">
        <v>71</v>
      </c>
      <c r="B57" s="9" t="s">
        <v>75</v>
      </c>
      <c r="C57" t="s">
        <v>9</v>
      </c>
      <c r="E57" t="str">
        <f>_xlfn.CONCAT(Table2[[#This Row],[Facility]],Table2[[#This Row],[Room]])</f>
        <v>Epsom Community CentreEpsom Room</v>
      </c>
      <c r="F57" t="str">
        <f>VLOOKUP(Table2[[#This Row],[Facility]],[1]Facilities!B:J,9,FALSE)</f>
        <v>Y</v>
      </c>
    </row>
    <row r="58" spans="1:6">
      <c r="A58" t="s">
        <v>71</v>
      </c>
      <c r="B58" s="9" t="s">
        <v>76</v>
      </c>
      <c r="C58" t="s">
        <v>9</v>
      </c>
      <c r="E58" t="str">
        <f>_xlfn.CONCAT(Table2[[#This Row],[Facility]],Table2[[#This Row],[Room]])</f>
        <v>Epsom Community CentreRanfurly Room</v>
      </c>
      <c r="F58" t="str">
        <f>VLOOKUP(Table2[[#This Row],[Facility]],[1]Facilities!B:J,9,FALSE)</f>
        <v>Y</v>
      </c>
    </row>
    <row r="59" spans="1:6">
      <c r="A59" t="s">
        <v>77</v>
      </c>
      <c r="B59" s="9" t="s">
        <v>8</v>
      </c>
      <c r="C59" t="s">
        <v>12</v>
      </c>
      <c r="E59" t="str">
        <f>_xlfn.CONCAT(Table2[[#This Row],[Facility]],Table2[[#This Row],[Room]])</f>
        <v>Fencible LoungeMain hall</v>
      </c>
      <c r="F59" t="str">
        <f>VLOOKUP(Table2[[#This Row],[Facility]],[1]Facilities!B:J,9,FALSE)</f>
        <v>Y</v>
      </c>
    </row>
    <row r="60" spans="1:6">
      <c r="A60" t="s">
        <v>78</v>
      </c>
      <c r="B60" s="9" t="s">
        <v>8</v>
      </c>
      <c r="C60" t="s">
        <v>12</v>
      </c>
      <c r="E60" t="str">
        <f>_xlfn.CONCAT(Table2[[#This Row],[Facility]],Table2[[#This Row],[Room]])</f>
        <v>Fergusson HallMain hall</v>
      </c>
      <c r="F60" t="str">
        <f>VLOOKUP(Table2[[#This Row],[Facility]],[1]Facilities!B:J,9,FALSE)</f>
        <v>Y</v>
      </c>
    </row>
    <row r="61" spans="1:6">
      <c r="A61" t="s">
        <v>79</v>
      </c>
      <c r="B61" s="9" t="s">
        <v>80</v>
      </c>
      <c r="C61" t="s">
        <v>12</v>
      </c>
      <c r="E61" t="str">
        <f>_xlfn.CONCAT(Table2[[#This Row],[Facility]],Table2[[#This Row],[Room]])</f>
        <v>Ferndale HouseMain room</v>
      </c>
      <c r="F61" t="str">
        <f>VLOOKUP(Table2[[#This Row],[Facility]],[1]Facilities!B:J,9,FALSE)</f>
        <v>Y</v>
      </c>
    </row>
    <row r="62" spans="1:6">
      <c r="A62" t="s">
        <v>79</v>
      </c>
      <c r="B62" s="9" t="s">
        <v>81</v>
      </c>
      <c r="C62" t="s">
        <v>12</v>
      </c>
      <c r="E62" t="str">
        <f>_xlfn.CONCAT(Table2[[#This Row],[Facility]],Table2[[#This Row],[Room]])</f>
        <v>Ferndale HousePink room</v>
      </c>
      <c r="F62" t="str">
        <f>VLOOKUP(Table2[[#This Row],[Facility]],[1]Facilities!B:J,9,FALSE)</f>
        <v>Y</v>
      </c>
    </row>
    <row r="63" spans="1:6">
      <c r="A63" t="s">
        <v>82</v>
      </c>
      <c r="B63" s="9" t="s">
        <v>83</v>
      </c>
      <c r="C63" t="s">
        <v>12</v>
      </c>
      <c r="E63" t="str">
        <f>_xlfn.CONCAT(Table2[[#This Row],[Facility]],Table2[[#This Row],[Room]])</f>
        <v>Fickling Convention CentreCombined Hillsborough &amp; Waikowhai rooms</v>
      </c>
      <c r="F63" t="str">
        <f>VLOOKUP(Table2[[#This Row],[Facility]],[1]Facilities!B:J,9,FALSE)</f>
        <v>Y</v>
      </c>
    </row>
    <row r="64" spans="1:6">
      <c r="A64" t="s">
        <v>82</v>
      </c>
      <c r="B64" s="9" t="s">
        <v>84</v>
      </c>
      <c r="C64" t="s">
        <v>12</v>
      </c>
      <c r="E64" t="str">
        <f>_xlfn.CONCAT(Table2[[#This Row],[Facility]],Table2[[#This Row],[Room]])</f>
        <v>Fickling Convention CentreHillsborough room</v>
      </c>
      <c r="F64" t="str">
        <f>VLOOKUP(Table2[[#This Row],[Facility]],[1]Facilities!B:J,9,FALSE)</f>
        <v>Y</v>
      </c>
    </row>
    <row r="65" spans="1:6">
      <c r="A65" t="s">
        <v>82</v>
      </c>
      <c r="B65" s="9" t="s">
        <v>85</v>
      </c>
      <c r="C65" t="s">
        <v>12</v>
      </c>
      <c r="E65" t="str">
        <f>_xlfn.CONCAT(Table2[[#This Row],[Facility]],Table2[[#This Row],[Room]])</f>
        <v>Fickling Convention CentreWaikowhai room</v>
      </c>
      <c r="F65" t="str">
        <f>VLOOKUP(Table2[[#This Row],[Facility]],[1]Facilities!B:J,9,FALSE)</f>
        <v>Y</v>
      </c>
    </row>
    <row r="66" spans="1:6">
      <c r="A66" t="s">
        <v>82</v>
      </c>
      <c r="B66" s="9" t="s">
        <v>86</v>
      </c>
      <c r="C66" t="s">
        <v>12</v>
      </c>
      <c r="E66" t="str">
        <f>_xlfn.CONCAT(Table2[[#This Row],[Facility]],Table2[[#This Row],[Room]])</f>
        <v>Fickling Convention CentreLynfield room</v>
      </c>
      <c r="F66" t="str">
        <f>VLOOKUP(Table2[[#This Row],[Facility]],[1]Facilities!B:J,9,FALSE)</f>
        <v>Y</v>
      </c>
    </row>
    <row r="67" spans="1:6">
      <c r="A67" t="s">
        <v>82</v>
      </c>
      <c r="B67" s="9" t="s">
        <v>87</v>
      </c>
      <c r="C67" t="s">
        <v>12</v>
      </c>
      <c r="E67" t="str">
        <f>_xlfn.CONCAT(Table2[[#This Row],[Facility]],Table2[[#This Row],[Room]])</f>
        <v>Fickling Convention CentreSenior Citizens room</v>
      </c>
      <c r="F67" t="str">
        <f>VLOOKUP(Table2[[#This Row],[Facility]],[1]Facilities!B:J,9,FALSE)</f>
        <v>Y</v>
      </c>
    </row>
    <row r="68" spans="1:6">
      <c r="A68" t="s">
        <v>82</v>
      </c>
      <c r="B68" s="9" t="s">
        <v>88</v>
      </c>
      <c r="C68" t="s">
        <v>12</v>
      </c>
      <c r="E68" t="str">
        <f>_xlfn.CONCAT(Table2[[#This Row],[Facility]],Table2[[#This Row],[Room]])</f>
        <v>Fickling Convention CentreThree Kings upstairs room</v>
      </c>
      <c r="F68" t="str">
        <f>VLOOKUP(Table2[[#This Row],[Facility]],[1]Facilities!B:J,9,FALSE)</f>
        <v>Y</v>
      </c>
    </row>
    <row r="69" spans="1:6">
      <c r="A69" t="s">
        <v>82</v>
      </c>
      <c r="B69" s="9" t="s">
        <v>89</v>
      </c>
      <c r="C69" t="s">
        <v>12</v>
      </c>
      <c r="E69" t="str">
        <f>_xlfn.CONCAT(Table2[[#This Row],[Facility]],Table2[[#This Row],[Room]])</f>
        <v>Fickling Convention CentrePuketapapa room</v>
      </c>
      <c r="F69" t="str">
        <f>VLOOKUP(Table2[[#This Row],[Facility]],[1]Facilities!B:J,9,FALSE)</f>
        <v>Y</v>
      </c>
    </row>
    <row r="70" spans="1:6">
      <c r="A70" t="s">
        <v>90</v>
      </c>
      <c r="B70" s="9" t="s">
        <v>91</v>
      </c>
      <c r="C70" t="s">
        <v>12</v>
      </c>
      <c r="E70" t="str">
        <f>_xlfn.CONCAT(Table2[[#This Row],[Facility]],Table2[[#This Row],[Room]])</f>
        <v>Fort Takapuna - The BarracksRoom 1 - A12 Barracks</v>
      </c>
      <c r="F70" t="str">
        <f>VLOOKUP(Table2[[#This Row],[Facility]],[1]Facilities!B:J,9,FALSE)</f>
        <v>Y</v>
      </c>
    </row>
    <row r="71" spans="1:6">
      <c r="A71" t="s">
        <v>90</v>
      </c>
      <c r="B71" s="9" t="s">
        <v>92</v>
      </c>
      <c r="C71" t="s">
        <v>12</v>
      </c>
      <c r="E71" t="str">
        <f>_xlfn.CONCAT(Table2[[#This Row],[Facility]],Table2[[#This Row],[Room]])</f>
        <v>Fort Takapuna - The BarracksRoom 2 - A12 Barracks</v>
      </c>
      <c r="F71" t="str">
        <f>VLOOKUP(Table2[[#This Row],[Facility]],[1]Facilities!B:J,9,FALSE)</f>
        <v>Y</v>
      </c>
    </row>
    <row r="72" spans="1:6">
      <c r="A72" t="s">
        <v>90</v>
      </c>
      <c r="B72" s="9" t="s">
        <v>93</v>
      </c>
      <c r="C72" t="s">
        <v>12</v>
      </c>
      <c r="E72" t="str">
        <f>_xlfn.CONCAT(Table2[[#This Row],[Facility]],Table2[[#This Row],[Room]])</f>
        <v>Fort Takapuna - The BarracksRoom 3 - A13 Barracks</v>
      </c>
      <c r="F72" t="str">
        <f>VLOOKUP(Table2[[#This Row],[Facility]],[1]Facilities!B:J,9,FALSE)</f>
        <v>Y</v>
      </c>
    </row>
    <row r="73" spans="1:6">
      <c r="A73" t="s">
        <v>94</v>
      </c>
      <c r="B73" s="9" t="s">
        <v>95</v>
      </c>
      <c r="C73" t="s">
        <v>12</v>
      </c>
      <c r="E73" t="str">
        <f>_xlfn.CONCAT(Table2[[#This Row],[Facility]],Table2[[#This Row],[Room]])</f>
        <v>Franklin Arts CentreStevenson room</v>
      </c>
      <c r="F73" t="str">
        <f>VLOOKUP(Table2[[#This Row],[Facility]],[1]Facilities!B:J,9,FALSE)</f>
        <v>Y</v>
      </c>
    </row>
    <row r="74" spans="1:6">
      <c r="A74" t="s">
        <v>94</v>
      </c>
      <c r="B74" s="9" t="s">
        <v>96</v>
      </c>
      <c r="C74" t="s">
        <v>12</v>
      </c>
      <c r="E74" t="str">
        <f>_xlfn.CONCAT(Table2[[#This Row],[Facility]],Table2[[#This Row],[Room]])</f>
        <v>Franklin Arts CentreFranklin room</v>
      </c>
      <c r="F74" t="str">
        <f>VLOOKUP(Table2[[#This Row],[Facility]],[1]Facilities!B:J,9,FALSE)</f>
        <v>Y</v>
      </c>
    </row>
    <row r="75" spans="1:6">
      <c r="A75" t="s">
        <v>94</v>
      </c>
      <c r="B75" s="12" t="s">
        <v>97</v>
      </c>
      <c r="C75" t="s">
        <v>12</v>
      </c>
      <c r="E75" t="str">
        <f>_xlfn.CONCAT(Table2[[#This Row],[Facility]],Table2[[#This Row],[Room]])</f>
        <v>Franklin Arts CentreLeslie Comrie room</v>
      </c>
      <c r="F75" t="str">
        <f>VLOOKUP(Table2[[#This Row],[Facility]],[1]Facilities!B:J,9,FALSE)</f>
        <v>Y</v>
      </c>
    </row>
    <row r="76" spans="1:6">
      <c r="A76" t="s">
        <v>94</v>
      </c>
      <c r="B76" s="9" t="s">
        <v>98</v>
      </c>
      <c r="C76" t="s">
        <v>12</v>
      </c>
      <c r="E76" t="str">
        <f>_xlfn.CONCAT(Table2[[#This Row],[Facility]],Table2[[#This Row],[Room]])</f>
        <v>Franklin Arts CentreDouglas Wright room</v>
      </c>
      <c r="F76" t="str">
        <f>VLOOKUP(Table2[[#This Row],[Facility]],[1]Facilities!B:J,9,FALSE)</f>
        <v>Y</v>
      </c>
    </row>
    <row r="77" spans="1:6">
      <c r="A77" t="s">
        <v>94</v>
      </c>
      <c r="B77" s="9" t="s">
        <v>99</v>
      </c>
      <c r="C77" t="s">
        <v>12</v>
      </c>
      <c r="E77" t="str">
        <f>_xlfn.CONCAT(Table2[[#This Row],[Facility]],Table2[[#This Row],[Room]])</f>
        <v>Franklin Arts CentreAllan Wilson room</v>
      </c>
      <c r="F77" t="str">
        <f>VLOOKUP(Table2[[#This Row],[Facility]],[1]Facilities!B:J,9,FALSE)</f>
        <v>Y</v>
      </c>
    </row>
    <row r="78" spans="1:6">
      <c r="A78" t="s">
        <v>94</v>
      </c>
      <c r="B78" s="9" t="s">
        <v>100</v>
      </c>
      <c r="C78" t="s">
        <v>12</v>
      </c>
      <c r="E78" t="str">
        <f>_xlfn.CONCAT(Table2[[#This Row],[Facility]],Table2[[#This Row],[Room]])</f>
        <v>Franklin Arts CentreEdmund Hillary room</v>
      </c>
      <c r="F78" t="str">
        <f>VLOOKUP(Table2[[#This Row],[Facility]],[1]Facilities!B:J,9,FALSE)</f>
        <v>Y</v>
      </c>
    </row>
    <row r="79" spans="1:6">
      <c r="A79" t="s">
        <v>94</v>
      </c>
      <c r="B79" s="9" t="s">
        <v>101</v>
      </c>
      <c r="C79" t="s">
        <v>12</v>
      </c>
      <c r="E79" t="str">
        <f>_xlfn.CONCAT(Table2[[#This Row],[Facility]],Table2[[#This Row],[Room]])</f>
        <v>Franklin Arts CentreGrowers Kitchen</v>
      </c>
      <c r="F79" t="str">
        <f>VLOOKUP(Table2[[#This Row],[Facility]],[1]Facilities!B:J,9,FALSE)</f>
        <v>Y</v>
      </c>
    </row>
    <row r="80" spans="1:6">
      <c r="A80" t="s">
        <v>94</v>
      </c>
      <c r="B80" s="9" t="s">
        <v>102</v>
      </c>
      <c r="C80" t="s">
        <v>12</v>
      </c>
      <c r="E80" t="str">
        <f>_xlfn.CONCAT(Table2[[#This Row],[Facility]],Table2[[#This Row],[Room]])</f>
        <v>Franklin Arts CentreCombined Stevenson &amp; Franklin rooms</v>
      </c>
      <c r="F80" t="str">
        <f>VLOOKUP(Table2[[#This Row],[Facility]],[1]Facilities!B:J,9,FALSE)</f>
        <v>Y</v>
      </c>
    </row>
    <row r="81" spans="1:6">
      <c r="A81" t="s">
        <v>94</v>
      </c>
      <c r="B81" s="9" t="s">
        <v>103</v>
      </c>
      <c r="C81" t="s">
        <v>12</v>
      </c>
      <c r="E81" t="str">
        <f>_xlfn.CONCAT(Table2[[#This Row],[Facility]],Table2[[#This Row],[Room]])</f>
        <v>Franklin Arts CentreCombined Leslie Comrie &amp; Douglas Wright rooms</v>
      </c>
      <c r="F81" t="str">
        <f>VLOOKUP(Table2[[#This Row],[Facility]],[1]Facilities!B:J,9,FALSE)</f>
        <v>Y</v>
      </c>
    </row>
    <row r="82" spans="1:6">
      <c r="A82" t="s">
        <v>94</v>
      </c>
      <c r="B82" s="9" t="s">
        <v>104</v>
      </c>
      <c r="C82" t="s">
        <v>12</v>
      </c>
      <c r="E82" t="str">
        <f>_xlfn.CONCAT(Table2[[#This Row],[Facility]],Table2[[#This Row],[Room]])</f>
        <v>Franklin Arts CentreCombined Leslie Comrie &amp; Growers Kitchen rooms</v>
      </c>
      <c r="F82" t="str">
        <f>VLOOKUP(Table2[[#This Row],[Facility]],[1]Facilities!B:J,9,FALSE)</f>
        <v>Y</v>
      </c>
    </row>
    <row r="83" spans="1:6">
      <c r="A83" t="s">
        <v>94</v>
      </c>
      <c r="B83" s="9" t="s">
        <v>105</v>
      </c>
      <c r="C83" t="s">
        <v>12</v>
      </c>
      <c r="E83" t="str">
        <f>_xlfn.CONCAT(Table2[[#This Row],[Facility]],Table2[[#This Row],[Room]])</f>
        <v>Franklin Arts CentreCombined Leslie Comrie, Douglas Wright &amp; Growers Kitchen rooms</v>
      </c>
      <c r="F83" t="str">
        <f>VLOOKUP(Table2[[#This Row],[Facility]],[1]Facilities!B:J,9,FALSE)</f>
        <v>Y</v>
      </c>
    </row>
    <row r="84" spans="1:6">
      <c r="A84" t="s">
        <v>106</v>
      </c>
      <c r="B84" s="9" t="s">
        <v>107</v>
      </c>
      <c r="C84" t="s">
        <v>12</v>
      </c>
      <c r="E84" t="str">
        <f>_xlfn.CONCAT(Table2[[#This Row],[Facility]],Table2[[#This Row],[Room]])</f>
        <v>Freeman’s Bay Community HallAuditorium</v>
      </c>
      <c r="F84" t="str">
        <f>VLOOKUP(Table2[[#This Row],[Facility]],[1]Facilities!B:J,9,FALSE)</f>
        <v>Y</v>
      </c>
    </row>
    <row r="85" spans="1:6">
      <c r="A85" t="s">
        <v>106</v>
      </c>
      <c r="B85" s="9" t="s">
        <v>108</v>
      </c>
      <c r="C85" t="s">
        <v>12</v>
      </c>
      <c r="E85" t="str">
        <f>_xlfn.CONCAT(Table2[[#This Row],[Facility]],Table2[[#This Row],[Room]])</f>
        <v>Freeman’s Bay Community HallFunction room</v>
      </c>
      <c r="F85" t="str">
        <f>VLOOKUP(Table2[[#This Row],[Facility]],[1]Facilities!B:J,9,FALSE)</f>
        <v>Y</v>
      </c>
    </row>
    <row r="86" spans="1:6">
      <c r="A86" t="s">
        <v>106</v>
      </c>
      <c r="B86" s="9" t="s">
        <v>109</v>
      </c>
      <c r="C86" t="s">
        <v>12</v>
      </c>
      <c r="E86" t="str">
        <f>_xlfn.CONCAT(Table2[[#This Row],[Facility]],Table2[[#This Row],[Room]])</f>
        <v>Freeman’s Bay Community HallLong room</v>
      </c>
      <c r="F86" t="str">
        <f>VLOOKUP(Table2[[#This Row],[Facility]],[1]Facilities!B:J,9,FALSE)</f>
        <v>Y</v>
      </c>
    </row>
    <row r="87" spans="1:6">
      <c r="A87" t="s">
        <v>110</v>
      </c>
      <c r="B87" s="9" t="s">
        <v>8</v>
      </c>
      <c r="C87" t="s">
        <v>9</v>
      </c>
      <c r="E87" t="str">
        <f>_xlfn.CONCAT(Table2[[#This Row],[Facility]],Table2[[#This Row],[Room]])</f>
        <v>Glasgow Park HallMain hall</v>
      </c>
      <c r="F87" t="str">
        <f>VLOOKUP(Table2[[#This Row],[Facility]],[1]Facilities!B:J,9,FALSE)</f>
        <v>Y</v>
      </c>
    </row>
    <row r="88" spans="1:6">
      <c r="A88" t="s">
        <v>111</v>
      </c>
      <c r="B88" s="9" t="s">
        <v>8</v>
      </c>
      <c r="C88" t="s">
        <v>9</v>
      </c>
      <c r="E88" t="str">
        <f>_xlfn.CONCAT(Table2[[#This Row],[Facility]],Table2[[#This Row],[Room]])</f>
        <v>Glen Eden Community and Recreation Centre War Memorial HallMain hall</v>
      </c>
      <c r="F88" t="str">
        <f>VLOOKUP(Table2[[#This Row],[Facility]],[1]Facilities!B:J,9,FALSE)</f>
        <v>Y</v>
      </c>
    </row>
    <row r="89" spans="1:6">
      <c r="A89" t="s">
        <v>112</v>
      </c>
      <c r="B89" s="9" t="s">
        <v>24</v>
      </c>
      <c r="C89" t="s">
        <v>9</v>
      </c>
      <c r="E89" t="str">
        <f>_xlfn.CONCAT(Table2[[#This Row],[Facility]],Table2[[#This Row],[Room]])</f>
        <v>Glen Eden Community HouseMultiple?</v>
      </c>
      <c r="F89" t="str">
        <f>VLOOKUP(Table2[[#This Row],[Facility]],[1]Facilities!B:J,9,FALSE)</f>
        <v>Y</v>
      </c>
    </row>
    <row r="90" spans="1:6">
      <c r="A90" t="s">
        <v>113</v>
      </c>
      <c r="B90" s="9" t="s">
        <v>114</v>
      </c>
      <c r="C90" t="s">
        <v>12</v>
      </c>
      <c r="E90" t="str">
        <f>_xlfn.CONCAT(Table2[[#This Row],[Facility]],Table2[[#This Row],[Room]])</f>
        <v>Glen Eden LibraryGlen Eden Library Meeting Room</v>
      </c>
      <c r="F90" t="str">
        <f>VLOOKUP(Table2[[#This Row],[Facility]],[1]Facilities!B:J,9,FALSE)</f>
        <v>Y</v>
      </c>
    </row>
    <row r="91" spans="1:6">
      <c r="A91" t="s">
        <v>115</v>
      </c>
      <c r="B91" s="9" t="s">
        <v>80</v>
      </c>
      <c r="C91" t="s">
        <v>12</v>
      </c>
      <c r="E91" t="str">
        <f>_xlfn.CONCAT(Table2[[#This Row],[Facility]],Table2[[#This Row],[Room]])</f>
        <v>Glen Innes Community  HallMain room</v>
      </c>
      <c r="F91" t="str">
        <f>VLOOKUP(Table2[[#This Row],[Facility]],[1]Facilities!B:J,9,FALSE)</f>
        <v>Y</v>
      </c>
    </row>
    <row r="92" spans="1:6">
      <c r="A92" t="s">
        <v>116</v>
      </c>
      <c r="B92" s="9" t="s">
        <v>8</v>
      </c>
      <c r="C92" t="s">
        <v>9</v>
      </c>
      <c r="E92" t="str">
        <f>_xlfn.CONCAT(Table2[[#This Row],[Facility]],Table2[[#This Row],[Room]])</f>
        <v>Glenbrook Beach HallMain hall</v>
      </c>
      <c r="F92" t="str">
        <f>VLOOKUP(Table2[[#This Row],[Facility]],[1]Facilities!B:J,9,FALSE)</f>
        <v>Y</v>
      </c>
    </row>
    <row r="93" spans="1:6">
      <c r="A93" t="s">
        <v>117</v>
      </c>
      <c r="B93" s="9" t="s">
        <v>8</v>
      </c>
      <c r="C93" t="s">
        <v>9</v>
      </c>
      <c r="E93" t="str">
        <f>_xlfn.CONCAT(Table2[[#This Row],[Facility]],Table2[[#This Row],[Room]])</f>
        <v>Glenbrook War Memorial HallMain hall</v>
      </c>
      <c r="F93" t="str">
        <f>VLOOKUP(Table2[[#This Row],[Facility]],[1]Facilities!B:J,9,FALSE)</f>
        <v>Y</v>
      </c>
    </row>
    <row r="94" spans="1:6">
      <c r="A94" t="s">
        <v>118</v>
      </c>
      <c r="B94" s="9" t="s">
        <v>119</v>
      </c>
      <c r="C94" t="s">
        <v>9</v>
      </c>
      <c r="E94" t="str">
        <f>_xlfn.CONCAT(Table2[[#This Row],[Facility]],Table2[[#This Row],[Room]])</f>
        <v>Glendene Community HubActivity room</v>
      </c>
      <c r="F94" t="str">
        <f>VLOOKUP(Table2[[#This Row],[Facility]],[1]Facilities!B:J,9,FALSE)</f>
        <v>Y</v>
      </c>
    </row>
    <row r="95" spans="1:6">
      <c r="A95" t="s">
        <v>118</v>
      </c>
      <c r="B95" s="9" t="s">
        <v>120</v>
      </c>
      <c r="C95" t="s">
        <v>9</v>
      </c>
      <c r="E95" t="str">
        <f>_xlfn.CONCAT(Table2[[#This Row],[Facility]],Table2[[#This Row],[Room]])</f>
        <v>Glendene Community HubConsultation room</v>
      </c>
      <c r="F95" t="str">
        <f>VLOOKUP(Table2[[#This Row],[Facility]],[1]Facilities!B:J,9,FALSE)</f>
        <v>Y</v>
      </c>
    </row>
    <row r="96" spans="1:6">
      <c r="A96" t="s">
        <v>118</v>
      </c>
      <c r="B96" s="9" t="s">
        <v>80</v>
      </c>
      <c r="C96" t="s">
        <v>9</v>
      </c>
      <c r="E96" t="str">
        <f>_xlfn.CONCAT(Table2[[#This Row],[Facility]],Table2[[#This Row],[Room]])</f>
        <v>Glendene Community HubMain room</v>
      </c>
      <c r="F96" t="str">
        <f>VLOOKUP(Table2[[#This Row],[Facility]],[1]Facilities!B:J,9,FALSE)</f>
        <v>Y</v>
      </c>
    </row>
    <row r="97" spans="1:6">
      <c r="A97" t="s">
        <v>121</v>
      </c>
      <c r="B97" s="9" t="s">
        <v>8</v>
      </c>
      <c r="C97" t="s">
        <v>9</v>
      </c>
      <c r="E97" t="str">
        <f>_xlfn.CONCAT(Table2[[#This Row],[Facility]],Table2[[#This Row],[Room]])</f>
        <v>Glendowie Community CentreMain hall</v>
      </c>
      <c r="F97" t="str">
        <f>VLOOKUP(Table2[[#This Row],[Facility]],[1]Facilities!B:J,9,FALSE)</f>
        <v>Y</v>
      </c>
    </row>
    <row r="98" spans="1:6">
      <c r="A98" t="s">
        <v>122</v>
      </c>
      <c r="B98" s="9" t="s">
        <v>24</v>
      </c>
      <c r="C98" t="s">
        <v>9</v>
      </c>
      <c r="E98" t="str">
        <f>_xlfn.CONCAT(Table2[[#This Row],[Facility]],Table2[[#This Row],[Room]])</f>
        <v>Glenfield Community CentreMultiple?</v>
      </c>
      <c r="F98" t="str">
        <f>VLOOKUP(Table2[[#This Row],[Facility]],[1]Facilities!B:J,9,FALSE)</f>
        <v>Y</v>
      </c>
    </row>
    <row r="99" spans="1:6">
      <c r="A99" t="s">
        <v>123</v>
      </c>
      <c r="B99" s="9" t="s">
        <v>123</v>
      </c>
      <c r="C99" t="s">
        <v>9</v>
      </c>
      <c r="D99" t="s">
        <v>124</v>
      </c>
      <c r="E99" t="str">
        <f>_xlfn.CONCAT(Table2[[#This Row],[Facility]],Table2[[#This Row],[Room]])</f>
        <v>Grahams Beach Settlers HallGrahams Beach Settlers Hall</v>
      </c>
      <c r="F99" t="str">
        <f>VLOOKUP(Table2[[#This Row],[Facility]],[1]Facilities!B:J,9,FALSE)</f>
        <v>Y</v>
      </c>
    </row>
    <row r="100" spans="1:6">
      <c r="A100" t="s">
        <v>125</v>
      </c>
      <c r="B100" s="9" t="s">
        <v>24</v>
      </c>
      <c r="C100" t="s">
        <v>9</v>
      </c>
      <c r="E100" t="str">
        <f>_xlfn.CONCAT(Table2[[#This Row],[Facility]],Table2[[#This Row],[Room]])</f>
        <v>Green Bay Community HouseMultiple?</v>
      </c>
      <c r="F100" t="str">
        <f>VLOOKUP(Table2[[#This Row],[Facility]],[1]Facilities!B:J,9,FALSE)</f>
        <v>Y</v>
      </c>
    </row>
    <row r="101" spans="1:6">
      <c r="A101" t="s">
        <v>126</v>
      </c>
      <c r="B101" s="9" t="s">
        <v>24</v>
      </c>
      <c r="C101" t="s">
        <v>9</v>
      </c>
      <c r="E101" t="str">
        <f>_xlfn.CONCAT(Table2[[#This Row],[Facility]],Table2[[#This Row],[Room]])</f>
        <v>Grey Lynn Community CentreMultiple?</v>
      </c>
      <c r="F101" t="str">
        <f>VLOOKUP(Table2[[#This Row],[Facility]],[1]Facilities!B:J,9,FALSE)</f>
        <v>Y</v>
      </c>
    </row>
    <row r="102" spans="1:6">
      <c r="A102" t="s">
        <v>127</v>
      </c>
      <c r="B102" s="9" t="s">
        <v>8</v>
      </c>
      <c r="C102" t="s">
        <v>12</v>
      </c>
      <c r="E102" t="str">
        <f>_xlfn.CONCAT(Table2[[#This Row],[Facility]],Table2[[#This Row],[Room]])</f>
        <v>Grey Lynn Library HallMain hall</v>
      </c>
      <c r="F102" t="str">
        <f>VLOOKUP(Table2[[#This Row],[Facility]],[1]Facilities!B:J,9,FALSE)</f>
        <v>Y</v>
      </c>
    </row>
    <row r="103" spans="1:6">
      <c r="A103" t="s">
        <v>128</v>
      </c>
      <c r="B103" s="9" t="s">
        <v>129</v>
      </c>
      <c r="C103" t="s">
        <v>9</v>
      </c>
      <c r="E103" t="str">
        <f>_xlfn.CONCAT(Table2[[#This Row],[Facility]],Table2[[#This Row],[Room]])</f>
        <v>Headquarters, HobsonvilleCatalina room</v>
      </c>
      <c r="F103" t="str">
        <f>VLOOKUP(Table2[[#This Row],[Facility]],[1]Facilities!B:J,9,FALSE)</f>
        <v>Y</v>
      </c>
    </row>
    <row r="104" spans="1:6">
      <c r="A104" t="s">
        <v>128</v>
      </c>
      <c r="B104" s="9" t="s">
        <v>130</v>
      </c>
      <c r="C104" t="s">
        <v>9</v>
      </c>
      <c r="E104" t="str">
        <f>_xlfn.CONCAT(Table2[[#This Row],[Facility]],Table2[[#This Row],[Room]])</f>
        <v>Headquarters, HobsonvilleBaffin lounge</v>
      </c>
      <c r="F104" t="str">
        <f>VLOOKUP(Table2[[#This Row],[Facility]],[1]Facilities!B:J,9,FALSE)</f>
        <v>Y</v>
      </c>
    </row>
    <row r="105" spans="1:6">
      <c r="A105" t="s">
        <v>128</v>
      </c>
      <c r="B105" s="9" t="s">
        <v>131</v>
      </c>
      <c r="C105" t="s">
        <v>9</v>
      </c>
      <c r="E105" t="str">
        <f>_xlfn.CONCAT(Table2[[#This Row],[Facility]],Table2[[#This Row],[Room]])</f>
        <v>Headquarters, HobsonvilleTiger Moth room</v>
      </c>
      <c r="F105" t="str">
        <f>VLOOKUP(Table2[[#This Row],[Facility]],[1]Facilities!B:J,9,FALSE)</f>
        <v>Y</v>
      </c>
    </row>
    <row r="106" spans="1:6">
      <c r="A106" t="s">
        <v>128</v>
      </c>
      <c r="B106" s="9" t="s">
        <v>132</v>
      </c>
      <c r="C106" t="s">
        <v>9</v>
      </c>
      <c r="E106" t="str">
        <f>_xlfn.CONCAT(Table2[[#This Row],[Facility]],Table2[[#This Row],[Room]])</f>
        <v>Headquarters, HobsonvilleGypsy Moth room</v>
      </c>
      <c r="F106" t="str">
        <f>VLOOKUP(Table2[[#This Row],[Facility]],[1]Facilities!B:J,9,FALSE)</f>
        <v>Y</v>
      </c>
    </row>
    <row r="107" spans="1:6">
      <c r="A107" t="s">
        <v>128</v>
      </c>
      <c r="B107" s="9" t="s">
        <v>133</v>
      </c>
      <c r="C107" t="s">
        <v>9</v>
      </c>
      <c r="E107" t="str">
        <f>_xlfn.CONCAT(Table2[[#This Row],[Facility]],Table2[[#This Row],[Room]])</f>
        <v>Headquarters, Hobsonvillede Havilland room</v>
      </c>
      <c r="F107" t="str">
        <f>VLOOKUP(Table2[[#This Row],[Facility]],[1]Facilities!B:J,9,FALSE)</f>
        <v>Y</v>
      </c>
    </row>
    <row r="108" spans="1:6">
      <c r="A108" t="s">
        <v>128</v>
      </c>
      <c r="B108" s="9" t="s">
        <v>134</v>
      </c>
      <c r="C108" t="s">
        <v>9</v>
      </c>
      <c r="E108" t="str">
        <f>_xlfn.CONCAT(Table2[[#This Row],[Facility]],Table2[[#This Row],[Room]])</f>
        <v>Headquarters, HobsonvilleIroquois room</v>
      </c>
      <c r="F108" t="str">
        <f>VLOOKUP(Table2[[#This Row],[Facility]],[1]Facilities!B:J,9,FALSE)</f>
        <v>Y</v>
      </c>
    </row>
    <row r="109" spans="1:6">
      <c r="A109" t="s">
        <v>128</v>
      </c>
      <c r="B109" s="9" t="s">
        <v>135</v>
      </c>
      <c r="C109" t="s">
        <v>9</v>
      </c>
      <c r="E109" t="str">
        <f>_xlfn.CONCAT(Table2[[#This Row],[Facility]],Table2[[#This Row],[Room]])</f>
        <v>Headquarters, HobsonvilleSioux room</v>
      </c>
      <c r="F109" t="str">
        <f>VLOOKUP(Table2[[#This Row],[Facility]],[1]Facilities!B:J,9,FALSE)</f>
        <v>Y</v>
      </c>
    </row>
    <row r="110" spans="1:6">
      <c r="A110" t="s">
        <v>128</v>
      </c>
      <c r="B110" s="9" t="s">
        <v>136</v>
      </c>
      <c r="C110" t="s">
        <v>9</v>
      </c>
      <c r="E110" t="str">
        <f>_xlfn.CONCAT(Table2[[#This Row],[Facility]],Table2[[#This Row],[Room]])</f>
        <v>Headquarters, HobsonvilleBell room</v>
      </c>
      <c r="F110" t="str">
        <f>VLOOKUP(Table2[[#This Row],[Facility]],[1]Facilities!B:J,9,FALSE)</f>
        <v>Y</v>
      </c>
    </row>
    <row r="111" spans="1:6">
      <c r="A111" t="s">
        <v>137</v>
      </c>
      <c r="B111" s="9" t="s">
        <v>8</v>
      </c>
      <c r="C111" t="s">
        <v>12</v>
      </c>
      <c r="E111" t="str">
        <f>_xlfn.CONCAT(Table2[[#This Row],[Facility]],Table2[[#This Row],[Room]])</f>
        <v>Helensville War Memorial HallMain hall</v>
      </c>
      <c r="F111" t="str">
        <f>VLOOKUP(Table2[[#This Row],[Facility]],[1]Facilities!B:J,9,FALSE)</f>
        <v>Y</v>
      </c>
    </row>
    <row r="112" spans="1:6">
      <c r="A112" t="s">
        <v>137</v>
      </c>
      <c r="B112" s="9" t="s">
        <v>138</v>
      </c>
      <c r="C112" t="s">
        <v>12</v>
      </c>
      <c r="E112" t="str">
        <f>_xlfn.CONCAT(Table2[[#This Row],[Facility]],Table2[[#This Row],[Room]])</f>
        <v>Helensville War Memorial HallMeeting room</v>
      </c>
      <c r="F112" t="str">
        <f>VLOOKUP(Table2[[#This Row],[Facility]],[1]Facilities!B:J,9,FALSE)</f>
        <v>Y</v>
      </c>
    </row>
    <row r="113" spans="1:6">
      <c r="A113" t="s">
        <v>139</v>
      </c>
      <c r="B113" s="9" t="s">
        <v>24</v>
      </c>
      <c r="C113" t="s">
        <v>9</v>
      </c>
      <c r="E113" t="str">
        <f>_xlfn.CONCAT(Table2[[#This Row],[Facility]],Table2[[#This Row],[Room]])</f>
        <v>Highbury Community HouseMultiple?</v>
      </c>
      <c r="F113" t="str">
        <f>VLOOKUP(Table2[[#This Row],[Facility]],[1]Facilities!B:J,9,FALSE)</f>
        <v>Y</v>
      </c>
    </row>
    <row r="114" spans="1:6">
      <c r="A114" t="s">
        <v>140</v>
      </c>
      <c r="B114" s="9" t="s">
        <v>24</v>
      </c>
      <c r="C114" t="s">
        <v>9</v>
      </c>
      <c r="E114" t="str">
        <f>_xlfn.CONCAT(Table2[[#This Row],[Facility]],Table2[[#This Row],[Room]])</f>
        <v>Highland Park Community HouseMultiple?</v>
      </c>
      <c r="F114" t="str">
        <f>VLOOKUP(Table2[[#This Row],[Facility]],[1]Facilities!B:J,9,FALSE)</f>
        <v>Y</v>
      </c>
    </row>
    <row r="115" spans="1:6">
      <c r="A115" t="s">
        <v>141</v>
      </c>
      <c r="B115" s="9" t="s">
        <v>141</v>
      </c>
      <c r="C115" t="s">
        <v>9</v>
      </c>
      <c r="D115" t="s">
        <v>124</v>
      </c>
      <c r="E115" t="str">
        <f>_xlfn.CONCAT(Table2[[#This Row],[Facility]],Table2[[#This Row],[Room]])</f>
        <v>Hoani Waititi HouseHoani Waititi House</v>
      </c>
      <c r="F115" t="str">
        <f>VLOOKUP(Table2[[#This Row],[Facility]],[1]Facilities!B:J,9,FALSE)</f>
        <v>Y</v>
      </c>
    </row>
    <row r="116" spans="1:6">
      <c r="A116" t="s">
        <v>142</v>
      </c>
      <c r="B116" s="9" t="s">
        <v>24</v>
      </c>
      <c r="C116" t="s">
        <v>9</v>
      </c>
      <c r="E116" t="str">
        <f>_xlfn.CONCAT(Table2[[#This Row],[Facility]],Table2[[#This Row],[Room]])</f>
        <v>Hub West McLaren Park Henderson SouthMultiple?</v>
      </c>
      <c r="F116" t="str">
        <f>VLOOKUP(Table2[[#This Row],[Facility]],[1]Facilities!B:J,9,FALSE)</f>
        <v>Y</v>
      </c>
    </row>
    <row r="117" spans="1:6">
      <c r="A117" t="s">
        <v>143</v>
      </c>
      <c r="B117" s="9" t="s">
        <v>8</v>
      </c>
      <c r="C117" t="s">
        <v>9</v>
      </c>
      <c r="E117" t="str">
        <f>_xlfn.CONCAT(Table2[[#This Row],[Facility]],Table2[[#This Row],[Room]])</f>
        <v>Huia HallMain hall</v>
      </c>
      <c r="F117" t="str">
        <f>VLOOKUP(Table2[[#This Row],[Facility]],[1]Facilities!B:J,9,FALSE)</f>
        <v>Y</v>
      </c>
    </row>
    <row r="118" spans="1:6">
      <c r="A118" t="s">
        <v>144</v>
      </c>
      <c r="B118" s="9" t="s">
        <v>8</v>
      </c>
      <c r="C118" t="s">
        <v>9</v>
      </c>
      <c r="D118" t="s">
        <v>124</v>
      </c>
      <c r="E118" t="str">
        <f>_xlfn.CONCAT(Table2[[#This Row],[Facility]],Table2[[#This Row],[Room]])</f>
        <v>Hunua HallMain hall</v>
      </c>
      <c r="F118" t="str">
        <f>VLOOKUP(Table2[[#This Row],[Facility]],[1]Facilities!B:J,9,FALSE)</f>
        <v>Y</v>
      </c>
    </row>
    <row r="119" spans="1:6">
      <c r="A119" t="s">
        <v>145</v>
      </c>
      <c r="B119" s="9" t="s">
        <v>8</v>
      </c>
      <c r="C119" t="s">
        <v>12</v>
      </c>
      <c r="E119" t="str">
        <f>_xlfn.CONCAT(Table2[[#This Row],[Facility]],Table2[[#This Row],[Room]])</f>
        <v>Jack Dickey HallMain hall</v>
      </c>
      <c r="F119" t="str">
        <f>VLOOKUP(Table2[[#This Row],[Facility]],[1]Facilities!B:J,9,FALSE)</f>
        <v>Y</v>
      </c>
    </row>
    <row r="120" spans="1:6">
      <c r="A120" t="s">
        <v>146</v>
      </c>
      <c r="B120" s="9" t="s">
        <v>8</v>
      </c>
      <c r="C120" t="s">
        <v>9</v>
      </c>
      <c r="E120" t="str">
        <f>_xlfn.CONCAT(Table2[[#This Row],[Facility]],Table2[[#This Row],[Room]])</f>
        <v>Karaka War Memorial HallMain hall</v>
      </c>
      <c r="F120" t="str">
        <f>VLOOKUP(Table2[[#This Row],[Facility]],[1]Facilities!B:J,9,FALSE)</f>
        <v>Y</v>
      </c>
    </row>
    <row r="121" spans="1:6">
      <c r="A121" t="s">
        <v>147</v>
      </c>
      <c r="B121" s="9" t="s">
        <v>8</v>
      </c>
      <c r="C121" t="s">
        <v>12</v>
      </c>
      <c r="E121" t="str">
        <f>_xlfn.CONCAT(Table2[[#This Row],[Facility]],Table2[[#This Row],[Room]])</f>
        <v>Kaukapakapa Memorial HallMain hall</v>
      </c>
      <c r="F121" t="str">
        <f>VLOOKUP(Table2[[#This Row],[Facility]],[1]Facilities!B:J,9,FALSE)</f>
        <v>Y</v>
      </c>
    </row>
    <row r="122" spans="1:6">
      <c r="A122" t="s">
        <v>147</v>
      </c>
      <c r="B122" s="9" t="s">
        <v>138</v>
      </c>
      <c r="C122" t="s">
        <v>12</v>
      </c>
      <c r="E122" t="str">
        <f>_xlfn.CONCAT(Table2[[#This Row],[Facility]],Table2[[#This Row],[Room]])</f>
        <v>Kaukapakapa Memorial HallMeeting room</v>
      </c>
      <c r="F122" t="str">
        <f>VLOOKUP(Table2[[#This Row],[Facility]],[1]Facilities!B:J,9,FALSE)</f>
        <v>Y</v>
      </c>
    </row>
    <row r="123" spans="1:6">
      <c r="A123" t="s">
        <v>148</v>
      </c>
      <c r="B123" s="9" t="s">
        <v>8</v>
      </c>
      <c r="C123" t="s">
        <v>9</v>
      </c>
      <c r="E123" t="str">
        <f>_xlfn.CONCAT(Table2[[#This Row],[Facility]],Table2[[#This Row],[Room]])</f>
        <v>Kawakawa Bay Community HallMain hall</v>
      </c>
      <c r="F123" t="str">
        <f>VLOOKUP(Table2[[#This Row],[Facility]],[1]Facilities!B:J,9,FALSE)</f>
        <v>Y</v>
      </c>
    </row>
    <row r="124" spans="1:6">
      <c r="A124" t="s">
        <v>149</v>
      </c>
      <c r="B124" s="9" t="s">
        <v>8</v>
      </c>
      <c r="C124" t="s">
        <v>9</v>
      </c>
      <c r="E124" t="str">
        <f>_xlfn.CONCAT(Table2[[#This Row],[Facility]],Table2[[#This Row],[Room]])</f>
        <v>Kourawhero HallMain hall</v>
      </c>
      <c r="F124" t="str">
        <f>VLOOKUP(Table2[[#This Row],[Facility]],[1]Facilities!B:J,9,FALSE)</f>
        <v>Y</v>
      </c>
    </row>
    <row r="125" spans="1:6">
      <c r="A125" t="s">
        <v>150</v>
      </c>
      <c r="B125" s="9" t="s">
        <v>8</v>
      </c>
      <c r="C125" t="s">
        <v>9</v>
      </c>
      <c r="E125" t="str">
        <f>_xlfn.CONCAT(Table2[[#This Row],[Facility]],Table2[[#This Row],[Room]])</f>
        <v>Laingholm Village HallMain hall</v>
      </c>
      <c r="F125" t="str">
        <f>VLOOKUP(Table2[[#This Row],[Facility]],[1]Facilities!B:J,9,FALSE)</f>
        <v>Y</v>
      </c>
    </row>
    <row r="126" spans="1:6">
      <c r="A126" t="s">
        <v>151</v>
      </c>
      <c r="B126" s="9" t="s">
        <v>8</v>
      </c>
      <c r="C126" t="s">
        <v>12</v>
      </c>
      <c r="E126" t="str">
        <f>_xlfn.CONCAT(Table2[[#This Row],[Facility]],Table2[[#This Row],[Room]])</f>
        <v>Leicester HallMain hall</v>
      </c>
      <c r="F126" t="str">
        <f>VLOOKUP(Table2[[#This Row],[Facility]],[1]Facilities!B:J,9,FALSE)</f>
        <v>Y</v>
      </c>
    </row>
    <row r="127" spans="1:6">
      <c r="A127" t="s">
        <v>152</v>
      </c>
      <c r="B127" s="9" t="s">
        <v>8</v>
      </c>
      <c r="C127" t="s">
        <v>9</v>
      </c>
      <c r="E127" t="str">
        <f>_xlfn.CONCAT(Table2[[#This Row],[Facility]],Table2[[#This Row],[Room]])</f>
        <v>Leigh HallMain hall</v>
      </c>
      <c r="F127" t="str">
        <f>VLOOKUP(Table2[[#This Row],[Facility]],[1]Facilities!B:J,9,FALSE)</f>
        <v>Y</v>
      </c>
    </row>
    <row r="128" spans="1:6">
      <c r="A128" t="s">
        <v>153</v>
      </c>
      <c r="B128" s="9" t="s">
        <v>8</v>
      </c>
      <c r="C128" t="s">
        <v>9</v>
      </c>
      <c r="E128" t="str">
        <f>_xlfn.CONCAT(Table2[[#This Row],[Facility]],Table2[[#This Row],[Room]])</f>
        <v>Mahurangi East Community CentreMain hall</v>
      </c>
      <c r="F128" t="str">
        <f>VLOOKUP(Table2[[#This Row],[Facility]],[1]Facilities!B:J,9,FALSE)</f>
        <v>Y</v>
      </c>
    </row>
    <row r="129" spans="1:6">
      <c r="A129" t="s">
        <v>154</v>
      </c>
      <c r="B129" s="9" t="s">
        <v>155</v>
      </c>
      <c r="C129" t="s">
        <v>12</v>
      </c>
      <c r="E129" t="str">
        <f>_xlfn.CONCAT(Table2[[#This Row],[Facility]],Table2[[#This Row],[Room]])</f>
        <v>Māngere Arts Centre - Ngā Tohu o UenukuHarakeke room</v>
      </c>
      <c r="F129" t="str">
        <f>VLOOKUP(Table2[[#This Row],[Facility]],[1]Facilities!B:J,9,FALSE)</f>
        <v>Y</v>
      </c>
    </row>
    <row r="130" spans="1:6">
      <c r="A130" t="s">
        <v>154</v>
      </c>
      <c r="B130" s="9" t="s">
        <v>156</v>
      </c>
      <c r="C130" t="s">
        <v>9</v>
      </c>
      <c r="D130" t="s">
        <v>157</v>
      </c>
      <c r="E130" t="str">
        <f>_xlfn.CONCAT(Table2[[#This Row],[Facility]],Table2[[#This Row],[Room]])</f>
        <v>Māngere Arts Centre - Ngā Tohu o UenukuTheatre</v>
      </c>
      <c r="F130" t="str">
        <f>VLOOKUP(Table2[[#This Row],[Facility]],[1]Facilities!B:J,9,FALSE)</f>
        <v>Y</v>
      </c>
    </row>
    <row r="131" spans="1:6">
      <c r="A131" t="s">
        <v>154</v>
      </c>
      <c r="B131" s="9" t="s">
        <v>158</v>
      </c>
      <c r="C131" t="s">
        <v>9</v>
      </c>
      <c r="D131" t="s">
        <v>157</v>
      </c>
      <c r="E131" t="str">
        <f>_xlfn.CONCAT(Table2[[#This Row],[Facility]],Table2[[#This Row],[Room]])</f>
        <v>Māngere Arts Centre - Ngā Tohu o UenukuTheatre foyer</v>
      </c>
      <c r="F131" t="str">
        <f>VLOOKUP(Table2[[#This Row],[Facility]],[1]Facilities!B:J,9,FALSE)</f>
        <v>Y</v>
      </c>
    </row>
    <row r="132" spans="1:6">
      <c r="A132" t="s">
        <v>154</v>
      </c>
      <c r="B132" s="9" t="s">
        <v>159</v>
      </c>
      <c r="C132" t="s">
        <v>9</v>
      </c>
      <c r="D132" t="s">
        <v>157</v>
      </c>
      <c r="E132" t="str">
        <f>_xlfn.CONCAT(Table2[[#This Row],[Facility]],Table2[[#This Row],[Room]])</f>
        <v>Māngere Arts Centre - Ngā Tohu o UenukuGreen room</v>
      </c>
      <c r="F132" t="str">
        <f>VLOOKUP(Table2[[#This Row],[Facility]],[1]Facilities!B:J,9,FALSE)</f>
        <v>Y</v>
      </c>
    </row>
    <row r="133" spans="1:6">
      <c r="A133" t="s">
        <v>154</v>
      </c>
      <c r="B133" s="9" t="s">
        <v>160</v>
      </c>
      <c r="C133" t="s">
        <v>9</v>
      </c>
      <c r="D133" t="s">
        <v>157</v>
      </c>
      <c r="E133" t="str">
        <f>_xlfn.CONCAT(Table2[[#This Row],[Facility]],Table2[[#This Row],[Room]])</f>
        <v>Māngere Arts Centre - Ngā Tohu o UenukuCourtyard</v>
      </c>
      <c r="F133" t="str">
        <f>VLOOKUP(Table2[[#This Row],[Facility]],[1]Facilities!B:J,9,FALSE)</f>
        <v>Y</v>
      </c>
    </row>
    <row r="134" spans="1:6">
      <c r="A134" t="s">
        <v>161</v>
      </c>
      <c r="B134" s="9" t="s">
        <v>8</v>
      </c>
      <c r="C134" t="s">
        <v>12</v>
      </c>
      <c r="E134" t="str">
        <f>_xlfn.CONCAT(Table2[[#This Row],[Facility]],Table2[[#This Row],[Room]])</f>
        <v>Māngere Central Community HallMain hall</v>
      </c>
      <c r="F134" t="str">
        <f>VLOOKUP(Table2[[#This Row],[Facility]],[1]Facilities!B:J,9,FALSE)</f>
        <v>Y</v>
      </c>
    </row>
    <row r="135" spans="1:6">
      <c r="A135" t="s">
        <v>162</v>
      </c>
      <c r="B135" s="9" t="s">
        <v>8</v>
      </c>
      <c r="C135" t="s">
        <v>12</v>
      </c>
      <c r="E135" t="str">
        <f>_xlfn.CONCAT(Table2[[#This Row],[Facility]],Table2[[#This Row],[Room]])</f>
        <v>Māngere Old School HallMain hall</v>
      </c>
      <c r="F135" t="str">
        <f>VLOOKUP(Table2[[#This Row],[Facility]],[1]Facilities!B:J,9,FALSE)</f>
        <v>Y</v>
      </c>
    </row>
    <row r="136" spans="1:6">
      <c r="A136" t="s">
        <v>163</v>
      </c>
      <c r="B136" s="9" t="s">
        <v>164</v>
      </c>
      <c r="C136" t="s">
        <v>12</v>
      </c>
      <c r="E136" t="str">
        <f>_xlfn.CONCAT(Table2[[#This Row],[Facility]],Table2[[#This Row],[Room]])</f>
        <v>Māngere Town Centre LibraryLibrary meeting room</v>
      </c>
      <c r="F136" t="str">
        <f>VLOOKUP(Table2[[#This Row],[Facility]],[1]Facilities!B:J,9,FALSE)</f>
        <v>Y</v>
      </c>
    </row>
    <row r="137" spans="1:6">
      <c r="A137" t="s">
        <v>165</v>
      </c>
      <c r="B137" s="9" t="s">
        <v>8</v>
      </c>
      <c r="C137" t="s">
        <v>12</v>
      </c>
      <c r="E137" t="str">
        <f>_xlfn.CONCAT(Table2[[#This Row],[Facility]],Table2[[#This Row],[Room]])</f>
        <v>Māngere War Memorial HallMain hall</v>
      </c>
      <c r="F137" t="str">
        <f>VLOOKUP(Table2[[#This Row],[Facility]],[1]Facilities!B:J,9,FALSE)</f>
        <v>Y</v>
      </c>
    </row>
    <row r="138" spans="1:6">
      <c r="A138" t="s">
        <v>166</v>
      </c>
      <c r="B138" s="9" t="s">
        <v>24</v>
      </c>
      <c r="C138" t="s">
        <v>9</v>
      </c>
      <c r="E138" t="str">
        <f>_xlfn.CONCAT(Table2[[#This Row],[Facility]],Table2[[#This Row],[Room]])</f>
        <v>Manu Tukutuku Community CentreMultiple?</v>
      </c>
      <c r="F138" t="str">
        <f>VLOOKUP(Table2[[#This Row],[Facility]],[1]Facilities!B:J,9,FALSE)</f>
        <v>Y</v>
      </c>
    </row>
    <row r="139" spans="1:6">
      <c r="A139" t="s">
        <v>167</v>
      </c>
      <c r="B139" s="9" t="s">
        <v>138</v>
      </c>
      <c r="C139" t="s">
        <v>12</v>
      </c>
      <c r="E139" t="str">
        <f>_xlfn.CONCAT(Table2[[#This Row],[Facility]],Table2[[#This Row],[Room]])</f>
        <v>Manukau Library and Research CentreMeeting room</v>
      </c>
      <c r="F139" t="str">
        <f>VLOOKUP(Table2[[#This Row],[Facility]],[1]Facilities!B:J,9,FALSE)</f>
        <v>Y</v>
      </c>
    </row>
    <row r="140" spans="1:6">
      <c r="A140" t="s">
        <v>168</v>
      </c>
      <c r="B140" s="9" t="s">
        <v>169</v>
      </c>
      <c r="C140" t="s">
        <v>12</v>
      </c>
      <c r="E140" t="str">
        <f>_xlfn.CONCAT(Table2[[#This Row],[Facility]],Table2[[#This Row],[Room]])</f>
        <v>Manurewa LibraryManurewa Library Community Room</v>
      </c>
      <c r="F140" t="str">
        <f>VLOOKUP(Table2[[#This Row],[Facility]],[1]Facilities!B:J,9,FALSE)</f>
        <v>Y</v>
      </c>
    </row>
    <row r="141" spans="1:6">
      <c r="A141" t="s">
        <v>170</v>
      </c>
      <c r="B141" s="9" t="s">
        <v>171</v>
      </c>
      <c r="C141" t="s">
        <v>9</v>
      </c>
      <c r="E141" t="str">
        <f>_xlfn.CONCAT(Table2[[#This Row],[Facility]],Table2[[#This Row],[Room]])</f>
        <v>Manutewhau - West Harbour Community HubConsulting Room</v>
      </c>
      <c r="F141" t="str">
        <f>VLOOKUP(Table2[[#This Row],[Facility]],[1]Facilities!B:J,9,FALSE)</f>
        <v>Y</v>
      </c>
    </row>
    <row r="142" spans="1:6">
      <c r="A142" t="s">
        <v>170</v>
      </c>
      <c r="B142" s="9" t="s">
        <v>172</v>
      </c>
      <c r="C142" t="s">
        <v>9</v>
      </c>
      <c r="E142" t="str">
        <f>_xlfn.CONCAT(Table2[[#This Row],[Facility]],Table2[[#This Row],[Room]])</f>
        <v>Manutewhau - West Harbour Community HubCounselling Room</v>
      </c>
      <c r="F142" t="str">
        <f>VLOOKUP(Table2[[#This Row],[Facility]],[1]Facilities!B:J,9,FALSE)</f>
        <v>Y</v>
      </c>
    </row>
    <row r="143" spans="1:6">
      <c r="A143" t="s">
        <v>170</v>
      </c>
      <c r="B143" s="9" t="s">
        <v>173</v>
      </c>
      <c r="C143" t="s">
        <v>9</v>
      </c>
      <c r="E143" t="str">
        <f>_xlfn.CONCAT(Table2[[#This Row],[Facility]],Table2[[#This Row],[Room]])</f>
        <v>Manutewhau - West Harbour Community HubKitchen</v>
      </c>
      <c r="F143" t="str">
        <f>VLOOKUP(Table2[[#This Row],[Facility]],[1]Facilities!B:J,9,FALSE)</f>
        <v>Y</v>
      </c>
    </row>
    <row r="144" spans="1:6">
      <c r="A144" t="s">
        <v>170</v>
      </c>
      <c r="B144" s="9" t="s">
        <v>174</v>
      </c>
      <c r="C144" t="s">
        <v>9</v>
      </c>
      <c r="E144" t="str">
        <f>_xlfn.CONCAT(Table2[[#This Row],[Facility]],Table2[[#This Row],[Room]])</f>
        <v>Manutewhau - West Harbour Community HubLarge Meeting Room</v>
      </c>
      <c r="F144" t="str">
        <f>VLOOKUP(Table2[[#This Row],[Facility]],[1]Facilities!B:J,9,FALSE)</f>
        <v>Y</v>
      </c>
    </row>
    <row r="145" spans="1:6">
      <c r="A145" t="s">
        <v>170</v>
      </c>
      <c r="B145" s="9" t="s">
        <v>175</v>
      </c>
      <c r="C145" t="s">
        <v>9</v>
      </c>
      <c r="E145" t="str">
        <f>_xlfn.CONCAT(Table2[[#This Row],[Facility]],Table2[[#This Row],[Room]])</f>
        <v>Manutewhau - West Harbour Community HubSmall Meeting Room</v>
      </c>
      <c r="F145" t="str">
        <f>VLOOKUP(Table2[[#This Row],[Facility]],[1]Facilities!B:J,9,FALSE)</f>
        <v>Y</v>
      </c>
    </row>
    <row r="146" spans="1:6">
      <c r="A146" t="s">
        <v>170</v>
      </c>
      <c r="B146" s="9" t="s">
        <v>176</v>
      </c>
      <c r="C146" t="s">
        <v>9</v>
      </c>
      <c r="E146" t="str">
        <f>_xlfn.CONCAT(Table2[[#This Row],[Facility]],Table2[[#This Row],[Room]])</f>
        <v>Manutewhau - West Harbour Community HubWhole Building</v>
      </c>
      <c r="F146" t="str">
        <f>VLOOKUP(Table2[[#This Row],[Facility]],[1]Facilities!B:J,9,FALSE)</f>
        <v>Y</v>
      </c>
    </row>
    <row r="147" spans="1:6">
      <c r="A147" t="s">
        <v>177</v>
      </c>
      <c r="B147" s="9" t="s">
        <v>8</v>
      </c>
      <c r="C147" t="s">
        <v>9</v>
      </c>
      <c r="E147" t="str">
        <f>_xlfn.CONCAT(Table2[[#This Row],[Facility]],Table2[[#This Row],[Room]])</f>
        <v>Maraetai Beach Community HallMain hall</v>
      </c>
      <c r="F147" t="str">
        <f>VLOOKUP(Table2[[#This Row],[Facility]],[1]Facilities!B:J,9,FALSE)</f>
        <v>Y</v>
      </c>
    </row>
    <row r="148" spans="1:6">
      <c r="A148" t="s">
        <v>178</v>
      </c>
      <c r="B148" s="9" t="s">
        <v>179</v>
      </c>
      <c r="C148" t="s">
        <v>12</v>
      </c>
      <c r="E148" t="str">
        <f>_xlfn.CONCAT(Table2[[#This Row],[Facility]],Table2[[#This Row],[Room]])</f>
        <v>Mary Thomas Centre - Crossland RoomCrosslands lounge</v>
      </c>
      <c r="F148" t="str">
        <f>VLOOKUP(Table2[[#This Row],[Facility]],[1]Facilities!B:J,9,FALSE)</f>
        <v>Y</v>
      </c>
    </row>
    <row r="149" spans="1:6">
      <c r="A149" t="s">
        <v>180</v>
      </c>
      <c r="B149" s="9" t="s">
        <v>181</v>
      </c>
      <c r="C149" t="s">
        <v>9</v>
      </c>
      <c r="E149" t="str">
        <f>_xlfn.CONCAT(Table2[[#This Row],[Facility]],Table2[[#This Row],[Room]])</f>
        <v>Massey Community HubCommunity Hub</v>
      </c>
      <c r="F149" t="str">
        <f>VLOOKUP(Table2[[#This Row],[Facility]],[1]Facilities!B:J,9,FALSE)</f>
        <v>Y</v>
      </c>
    </row>
    <row r="150" spans="1:6">
      <c r="A150" t="s">
        <v>182</v>
      </c>
      <c r="B150" s="9" t="s">
        <v>108</v>
      </c>
      <c r="C150" t="s">
        <v>12</v>
      </c>
      <c r="E150" t="str">
        <f>_xlfn.CONCAT(Table2[[#This Row],[Facility]],Table2[[#This Row],[Room]])</f>
        <v>Massey Park GrandstandFunction room</v>
      </c>
      <c r="F150" t="str">
        <f>VLOOKUP(Table2[[#This Row],[Facility]],[1]Facilities!B:J,9,FALSE)</f>
        <v>Y</v>
      </c>
    </row>
    <row r="151" spans="1:6">
      <c r="A151" t="s">
        <v>183</v>
      </c>
      <c r="B151" s="9" t="s">
        <v>8</v>
      </c>
      <c r="C151" t="s">
        <v>9</v>
      </c>
      <c r="E151" t="str">
        <f>_xlfn.CONCAT(Table2[[#This Row],[Facility]],Table2[[#This Row],[Room]])</f>
        <v>Matakawau War Memorial HallMain hall</v>
      </c>
      <c r="F151" t="str">
        <f>VLOOKUP(Table2[[#This Row],[Facility]],[1]Facilities!B:J,9,FALSE)</f>
        <v>Y</v>
      </c>
    </row>
    <row r="152" spans="1:6">
      <c r="A152" t="s">
        <v>184</v>
      </c>
      <c r="B152" s="9" t="s">
        <v>184</v>
      </c>
      <c r="C152" t="s">
        <v>9</v>
      </c>
      <c r="E152" t="str">
        <f>_xlfn.CONCAT(Table2[[#This Row],[Facility]],Table2[[#This Row],[Room]])</f>
        <v>Mauku Victory HallMauku Victory Hall</v>
      </c>
      <c r="F152" t="str">
        <f>VLOOKUP(Table2[[#This Row],[Facility]],[1]Facilities!B:J,9,FALSE)</f>
        <v>Y</v>
      </c>
    </row>
    <row r="153" spans="1:6">
      <c r="A153" t="s">
        <v>185</v>
      </c>
      <c r="B153" s="9" t="s">
        <v>186</v>
      </c>
      <c r="C153" t="s">
        <v>12</v>
      </c>
      <c r="E153" t="str">
        <f>_xlfn.CONCAT(Table2[[#This Row],[Facility]],Table2[[#This Row],[Room]])</f>
        <v>Meadowbank Community CentreMeadowbank Room 1</v>
      </c>
      <c r="F153" t="str">
        <f>VLOOKUP(Table2[[#This Row],[Facility]],[1]Facilities!B:J,9,FALSE)</f>
        <v>Y</v>
      </c>
    </row>
    <row r="154" spans="1:6">
      <c r="A154" t="s">
        <v>185</v>
      </c>
      <c r="B154" s="9" t="s">
        <v>187</v>
      </c>
      <c r="C154" t="s">
        <v>12</v>
      </c>
      <c r="E154" t="str">
        <f>_xlfn.CONCAT(Table2[[#This Row],[Facility]],Table2[[#This Row],[Room]])</f>
        <v>Meadowbank Community CentreMeadowbank Room 2</v>
      </c>
      <c r="F154" t="str">
        <f>VLOOKUP(Table2[[#This Row],[Facility]],[1]Facilities!B:J,9,FALSE)</f>
        <v>Y</v>
      </c>
    </row>
    <row r="155" spans="1:6">
      <c r="A155" t="s">
        <v>185</v>
      </c>
      <c r="B155" s="9" t="s">
        <v>188</v>
      </c>
      <c r="C155" t="s">
        <v>12</v>
      </c>
      <c r="E155" t="str">
        <f>_xlfn.CONCAT(Table2[[#This Row],[Facility]],Table2[[#This Row],[Room]])</f>
        <v>Meadowbank Community CentreMeadowbank Room 3</v>
      </c>
      <c r="F155" t="str">
        <f>VLOOKUP(Table2[[#This Row],[Facility]],[1]Facilities!B:J,9,FALSE)</f>
        <v>Y</v>
      </c>
    </row>
    <row r="156" spans="1:6">
      <c r="A156" t="s">
        <v>185</v>
      </c>
      <c r="B156" s="9" t="s">
        <v>119</v>
      </c>
      <c r="C156" t="s">
        <v>12</v>
      </c>
      <c r="E156" t="str">
        <f>_xlfn.CONCAT(Table2[[#This Row],[Facility]],Table2[[#This Row],[Room]])</f>
        <v>Meadowbank Community CentreActivity room</v>
      </c>
      <c r="F156" t="str">
        <f>VLOOKUP(Table2[[#This Row],[Facility]],[1]Facilities!B:J,9,FALSE)</f>
        <v>Y</v>
      </c>
    </row>
    <row r="157" spans="1:6">
      <c r="A157" t="s">
        <v>189</v>
      </c>
      <c r="B157" s="9" t="s">
        <v>24</v>
      </c>
      <c r="C157" t="s">
        <v>9</v>
      </c>
      <c r="E157" t="str">
        <f>_xlfn.CONCAT(Table2[[#This Row],[Facility]],Table2[[#This Row],[Room]])</f>
        <v>Meadowood Community HouseMultiple?</v>
      </c>
      <c r="F157" t="str">
        <f>VLOOKUP(Table2[[#This Row],[Facility]],[1]Facilities!B:J,9,FALSE)</f>
        <v>Y</v>
      </c>
    </row>
    <row r="158" spans="1:6">
      <c r="A158" t="s">
        <v>190</v>
      </c>
      <c r="B158" s="9" t="s">
        <v>190</v>
      </c>
      <c r="C158" t="s">
        <v>12</v>
      </c>
      <c r="E158" t="str">
        <f>_xlfn.CONCAT(Table2[[#This Row],[Facility]],Table2[[#This Row],[Room]])</f>
        <v>Melville Cricket PavilionMelville Cricket Pavilion</v>
      </c>
      <c r="F158" t="str">
        <f>VLOOKUP(Table2[[#This Row],[Facility]],[1]Facilities!B:J,9,FALSE)</f>
        <v>Y</v>
      </c>
    </row>
    <row r="159" spans="1:6">
      <c r="A159" t="s">
        <v>191</v>
      </c>
      <c r="B159" s="9" t="s">
        <v>8</v>
      </c>
      <c r="C159" t="s">
        <v>12</v>
      </c>
      <c r="E159" t="str">
        <f>_xlfn.CONCAT(Table2[[#This Row],[Facility]],Table2[[#This Row],[Room]])</f>
        <v>Metro Theatre (Māngere East Hall)Main hall</v>
      </c>
      <c r="F159" t="str">
        <f>VLOOKUP(Table2[[#This Row],[Facility]],[1]Facilities!B:J,9,FALSE)</f>
        <v>Y</v>
      </c>
    </row>
    <row r="160" spans="1:6">
      <c r="A160" t="s">
        <v>192</v>
      </c>
      <c r="B160" s="9" t="s">
        <v>24</v>
      </c>
      <c r="C160" t="s">
        <v>9</v>
      </c>
      <c r="E160" t="str">
        <f>_xlfn.CONCAT(Table2[[#This Row],[Facility]],Table2[[#This Row],[Room]])</f>
        <v>Mt Albert Community &amp; Recreation CentreMultiple?</v>
      </c>
      <c r="F160" t="str">
        <f>VLOOKUP(Table2[[#This Row],[Facility]],[1]Facilities!B:J,9,FALSE)</f>
        <v>Y</v>
      </c>
    </row>
    <row r="161" spans="1:6">
      <c r="A161" t="s">
        <v>193</v>
      </c>
      <c r="B161" s="9" t="s">
        <v>8</v>
      </c>
      <c r="C161" t="s">
        <v>12</v>
      </c>
      <c r="E161" t="str">
        <f>_xlfn.CONCAT(Table2[[#This Row],[Facility]],Table2[[#This Row],[Room]])</f>
        <v>Mt Albert Senior Citizens HallMain hall</v>
      </c>
      <c r="F161" t="str">
        <f>VLOOKUP(Table2[[#This Row],[Facility]],[1]Facilities!B:J,9,FALSE)</f>
        <v>Y</v>
      </c>
    </row>
    <row r="162" spans="1:6">
      <c r="A162" t="s">
        <v>194</v>
      </c>
      <c r="B162" s="9" t="s">
        <v>8</v>
      </c>
      <c r="C162" t="s">
        <v>12</v>
      </c>
      <c r="E162" t="str">
        <f>_xlfn.CONCAT(Table2[[#This Row],[Facility]],Table2[[#This Row],[Room]])</f>
        <v>Mt Albert War Memorial HallMain hall</v>
      </c>
      <c r="F162" t="str">
        <f>VLOOKUP(Table2[[#This Row],[Facility]],[1]Facilities!B:J,9,FALSE)</f>
        <v>Y</v>
      </c>
    </row>
    <row r="163" spans="1:6">
      <c r="A163" t="s">
        <v>195</v>
      </c>
      <c r="B163" s="9" t="s">
        <v>196</v>
      </c>
      <c r="C163" t="s">
        <v>12</v>
      </c>
      <c r="E163" t="str">
        <f>_xlfn.CONCAT(Table2[[#This Row],[Facility]],Table2[[#This Row],[Room]])</f>
        <v>Mt Eden War Memorial hallChamber room</v>
      </c>
      <c r="F163" t="str">
        <f>VLOOKUP(Table2[[#This Row],[Facility]],[1]Facilities!B:J,9,FALSE)</f>
        <v>Y</v>
      </c>
    </row>
    <row r="164" spans="1:6">
      <c r="A164" t="s">
        <v>195</v>
      </c>
      <c r="B164" s="9" t="s">
        <v>197</v>
      </c>
      <c r="C164" t="s">
        <v>12</v>
      </c>
      <c r="E164" t="str">
        <f>_xlfn.CONCAT(Table2[[#This Row],[Facility]],Table2[[#This Row],[Room]])</f>
        <v>Mt Eden War Memorial hallMain stage room</v>
      </c>
      <c r="F164" t="str">
        <f>VLOOKUP(Table2[[#This Row],[Facility]],[1]Facilities!B:J,9,FALSE)</f>
        <v>Y</v>
      </c>
    </row>
    <row r="165" spans="1:6">
      <c r="A165" t="s">
        <v>198</v>
      </c>
      <c r="B165" s="9" t="s">
        <v>199</v>
      </c>
      <c r="C165" t="s">
        <v>12</v>
      </c>
      <c r="E165" t="str">
        <f>_xlfn.CONCAT(Table2[[#This Row],[Facility]],Table2[[#This Row],[Room]])</f>
        <v>Mt Roskill War Memorial HallANZAC room</v>
      </c>
      <c r="F165" t="str">
        <f>VLOOKUP(Table2[[#This Row],[Facility]],[1]Facilities!B:J,9,FALSE)</f>
        <v>Y</v>
      </c>
    </row>
    <row r="166" spans="1:6">
      <c r="A166" t="s">
        <v>198</v>
      </c>
      <c r="B166" s="9" t="s">
        <v>200</v>
      </c>
      <c r="C166" t="s">
        <v>12</v>
      </c>
      <c r="E166" t="str">
        <f>_xlfn.CONCAT(Table2[[#This Row],[Facility]],Table2[[#This Row],[Room]])</f>
        <v>Mt Roskill War Memorial HallFreyberg room</v>
      </c>
      <c r="F166" t="str">
        <f>VLOOKUP(Table2[[#This Row],[Facility]],[1]Facilities!B:J,9,FALSE)</f>
        <v>Y</v>
      </c>
    </row>
    <row r="167" spans="1:6">
      <c r="A167" t="s">
        <v>201</v>
      </c>
      <c r="B167" s="9" t="s">
        <v>202</v>
      </c>
      <c r="C167" t="s">
        <v>12</v>
      </c>
      <c r="E167" t="str">
        <f>_xlfn.CONCAT(Table2[[#This Row],[Facility]],Table2[[#This Row],[Room]])</f>
        <v>Nathan HomesteadDining room</v>
      </c>
      <c r="F167" t="str">
        <f>VLOOKUP(Table2[[#This Row],[Facility]],[1]Facilities!B:J,9,FALSE)</f>
        <v>Y</v>
      </c>
    </row>
    <row r="168" spans="1:6">
      <c r="A168" t="s">
        <v>201</v>
      </c>
      <c r="B168" s="9" t="s">
        <v>203</v>
      </c>
      <c r="C168" t="s">
        <v>12</v>
      </c>
      <c r="E168" t="str">
        <f>_xlfn.CONCAT(Table2[[#This Row],[Facility]],Table2[[#This Row],[Room]])</f>
        <v>Nathan HomesteadDrawing room</v>
      </c>
      <c r="F168" t="str">
        <f>VLOOKUP(Table2[[#This Row],[Facility]],[1]Facilities!B:J,9,FALSE)</f>
        <v>Y</v>
      </c>
    </row>
    <row r="169" spans="1:6">
      <c r="A169" t="s">
        <v>201</v>
      </c>
      <c r="B169" s="9" t="s">
        <v>204</v>
      </c>
      <c r="C169" t="s">
        <v>12</v>
      </c>
      <c r="E169" t="str">
        <f>_xlfn.CONCAT(Table2[[#This Row],[Facility]],Table2[[#This Row],[Room]])</f>
        <v>Nathan HomesteadGround Floor Function Package</v>
      </c>
      <c r="F169" t="str">
        <f>VLOOKUP(Table2[[#This Row],[Facility]],[1]Facilities!B:J,9,FALSE)</f>
        <v>Y</v>
      </c>
    </row>
    <row r="170" spans="1:6">
      <c r="A170" t="s">
        <v>201</v>
      </c>
      <c r="B170" s="9" t="s">
        <v>138</v>
      </c>
      <c r="C170" t="s">
        <v>12</v>
      </c>
      <c r="E170" t="str">
        <f>_xlfn.CONCAT(Table2[[#This Row],[Facility]],Table2[[#This Row],[Room]])</f>
        <v>Nathan HomesteadMeeting room</v>
      </c>
      <c r="F170" t="str">
        <f>VLOOKUP(Table2[[#This Row],[Facility]],[1]Facilities!B:J,9,FALSE)</f>
        <v>Y</v>
      </c>
    </row>
    <row r="171" spans="1:6">
      <c r="A171" t="s">
        <v>201</v>
      </c>
      <c r="B171" s="9" t="s">
        <v>205</v>
      </c>
      <c r="C171" t="s">
        <v>12</v>
      </c>
      <c r="E171" t="str">
        <f>_xlfn.CONCAT(Table2[[#This Row],[Facility]],Table2[[#This Row],[Room]])</f>
        <v>Nathan HomesteadMusic room</v>
      </c>
      <c r="F171" t="str">
        <f>VLOOKUP(Table2[[#This Row],[Facility]],[1]Facilities!B:J,9,FALSE)</f>
        <v>Y</v>
      </c>
    </row>
    <row r="172" spans="1:6">
      <c r="A172" t="s">
        <v>201</v>
      </c>
      <c r="B172" s="9" t="s">
        <v>206</v>
      </c>
      <c r="C172" t="s">
        <v>12</v>
      </c>
      <c r="E172" t="str">
        <f>_xlfn.CONCAT(Table2[[#This Row],[Facility]],Table2[[#This Row],[Room]])</f>
        <v>Nathan HomesteadPainting studio</v>
      </c>
      <c r="F172" t="str">
        <f>VLOOKUP(Table2[[#This Row],[Facility]],[1]Facilities!B:J,9,FALSE)</f>
        <v>Y</v>
      </c>
    </row>
    <row r="173" spans="1:6">
      <c r="A173" t="s">
        <v>201</v>
      </c>
      <c r="B173" s="9" t="s">
        <v>207</v>
      </c>
      <c r="C173" t="s">
        <v>12</v>
      </c>
      <c r="E173" t="str">
        <f>_xlfn.CONCAT(Table2[[#This Row],[Facility]],Table2[[#This Row],[Room]])</f>
        <v>Nathan HomesteadReading room</v>
      </c>
      <c r="F173" t="str">
        <f>VLOOKUP(Table2[[#This Row],[Facility]],[1]Facilities!B:J,9,FALSE)</f>
        <v>Y</v>
      </c>
    </row>
    <row r="174" spans="1:6">
      <c r="A174" t="s">
        <v>201</v>
      </c>
      <c r="B174" s="9" t="s">
        <v>208</v>
      </c>
      <c r="C174" t="s">
        <v>12</v>
      </c>
      <c r="E174" t="str">
        <f>_xlfn.CONCAT(Table2[[#This Row],[Facility]],Table2[[#This Row],[Room]])</f>
        <v>Nathan HomesteadSculpture studio</v>
      </c>
      <c r="F174" t="str">
        <f>VLOOKUP(Table2[[#This Row],[Facility]],[1]Facilities!B:J,9,FALSE)</f>
        <v>Y</v>
      </c>
    </row>
    <row r="175" spans="1:6">
      <c r="A175" t="s">
        <v>201</v>
      </c>
      <c r="B175" s="9" t="s">
        <v>209</v>
      </c>
      <c r="C175" t="s">
        <v>12</v>
      </c>
      <c r="E175" t="str">
        <f>_xlfn.CONCAT(Table2[[#This Row],[Facility]],Table2[[#This Row],[Room]])</f>
        <v>Nathan HomesteadSitting room</v>
      </c>
      <c r="F175" t="str">
        <f>VLOOKUP(Table2[[#This Row],[Facility]],[1]Facilities!B:J,9,FALSE)</f>
        <v>Y</v>
      </c>
    </row>
    <row r="176" spans="1:6">
      <c r="A176" t="s">
        <v>201</v>
      </c>
      <c r="B176" s="9" t="s">
        <v>156</v>
      </c>
      <c r="C176" t="s">
        <v>12</v>
      </c>
      <c r="E176" t="str">
        <f>_xlfn.CONCAT(Table2[[#This Row],[Facility]],Table2[[#This Row],[Room]])</f>
        <v>Nathan HomesteadTheatre</v>
      </c>
      <c r="F176" t="str">
        <f>VLOOKUP(Table2[[#This Row],[Facility]],[1]Facilities!B:J,9,FALSE)</f>
        <v>Y</v>
      </c>
    </row>
    <row r="177" spans="1:6">
      <c r="A177" t="s">
        <v>201</v>
      </c>
      <c r="B177" s="9" t="s">
        <v>210</v>
      </c>
      <c r="C177" t="s">
        <v>12</v>
      </c>
      <c r="E177" t="str">
        <f>_xlfn.CONCAT(Table2[[#This Row],[Facility]],Table2[[#This Row],[Room]])</f>
        <v>Nathan HomesteadWorkshop</v>
      </c>
      <c r="F177" t="str">
        <f>VLOOKUP(Table2[[#This Row],[Facility]],[1]Facilities!B:J,9,FALSE)</f>
        <v>Y</v>
      </c>
    </row>
    <row r="178" spans="1:6">
      <c r="A178" t="s">
        <v>211</v>
      </c>
      <c r="B178" s="9" t="s">
        <v>8</v>
      </c>
      <c r="C178" t="s">
        <v>12</v>
      </c>
      <c r="E178" t="str">
        <f>_xlfn.CONCAT(Table2[[#This Row],[Facility]],Table2[[#This Row],[Room]])</f>
        <v>New Lynn Community CentreMain hall</v>
      </c>
      <c r="F178" t="str">
        <f>VLOOKUP(Table2[[#This Row],[Facility]],[1]Facilities!B:J,9,FALSE)</f>
        <v>Y</v>
      </c>
    </row>
    <row r="179" spans="1:6">
      <c r="A179" t="s">
        <v>211</v>
      </c>
      <c r="B179" s="9" t="s">
        <v>212</v>
      </c>
      <c r="C179" t="s">
        <v>12</v>
      </c>
      <c r="E179" t="str">
        <f>_xlfn.CONCAT(Table2[[#This Row],[Facility]],Table2[[#This Row],[Room]])</f>
        <v>New Lynn Community CentreActive Recreation hall</v>
      </c>
      <c r="F179" t="str">
        <f>VLOOKUP(Table2[[#This Row],[Facility]],[1]Facilities!B:J,9,FALSE)</f>
        <v>Y</v>
      </c>
    </row>
    <row r="180" spans="1:6">
      <c r="A180" t="s">
        <v>211</v>
      </c>
      <c r="B180" s="9" t="s">
        <v>213</v>
      </c>
      <c r="C180" t="s">
        <v>12</v>
      </c>
      <c r="E180" t="str">
        <f>_xlfn.CONCAT(Table2[[#This Row],[Facility]],Table2[[#This Row],[Room]])</f>
        <v>New Lynn Community CentreMeeting room 1</v>
      </c>
      <c r="F180" t="str">
        <f>VLOOKUP(Table2[[#This Row],[Facility]],[1]Facilities!B:J,9,FALSE)</f>
        <v>Y</v>
      </c>
    </row>
    <row r="181" spans="1:6">
      <c r="A181" t="s">
        <v>211</v>
      </c>
      <c r="B181" s="9" t="s">
        <v>214</v>
      </c>
      <c r="C181" t="s">
        <v>12</v>
      </c>
      <c r="E181" t="str">
        <f>_xlfn.CONCAT(Table2[[#This Row],[Facility]],Table2[[#This Row],[Room]])</f>
        <v>New Lynn Community CentreMeeting room 2</v>
      </c>
      <c r="F181" t="str">
        <f>VLOOKUP(Table2[[#This Row],[Facility]],[1]Facilities!B:J,9,FALSE)</f>
        <v>Y</v>
      </c>
    </row>
    <row r="182" spans="1:6">
      <c r="A182" t="s">
        <v>211</v>
      </c>
      <c r="B182" s="9" t="s">
        <v>215</v>
      </c>
      <c r="C182" t="s">
        <v>12</v>
      </c>
      <c r="E182" t="str">
        <f>_xlfn.CONCAT(Table2[[#This Row],[Facility]],Table2[[#This Row],[Room]])</f>
        <v>New Lynn Community CentreLearning area</v>
      </c>
      <c r="F182" t="str">
        <f>VLOOKUP(Table2[[#This Row],[Facility]],[1]Facilities!B:J,9,FALSE)</f>
        <v>Y</v>
      </c>
    </row>
    <row r="183" spans="1:6">
      <c r="A183" t="s">
        <v>216</v>
      </c>
      <c r="B183" s="9" t="s">
        <v>217</v>
      </c>
      <c r="C183" t="s">
        <v>12</v>
      </c>
      <c r="E183" t="str">
        <f>_xlfn.CONCAT(Table2[[#This Row],[Facility]],Table2[[#This Row],[Room]])</f>
        <v>New Lynn LibraryNew Lynn Library Meeting Room</v>
      </c>
      <c r="F183" t="str">
        <f>VLOOKUP(Table2[[#This Row],[Facility]],[1]Facilities!B:J,9,FALSE)</f>
        <v>Y</v>
      </c>
    </row>
    <row r="184" spans="1:6">
      <c r="A184" t="s">
        <v>218</v>
      </c>
      <c r="B184" s="9" t="s">
        <v>8</v>
      </c>
      <c r="C184" t="s">
        <v>9</v>
      </c>
      <c r="E184" t="str">
        <f>_xlfn.CONCAT(Table2[[#This Row],[Facility]],Table2[[#This Row],[Room]])</f>
        <v>Nga Tapuwae Community CentreMain hall</v>
      </c>
      <c r="F184" t="str">
        <f>VLOOKUP(Table2[[#This Row],[Facility]],[1]Facilities!B:J,9,FALSE)</f>
        <v>Y</v>
      </c>
    </row>
    <row r="185" spans="1:6">
      <c r="A185" t="s">
        <v>219</v>
      </c>
      <c r="B185" s="9" t="s">
        <v>8</v>
      </c>
      <c r="C185" t="s">
        <v>12</v>
      </c>
      <c r="E185" t="str">
        <f>_xlfn.CONCAT(Table2[[#This Row],[Facility]],Table2[[#This Row],[Room]])</f>
        <v>Nixon Park Community HallMain hall</v>
      </c>
      <c r="F185" t="str">
        <f>VLOOKUP(Table2[[#This Row],[Facility]],[1]Facilities!B:J,9,FALSE)</f>
        <v>Y</v>
      </c>
    </row>
    <row r="186" spans="1:6">
      <c r="A186" t="s">
        <v>220</v>
      </c>
      <c r="B186" s="9" t="s">
        <v>8</v>
      </c>
      <c r="C186" t="s">
        <v>12</v>
      </c>
      <c r="E186" t="str">
        <f>_xlfn.CONCAT(Table2[[#This Row],[Facility]],Table2[[#This Row],[Room]])</f>
        <v>Northcote War Memorial HallMain hall</v>
      </c>
      <c r="F186" t="str">
        <f>VLOOKUP(Table2[[#This Row],[Facility]],[1]Facilities!B:J,9,FALSE)</f>
        <v>Y</v>
      </c>
    </row>
    <row r="187" spans="1:6">
      <c r="A187" t="s">
        <v>220</v>
      </c>
      <c r="B187" s="9" t="s">
        <v>138</v>
      </c>
      <c r="C187" t="s">
        <v>12</v>
      </c>
      <c r="E187" t="str">
        <f>_xlfn.CONCAT(Table2[[#This Row],[Facility]],Table2[[#This Row],[Room]])</f>
        <v>Northcote War Memorial HallMeeting room</v>
      </c>
      <c r="F187" t="str">
        <f>VLOOKUP(Table2[[#This Row],[Facility]],[1]Facilities!B:J,9,FALSE)</f>
        <v>Y</v>
      </c>
    </row>
    <row r="188" spans="1:6">
      <c r="A188" t="s">
        <v>221</v>
      </c>
      <c r="B188" s="9" t="s">
        <v>8</v>
      </c>
      <c r="C188" t="s">
        <v>9</v>
      </c>
      <c r="D188" t="s">
        <v>124</v>
      </c>
      <c r="E188" t="str">
        <f>_xlfn.CONCAT(Table2[[#This Row],[Facility]],Table2[[#This Row],[Room]])</f>
        <v>Okura HallMain hall</v>
      </c>
      <c r="F188" t="str">
        <f>VLOOKUP(Table2[[#This Row],[Facility]],[1]Facilities!B:J,9,FALSE)</f>
        <v>Y</v>
      </c>
    </row>
    <row r="189" spans="1:6">
      <c r="A189" t="s">
        <v>222</v>
      </c>
      <c r="B189" s="9" t="s">
        <v>8</v>
      </c>
      <c r="C189" t="s">
        <v>12</v>
      </c>
      <c r="E189" t="str">
        <f>_xlfn.CONCAT(Table2[[#This Row],[Facility]],Table2[[#This Row],[Room]])</f>
        <v>Old Blackpool School HallMain hall</v>
      </c>
      <c r="F189" t="str">
        <f>VLOOKUP(Table2[[#This Row],[Facility]],[1]Facilities!B:J,9,FALSE)</f>
        <v>Y</v>
      </c>
    </row>
    <row r="190" spans="1:6">
      <c r="A190" t="s">
        <v>223</v>
      </c>
      <c r="B190" s="9" t="s">
        <v>8</v>
      </c>
      <c r="C190" t="s">
        <v>9</v>
      </c>
      <c r="E190" t="str">
        <f>_xlfn.CONCAT(Table2[[#This Row],[Facility]],Table2[[#This Row],[Room]])</f>
        <v>Old Flat Bush School HallMain hall</v>
      </c>
      <c r="F190" t="str">
        <f>VLOOKUP(Table2[[#This Row],[Facility]],[1]Facilities!B:J,9,FALSE)</f>
        <v>Y</v>
      </c>
    </row>
    <row r="191" spans="1:6">
      <c r="A191" t="s">
        <v>224</v>
      </c>
      <c r="B191" s="9" t="s">
        <v>225</v>
      </c>
      <c r="C191" t="s">
        <v>12</v>
      </c>
      <c r="E191" t="str">
        <f>_xlfn.CONCAT(Table2[[#This Row],[Facility]],Table2[[#This Row],[Room]])</f>
        <v>Onehunga Community CentreYates room</v>
      </c>
      <c r="F191" t="str">
        <f>VLOOKUP(Table2[[#This Row],[Facility]],[1]Facilities!B:J,9,FALSE)</f>
        <v>Y</v>
      </c>
    </row>
    <row r="192" spans="1:6">
      <c r="A192" t="s">
        <v>224</v>
      </c>
      <c r="B192" s="9" t="s">
        <v>226</v>
      </c>
      <c r="C192" t="s">
        <v>12</v>
      </c>
      <c r="E192" t="str">
        <f>_xlfn.CONCAT(Table2[[#This Row],[Facility]],Table2[[#This Row],[Room]])</f>
        <v>Onehunga Community CentreMountjoy room</v>
      </c>
      <c r="F192" t="str">
        <f>VLOOKUP(Table2[[#This Row],[Facility]],[1]Facilities!B:J,9,FALSE)</f>
        <v>Y</v>
      </c>
    </row>
    <row r="193" spans="1:6">
      <c r="A193" t="s">
        <v>224</v>
      </c>
      <c r="B193" s="9" t="s">
        <v>227</v>
      </c>
      <c r="C193" t="s">
        <v>12</v>
      </c>
      <c r="E193" t="str">
        <f>_xlfn.CONCAT(Table2[[#This Row],[Facility]],Table2[[#This Row],[Room]])</f>
        <v>Onehunga Community CentreHenderson room</v>
      </c>
      <c r="F193" t="str">
        <f>VLOOKUP(Table2[[#This Row],[Facility]],[1]Facilities!B:J,9,FALSE)</f>
        <v>Y</v>
      </c>
    </row>
    <row r="194" spans="1:6">
      <c r="A194" t="s">
        <v>224</v>
      </c>
      <c r="B194" s="9" t="s">
        <v>228</v>
      </c>
      <c r="C194" t="s">
        <v>12</v>
      </c>
      <c r="E194" t="str">
        <f>_xlfn.CONCAT(Table2[[#This Row],[Facility]],Table2[[#This Row],[Room]])</f>
        <v>Onehunga Community CentreCombined room Beeson &amp; Manning</v>
      </c>
      <c r="F194" t="str">
        <f>VLOOKUP(Table2[[#This Row],[Facility]],[1]Facilities!B:J,9,FALSE)</f>
        <v>Y</v>
      </c>
    </row>
    <row r="195" spans="1:6">
      <c r="A195" t="s">
        <v>224</v>
      </c>
      <c r="B195" s="9" t="s">
        <v>229</v>
      </c>
      <c r="C195" t="s">
        <v>12</v>
      </c>
      <c r="E195" t="str">
        <f>_xlfn.CONCAT(Table2[[#This Row],[Facility]],Table2[[#This Row],[Room]])</f>
        <v>Onehunga Community CentreCombined room Beeson &amp; Henderson &amp; Manning</v>
      </c>
      <c r="F195" t="str">
        <f>VLOOKUP(Table2[[#This Row],[Facility]],[1]Facilities!B:J,9,FALSE)</f>
        <v>Y</v>
      </c>
    </row>
    <row r="196" spans="1:6">
      <c r="A196" t="s">
        <v>224</v>
      </c>
      <c r="B196" s="9" t="s">
        <v>230</v>
      </c>
      <c r="C196" t="s">
        <v>12</v>
      </c>
      <c r="E196" t="str">
        <f>_xlfn.CONCAT(Table2[[#This Row],[Facility]],Table2[[#This Row],[Room]])</f>
        <v>Onehunga Community CentreMaungakiekie room</v>
      </c>
      <c r="F196" t="str">
        <f>VLOOKUP(Table2[[#This Row],[Facility]],[1]Facilities!B:J,9,FALSE)</f>
        <v>Y</v>
      </c>
    </row>
    <row r="197" spans="1:6">
      <c r="A197" t="s">
        <v>224</v>
      </c>
      <c r="B197" s="9" t="s">
        <v>173</v>
      </c>
      <c r="C197" t="s">
        <v>12</v>
      </c>
      <c r="E197" t="str">
        <f>_xlfn.CONCAT(Table2[[#This Row],[Facility]],Table2[[#This Row],[Room]])</f>
        <v>Onehunga Community CentreKitchen</v>
      </c>
      <c r="F197" t="str">
        <f>VLOOKUP(Table2[[#This Row],[Facility]],[1]Facilities!B:J,9,FALSE)</f>
        <v>Y</v>
      </c>
    </row>
    <row r="198" spans="1:6">
      <c r="A198" t="s">
        <v>224</v>
      </c>
      <c r="B198" s="9" t="s">
        <v>231</v>
      </c>
      <c r="C198" t="s">
        <v>12</v>
      </c>
      <c r="E198" t="str">
        <f>_xlfn.CONCAT(Table2[[#This Row],[Facility]],Table2[[#This Row],[Room]])</f>
        <v>Onehunga Community CentreCommunity room 2</v>
      </c>
      <c r="F198" t="str">
        <f>VLOOKUP(Table2[[#This Row],[Facility]],[1]Facilities!B:J,9,FALSE)</f>
        <v>Y</v>
      </c>
    </row>
    <row r="199" spans="1:6">
      <c r="A199" t="s">
        <v>232</v>
      </c>
      <c r="B199" s="9" t="s">
        <v>233</v>
      </c>
      <c r="C199" t="s">
        <v>12</v>
      </c>
      <c r="E199" t="str">
        <f>_xlfn.CONCAT(Table2[[#This Row],[Facility]],Table2[[#This Row],[Room]])</f>
        <v>Ōrākei Community CentreCommunity room</v>
      </c>
      <c r="F199" t="str">
        <f>VLOOKUP(Table2[[#This Row],[Facility]],[1]Facilities!B:J,9,FALSE)</f>
        <v>Y</v>
      </c>
    </row>
    <row r="200" spans="1:6">
      <c r="A200" t="s">
        <v>232</v>
      </c>
      <c r="B200" s="9" t="s">
        <v>8</v>
      </c>
      <c r="C200" t="s">
        <v>12</v>
      </c>
      <c r="E200" t="str">
        <f>_xlfn.CONCAT(Table2[[#This Row],[Facility]],Table2[[#This Row],[Room]])</f>
        <v>Ōrākei Community CentreMain hall</v>
      </c>
      <c r="F200" t="str">
        <f>VLOOKUP(Table2[[#This Row],[Facility]],[1]Facilities!B:J,9,FALSE)</f>
        <v>Y</v>
      </c>
    </row>
    <row r="201" spans="1:6">
      <c r="A201" t="s">
        <v>234</v>
      </c>
      <c r="B201" s="9" t="s">
        <v>235</v>
      </c>
      <c r="C201" t="s">
        <v>12</v>
      </c>
      <c r="E201" t="str">
        <f>_xlfn.CONCAT(Table2[[#This Row],[Facility]],Table2[[#This Row],[Room]])</f>
        <v>Oranga Community CentreKelly Elrick room</v>
      </c>
      <c r="F201" t="str">
        <f>VLOOKUP(Table2[[#This Row],[Facility]],[1]Facilities!B:J,9,FALSE)</f>
        <v>Y</v>
      </c>
    </row>
    <row r="202" spans="1:6">
      <c r="A202" t="s">
        <v>234</v>
      </c>
      <c r="B202" s="9" t="s">
        <v>236</v>
      </c>
      <c r="C202" t="s">
        <v>12</v>
      </c>
      <c r="E202" t="str">
        <f>_xlfn.CONCAT(Table2[[#This Row],[Facility]],Table2[[#This Row],[Room]])</f>
        <v>Oranga Community CentreMagee room</v>
      </c>
      <c r="F202" t="str">
        <f>VLOOKUP(Table2[[#This Row],[Facility]],[1]Facilities!B:J,9,FALSE)</f>
        <v>Y</v>
      </c>
    </row>
    <row r="203" spans="1:6">
      <c r="A203" t="s">
        <v>234</v>
      </c>
      <c r="B203" s="9" t="s">
        <v>237</v>
      </c>
      <c r="C203" t="s">
        <v>12</v>
      </c>
      <c r="E203" t="str">
        <f>_xlfn.CONCAT(Table2[[#This Row],[Facility]],Table2[[#This Row],[Room]])</f>
        <v>Oranga Community CentreWiberg room</v>
      </c>
      <c r="F203" t="str">
        <f>VLOOKUP(Table2[[#This Row],[Facility]],[1]Facilities!B:J,9,FALSE)</f>
        <v>Y</v>
      </c>
    </row>
    <row r="204" spans="1:6">
      <c r="A204" t="s">
        <v>234</v>
      </c>
      <c r="B204" s="9" t="s">
        <v>238</v>
      </c>
      <c r="C204" t="s">
        <v>12</v>
      </c>
      <c r="E204" t="str">
        <f>_xlfn.CONCAT(Table2[[#This Row],[Facility]],Table2[[#This Row],[Room]])</f>
        <v>Oranga Community CentreGascoigne room</v>
      </c>
      <c r="F204" t="str">
        <f>VLOOKUP(Table2[[#This Row],[Facility]],[1]Facilities!B:J,9,FALSE)</f>
        <v>Y</v>
      </c>
    </row>
    <row r="205" spans="1:6">
      <c r="A205" s="5" t="s">
        <v>239</v>
      </c>
      <c r="B205" s="5" t="s">
        <v>239</v>
      </c>
      <c r="C205" t="s">
        <v>9</v>
      </c>
      <c r="E205" t="str">
        <f>_xlfn.CONCAT(Table2[[#This Row],[Facility]],Table2[[#This Row],[Room]])</f>
        <v>Oratia Settlers HallOratia Settlers Hall</v>
      </c>
      <c r="F205" t="str">
        <f>VLOOKUP(Table2[[#This Row],[Facility]],[1]Facilities!B:J,9,FALSE)</f>
        <v>Y</v>
      </c>
    </row>
    <row r="206" spans="1:6">
      <c r="A206" s="5" t="s">
        <v>239</v>
      </c>
      <c r="B206" s="5" t="s">
        <v>240</v>
      </c>
      <c r="C206" t="s">
        <v>9</v>
      </c>
      <c r="E206" t="str">
        <f>_xlfn.CONCAT(Table2[[#This Row],[Facility]],Table2[[#This Row],[Room]])</f>
        <v>Oratia Settlers HallOratia Small Hall</v>
      </c>
      <c r="F206" t="str">
        <f>VLOOKUP(Table2[[#This Row],[Facility]],[1]Facilities!B:J,9,FALSE)</f>
        <v>Y</v>
      </c>
    </row>
    <row r="207" spans="1:6">
      <c r="A207" t="s">
        <v>241</v>
      </c>
      <c r="B207" s="9" t="s">
        <v>8</v>
      </c>
      <c r="C207" t="s">
        <v>9</v>
      </c>
      <c r="E207" t="str">
        <f>_xlfn.CONCAT(Table2[[#This Row],[Facility]],Table2[[#This Row],[Room]])</f>
        <v>Orere War Memorial HallMain hall</v>
      </c>
      <c r="F207" t="str">
        <f>VLOOKUP(Table2[[#This Row],[Facility]],[1]Facilities!B:J,9,FALSE)</f>
        <v>Y</v>
      </c>
    </row>
    <row r="208" spans="1:6">
      <c r="A208" t="s">
        <v>242</v>
      </c>
      <c r="B208" s="9" t="s">
        <v>243</v>
      </c>
      <c r="C208" t="s">
        <v>12</v>
      </c>
      <c r="E208" t="str">
        <f>_xlfn.CONCAT(Table2[[#This Row],[Facility]],Table2[[#This Row],[Room]])</f>
        <v>Orewa Community CentreCombined Main hall &amp; Supper room</v>
      </c>
      <c r="F208" t="str">
        <f>VLOOKUP(Table2[[#This Row],[Facility]],[1]Facilities!B:J,9,FALSE)</f>
        <v>Y</v>
      </c>
    </row>
    <row r="209" spans="1:6">
      <c r="A209" t="s">
        <v>242</v>
      </c>
      <c r="B209" s="9" t="s">
        <v>8</v>
      </c>
      <c r="C209" t="s">
        <v>12</v>
      </c>
      <c r="E209" t="str">
        <f>_xlfn.CONCAT(Table2[[#This Row],[Facility]],Table2[[#This Row],[Room]])</f>
        <v>Orewa Community CentreMain hall</v>
      </c>
      <c r="F209" t="str">
        <f>VLOOKUP(Table2[[#This Row],[Facility]],[1]Facilities!B:J,9,FALSE)</f>
        <v>Y</v>
      </c>
    </row>
    <row r="210" spans="1:6">
      <c r="A210" t="s">
        <v>242</v>
      </c>
      <c r="B210" s="9" t="s">
        <v>244</v>
      </c>
      <c r="C210" t="s">
        <v>12</v>
      </c>
      <c r="E210" t="str">
        <f>_xlfn.CONCAT(Table2[[#This Row],[Facility]],Table2[[#This Row],[Room]])</f>
        <v>Orewa Community CentreSmall hall</v>
      </c>
      <c r="F210" t="str">
        <f>VLOOKUP(Table2[[#This Row],[Facility]],[1]Facilities!B:J,9,FALSE)</f>
        <v>Y</v>
      </c>
    </row>
    <row r="211" spans="1:6">
      <c r="A211" t="s">
        <v>242</v>
      </c>
      <c r="B211" s="9" t="s">
        <v>245</v>
      </c>
      <c r="C211" t="s">
        <v>12</v>
      </c>
      <c r="E211" t="str">
        <f>_xlfn.CONCAT(Table2[[#This Row],[Facility]],Table2[[#This Row],[Room]])</f>
        <v>Orewa Community CentreSupper room</v>
      </c>
      <c r="F211" t="str">
        <f>VLOOKUP(Table2[[#This Row],[Facility]],[1]Facilities!B:J,9,FALSE)</f>
        <v>Y</v>
      </c>
    </row>
    <row r="212" spans="1:6">
      <c r="A212" t="s">
        <v>246</v>
      </c>
      <c r="B212" s="9" t="s">
        <v>246</v>
      </c>
      <c r="C212" t="s">
        <v>12</v>
      </c>
      <c r="E212" t="str">
        <f>_xlfn.CONCAT(Table2[[#This Row],[Facility]],Table2[[#This Row],[Room]])</f>
        <v>Ormiston Activity CentreOrmiston Activity Centre</v>
      </c>
      <c r="F212" t="str">
        <f>VLOOKUP(Table2[[#This Row],[Facility]],[1]Facilities!B:J,9,FALSE)</f>
        <v>Y</v>
      </c>
    </row>
    <row r="213" spans="1:6">
      <c r="A213" t="s">
        <v>247</v>
      </c>
      <c r="B213" s="9" t="s">
        <v>248</v>
      </c>
      <c r="C213" t="s">
        <v>12</v>
      </c>
      <c r="E213" t="str">
        <f>_xlfn.CONCAT(Table2[[#This Row],[Facility]],Table2[[#This Row],[Room]])</f>
        <v>Otahuhu LibraryMeeting Room</v>
      </c>
      <c r="F213" t="str">
        <f>VLOOKUP(Table2[[#This Row],[Facility]],[1]Facilities!B:J,9,FALSE)</f>
        <v>Y</v>
      </c>
    </row>
    <row r="214" spans="1:6">
      <c r="A214" t="s">
        <v>249</v>
      </c>
      <c r="B214" s="9" t="s">
        <v>250</v>
      </c>
      <c r="C214" t="s">
        <v>9</v>
      </c>
      <c r="E214" t="str">
        <f>_xlfn.CONCAT(Table2[[#This Row],[Facility]],Table2[[#This Row],[Room]])</f>
        <v>Otahuhu Town Hall &amp; Community CentreMain Hall</v>
      </c>
      <c r="F214" t="str">
        <f>VLOOKUP(Table2[[#This Row],[Facility]],[1]Facilities!B:J,9,FALSE)</f>
        <v>Y</v>
      </c>
    </row>
    <row r="215" spans="1:6">
      <c r="A215" t="s">
        <v>249</v>
      </c>
      <c r="B215" s="9" t="s">
        <v>251</v>
      </c>
      <c r="C215" t="s">
        <v>9</v>
      </c>
      <c r="E215" t="str">
        <f>_xlfn.CONCAT(Table2[[#This Row],[Facility]],Table2[[#This Row],[Room]])</f>
        <v>Otahuhu Town Hall &amp; Community CentreLower Conference Room</v>
      </c>
      <c r="F215" t="str">
        <f>VLOOKUP(Table2[[#This Row],[Facility]],[1]Facilities!B:J,9,FALSE)</f>
        <v>Y</v>
      </c>
    </row>
    <row r="216" spans="1:6">
      <c r="A216" t="s">
        <v>249</v>
      </c>
      <c r="B216" s="9" t="s">
        <v>252</v>
      </c>
      <c r="C216" t="s">
        <v>9</v>
      </c>
      <c r="E216" t="str">
        <f>_xlfn.CONCAT(Table2[[#This Row],[Facility]],Table2[[#This Row],[Room]])</f>
        <v>Otahuhu Town Hall &amp; Community CentreConference Room</v>
      </c>
      <c r="F216" t="str">
        <f>VLOOKUP(Table2[[#This Row],[Facility]],[1]Facilities!B:J,9,FALSE)</f>
        <v>Y</v>
      </c>
    </row>
    <row r="217" spans="1:6">
      <c r="A217" t="s">
        <v>253</v>
      </c>
      <c r="B217" s="9" t="s">
        <v>254</v>
      </c>
      <c r="C217" t="s">
        <v>12</v>
      </c>
      <c r="E217" t="str">
        <f>_xlfn.CONCAT(Table2[[#This Row],[Facility]],Table2[[#This Row],[Room]])</f>
        <v>Otara Music Arts Centre (OMAC) / Fresh GalleryMain hall and kitchen</v>
      </c>
      <c r="F217" t="str">
        <f>VLOOKUP(Table2[[#This Row],[Facility]],[1]Facilities!B:J,9,FALSE)</f>
        <v>Y</v>
      </c>
    </row>
    <row r="218" spans="1:6">
      <c r="A218" t="s">
        <v>255</v>
      </c>
      <c r="B218" s="9" t="s">
        <v>250</v>
      </c>
      <c r="C218" t="s">
        <v>12</v>
      </c>
      <c r="E218" t="str">
        <f>_xlfn.CONCAT(Table2[[#This Row],[Facility]],Table2[[#This Row],[Room]])</f>
        <v>Outhwaite HallMain Hall</v>
      </c>
      <c r="F218" t="str">
        <f>VLOOKUP(Table2[[#This Row],[Facility]],[1]Facilities!B:J,9,FALSE)</f>
        <v>Y</v>
      </c>
    </row>
    <row r="219" spans="1:6">
      <c r="A219" t="s">
        <v>256</v>
      </c>
      <c r="B219" s="9" t="s">
        <v>250</v>
      </c>
      <c r="C219" t="s">
        <v>9</v>
      </c>
      <c r="E219" t="str">
        <f>_xlfn.CONCAT(Table2[[#This Row],[Facility]],Table2[[#This Row],[Room]])</f>
        <v>Pakiri HallMain Hall</v>
      </c>
      <c r="F219" t="str">
        <f>VLOOKUP(Table2[[#This Row],[Facility]],[1]Facilities!B:J,9,FALSE)</f>
        <v>Y</v>
      </c>
    </row>
    <row r="220" spans="1:6">
      <c r="A220" t="s">
        <v>257</v>
      </c>
      <c r="B220" s="9" t="s">
        <v>250</v>
      </c>
      <c r="C220" t="s">
        <v>12</v>
      </c>
      <c r="E220" t="str">
        <f>_xlfn.CONCAT(Table2[[#This Row],[Facility]],Table2[[#This Row],[Room]])</f>
        <v>Pakuranga Community HallMain Hall</v>
      </c>
      <c r="F220" t="str">
        <f>VLOOKUP(Table2[[#This Row],[Facility]],[1]Facilities!B:J,9,FALSE)</f>
        <v>Y</v>
      </c>
    </row>
    <row r="221" spans="1:6">
      <c r="A221" t="s">
        <v>258</v>
      </c>
      <c r="B221" s="9" t="s">
        <v>259</v>
      </c>
      <c r="C221" t="s">
        <v>12</v>
      </c>
      <c r="E221" t="str">
        <f>_xlfn.CONCAT(Table2[[#This Row],[Facility]],Table2[[#This Row],[Room]])</f>
        <v>Panmure Community  HallCombined Main hall &amp; Annex room</v>
      </c>
      <c r="F221" t="str">
        <f>VLOOKUP(Table2[[#This Row],[Facility]],[1]Facilities!B:J,9,FALSE)</f>
        <v>Y</v>
      </c>
    </row>
    <row r="222" spans="1:6">
      <c r="A222" t="s">
        <v>258</v>
      </c>
      <c r="B222" s="9" t="s">
        <v>8</v>
      </c>
      <c r="C222" t="s">
        <v>12</v>
      </c>
      <c r="E222" t="str">
        <f>_xlfn.CONCAT(Table2[[#This Row],[Facility]],Table2[[#This Row],[Room]])</f>
        <v>Panmure Community  HallMain hall</v>
      </c>
      <c r="F222" t="str">
        <f>VLOOKUP(Table2[[#This Row],[Facility]],[1]Facilities!B:J,9,FALSE)</f>
        <v>Y</v>
      </c>
    </row>
    <row r="223" spans="1:6">
      <c r="A223" t="s">
        <v>258</v>
      </c>
      <c r="B223" s="9" t="s">
        <v>260</v>
      </c>
      <c r="C223" t="s">
        <v>12</v>
      </c>
      <c r="E223" t="str">
        <f>_xlfn.CONCAT(Table2[[#This Row],[Facility]],Table2[[#This Row],[Room]])</f>
        <v>Panmure Community  HallAnnex room</v>
      </c>
      <c r="F223" t="str">
        <f>VLOOKUP(Table2[[#This Row],[Facility]],[1]Facilities!B:J,9,FALSE)</f>
        <v>Y</v>
      </c>
    </row>
    <row r="224" spans="1:6">
      <c r="A224" t="s">
        <v>258</v>
      </c>
      <c r="B224" s="9" t="s">
        <v>261</v>
      </c>
      <c r="C224" t="s">
        <v>12</v>
      </c>
      <c r="E224" t="str">
        <f>_xlfn.CONCAT(Table2[[#This Row],[Facility]],Table2[[#This Row],[Room]])</f>
        <v>Panmure Community  HallConference room</v>
      </c>
      <c r="F224" t="str">
        <f>VLOOKUP(Table2[[#This Row],[Facility]],[1]Facilities!B:J,9,FALSE)</f>
        <v>Y</v>
      </c>
    </row>
    <row r="225" spans="1:6">
      <c r="A225" t="s">
        <v>262</v>
      </c>
      <c r="B225" s="9" t="s">
        <v>164</v>
      </c>
      <c r="C225" t="s">
        <v>12</v>
      </c>
      <c r="E225" t="str">
        <f>_xlfn.CONCAT(Table2[[#This Row],[Facility]],Table2[[#This Row],[Room]])</f>
        <v>Papakura LibraryLibrary meeting room</v>
      </c>
      <c r="F225" t="str">
        <f>VLOOKUP(Table2[[#This Row],[Facility]],[1]Facilities!B:J,9,FALSE)</f>
        <v>Y</v>
      </c>
    </row>
    <row r="226" spans="1:6">
      <c r="A226" t="s">
        <v>263</v>
      </c>
      <c r="B226" s="9" t="s">
        <v>8</v>
      </c>
      <c r="C226" t="s">
        <v>12</v>
      </c>
      <c r="E226" t="str">
        <f>_xlfn.CONCAT(Table2[[#This Row],[Facility]],Table2[[#This Row],[Room]])</f>
        <v>Papakura Old Central SchoolMain hall</v>
      </c>
      <c r="F226" t="str">
        <f>VLOOKUP(Table2[[#This Row],[Facility]],[1]Facilities!B:J,9,FALSE)</f>
        <v>Y</v>
      </c>
    </row>
    <row r="227" spans="1:6">
      <c r="A227" t="s">
        <v>263</v>
      </c>
      <c r="B227" s="9" t="s">
        <v>80</v>
      </c>
      <c r="C227" t="s">
        <v>12</v>
      </c>
      <c r="E227" t="str">
        <f>_xlfn.CONCAT(Table2[[#This Row],[Facility]],Table2[[#This Row],[Room]])</f>
        <v>Papakura Old Central SchoolMain room</v>
      </c>
      <c r="F227" t="str">
        <f>VLOOKUP(Table2[[#This Row],[Facility]],[1]Facilities!B:J,9,FALSE)</f>
        <v>Y</v>
      </c>
    </row>
    <row r="228" spans="1:6">
      <c r="A228" t="s">
        <v>264</v>
      </c>
      <c r="B228" s="9" t="s">
        <v>264</v>
      </c>
      <c r="C228" t="s">
        <v>9</v>
      </c>
      <c r="D228" t="s">
        <v>124</v>
      </c>
      <c r="E228" t="str">
        <f>_xlfn.CONCAT(Table2[[#This Row],[Facility]],Table2[[#This Row],[Room]])</f>
        <v>Paparimu HallPaparimu Hall</v>
      </c>
      <c r="F228" t="str">
        <f>VLOOKUP(Table2[[#This Row],[Facility]],[1]Facilities!B:J,9,FALSE)</f>
        <v>Y</v>
      </c>
    </row>
    <row r="229" spans="1:6">
      <c r="A229" t="s">
        <v>265</v>
      </c>
      <c r="B229" s="9" t="s">
        <v>266</v>
      </c>
      <c r="C229" t="s">
        <v>12</v>
      </c>
      <c r="E229" t="str">
        <f>_xlfn.CONCAT(Table2[[#This Row],[Facility]],Table2[[#This Row],[Room]])</f>
        <v>Papatoetoe LibraryToitoi Room</v>
      </c>
      <c r="F229" t="str">
        <f>VLOOKUP(Table2[[#This Row],[Facility]],[1]Facilities!B:J,9,FALSE)</f>
        <v>Y</v>
      </c>
    </row>
    <row r="230" spans="1:6">
      <c r="A230" t="s">
        <v>267</v>
      </c>
      <c r="B230" s="9" t="s">
        <v>268</v>
      </c>
      <c r="C230" t="s">
        <v>12</v>
      </c>
      <c r="E230" t="str">
        <f>_xlfn.CONCAT(Table2[[#This Row],[Facility]],Table2[[#This Row],[Room]])</f>
        <v>Papatoetoe Town HallMain hall and supper room</v>
      </c>
      <c r="F230" t="str">
        <f>VLOOKUP(Table2[[#This Row],[Facility]],[1]Facilities!B:J,9,FALSE)</f>
        <v>Y</v>
      </c>
    </row>
    <row r="231" spans="1:6">
      <c r="A231" t="s">
        <v>269</v>
      </c>
      <c r="B231" s="9" t="s">
        <v>24</v>
      </c>
      <c r="C231" t="s">
        <v>9</v>
      </c>
      <c r="E231" t="str">
        <f>_xlfn.CONCAT(Table2[[#This Row],[Facility]],Table2[[#This Row],[Room]])</f>
        <v>Parnell Community CentreMultiple?</v>
      </c>
      <c r="F231" t="str">
        <f>VLOOKUP(Table2[[#This Row],[Facility]],[1]Facilities!B:J,9,FALSE)</f>
        <v>Y</v>
      </c>
    </row>
    <row r="232" spans="1:6">
      <c r="A232" t="s">
        <v>270</v>
      </c>
      <c r="B232" s="9" t="s">
        <v>271</v>
      </c>
      <c r="C232" t="s">
        <v>12</v>
      </c>
      <c r="E232" t="str">
        <f>_xlfn.CONCAT(Table2[[#This Row],[Facility]],Table2[[#This Row],[Room]])</f>
        <v>Pearce Street HallHaskell hall</v>
      </c>
      <c r="F232" t="str">
        <f>VLOOKUP(Table2[[#This Row],[Facility]],[1]Facilities!B:J,9,FALSE)</f>
        <v>Y</v>
      </c>
    </row>
    <row r="233" spans="1:6">
      <c r="A233" t="s">
        <v>272</v>
      </c>
      <c r="B233" s="9" t="s">
        <v>260</v>
      </c>
      <c r="C233" t="s">
        <v>12</v>
      </c>
      <c r="E233" t="str">
        <f>_xlfn.CONCAT(Table2[[#This Row],[Facility]],Table2[[#This Row],[Room]])</f>
        <v>Point Chevalier Community CentreAnnex room</v>
      </c>
      <c r="F233" t="str">
        <f>VLOOKUP(Table2[[#This Row],[Facility]],[1]Facilities!B:J,9,FALSE)</f>
        <v>Y</v>
      </c>
    </row>
    <row r="234" spans="1:6">
      <c r="A234" t="s">
        <v>272</v>
      </c>
      <c r="B234" s="9" t="s">
        <v>273</v>
      </c>
      <c r="C234" t="s">
        <v>12</v>
      </c>
      <c r="E234" t="str">
        <f>_xlfn.CONCAT(Table2[[#This Row],[Facility]],Table2[[#This Row],[Room]])</f>
        <v>Point Chevalier Community CentreLounge</v>
      </c>
      <c r="F234" t="str">
        <f>VLOOKUP(Table2[[#This Row],[Facility]],[1]Facilities!B:J,9,FALSE)</f>
        <v>Y</v>
      </c>
    </row>
    <row r="235" spans="1:6">
      <c r="A235" t="s">
        <v>272</v>
      </c>
      <c r="B235" s="9" t="s">
        <v>274</v>
      </c>
      <c r="C235" t="s">
        <v>12</v>
      </c>
      <c r="E235" t="str">
        <f>_xlfn.CONCAT(Table2[[#This Row],[Facility]],Table2[[#This Row],[Room]])</f>
        <v>Point Chevalier Community CentreWaiting room</v>
      </c>
      <c r="F235" t="str">
        <f>VLOOKUP(Table2[[#This Row],[Facility]],[1]Facilities!B:J,9,FALSE)</f>
        <v>Y</v>
      </c>
    </row>
    <row r="236" spans="1:6">
      <c r="A236" t="s">
        <v>275</v>
      </c>
      <c r="B236" s="9" t="s">
        <v>276</v>
      </c>
      <c r="C236" t="s">
        <v>12</v>
      </c>
      <c r="E236" t="str">
        <f>_xlfn.CONCAT(Table2[[#This Row],[Facility]],Table2[[#This Row],[Room]])</f>
        <v>Point Chevalier LibraryBarry Donavon Room</v>
      </c>
      <c r="F236" t="str">
        <f>VLOOKUP(Table2[[#This Row],[Facility]],[1]Facilities!B:J,9,FALSE)</f>
        <v>Y</v>
      </c>
    </row>
    <row r="237" spans="1:6">
      <c r="A237" t="s">
        <v>277</v>
      </c>
      <c r="B237" s="9" t="s">
        <v>8</v>
      </c>
      <c r="C237" t="s">
        <v>9</v>
      </c>
      <c r="E237" t="str">
        <f>_xlfn.CONCAT(Table2[[#This Row],[Facility]],Table2[[#This Row],[Room]])</f>
        <v>Point Wells HallMain hall</v>
      </c>
      <c r="F237" t="str">
        <f>VLOOKUP(Table2[[#This Row],[Facility]],[1]Facilities!B:J,9,FALSE)</f>
        <v>Y</v>
      </c>
    </row>
    <row r="238" spans="1:6">
      <c r="A238" t="s">
        <v>278</v>
      </c>
      <c r="B238" s="9" t="s">
        <v>8</v>
      </c>
      <c r="C238" t="s">
        <v>9</v>
      </c>
      <c r="E238" t="str">
        <f>_xlfn.CONCAT(Table2[[#This Row],[Facility]],Table2[[#This Row],[Room]])</f>
        <v>Pollok Community CentreMain hall</v>
      </c>
      <c r="F238" t="str">
        <f>VLOOKUP(Table2[[#This Row],[Facility]],[1]Facilities!B:J,9,FALSE)</f>
        <v>Y</v>
      </c>
    </row>
    <row r="239" spans="1:6">
      <c r="A239" t="s">
        <v>279</v>
      </c>
      <c r="B239" s="9" t="s">
        <v>24</v>
      </c>
      <c r="C239" t="s">
        <v>9</v>
      </c>
      <c r="E239" t="str">
        <f>_xlfn.CONCAT(Table2[[#This Row],[Facility]],Table2[[#This Row],[Room]])</f>
        <v>Ponsonby Community CentreMultiple?</v>
      </c>
      <c r="F239" t="str">
        <f>VLOOKUP(Table2[[#This Row],[Facility]],[1]Facilities!B:J,9,FALSE)</f>
        <v>Y</v>
      </c>
    </row>
    <row r="240" spans="1:6">
      <c r="A240" t="s">
        <v>280</v>
      </c>
      <c r="B240" s="9" t="s">
        <v>8</v>
      </c>
      <c r="C240" t="s">
        <v>9</v>
      </c>
      <c r="E240" t="str">
        <f>_xlfn.CONCAT(Table2[[#This Row],[Facility]],Table2[[#This Row],[Room]])</f>
        <v>Pukekohe East Community CentreMain hall</v>
      </c>
      <c r="F240" t="str">
        <f>VLOOKUP(Table2[[#This Row],[Facility]],[1]Facilities!B:J,9,FALSE)</f>
        <v>Y</v>
      </c>
    </row>
    <row r="241" spans="1:6">
      <c r="A241" t="s">
        <v>281</v>
      </c>
      <c r="B241" s="9" t="s">
        <v>8</v>
      </c>
      <c r="C241" t="s">
        <v>12</v>
      </c>
      <c r="E241" t="str">
        <f>_xlfn.CONCAT(Table2[[#This Row],[Facility]],Table2[[#This Row],[Room]])</f>
        <v>Pukekohe Old Borough BuildingMain hall</v>
      </c>
      <c r="F241" t="str">
        <f>VLOOKUP(Table2[[#This Row],[Facility]],[1]Facilities!B:J,9,FALSE)</f>
        <v>Y</v>
      </c>
    </row>
    <row r="242" spans="1:6">
      <c r="A242" t="s">
        <v>282</v>
      </c>
      <c r="B242" s="9" t="s">
        <v>8</v>
      </c>
      <c r="C242" t="s">
        <v>12</v>
      </c>
      <c r="E242" t="str">
        <f>_xlfn.CONCAT(Table2[[#This Row],[Facility]],Table2[[#This Row],[Room]])</f>
        <v>Pukekohe War Memorial Town HallMain hall</v>
      </c>
      <c r="F242" t="str">
        <f>VLOOKUP(Table2[[#This Row],[Facility]],[1]Facilities!B:J,9,FALSE)</f>
        <v>Y</v>
      </c>
    </row>
    <row r="243" spans="1:6">
      <c r="A243" t="s">
        <v>282</v>
      </c>
      <c r="B243" s="9" t="s">
        <v>283</v>
      </c>
      <c r="C243" t="s">
        <v>12</v>
      </c>
      <c r="E243" t="str">
        <f>_xlfn.CONCAT(Table2[[#This Row],[Facility]],Table2[[#This Row],[Room]])</f>
        <v>Pukekohe War Memorial Town HallConcert chamber</v>
      </c>
      <c r="F243" t="str">
        <f>VLOOKUP(Table2[[#This Row],[Facility]],[1]Facilities!B:J,9,FALSE)</f>
        <v>Y</v>
      </c>
    </row>
    <row r="244" spans="1:6">
      <c r="A244" t="s">
        <v>284</v>
      </c>
      <c r="B244" s="9" t="s">
        <v>8</v>
      </c>
      <c r="C244" t="s">
        <v>9</v>
      </c>
      <c r="E244" t="str">
        <f>_xlfn.CONCAT(Table2[[#This Row],[Facility]],Table2[[#This Row],[Room]])</f>
        <v>Pukeoware HallMain hall</v>
      </c>
      <c r="F244" t="str">
        <f>VLOOKUP(Table2[[#This Row],[Facility]],[1]Facilities!B:J,9,FALSE)</f>
        <v>Y</v>
      </c>
    </row>
    <row r="245" spans="1:6">
      <c r="A245" t="s">
        <v>285</v>
      </c>
      <c r="B245" s="9" t="s">
        <v>286</v>
      </c>
      <c r="C245" t="s">
        <v>9</v>
      </c>
      <c r="D245" t="s">
        <v>124</v>
      </c>
      <c r="E245" t="str">
        <f>_xlfn.CONCAT(Table2[[#This Row],[Facility]],Table2[[#This Row],[Room]])</f>
        <v>Puni School HallPuni hall</v>
      </c>
      <c r="F245" t="str">
        <f>VLOOKUP(Table2[[#This Row],[Facility]],[1]Facilities!B:J,9,FALSE)</f>
        <v>Y</v>
      </c>
    </row>
    <row r="246" spans="1:6">
      <c r="A246" t="s">
        <v>287</v>
      </c>
      <c r="B246" s="9" t="s">
        <v>8</v>
      </c>
      <c r="C246" t="s">
        <v>9</v>
      </c>
      <c r="E246" t="str">
        <f>_xlfn.CONCAT(Table2[[#This Row],[Facility]],Table2[[#This Row],[Room]])</f>
        <v>Ramarama HallMain hall</v>
      </c>
      <c r="F246" t="str">
        <f>VLOOKUP(Table2[[#This Row],[Facility]],[1]Facilities!B:J,9,FALSE)</f>
        <v>Y</v>
      </c>
    </row>
    <row r="247" spans="1:6">
      <c r="A247" t="s">
        <v>288</v>
      </c>
      <c r="B247" s="9" t="s">
        <v>289</v>
      </c>
      <c r="C247" t="s">
        <v>9</v>
      </c>
      <c r="E247" t="str">
        <f>_xlfn.CONCAT(Table2[[#This Row],[Facility]],Table2[[#This Row],[Room]])</f>
        <v>Randwick Park Community HouseCommunity house</v>
      </c>
      <c r="F247" t="str">
        <f>VLOOKUP(Table2[[#This Row],[Facility]],[1]Facilities!B:J,9,FALSE)</f>
        <v>Y</v>
      </c>
    </row>
    <row r="248" spans="1:6">
      <c r="A248" t="s">
        <v>290</v>
      </c>
      <c r="B248" s="9" t="s">
        <v>8</v>
      </c>
      <c r="C248" t="s">
        <v>9</v>
      </c>
      <c r="E248" t="str">
        <f>_xlfn.CONCAT(Table2[[#This Row],[Facility]],Table2[[#This Row],[Room]])</f>
        <v>Ranfurly Hall, Kaipara FlatsMain hall</v>
      </c>
      <c r="F248" t="str">
        <f>VLOOKUP(Table2[[#This Row],[Facility]],[1]Facilities!B:J,9,FALSE)</f>
        <v>Y</v>
      </c>
    </row>
    <row r="249" spans="1:6">
      <c r="A249" t="s">
        <v>291</v>
      </c>
      <c r="B249" s="9" t="s">
        <v>292</v>
      </c>
      <c r="C249" t="s">
        <v>9</v>
      </c>
      <c r="E249" t="str">
        <f>_xlfn.CONCAT(Table2[[#This Row],[Facility]],Table2[[#This Row],[Room]])</f>
        <v>Ranui Community CentreKikorangi Room</v>
      </c>
      <c r="F249" t="str">
        <f>VLOOKUP(Table2[[#This Row],[Facility]],[1]Facilities!B:J,9,FALSE)</f>
        <v>Y</v>
      </c>
    </row>
    <row r="250" spans="1:6">
      <c r="A250" t="s">
        <v>291</v>
      </c>
      <c r="B250" s="9" t="s">
        <v>293</v>
      </c>
      <c r="C250" t="s">
        <v>9</v>
      </c>
      <c r="E250" t="str">
        <f>_xlfn.CONCAT(Table2[[#This Row],[Facility]],Table2[[#This Row],[Room]])</f>
        <v>Ranui Community CentreKakariki Room</v>
      </c>
      <c r="F250" t="str">
        <f>VLOOKUP(Table2[[#This Row],[Facility]],[1]Facilities!B:J,9,FALSE)</f>
        <v>Y</v>
      </c>
    </row>
    <row r="251" spans="1:6">
      <c r="A251" t="s">
        <v>294</v>
      </c>
      <c r="B251" s="9" t="s">
        <v>8</v>
      </c>
      <c r="C251" t="s">
        <v>12</v>
      </c>
      <c r="E251" t="str">
        <f>_xlfn.CONCAT(Table2[[#This Row],[Facility]],Table2[[#This Row],[Room]])</f>
        <v>Riverside Community CentreMain hall</v>
      </c>
      <c r="F251" t="str">
        <f>VLOOKUP(Table2[[#This Row],[Facility]],[1]Facilities!B:J,9,FALSE)</f>
        <v>Y</v>
      </c>
    </row>
    <row r="252" spans="1:6">
      <c r="A252" t="s">
        <v>295</v>
      </c>
      <c r="B252" s="9" t="s">
        <v>296</v>
      </c>
      <c r="C252" t="s">
        <v>12</v>
      </c>
      <c r="E252" t="str">
        <f>_xlfn.CONCAT(Table2[[#This Row],[Facility]],Table2[[#This Row],[Room]])</f>
        <v>Roskill Youth ZoneGymnasium</v>
      </c>
      <c r="F252" t="str">
        <f>VLOOKUP(Table2[[#This Row],[Facility]],[1]Facilities!B:J,9,FALSE)</f>
        <v>Y</v>
      </c>
    </row>
    <row r="253" spans="1:6">
      <c r="A253" t="s">
        <v>297</v>
      </c>
      <c r="B253" s="9" t="s">
        <v>8</v>
      </c>
      <c r="C253" t="s">
        <v>12</v>
      </c>
      <c r="E253" t="str">
        <f>_xlfn.CONCAT(Table2[[#This Row],[Facility]],Table2[[#This Row],[Room]])</f>
        <v>Sandringham Community CentreMain hall</v>
      </c>
      <c r="F253" t="str">
        <f>VLOOKUP(Table2[[#This Row],[Facility]],[1]Facilities!B:J,9,FALSE)</f>
        <v>Y</v>
      </c>
    </row>
    <row r="254" spans="1:6">
      <c r="A254" t="s">
        <v>297</v>
      </c>
      <c r="B254" s="9" t="s">
        <v>298</v>
      </c>
      <c r="C254" t="s">
        <v>12</v>
      </c>
      <c r="E254" t="str">
        <f>_xlfn.CONCAT(Table2[[#This Row],[Facility]],Table2[[#This Row],[Room]])</f>
        <v>Sandringham Community CentrePlayroom</v>
      </c>
      <c r="F254" t="str">
        <f>VLOOKUP(Table2[[#This Row],[Facility]],[1]Facilities!B:J,9,FALSE)</f>
        <v>Y</v>
      </c>
    </row>
    <row r="255" spans="1:6">
      <c r="A255" t="s">
        <v>297</v>
      </c>
      <c r="B255" s="9" t="s">
        <v>273</v>
      </c>
      <c r="C255" t="s">
        <v>12</v>
      </c>
      <c r="E255" t="str">
        <f>_xlfn.CONCAT(Table2[[#This Row],[Facility]],Table2[[#This Row],[Room]])</f>
        <v>Sandringham Community CentreLounge</v>
      </c>
      <c r="F255" t="str">
        <f>VLOOKUP(Table2[[#This Row],[Facility]],[1]Facilities!B:J,9,FALSE)</f>
        <v>Y</v>
      </c>
    </row>
    <row r="256" spans="1:6">
      <c r="A256" t="s">
        <v>299</v>
      </c>
      <c r="B256" s="9" t="s">
        <v>8</v>
      </c>
      <c r="C256" t="s">
        <v>12</v>
      </c>
      <c r="E256" t="str">
        <f>_xlfn.CONCAT(Table2[[#This Row],[Facility]],Table2[[#This Row],[Room]])</f>
        <v>Shoesmith HallMain hall</v>
      </c>
      <c r="F256" t="str">
        <f>VLOOKUP(Table2[[#This Row],[Facility]],[1]Facilities!B:J,9,FALSE)</f>
        <v>Y</v>
      </c>
    </row>
    <row r="257" spans="1:6">
      <c r="A257" t="s">
        <v>300</v>
      </c>
      <c r="B257" s="9" t="s">
        <v>8</v>
      </c>
      <c r="C257" t="s">
        <v>9</v>
      </c>
      <c r="E257" t="str">
        <f>_xlfn.CONCAT(Table2[[#This Row],[Facility]],Table2[[#This Row],[Room]])</f>
        <v>Silverdale HallMain hall</v>
      </c>
      <c r="F257" t="str">
        <f>VLOOKUP(Table2[[#This Row],[Facility]],[1]Facilities!B:J,9,FALSE)</f>
        <v>Y</v>
      </c>
    </row>
    <row r="258" spans="1:6">
      <c r="A258" t="s">
        <v>301</v>
      </c>
      <c r="B258" s="9" t="s">
        <v>8</v>
      </c>
      <c r="C258" t="s">
        <v>12</v>
      </c>
      <c r="E258" t="str">
        <f>_xlfn.CONCAT(Table2[[#This Row],[Facility]],Table2[[#This Row],[Room]])</f>
        <v>Smiths Avenue ClubroomsMain hall</v>
      </c>
      <c r="F258" t="str">
        <f>VLOOKUP(Table2[[#This Row],[Facility]],[1]Facilities!B:J,9,FALSE)</f>
        <v>Y</v>
      </c>
    </row>
    <row r="259" spans="1:6">
      <c r="A259" t="s">
        <v>302</v>
      </c>
      <c r="B259" s="9" t="s">
        <v>8</v>
      </c>
      <c r="C259" t="s">
        <v>12</v>
      </c>
      <c r="E259" t="str">
        <f>_xlfn.CONCAT(Table2[[#This Row],[Facility]],Table2[[#This Row],[Room]])</f>
        <v>South Head HallMain hall</v>
      </c>
      <c r="F259" t="str">
        <f>VLOOKUP(Table2[[#This Row],[Facility]],[1]Facilities!B:J,9,FALSE)</f>
        <v>Y</v>
      </c>
    </row>
    <row r="260" spans="1:6">
      <c r="A260" t="s">
        <v>303</v>
      </c>
      <c r="B260" s="9" t="s">
        <v>24</v>
      </c>
      <c r="C260" t="s">
        <v>9</v>
      </c>
      <c r="E260" t="str">
        <f>_xlfn.CONCAT(Table2[[#This Row],[Facility]],Table2[[#This Row],[Room]])</f>
        <v>St Heliers Church &amp; Community CentreMultiple?</v>
      </c>
      <c r="F260" t="str">
        <f>VLOOKUP(Table2[[#This Row],[Facility]],[1]Facilities!B:J,9,FALSE)</f>
        <v>Y</v>
      </c>
    </row>
    <row r="261" spans="1:6">
      <c r="A261" t="s">
        <v>304</v>
      </c>
      <c r="B261" s="9" t="s">
        <v>305</v>
      </c>
      <c r="C261" t="s">
        <v>12</v>
      </c>
      <c r="E261" t="str">
        <f>_xlfn.CONCAT(Table2[[#This Row],[Facility]],Table2[[#This Row],[Room]])</f>
        <v>Studio One Toi Tū1st floor room 10</v>
      </c>
      <c r="F261" t="str">
        <f>VLOOKUP(Table2[[#This Row],[Facility]],[1]Facilities!B:J,9,FALSE)</f>
        <v>Y</v>
      </c>
    </row>
    <row r="262" spans="1:6">
      <c r="A262" t="s">
        <v>304</v>
      </c>
      <c r="B262" s="9" t="s">
        <v>306</v>
      </c>
      <c r="C262" t="s">
        <v>12</v>
      </c>
      <c r="E262" t="str">
        <f>_xlfn.CONCAT(Table2[[#This Row],[Facility]],Table2[[#This Row],[Room]])</f>
        <v>Studio One Toi TūMeeting room 5</v>
      </c>
      <c r="F262" t="str">
        <f>VLOOKUP(Table2[[#This Row],[Facility]],[1]Facilities!B:J,9,FALSE)</f>
        <v>Y</v>
      </c>
    </row>
    <row r="263" spans="1:6">
      <c r="A263" t="s">
        <v>304</v>
      </c>
      <c r="B263" s="9" t="s">
        <v>307</v>
      </c>
      <c r="C263" t="s">
        <v>12</v>
      </c>
      <c r="E263" t="str">
        <f>_xlfn.CONCAT(Table2[[#This Row],[Facility]],Table2[[#This Row],[Room]])</f>
        <v>Studio One Toi TūMeeting room 6</v>
      </c>
      <c r="F263" t="str">
        <f>VLOOKUP(Table2[[#This Row],[Facility]],[1]Facilities!B:J,9,FALSE)</f>
        <v>Y</v>
      </c>
    </row>
    <row r="264" spans="1:6">
      <c r="A264" t="s">
        <v>304</v>
      </c>
      <c r="B264" s="9" t="s">
        <v>308</v>
      </c>
      <c r="C264" t="s">
        <v>12</v>
      </c>
      <c r="E264" t="str">
        <f>_xlfn.CONCAT(Table2[[#This Row],[Facility]],Table2[[#This Row],[Room]])</f>
        <v>Studio One Toi TūPrintmaking/painting workshop room 11</v>
      </c>
      <c r="F264" t="str">
        <f>VLOOKUP(Table2[[#This Row],[Facility]],[1]Facilities!B:J,9,FALSE)</f>
        <v>Y</v>
      </c>
    </row>
    <row r="265" spans="1:6">
      <c r="A265" t="s">
        <v>304</v>
      </c>
      <c r="B265" s="9" t="s">
        <v>309</v>
      </c>
      <c r="C265" t="s">
        <v>12</v>
      </c>
      <c r="E265" t="str">
        <f>_xlfn.CONCAT(Table2[[#This Row],[Facility]],Table2[[#This Row],[Room]])</f>
        <v>Studio One Toi TūSculpture workshop room 12</v>
      </c>
      <c r="F265" t="str">
        <f>VLOOKUP(Table2[[#This Row],[Facility]],[1]Facilities!B:J,9,FALSE)</f>
        <v>Y</v>
      </c>
    </row>
    <row r="266" spans="1:6">
      <c r="A266" t="s">
        <v>310</v>
      </c>
      <c r="B266" s="9" t="s">
        <v>24</v>
      </c>
      <c r="C266" t="s">
        <v>9</v>
      </c>
      <c r="E266" t="str">
        <f>_xlfn.CONCAT(Table2[[#This Row],[Facility]],Table2[[#This Row],[Room]])</f>
        <v>Sturges West Community HouseMultiple?</v>
      </c>
      <c r="F266" t="str">
        <f>VLOOKUP(Table2[[#This Row],[Facility]],[1]Facilities!B:J,9,FALSE)</f>
        <v>Y</v>
      </c>
    </row>
    <row r="267" spans="1:6">
      <c r="A267" t="s">
        <v>311</v>
      </c>
      <c r="B267" s="9" t="s">
        <v>24</v>
      </c>
      <c r="C267" t="s">
        <v>9</v>
      </c>
      <c r="E267" t="str">
        <f>_xlfn.CONCAT(Table2[[#This Row],[Facility]],Table2[[#This Row],[Room]])</f>
        <v>Sunderland LoungeMultiple?</v>
      </c>
      <c r="F267" t="str">
        <f>VLOOKUP(Table2[[#This Row],[Facility]],[1]Facilities!B:J,9,FALSE)</f>
        <v>Y</v>
      </c>
    </row>
    <row r="268" spans="1:6">
      <c r="A268" t="s">
        <v>312</v>
      </c>
      <c r="B268" s="9" t="s">
        <v>24</v>
      </c>
      <c r="C268" t="s">
        <v>9</v>
      </c>
      <c r="E268" t="str">
        <f>_xlfn.CONCAT(Table2[[#This Row],[Facility]],Table2[[#This Row],[Room]])</f>
        <v>Sunnynook Community CentreMultiple?</v>
      </c>
      <c r="F268" t="str">
        <f>VLOOKUP(Table2[[#This Row],[Facility]],[1]Facilities!B:J,9,FALSE)</f>
        <v>Y</v>
      </c>
    </row>
    <row r="269" spans="1:6">
      <c r="A269" t="s">
        <v>313</v>
      </c>
      <c r="B269" s="9" t="s">
        <v>314</v>
      </c>
      <c r="C269" t="s">
        <v>12</v>
      </c>
      <c r="E269" t="str">
        <f>_xlfn.CONCAT(Table2[[#This Row],[Facility]],Table2[[#This Row],[Room]])</f>
        <v>Tahapa HallTahapa Hall and Lounge</v>
      </c>
      <c r="F269" t="str">
        <f>VLOOKUP(Table2[[#This Row],[Facility]],[1]Facilities!B:J,9,FALSE)</f>
        <v>Y</v>
      </c>
    </row>
    <row r="270" spans="1:6">
      <c r="A270" t="s">
        <v>315</v>
      </c>
      <c r="B270" s="9" t="s">
        <v>316</v>
      </c>
      <c r="C270" t="s">
        <v>12</v>
      </c>
      <c r="D270" t="s">
        <v>317</v>
      </c>
      <c r="E270" t="str">
        <f>_xlfn.CONCAT(Table2[[#This Row],[Facility]],Table2[[#This Row],[Room]])</f>
        <v>Takaanini Community HubTe Wao Nui a Taane</v>
      </c>
      <c r="F270" t="str">
        <f>VLOOKUP(Table2[[#This Row],[Facility]],[1]Facilities!B:J,9,FALSE)</f>
        <v>Y</v>
      </c>
    </row>
    <row r="271" spans="1:6">
      <c r="A271" t="s">
        <v>318</v>
      </c>
      <c r="B271" s="9" t="s">
        <v>8</v>
      </c>
      <c r="C271" t="s">
        <v>12</v>
      </c>
      <c r="E271" t="str">
        <f>_xlfn.CONCAT(Table2[[#This Row],[Facility]],Table2[[#This Row],[Room]])</f>
        <v>Takanini HallMain hall</v>
      </c>
      <c r="F271" t="str">
        <f>VLOOKUP(Table2[[#This Row],[Facility]],[1]Facilities!B:J,9,FALSE)</f>
        <v>Y</v>
      </c>
    </row>
    <row r="272" spans="1:6">
      <c r="A272" t="s">
        <v>319</v>
      </c>
      <c r="B272" s="9" t="s">
        <v>8</v>
      </c>
      <c r="C272" t="s">
        <v>12</v>
      </c>
      <c r="E272" t="str">
        <f>_xlfn.CONCAT(Table2[[#This Row],[Facility]],Table2[[#This Row],[Room]])</f>
        <v>Takapuna War Memorial HallMain hall</v>
      </c>
      <c r="F272" t="str">
        <f>VLOOKUP(Table2[[#This Row],[Facility]],[1]Facilities!B:J,9,FALSE)</f>
        <v>Y</v>
      </c>
    </row>
    <row r="273" spans="1:6">
      <c r="A273" t="s">
        <v>320</v>
      </c>
      <c r="B273" s="9" t="s">
        <v>8</v>
      </c>
      <c r="C273" t="s">
        <v>12</v>
      </c>
      <c r="E273" t="str">
        <f>_xlfn.CONCAT(Table2[[#This Row],[Facility]],Table2[[#This Row],[Room]])</f>
        <v>Tamaki Ex-Services Association HallMain hall</v>
      </c>
      <c r="F273" t="str">
        <f>VLOOKUP(Table2[[#This Row],[Facility]],[1]Facilities!B:J,9,FALSE)</f>
        <v>Y</v>
      </c>
    </row>
    <row r="274" spans="1:6">
      <c r="A274" t="s">
        <v>321</v>
      </c>
      <c r="B274" s="9" t="s">
        <v>8</v>
      </c>
      <c r="C274" t="s">
        <v>9</v>
      </c>
      <c r="E274" t="str">
        <f>_xlfn.CONCAT(Table2[[#This Row],[Facility]],Table2[[#This Row],[Room]])</f>
        <v>Tapora HallMain hall</v>
      </c>
      <c r="F274" t="str">
        <f>VLOOKUP(Table2[[#This Row],[Facility]],[1]Facilities!B:J,9,FALSE)</f>
        <v>Y</v>
      </c>
    </row>
    <row r="275" spans="1:6">
      <c r="A275" t="s">
        <v>322</v>
      </c>
      <c r="B275" s="9" t="s">
        <v>8</v>
      </c>
      <c r="C275" t="s">
        <v>9</v>
      </c>
      <c r="E275" t="str">
        <f>_xlfn.CONCAT(Table2[[#This Row],[Facility]],Table2[[#This Row],[Room]])</f>
        <v>Tauhoa (Victoria) HallMain hall</v>
      </c>
      <c r="F275" t="str">
        <f>VLOOKUP(Table2[[#This Row],[Facility]],[1]Facilities!B:J,9,FALSE)</f>
        <v>Y</v>
      </c>
    </row>
    <row r="276" spans="1:6">
      <c r="A276" t="s">
        <v>323</v>
      </c>
      <c r="B276" s="9" t="s">
        <v>324</v>
      </c>
      <c r="C276" t="s">
        <v>12</v>
      </c>
      <c r="E276" t="str">
        <f>_xlfn.CONCAT(Table2[[#This Row],[Facility]],Table2[[#This Row],[Room]])</f>
        <v>Te Atatū Peninsula Community CentreKotuku - Heron</v>
      </c>
      <c r="F276" t="str">
        <f>VLOOKUP(Table2[[#This Row],[Facility]],[1]Facilities!B:J,9,FALSE)</f>
        <v>Y</v>
      </c>
    </row>
    <row r="277" spans="1:6">
      <c r="A277" t="s">
        <v>323</v>
      </c>
      <c r="B277" s="9" t="s">
        <v>325</v>
      </c>
      <c r="C277" t="s">
        <v>12</v>
      </c>
      <c r="E277" t="str">
        <f>_xlfn.CONCAT(Table2[[#This Row],[Facility]],Table2[[#This Row],[Room]])</f>
        <v>Te Atatū Peninsula Community CentreMātātā - Fern Bird</v>
      </c>
      <c r="F277" t="str">
        <f>VLOOKUP(Table2[[#This Row],[Facility]],[1]Facilities!B:J,9,FALSE)</f>
        <v>Y</v>
      </c>
    </row>
    <row r="278" spans="1:6">
      <c r="A278" t="s">
        <v>323</v>
      </c>
      <c r="B278" s="9" t="s">
        <v>326</v>
      </c>
      <c r="C278" t="s">
        <v>12</v>
      </c>
      <c r="E278" t="str">
        <f>_xlfn.CONCAT(Table2[[#This Row],[Facility]],Table2[[#This Row],[Room]])</f>
        <v>Te Atatū Peninsula Community CentreKōtare - Kingfisher</v>
      </c>
      <c r="F278" t="str">
        <f>VLOOKUP(Table2[[#This Row],[Facility]],[1]Facilities!B:J,9,FALSE)</f>
        <v>Y</v>
      </c>
    </row>
    <row r="279" spans="1:6">
      <c r="A279" t="s">
        <v>323</v>
      </c>
      <c r="B279" s="9" t="s">
        <v>327</v>
      </c>
      <c r="C279" t="s">
        <v>12</v>
      </c>
      <c r="E279" t="str">
        <f>_xlfn.CONCAT(Table2[[#This Row],[Facility]],Table2[[#This Row],[Room]])</f>
        <v>Te Atatū Peninsula Community CentreKuaka - Godwit</v>
      </c>
      <c r="F279" t="str">
        <f>VLOOKUP(Table2[[#This Row],[Facility]],[1]Facilities!B:J,9,FALSE)</f>
        <v>Y</v>
      </c>
    </row>
    <row r="280" spans="1:6">
      <c r="A280" t="s">
        <v>323</v>
      </c>
      <c r="B280" s="9" t="s">
        <v>328</v>
      </c>
      <c r="C280" t="s">
        <v>12</v>
      </c>
      <c r="E280" t="str">
        <f>_xlfn.CONCAT(Table2[[#This Row],[Facility]],Table2[[#This Row],[Room]])</f>
        <v>Te Atatū Peninsula Community CentreTūturiwhatu - Dotterel</v>
      </c>
      <c r="F280" t="str">
        <f>VLOOKUP(Table2[[#This Row],[Facility]],[1]Facilities!B:J,9,FALSE)</f>
        <v>Y</v>
      </c>
    </row>
    <row r="281" spans="1:6">
      <c r="A281" t="s">
        <v>329</v>
      </c>
      <c r="B281" s="9" t="s">
        <v>119</v>
      </c>
      <c r="C281" t="s">
        <v>12</v>
      </c>
      <c r="E281" t="str">
        <f>_xlfn.CONCAT(Table2[[#This Row],[Facility]],Table2[[#This Row],[Room]])</f>
        <v>Te Atatū South Community CentreActivity room</v>
      </c>
      <c r="F281" t="str">
        <f>VLOOKUP(Table2[[#This Row],[Facility]],[1]Facilities!B:J,9,FALSE)</f>
        <v>Y</v>
      </c>
    </row>
    <row r="282" spans="1:6">
      <c r="A282" t="s">
        <v>329</v>
      </c>
      <c r="B282" s="9" t="s">
        <v>8</v>
      </c>
      <c r="C282" t="s">
        <v>12</v>
      </c>
      <c r="E282" t="str">
        <f>_xlfn.CONCAT(Table2[[#This Row],[Facility]],Table2[[#This Row],[Room]])</f>
        <v>Te Atatū South Community CentreMain hall</v>
      </c>
      <c r="F282" t="str">
        <f>VLOOKUP(Table2[[#This Row],[Facility]],[1]Facilities!B:J,9,FALSE)</f>
        <v>Y</v>
      </c>
    </row>
    <row r="283" spans="1:6">
      <c r="A283" t="s">
        <v>330</v>
      </c>
      <c r="B283" s="9" t="s">
        <v>8</v>
      </c>
      <c r="C283" t="s">
        <v>12</v>
      </c>
      <c r="E283" t="str">
        <f>_xlfn.CONCAT(Table2[[#This Row],[Facility]],Table2[[#This Row],[Room]])</f>
        <v>Te Hana HallMain hall</v>
      </c>
      <c r="F283" t="str">
        <f>VLOOKUP(Table2[[#This Row],[Facility]],[1]Facilities!B:J,9,FALSE)</f>
        <v>Y</v>
      </c>
    </row>
    <row r="284" spans="1:6">
      <c r="A284" t="s">
        <v>331</v>
      </c>
      <c r="B284" s="9" t="s">
        <v>332</v>
      </c>
      <c r="C284" t="s">
        <v>12</v>
      </c>
      <c r="E284" t="str">
        <f>_xlfn.CONCAT(Table2[[#This Row],[Facility]],Table2[[#This Row],[Room]])</f>
        <v>Te ManawaHinengaro</v>
      </c>
      <c r="F284" t="str">
        <f>VLOOKUP(Table2[[#This Row],[Facility]],[1]Facilities!B:J,9,FALSE)</f>
        <v>Y</v>
      </c>
    </row>
    <row r="285" spans="1:6">
      <c r="A285" t="s">
        <v>331</v>
      </c>
      <c r="B285" s="9" t="s">
        <v>333</v>
      </c>
      <c r="C285" t="s">
        <v>12</v>
      </c>
      <c r="E285" t="str">
        <f>_xlfn.CONCAT(Table2[[#This Row],[Facility]],Table2[[#This Row],[Room]])</f>
        <v>Te ManawaSmall meeting room</v>
      </c>
      <c r="F285" t="str">
        <f>VLOOKUP(Table2[[#This Row],[Facility]],[1]Facilities!B:J,9,FALSE)</f>
        <v>Y</v>
      </c>
    </row>
    <row r="286" spans="1:6">
      <c r="A286" t="s">
        <v>331</v>
      </c>
      <c r="B286" s="9" t="s">
        <v>334</v>
      </c>
      <c r="C286" t="s">
        <v>12</v>
      </c>
      <c r="E286" t="str">
        <f>_xlfn.CONCAT(Table2[[#This Row],[Facility]],Table2[[#This Row],[Room]])</f>
        <v>Te ManawaKōkiri Ngātahi (combined auditoriums)</v>
      </c>
      <c r="F286" t="str">
        <f>VLOOKUP(Table2[[#This Row],[Facility]],[1]Facilities!B:J,9,FALSE)</f>
        <v>Y</v>
      </c>
    </row>
    <row r="287" spans="1:6">
      <c r="A287" t="s">
        <v>331</v>
      </c>
      <c r="B287" s="9" t="s">
        <v>335</v>
      </c>
      <c r="C287" t="s">
        <v>12</v>
      </c>
      <c r="E287" t="str">
        <f>_xlfn.CONCAT(Table2[[#This Row],[Facility]],Table2[[#This Row],[Room]])</f>
        <v>Te ManawaKōkiri - Auditorium</v>
      </c>
      <c r="F287" t="str">
        <f>VLOOKUP(Table2[[#This Row],[Facility]],[1]Facilities!B:J,9,FALSE)</f>
        <v>Y</v>
      </c>
    </row>
    <row r="288" spans="1:6">
      <c r="A288" t="s">
        <v>331</v>
      </c>
      <c r="B288" s="9" t="s">
        <v>336</v>
      </c>
      <c r="C288" t="s">
        <v>12</v>
      </c>
      <c r="E288" t="str">
        <f>_xlfn.CONCAT(Table2[[#This Row],[Facility]],Table2[[#This Row],[Room]])</f>
        <v>Te ManawaNgātahi - Auditorium</v>
      </c>
      <c r="F288" t="str">
        <f>VLOOKUP(Table2[[#This Row],[Facility]],[1]Facilities!B:J,9,FALSE)</f>
        <v>Y</v>
      </c>
    </row>
    <row r="289" spans="1:6">
      <c r="A289" t="s">
        <v>331</v>
      </c>
      <c r="B289" s="9" t="s">
        <v>337</v>
      </c>
      <c r="C289" t="s">
        <v>12</v>
      </c>
      <c r="E289" t="str">
        <f>_xlfn.CONCAT(Table2[[#This Row],[Facility]],Table2[[#This Row],[Room]])</f>
        <v>Te ManawaCommercial kitchen</v>
      </c>
      <c r="F289" t="str">
        <f>VLOOKUP(Table2[[#This Row],[Facility]],[1]Facilities!B:J,9,FALSE)</f>
        <v>Y</v>
      </c>
    </row>
    <row r="290" spans="1:6">
      <c r="A290" t="s">
        <v>331</v>
      </c>
      <c r="B290" s="9" t="s">
        <v>338</v>
      </c>
      <c r="C290" t="s">
        <v>12</v>
      </c>
      <c r="E290" t="str">
        <f>_xlfn.CONCAT(Table2[[#This Row],[Facility]],Table2[[#This Row],[Room]])</f>
        <v>Te ManawaAudio Visual Suite</v>
      </c>
      <c r="F290" t="str">
        <f>VLOOKUP(Table2[[#This Row],[Facility]],[1]Facilities!B:J,9,FALSE)</f>
        <v>Y</v>
      </c>
    </row>
    <row r="291" spans="1:6">
      <c r="A291" t="s">
        <v>331</v>
      </c>
      <c r="B291" s="9" t="s">
        <v>339</v>
      </c>
      <c r="C291" t="s">
        <v>12</v>
      </c>
      <c r="E291" t="str">
        <f>_xlfn.CONCAT(Table2[[#This Row],[Facility]],Table2[[#This Row],[Room]])</f>
        <v>Te ManawaStudio 2</v>
      </c>
      <c r="F291" t="str">
        <f>VLOOKUP(Table2[[#This Row],[Facility]],[1]Facilities!B:J,9,FALSE)</f>
        <v>Y</v>
      </c>
    </row>
    <row r="292" spans="1:6">
      <c r="A292" t="s">
        <v>340</v>
      </c>
      <c r="B292" s="9" t="s">
        <v>341</v>
      </c>
      <c r="C292" t="s">
        <v>12</v>
      </c>
      <c r="E292" t="str">
        <f>_xlfn.CONCAT(Table2[[#This Row],[Facility]],Table2[[#This Row],[Room]])</f>
        <v>Te OroStudio 1</v>
      </c>
      <c r="F292" t="str">
        <f>VLOOKUP(Table2[[#This Row],[Facility]],[1]Facilities!B:J,9,FALSE)</f>
        <v>Y</v>
      </c>
    </row>
    <row r="293" spans="1:6">
      <c r="A293" t="s">
        <v>340</v>
      </c>
      <c r="B293" s="9" t="s">
        <v>342</v>
      </c>
      <c r="C293" t="s">
        <v>12</v>
      </c>
      <c r="E293" t="str">
        <f>_xlfn.CONCAT(Table2[[#This Row],[Facility]],Table2[[#This Row],[Room]])</f>
        <v>Te OroWorkshop 1 / Art Room</v>
      </c>
      <c r="F293" t="str">
        <f>VLOOKUP(Table2[[#This Row],[Facility]],[1]Facilities!B:J,9,FALSE)</f>
        <v>Y</v>
      </c>
    </row>
    <row r="294" spans="1:6">
      <c r="A294" t="s">
        <v>340</v>
      </c>
      <c r="B294" s="9" t="s">
        <v>343</v>
      </c>
      <c r="C294" t="s">
        <v>9</v>
      </c>
      <c r="D294" t="s">
        <v>157</v>
      </c>
      <c r="E294" t="str">
        <f>_xlfn.CONCAT(Table2[[#This Row],[Facility]],Table2[[#This Row],[Room]])</f>
        <v>Te OroMaungarei / Dance Studio</v>
      </c>
      <c r="F294" t="str">
        <f>VLOOKUP(Table2[[#This Row],[Facility]],[1]Facilities!B:J,9,FALSE)</f>
        <v>Y</v>
      </c>
    </row>
    <row r="295" spans="1:6">
      <c r="A295" t="s">
        <v>340</v>
      </c>
      <c r="B295" s="9" t="s">
        <v>344</v>
      </c>
      <c r="C295" t="s">
        <v>9</v>
      </c>
      <c r="D295" t="s">
        <v>157</v>
      </c>
      <c r="E295" t="str">
        <f>_xlfn.CONCAT(Table2[[#This Row],[Facility]],Table2[[#This Row],[Room]])</f>
        <v>Te OroReception / Foyer</v>
      </c>
      <c r="F295" t="str">
        <f>VLOOKUP(Table2[[#This Row],[Facility]],[1]Facilities!B:J,9,FALSE)</f>
        <v>Y</v>
      </c>
    </row>
    <row r="296" spans="1:6">
      <c r="A296" t="s">
        <v>340</v>
      </c>
      <c r="B296" s="9" t="s">
        <v>339</v>
      </c>
      <c r="C296" t="s">
        <v>9</v>
      </c>
      <c r="D296" t="s">
        <v>157</v>
      </c>
      <c r="E296" t="str">
        <f>_xlfn.CONCAT(Table2[[#This Row],[Facility]],Table2[[#This Row],[Room]])</f>
        <v>Te OroStudio 2</v>
      </c>
      <c r="F296" t="str">
        <f>VLOOKUP(Table2[[#This Row],[Facility]],[1]Facilities!B:J,9,FALSE)</f>
        <v>Y</v>
      </c>
    </row>
    <row r="297" spans="1:6">
      <c r="A297" t="s">
        <v>340</v>
      </c>
      <c r="B297" s="9" t="s">
        <v>345</v>
      </c>
      <c r="C297" t="s">
        <v>9</v>
      </c>
      <c r="D297" t="s">
        <v>157</v>
      </c>
      <c r="E297" t="str">
        <f>_xlfn.CONCAT(Table2[[#This Row],[Facility]],Table2[[#This Row],[Room]])</f>
        <v>Te OroStudio 3 (Vocal Booth)</v>
      </c>
      <c r="F297" t="str">
        <f>VLOOKUP(Table2[[#This Row],[Facility]],[1]Facilities!B:J,9,FALSE)</f>
        <v>Y</v>
      </c>
    </row>
    <row r="298" spans="1:6">
      <c r="A298" t="s">
        <v>340</v>
      </c>
      <c r="B298" s="9" t="s">
        <v>346</v>
      </c>
      <c r="C298" t="s">
        <v>9</v>
      </c>
      <c r="D298" t="s">
        <v>157</v>
      </c>
      <c r="E298" t="str">
        <f>_xlfn.CONCAT(Table2[[#This Row],[Facility]],Table2[[#This Row],[Room]])</f>
        <v>Te OroStudio 4 (Live Room)</v>
      </c>
      <c r="F298" t="str">
        <f>VLOOKUP(Table2[[#This Row],[Facility]],[1]Facilities!B:J,9,FALSE)</f>
        <v>Y</v>
      </c>
    </row>
    <row r="299" spans="1:6">
      <c r="A299" t="s">
        <v>340</v>
      </c>
      <c r="B299" s="9" t="s">
        <v>347</v>
      </c>
      <c r="C299" t="s">
        <v>9</v>
      </c>
      <c r="D299" t="s">
        <v>157</v>
      </c>
      <c r="E299" t="str">
        <f>_xlfn.CONCAT(Table2[[#This Row],[Facility]],Table2[[#This Row],[Room]])</f>
        <v>Te OroTe Pupu O Kawau / 3D Artist Workshop</v>
      </c>
      <c r="F299" t="str">
        <f>VLOOKUP(Table2[[#This Row],[Facility]],[1]Facilities!B:J,9,FALSE)</f>
        <v>Y</v>
      </c>
    </row>
    <row r="300" spans="1:6">
      <c r="A300" t="s">
        <v>340</v>
      </c>
      <c r="B300" s="9" t="s">
        <v>348</v>
      </c>
      <c r="C300" t="s">
        <v>9</v>
      </c>
      <c r="D300" t="s">
        <v>157</v>
      </c>
      <c r="E300" t="str">
        <f>_xlfn.CONCAT(Table2[[#This Row],[Facility]],Table2[[#This Row],[Room]])</f>
        <v>Te OroWorkshop 3 / Computer Suite</v>
      </c>
      <c r="F300" t="str">
        <f>VLOOKUP(Table2[[#This Row],[Facility]],[1]Facilities!B:J,9,FALSE)</f>
        <v>Y</v>
      </c>
    </row>
    <row r="301" spans="1:6">
      <c r="A301" t="s">
        <v>349</v>
      </c>
      <c r="B301" s="9" t="s">
        <v>350</v>
      </c>
      <c r="C301" t="s">
        <v>12</v>
      </c>
      <c r="E301" t="str">
        <f>_xlfn.CONCAT(Table2[[#This Row],[Facility]],Table2[[#This Row],[Room]])</f>
        <v>Te Pae o Kura-Kelston Community CentreTāmaki (Main hall)</v>
      </c>
      <c r="F301" t="str">
        <f>VLOOKUP(Table2[[#This Row],[Facility]],[1]Facilities!B:J,9,FALSE)</f>
        <v>Y</v>
      </c>
    </row>
    <row r="302" spans="1:6">
      <c r="A302" t="s">
        <v>349</v>
      </c>
      <c r="B302" s="9" t="s">
        <v>351</v>
      </c>
      <c r="C302" t="s">
        <v>12</v>
      </c>
      <c r="E302" t="str">
        <f>_xlfn.CONCAT(Table2[[#This Row],[Facility]],Table2[[#This Row],[Room]])</f>
        <v>Te Pae o Kura-Kelston Community CentreHikurangi (Activity room 1)</v>
      </c>
      <c r="F302" t="str">
        <f>VLOOKUP(Table2[[#This Row],[Facility]],[1]Facilities!B:J,9,FALSE)</f>
        <v>Y</v>
      </c>
    </row>
    <row r="303" spans="1:6">
      <c r="A303" t="s">
        <v>349</v>
      </c>
      <c r="B303" s="9" t="s">
        <v>352</v>
      </c>
      <c r="C303" t="s">
        <v>12</v>
      </c>
      <c r="E303" t="str">
        <f>_xlfn.CONCAT(Table2[[#This Row],[Facility]],Table2[[#This Row],[Room]])</f>
        <v>Te Pae o Kura-Kelston Community CentreHuia (Activity room 2)</v>
      </c>
      <c r="F303" t="str">
        <f>VLOOKUP(Table2[[#This Row],[Facility]],[1]Facilities!B:J,9,FALSE)</f>
        <v>Y</v>
      </c>
    </row>
    <row r="304" spans="1:6">
      <c r="A304" t="s">
        <v>349</v>
      </c>
      <c r="B304" s="9" t="s">
        <v>353</v>
      </c>
      <c r="C304" t="s">
        <v>12</v>
      </c>
      <c r="E304" t="str">
        <f>_xlfn.CONCAT(Table2[[#This Row],[Facility]],Table2[[#This Row],[Room]])</f>
        <v>Te Pae o Kura-Kelston Community CentreWaitematā (Committee room)</v>
      </c>
      <c r="F304" t="str">
        <f>VLOOKUP(Table2[[#This Row],[Facility]],[1]Facilities!B:J,9,FALSE)</f>
        <v>Y</v>
      </c>
    </row>
    <row r="305" spans="1:6">
      <c r="A305" t="s">
        <v>354</v>
      </c>
      <c r="B305" s="9" t="s">
        <v>355</v>
      </c>
      <c r="C305" t="s">
        <v>12</v>
      </c>
      <c r="E305" t="str">
        <f>_xlfn.CONCAT(Table2[[#This Row],[Facility]],Table2[[#This Row],[Room]])</f>
        <v>Te Pokāpū ā- Hāpori o ŌkahukuraFruit Growers Room</v>
      </c>
      <c r="F305" t="str">
        <f>VLOOKUP(Table2[[#This Row],[Facility]],[1]Facilities!B:J,9,FALSE)</f>
        <v>Y</v>
      </c>
    </row>
    <row r="306" spans="1:6">
      <c r="A306" t="s">
        <v>354</v>
      </c>
      <c r="B306" s="9" t="s">
        <v>356</v>
      </c>
      <c r="C306" t="s">
        <v>12</v>
      </c>
      <c r="E306" t="str">
        <f>_xlfn.CONCAT(Table2[[#This Row],[Facility]],Table2[[#This Row],[Room]])</f>
        <v>Te Pokāpū ā- Hāpori o ŌkahukuraGravenstein Room</v>
      </c>
      <c r="F306" t="str">
        <f>VLOOKUP(Table2[[#This Row],[Facility]],[1]Facilities!B:J,9,FALSE)</f>
        <v>Y</v>
      </c>
    </row>
    <row r="307" spans="1:6">
      <c r="A307" t="s">
        <v>354</v>
      </c>
      <c r="B307" s="9" t="s">
        <v>357</v>
      </c>
      <c r="C307" t="s">
        <v>12</v>
      </c>
      <c r="E307" t="str">
        <f>_xlfn.CONCAT(Table2[[#This Row],[Facility]],Table2[[#This Row],[Room]])</f>
        <v>Te Pokāpū ā- Hāpori o ŌkahukuraThe Albany Beauty and Braeburn Room</v>
      </c>
      <c r="F307" t="str">
        <f>VLOOKUP(Table2[[#This Row],[Facility]],[1]Facilities!B:J,9,FALSE)</f>
        <v>Y</v>
      </c>
    </row>
    <row r="308" spans="1:6">
      <c r="A308" t="s">
        <v>354</v>
      </c>
      <c r="B308" s="9" t="s">
        <v>358</v>
      </c>
      <c r="C308" t="s">
        <v>12</v>
      </c>
      <c r="E308" t="str">
        <f>_xlfn.CONCAT(Table2[[#This Row],[Facility]],Table2[[#This Row],[Room]])</f>
        <v>Te Pokāpū ā- Hāpori o ŌkahukuraThe Albany House</v>
      </c>
      <c r="F308" t="str">
        <f>VLOOKUP(Table2[[#This Row],[Facility]],[1]Facilities!B:J,9,FALSE)</f>
        <v>Y</v>
      </c>
    </row>
    <row r="309" spans="1:6">
      <c r="A309" t="s">
        <v>359</v>
      </c>
      <c r="B309" s="9" t="s">
        <v>360</v>
      </c>
      <c r="C309" t="s">
        <v>12</v>
      </c>
      <c r="E309" t="str">
        <f>_xlfn.CONCAT(Table2[[#This Row],[Facility]],Table2[[#This Row],[Room]])</f>
        <v>Te Puke ō Tara Community CentreTe Puke Main hall</v>
      </c>
      <c r="F309" t="str">
        <f>VLOOKUP(Table2[[#This Row],[Facility]],[1]Facilities!B:J,9,FALSE)</f>
        <v>Y</v>
      </c>
    </row>
    <row r="310" spans="1:6">
      <c r="A310" t="s">
        <v>359</v>
      </c>
      <c r="B310" s="9" t="s">
        <v>361</v>
      </c>
      <c r="C310" t="s">
        <v>12</v>
      </c>
      <c r="E310" t="str">
        <f>_xlfn.CONCAT(Table2[[#This Row],[Facility]],Table2[[#This Row],[Room]])</f>
        <v>Te Puke ō Tara Community CentreTe Puke Room 1</v>
      </c>
      <c r="F310" t="str">
        <f>VLOOKUP(Table2[[#This Row],[Facility]],[1]Facilities!B:J,9,FALSE)</f>
        <v>Y</v>
      </c>
    </row>
    <row r="311" spans="1:6">
      <c r="A311" t="s">
        <v>359</v>
      </c>
      <c r="B311" s="9" t="s">
        <v>362</v>
      </c>
      <c r="C311" t="s">
        <v>12</v>
      </c>
      <c r="E311" t="str">
        <f>_xlfn.CONCAT(Table2[[#This Row],[Facility]],Table2[[#This Row],[Room]])</f>
        <v>Te Puke ō Tara Community CentreTe Puke Room 2</v>
      </c>
      <c r="F311" t="str">
        <f>VLOOKUP(Table2[[#This Row],[Facility]],[1]Facilities!B:J,9,FALSE)</f>
        <v>Y</v>
      </c>
    </row>
    <row r="312" spans="1:6">
      <c r="A312" t="s">
        <v>359</v>
      </c>
      <c r="B312" s="9" t="s">
        <v>363</v>
      </c>
      <c r="C312" t="s">
        <v>12</v>
      </c>
      <c r="E312" t="str">
        <f>_xlfn.CONCAT(Table2[[#This Row],[Facility]],Table2[[#This Row],[Room]])</f>
        <v>Te Puke ō Tara Community CentreTe Puke Hub</v>
      </c>
      <c r="F312" t="str">
        <f>VLOOKUP(Table2[[#This Row],[Facility]],[1]Facilities!B:J,9,FALSE)</f>
        <v>Y</v>
      </c>
    </row>
    <row r="313" spans="1:6">
      <c r="A313" t="s">
        <v>364</v>
      </c>
      <c r="B313" s="9" t="s">
        <v>364</v>
      </c>
      <c r="C313" t="s">
        <v>9</v>
      </c>
      <c r="D313" t="s">
        <v>124</v>
      </c>
      <c r="E313" t="str">
        <f>_xlfn.CONCAT(Table2[[#This Row],[Facility]],Table2[[#This Row],[Room]])</f>
        <v>Te Toro HallTe Toro Hall</v>
      </c>
      <c r="F313" t="str">
        <f>VLOOKUP(Table2[[#This Row],[Facility]],[1]Facilities!B:J,9,FALSE)</f>
        <v>Y</v>
      </c>
    </row>
    <row r="314" spans="1:6">
      <c r="A314" t="s">
        <v>365</v>
      </c>
      <c r="B314" s="9" t="s">
        <v>366</v>
      </c>
      <c r="C314" t="s">
        <v>9</v>
      </c>
      <c r="E314" t="str">
        <f>_xlfn.CONCAT(Table2[[#This Row],[Facility]],Table2[[#This Row],[Room]])</f>
        <v>Te Whare Awhina o TamworthCentre</v>
      </c>
      <c r="F314" t="str">
        <f>VLOOKUP(Table2[[#This Row],[Facility]],[1]Facilities!B:J,9,FALSE)</f>
        <v>Y</v>
      </c>
    </row>
    <row r="315" spans="1:6">
      <c r="A315" t="s">
        <v>367</v>
      </c>
      <c r="B315" s="9" t="s">
        <v>24</v>
      </c>
      <c r="C315" t="s">
        <v>9</v>
      </c>
      <c r="E315" t="str">
        <f>_xlfn.CONCAT(Table2[[#This Row],[Facility]],Table2[[#This Row],[Room]])</f>
        <v>The Rose CentreMultiple?</v>
      </c>
      <c r="F315" t="str">
        <f>VLOOKUP(Table2[[#This Row],[Facility]],[1]Facilities!B:J,9,FALSE)</f>
        <v>Y</v>
      </c>
    </row>
    <row r="316" spans="1:6">
      <c r="A316" t="s">
        <v>368</v>
      </c>
      <c r="B316" s="9" t="s">
        <v>8</v>
      </c>
      <c r="C316" t="s">
        <v>12</v>
      </c>
      <c r="E316" t="str">
        <f>_xlfn.CONCAT(Table2[[#This Row],[Facility]],Table2[[#This Row],[Room]])</f>
        <v>Three Kings Tennis PavilionMain hall</v>
      </c>
      <c r="F316" t="str">
        <f>VLOOKUP(Table2[[#This Row],[Facility]],[1]Facilities!B:J,9,FALSE)</f>
        <v>Y</v>
      </c>
    </row>
    <row r="317" spans="1:6">
      <c r="A317" t="s">
        <v>369</v>
      </c>
      <c r="B317" s="9" t="s">
        <v>8</v>
      </c>
      <c r="C317" t="s">
        <v>9</v>
      </c>
      <c r="E317" t="str">
        <f>_xlfn.CONCAT(Table2[[#This Row],[Facility]],Table2[[#This Row],[Room]])</f>
        <v>Titirangi Beach HallMain hall</v>
      </c>
      <c r="F317" t="str">
        <f>VLOOKUP(Table2[[#This Row],[Facility]],[1]Facilities!B:J,9,FALSE)</f>
        <v>Y</v>
      </c>
    </row>
    <row r="318" spans="1:6">
      <c r="A318" t="s">
        <v>370</v>
      </c>
      <c r="B318" s="9" t="s">
        <v>24</v>
      </c>
      <c r="C318" t="s">
        <v>9</v>
      </c>
      <c r="E318" t="str">
        <f>_xlfn.CONCAT(Table2[[#This Row],[Facility]],Table2[[#This Row],[Room]])</f>
        <v>Titirangi Community HouseMultiple?</v>
      </c>
      <c r="F318" t="str">
        <f>VLOOKUP(Table2[[#This Row],[Facility]],[1]Facilities!B:J,9,FALSE)</f>
        <v>Y</v>
      </c>
    </row>
    <row r="319" spans="1:6">
      <c r="A319" t="s">
        <v>371</v>
      </c>
      <c r="B319" s="9" t="s">
        <v>8</v>
      </c>
      <c r="C319" t="s">
        <v>12</v>
      </c>
      <c r="E319" t="str">
        <f>_xlfn.CONCAT(Table2[[#This Row],[Facility]],Table2[[#This Row],[Room]])</f>
        <v>Titirangi War Memorial HallMain hall</v>
      </c>
      <c r="F319" t="str">
        <f>VLOOKUP(Table2[[#This Row],[Facility]],[1]Facilities!B:J,9,FALSE)</f>
        <v>Y</v>
      </c>
    </row>
    <row r="320" spans="1:6">
      <c r="A320" t="s">
        <v>372</v>
      </c>
      <c r="B320" s="9" t="s">
        <v>372</v>
      </c>
      <c r="C320" t="s">
        <v>12</v>
      </c>
      <c r="E320" t="str">
        <f>_xlfn.CONCAT(Table2[[#This Row],[Facility]],Table2[[#This Row],[Room]])</f>
        <v>Tui RoomTui Room</v>
      </c>
      <c r="F320" t="str">
        <f>VLOOKUP(Table2[[#This Row],[Facility]],[1]Facilities!B:J,9,FALSE)</f>
        <v>Y</v>
      </c>
    </row>
    <row r="321" spans="1:6">
      <c r="A321" t="s">
        <v>373</v>
      </c>
      <c r="B321" s="9" t="s">
        <v>374</v>
      </c>
      <c r="C321" t="s">
        <v>12</v>
      </c>
      <c r="E321" t="str">
        <f>_xlfn.CONCAT(Table2[[#This Row],[Facility]],Table2[[#This Row],[Room]])</f>
        <v>Tupu LibraryTupu Youth Library Community Space</v>
      </c>
      <c r="F321" t="str">
        <f>VLOOKUP(Table2[[#This Row],[Facility]],[1]Facilities!B:J,9,FALSE)</f>
        <v>Y</v>
      </c>
    </row>
    <row r="322" spans="1:6">
      <c r="A322" t="s">
        <v>375</v>
      </c>
      <c r="B322" s="9" t="s">
        <v>8</v>
      </c>
      <c r="C322" t="s">
        <v>9</v>
      </c>
      <c r="E322" t="str">
        <f>_xlfn.CONCAT(Table2[[#This Row],[Facility]],Table2[[#This Row],[Room]])</f>
        <v>Waiatarua HallMain hall</v>
      </c>
      <c r="F322" t="str">
        <f>VLOOKUP(Table2[[#This Row],[Facility]],[1]Facilities!B:J,9,FALSE)</f>
        <v>Y</v>
      </c>
    </row>
    <row r="323" spans="1:6">
      <c r="A323" t="s">
        <v>376</v>
      </c>
      <c r="B323" s="9" t="s">
        <v>377</v>
      </c>
      <c r="C323" t="s">
        <v>9</v>
      </c>
      <c r="D323" t="s">
        <v>124</v>
      </c>
      <c r="E323" t="str">
        <f>_xlfn.CONCAT(Table2[[#This Row],[Facility]],Table2[[#This Row],[Room]])</f>
        <v>Waiau Pa HallWaiaua Pa Community Hall</v>
      </c>
      <c r="F323" t="str">
        <f>VLOOKUP(Table2[[#This Row],[Facility]],[1]Facilities!B:J,9,FALSE)</f>
        <v>Y</v>
      </c>
    </row>
    <row r="324" spans="1:6">
      <c r="A324" t="s">
        <v>378</v>
      </c>
      <c r="B324" s="9" t="s">
        <v>8</v>
      </c>
      <c r="C324" t="s">
        <v>12</v>
      </c>
      <c r="E324" t="str">
        <f>_xlfn.CONCAT(Table2[[#This Row],[Facility]],Table2[[#This Row],[Room]])</f>
        <v>Waimauku War Memorial HallMain hall</v>
      </c>
      <c r="F324" t="str">
        <f>VLOOKUP(Table2[[#This Row],[Facility]],[1]Facilities!B:J,9,FALSE)</f>
        <v>Y</v>
      </c>
    </row>
    <row r="325" spans="1:6">
      <c r="A325" t="s">
        <v>379</v>
      </c>
      <c r="B325" s="9" t="s">
        <v>8</v>
      </c>
      <c r="C325" t="s">
        <v>12</v>
      </c>
      <c r="E325" t="str">
        <f>_xlfn.CONCAT(Table2[[#This Row],[Facility]],Table2[[#This Row],[Room]])</f>
        <v>Wainui HallMain hall</v>
      </c>
      <c r="F325" t="str">
        <f>VLOOKUP(Table2[[#This Row],[Facility]],[1]Facilities!B:J,9,FALSE)</f>
        <v>Y</v>
      </c>
    </row>
    <row r="326" spans="1:6">
      <c r="A326" t="s">
        <v>380</v>
      </c>
      <c r="B326" s="9" t="s">
        <v>8</v>
      </c>
      <c r="C326" t="s">
        <v>9</v>
      </c>
      <c r="E326" t="str">
        <f>_xlfn.CONCAT(Table2[[#This Row],[Facility]],Table2[[#This Row],[Room]])</f>
        <v>Waipipi HallMain hall</v>
      </c>
      <c r="F326" t="str">
        <f>VLOOKUP(Table2[[#This Row],[Facility]],[1]Facilities!B:J,9,FALSE)</f>
        <v>Y</v>
      </c>
    </row>
    <row r="327" spans="1:6">
      <c r="A327" t="s">
        <v>381</v>
      </c>
      <c r="B327" s="9" t="s">
        <v>8</v>
      </c>
      <c r="C327" t="s">
        <v>9</v>
      </c>
      <c r="E327" t="str">
        <f>_xlfn.CONCAT(Table2[[#This Row],[Facility]],Table2[[#This Row],[Room]])</f>
        <v>Waitakere HallMain hall</v>
      </c>
      <c r="F327" t="str">
        <f>VLOOKUP(Table2[[#This Row],[Facility]],[1]Facilities!B:J,9,FALSE)</f>
        <v>Y</v>
      </c>
    </row>
    <row r="328" spans="1:6">
      <c r="A328" t="s">
        <v>382</v>
      </c>
      <c r="B328" s="9" t="s">
        <v>8</v>
      </c>
      <c r="C328" t="s">
        <v>9</v>
      </c>
      <c r="E328" t="str">
        <f>_xlfn.CONCAT(Table2[[#This Row],[Facility]],Table2[[#This Row],[Room]])</f>
        <v>Waitakere Township HallMain hall</v>
      </c>
      <c r="F328" t="str">
        <f>VLOOKUP(Table2[[#This Row],[Facility]],[1]Facilities!B:J,9,FALSE)</f>
        <v>Y</v>
      </c>
    </row>
    <row r="329" spans="1:6">
      <c r="A329" t="s">
        <v>383</v>
      </c>
      <c r="B329" s="9" t="s">
        <v>8</v>
      </c>
      <c r="C329" t="s">
        <v>12</v>
      </c>
      <c r="E329" t="str">
        <f>_xlfn.CONCAT(Table2[[#This Row],[Facility]],Table2[[#This Row],[Room]])</f>
        <v>Waiuku Community HallMain hall</v>
      </c>
      <c r="F329" t="str">
        <f>VLOOKUP(Table2[[#This Row],[Facility]],[1]Facilities!B:J,9,FALSE)</f>
        <v>Y</v>
      </c>
    </row>
    <row r="330" spans="1:6">
      <c r="A330" t="s">
        <v>384</v>
      </c>
      <c r="B330" s="9" t="s">
        <v>8</v>
      </c>
      <c r="C330" t="s">
        <v>9</v>
      </c>
      <c r="E330" t="str">
        <f>_xlfn.CONCAT(Table2[[#This Row],[Facility]],Table2[[#This Row],[Room]])</f>
        <v>Waiuku War Memorial Town HallMain hall</v>
      </c>
      <c r="F330" t="str">
        <f>VLOOKUP(Table2[[#This Row],[Facility]],[1]Facilities!B:J,9,FALSE)</f>
        <v>Y</v>
      </c>
    </row>
    <row r="331" spans="1:6">
      <c r="A331" t="s">
        <v>385</v>
      </c>
      <c r="B331" s="9" t="s">
        <v>8</v>
      </c>
      <c r="C331" t="s">
        <v>12</v>
      </c>
      <c r="E331" t="str">
        <f>_xlfn.CONCAT(Table2[[#This Row],[Facility]],Table2[[#This Row],[Room]])</f>
        <v>Warkworth Masonic HallMain hall</v>
      </c>
      <c r="F331" t="str">
        <f>VLOOKUP(Table2[[#This Row],[Facility]],[1]Facilities!B:J,9,FALSE)</f>
        <v>Y</v>
      </c>
    </row>
    <row r="332" spans="1:6">
      <c r="A332" t="s">
        <v>386</v>
      </c>
      <c r="B332" s="9" t="s">
        <v>387</v>
      </c>
      <c r="C332" t="s">
        <v>12</v>
      </c>
      <c r="E332" t="str">
        <f>_xlfn.CONCAT(Table2[[#This Row],[Facility]],Table2[[#This Row],[Room]])</f>
        <v>Warkworth Town HallCombined Main hall &amp; Kitchen</v>
      </c>
      <c r="F332" t="str">
        <f>VLOOKUP(Table2[[#This Row],[Facility]],[1]Facilities!B:J,9,FALSE)</f>
        <v>Y</v>
      </c>
    </row>
    <row r="333" spans="1:6">
      <c r="A333" t="s">
        <v>386</v>
      </c>
      <c r="B333" s="9" t="s">
        <v>388</v>
      </c>
      <c r="C333" t="s">
        <v>12</v>
      </c>
      <c r="E333" t="str">
        <f>_xlfn.CONCAT(Table2[[#This Row],[Facility]],Table2[[#This Row],[Room]])</f>
        <v>Warkworth Town HallCombined Main hall &amp; Mezzanine room</v>
      </c>
      <c r="F333" t="str">
        <f>VLOOKUP(Table2[[#This Row],[Facility]],[1]Facilities!B:J,9,FALSE)</f>
        <v>Y</v>
      </c>
    </row>
    <row r="334" spans="1:6">
      <c r="A334" t="s">
        <v>386</v>
      </c>
      <c r="B334" s="9" t="s">
        <v>389</v>
      </c>
      <c r="C334" t="s">
        <v>12</v>
      </c>
      <c r="E334" t="str">
        <f>_xlfn.CONCAT(Table2[[#This Row],[Facility]],Table2[[#This Row],[Room]])</f>
        <v>Warkworth Town HallCombined Main hall, Mezzanine room &amp; Kitchen</v>
      </c>
      <c r="F334" t="str">
        <f>VLOOKUP(Table2[[#This Row],[Facility]],[1]Facilities!B:J,9,FALSE)</f>
        <v>Y</v>
      </c>
    </row>
    <row r="335" spans="1:6">
      <c r="A335" t="s">
        <v>386</v>
      </c>
      <c r="B335" s="9" t="s">
        <v>173</v>
      </c>
      <c r="C335" t="s">
        <v>12</v>
      </c>
      <c r="E335" t="str">
        <f>_xlfn.CONCAT(Table2[[#This Row],[Facility]],Table2[[#This Row],[Room]])</f>
        <v>Warkworth Town HallKitchen</v>
      </c>
      <c r="F335" t="str">
        <f>VLOOKUP(Table2[[#This Row],[Facility]],[1]Facilities!B:J,9,FALSE)</f>
        <v>Y</v>
      </c>
    </row>
    <row r="336" spans="1:6">
      <c r="A336" t="s">
        <v>386</v>
      </c>
      <c r="B336" s="9" t="s">
        <v>390</v>
      </c>
      <c r="C336" t="s">
        <v>12</v>
      </c>
      <c r="E336" t="str">
        <f>_xlfn.CONCAT(Table2[[#This Row],[Facility]],Table2[[#This Row],[Room]])</f>
        <v>Warkworth Town HallMain hall (with stage)</v>
      </c>
      <c r="F336" t="str">
        <f>VLOOKUP(Table2[[#This Row],[Facility]],[1]Facilities!B:J,9,FALSE)</f>
        <v>Y</v>
      </c>
    </row>
    <row r="337" spans="1:6">
      <c r="A337" t="s">
        <v>386</v>
      </c>
      <c r="B337" s="9" t="s">
        <v>391</v>
      </c>
      <c r="C337" t="s">
        <v>12</v>
      </c>
      <c r="E337" t="str">
        <f>_xlfn.CONCAT(Table2[[#This Row],[Facility]],Table2[[#This Row],[Room]])</f>
        <v>Warkworth Town HallMain hall (without stage)</v>
      </c>
      <c r="F337" t="str">
        <f>VLOOKUP(Table2[[#This Row],[Facility]],[1]Facilities!B:J,9,FALSE)</f>
        <v>Y</v>
      </c>
    </row>
    <row r="338" spans="1:6">
      <c r="A338" t="s">
        <v>386</v>
      </c>
      <c r="B338" s="9" t="s">
        <v>392</v>
      </c>
      <c r="C338" t="s">
        <v>12</v>
      </c>
      <c r="E338" t="str">
        <f>_xlfn.CONCAT(Table2[[#This Row],[Facility]],Table2[[#This Row],[Room]])</f>
        <v>Warkworth Town HallMezzanine room</v>
      </c>
      <c r="F338" t="str">
        <f>VLOOKUP(Table2[[#This Row],[Facility]],[1]Facilities!B:J,9,FALSE)</f>
        <v>Y</v>
      </c>
    </row>
    <row r="339" spans="1:6">
      <c r="A339" t="s">
        <v>393</v>
      </c>
      <c r="B339" s="9" t="s">
        <v>273</v>
      </c>
      <c r="C339" t="s">
        <v>9</v>
      </c>
      <c r="E339" t="str">
        <f>_xlfn.CONCAT(Table2[[#This Row],[Facility]],Table2[[#This Row],[Room]])</f>
        <v>Wellsford Community CentreLounge</v>
      </c>
      <c r="F339" t="str">
        <f>VLOOKUP(Table2[[#This Row],[Facility]],[1]Facilities!B:J,9,FALSE)</f>
        <v>Y</v>
      </c>
    </row>
    <row r="340" spans="1:6">
      <c r="A340" t="s">
        <v>393</v>
      </c>
      <c r="B340" s="9" t="s">
        <v>8</v>
      </c>
      <c r="C340" t="s">
        <v>9</v>
      </c>
      <c r="E340" t="str">
        <f>_xlfn.CONCAT(Table2[[#This Row],[Facility]],Table2[[#This Row],[Room]])</f>
        <v>Wellsford Community CentreMain hall</v>
      </c>
      <c r="F340" t="str">
        <f>VLOOKUP(Table2[[#This Row],[Facility]],[1]Facilities!B:J,9,FALSE)</f>
        <v>Y</v>
      </c>
    </row>
    <row r="341" spans="1:6">
      <c r="A341" t="s">
        <v>394</v>
      </c>
      <c r="B341" s="9" t="s">
        <v>395</v>
      </c>
      <c r="C341" t="s">
        <v>12</v>
      </c>
      <c r="E341" t="str">
        <f>_xlfn.CONCAT(Table2[[#This Row],[Facility]],Table2[[#This Row],[Room]])</f>
        <v>Wellsford LibraryWellsford Library Meeting Room</v>
      </c>
      <c r="F341" t="str">
        <f>VLOOKUP(Table2[[#This Row],[Facility]],[1]Facilities!B:J,9,FALSE)</f>
        <v>Y</v>
      </c>
    </row>
    <row r="342" spans="1:6">
      <c r="A342" t="s">
        <v>396</v>
      </c>
      <c r="B342" s="9" t="s">
        <v>397</v>
      </c>
      <c r="C342" t="s">
        <v>12</v>
      </c>
      <c r="E342" t="str">
        <f>_xlfn.CONCAT(Table2[[#This Row],[Facility]],Table2[[#This Row],[Room]])</f>
        <v>Wesley Community CentreTarapunga room</v>
      </c>
      <c r="F342" t="str">
        <f>VLOOKUP(Table2[[#This Row],[Facility]],[1]Facilities!B:J,9,FALSE)</f>
        <v>Y</v>
      </c>
    </row>
    <row r="343" spans="1:6">
      <c r="A343" t="s">
        <v>396</v>
      </c>
      <c r="B343" s="9" t="s">
        <v>398</v>
      </c>
      <c r="C343" t="s">
        <v>12</v>
      </c>
      <c r="E343" t="str">
        <f>_xlfn.CONCAT(Table2[[#This Row],[Facility]],Table2[[#This Row],[Room]])</f>
        <v>Wesley Community CentreTimohina room</v>
      </c>
      <c r="F343" t="str">
        <f>VLOOKUP(Table2[[#This Row],[Facility]],[1]Facilities!B:J,9,FALSE)</f>
        <v>Y</v>
      </c>
    </row>
    <row r="344" spans="1:6">
      <c r="A344" t="s">
        <v>396</v>
      </c>
      <c r="B344" s="9" t="s">
        <v>399</v>
      </c>
      <c r="C344" t="s">
        <v>12</v>
      </c>
      <c r="E344" t="str">
        <f>_xlfn.CONCAT(Table2[[#This Row],[Facility]],Table2[[#This Row],[Room]])</f>
        <v>Wesley Community CentreRakiraki room</v>
      </c>
      <c r="F344" t="str">
        <f>VLOOKUP(Table2[[#This Row],[Facility]],[1]Facilities!B:J,9,FALSE)</f>
        <v>Y</v>
      </c>
    </row>
    <row r="345" spans="1:6">
      <c r="A345" t="s">
        <v>396</v>
      </c>
      <c r="B345" s="9" t="s">
        <v>400</v>
      </c>
      <c r="C345" t="s">
        <v>12</v>
      </c>
      <c r="E345" t="str">
        <f>_xlfn.CONCAT(Table2[[#This Row],[Facility]],Table2[[#This Row],[Room]])</f>
        <v>Wesley Community CentreKotare room</v>
      </c>
      <c r="F345" t="str">
        <f>VLOOKUP(Table2[[#This Row],[Facility]],[1]Facilities!B:J,9,FALSE)</f>
        <v>Y</v>
      </c>
    </row>
    <row r="346" spans="1:6">
      <c r="A346" t="s">
        <v>396</v>
      </c>
      <c r="B346" s="9" t="s">
        <v>401</v>
      </c>
      <c r="C346" t="s">
        <v>12</v>
      </c>
      <c r="E346" t="str">
        <f>_xlfn.CONCAT(Table2[[#This Row],[Facility]],Table2[[#This Row],[Room]])</f>
        <v>Wesley Community CentreWarou room</v>
      </c>
      <c r="F346" t="str">
        <f>VLOOKUP(Table2[[#This Row],[Facility]],[1]Facilities!B:J,9,FALSE)</f>
        <v>Y</v>
      </c>
    </row>
    <row r="347" spans="1:6">
      <c r="A347" t="s">
        <v>396</v>
      </c>
      <c r="B347" s="9" t="s">
        <v>402</v>
      </c>
      <c r="C347" t="s">
        <v>12</v>
      </c>
      <c r="E347" t="str">
        <f>_xlfn.CONCAT(Table2[[#This Row],[Facility]],Table2[[#This Row],[Room]])</f>
        <v>Wesley Community CentreMatuku room</v>
      </c>
      <c r="F347" t="str">
        <f>VLOOKUP(Table2[[#This Row],[Facility]],[1]Facilities!B:J,9,FALSE)</f>
        <v>Y</v>
      </c>
    </row>
    <row r="348" spans="1:6">
      <c r="A348" t="s">
        <v>403</v>
      </c>
      <c r="B348" s="9" t="s">
        <v>404</v>
      </c>
      <c r="C348" t="s">
        <v>12</v>
      </c>
      <c r="E348" t="str">
        <f>_xlfn.CONCAT(Table2[[#This Row],[Facility]],Table2[[#This Row],[Room]])</f>
        <v>Western Springs Garden Community Hall/sHall 1</v>
      </c>
      <c r="F348" t="str">
        <f>VLOOKUP(Table2[[#This Row],[Facility]],[1]Facilities!B:J,9,FALSE)</f>
        <v>Y</v>
      </c>
    </row>
    <row r="349" spans="1:6">
      <c r="A349" t="s">
        <v>403</v>
      </c>
      <c r="B349" s="9" t="s">
        <v>405</v>
      </c>
      <c r="C349" t="s">
        <v>12</v>
      </c>
      <c r="E349" t="str">
        <f>_xlfn.CONCAT(Table2[[#This Row],[Facility]],Table2[[#This Row],[Room]])</f>
        <v>Western Springs Garden Community Hall/sHall 2</v>
      </c>
      <c r="F349" t="str">
        <f>VLOOKUP(Table2[[#This Row],[Facility]],[1]Facilities!B:J,9,FALSE)</f>
        <v>Y</v>
      </c>
    </row>
    <row r="350" spans="1:6">
      <c r="A350" t="s">
        <v>406</v>
      </c>
      <c r="B350" t="s">
        <v>406</v>
      </c>
      <c r="C350" t="s">
        <v>12</v>
      </c>
      <c r="E350" t="str">
        <f>_xlfn.CONCAT(Table2[[#This Row],[Facility]],Table2[[#This Row],[Room]])</f>
        <v>Wetlands BuildingWetlands Building</v>
      </c>
      <c r="F350" t="str">
        <f>VLOOKUP(Table2[[#This Row],[Facility]],[1]Facilities!B:J,9,FALSE)</f>
        <v>Y</v>
      </c>
    </row>
    <row r="351" spans="1:6">
      <c r="A351" t="s">
        <v>407</v>
      </c>
      <c r="B351" s="9" t="s">
        <v>8</v>
      </c>
      <c r="C351" t="s">
        <v>12</v>
      </c>
      <c r="E351" t="str">
        <f>_xlfn.CONCAT(Table2[[#This Row],[Facility]],Table2[[#This Row],[Room]])</f>
        <v>Weymouth Community HallMain hall</v>
      </c>
      <c r="F351" t="str">
        <f>VLOOKUP(Table2[[#This Row],[Facility]],[1]Facilities!B:J,9,FALSE)</f>
        <v>Y</v>
      </c>
    </row>
    <row r="352" spans="1:6">
      <c r="A352" t="s">
        <v>408</v>
      </c>
      <c r="B352" s="9" t="s">
        <v>409</v>
      </c>
      <c r="C352" t="s">
        <v>12</v>
      </c>
      <c r="E352" t="str">
        <f>_xlfn.CONCAT(Table2[[#This Row],[Facility]],Table2[[#This Row],[Room]])</f>
        <v>Whangaparaoa LibraryPohutukawa Room</v>
      </c>
      <c r="F352" t="str">
        <f>VLOOKUP(Table2[[#This Row],[Facility]],[1]Facilities!B:J,9,FALSE)</f>
        <v>Y</v>
      </c>
    </row>
    <row r="353" spans="1:6">
      <c r="A353" t="s">
        <v>410</v>
      </c>
      <c r="B353" s="9" t="s">
        <v>8</v>
      </c>
      <c r="C353" t="s">
        <v>9</v>
      </c>
      <c r="E353" t="str">
        <f>_xlfn.CONCAT(Table2[[#This Row],[Facility]],Table2[[#This Row],[Room]])</f>
        <v>Whangaripo HallMain hall</v>
      </c>
      <c r="F353" t="str">
        <f>VLOOKUP(Table2[[#This Row],[Facility]],[1]Facilities!B:J,9,FALSE)</f>
        <v>Y</v>
      </c>
    </row>
    <row r="354" spans="1:6">
      <c r="A354" t="s">
        <v>411</v>
      </c>
      <c r="B354" s="9" t="s">
        <v>8</v>
      </c>
      <c r="C354" t="s">
        <v>9</v>
      </c>
      <c r="E354" t="str">
        <f>_xlfn.CONCAT(Table2[[#This Row],[Facility]],Table2[[#This Row],[Room]])</f>
        <v>Whangateau HallMain hall</v>
      </c>
      <c r="F354" t="str">
        <f>VLOOKUP(Table2[[#This Row],[Facility]],[1]Facilities!B:J,9,FALSE)</f>
        <v>Y</v>
      </c>
    </row>
    <row r="355" spans="1:6">
      <c r="A355" t="s">
        <v>412</v>
      </c>
      <c r="B355" s="9" t="s">
        <v>413</v>
      </c>
      <c r="C355" t="s">
        <v>12</v>
      </c>
      <c r="E355" t="str">
        <f>_xlfn.CONCAT(Table2[[#This Row],[Facility]],Table2[[#This Row],[Room]])</f>
        <v>Whare Koa - Māngere Community HouseFront room</v>
      </c>
      <c r="F355" t="str">
        <f>VLOOKUP(Table2[[#This Row],[Facility]],[1]Facilities!B:J,9,FALSE)</f>
        <v>Y</v>
      </c>
    </row>
    <row r="356" spans="1:6">
      <c r="A356" t="s">
        <v>412</v>
      </c>
      <c r="B356" s="9" t="s">
        <v>414</v>
      </c>
      <c r="C356" t="s">
        <v>12</v>
      </c>
      <c r="E356" t="str">
        <f>_xlfn.CONCAT(Table2[[#This Row],[Facility]],Table2[[#This Row],[Room]])</f>
        <v>Whare Koa - Māngere Community HouseHeritage lounge</v>
      </c>
      <c r="F356" t="str">
        <f>VLOOKUP(Table2[[#This Row],[Facility]],[1]Facilities!B:J,9,FALSE)</f>
        <v>Y</v>
      </c>
    </row>
    <row r="357" spans="1:6">
      <c r="A357" t="s">
        <v>415</v>
      </c>
      <c r="B357" s="9" t="s">
        <v>245</v>
      </c>
      <c r="C357" t="s">
        <v>12</v>
      </c>
      <c r="E357" t="str">
        <f>_xlfn.CONCAT(Table2[[#This Row],[Facility]],Table2[[#This Row],[Room]])</f>
        <v>Whitford Community HallSupper room</v>
      </c>
      <c r="F357" t="str">
        <f>VLOOKUP(Table2[[#This Row],[Facility]],[1]Facilities!B:J,9,FALSE)</f>
        <v>Y</v>
      </c>
    </row>
    <row r="358" spans="1:6">
      <c r="A358" t="s">
        <v>415</v>
      </c>
      <c r="B358" s="9" t="s">
        <v>8</v>
      </c>
      <c r="C358" t="s">
        <v>12</v>
      </c>
      <c r="E358" t="str">
        <f>_xlfn.CONCAT(Table2[[#This Row],[Facility]],Table2[[#This Row],[Room]])</f>
        <v>Whitford Community HallMain hall</v>
      </c>
      <c r="F358" t="str">
        <f>VLOOKUP(Table2[[#This Row],[Facility]],[1]Facilities!B:J,9,FALSE)</f>
        <v>Y</v>
      </c>
    </row>
    <row r="359" spans="1:6">
      <c r="A359" t="s">
        <v>416</v>
      </c>
      <c r="B359" s="9" t="s">
        <v>8</v>
      </c>
      <c r="C359" t="s">
        <v>12</v>
      </c>
      <c r="E359" t="str">
        <f>_xlfn.CONCAT(Table2[[#This Row],[Facility]],Table2[[#This Row],[Room]])</f>
        <v>Wiri Community HallMain hall</v>
      </c>
      <c r="F359" t="str">
        <f>VLOOKUP(Table2[[#This Row],[Facility]],[1]Facilities!B:J,9,FALSE)</f>
        <v>Y</v>
      </c>
    </row>
    <row r="360" spans="1:6">
      <c r="A360" t="s">
        <v>417</v>
      </c>
      <c r="B360" s="9" t="s">
        <v>8</v>
      </c>
      <c r="C360" t="s">
        <v>12</v>
      </c>
      <c r="D360" t="s">
        <v>418</v>
      </c>
      <c r="E360" t="str">
        <f>_xlfn.CONCAT(Table2[[#This Row],[Facility]],Table2[[#This Row],[Room]])</f>
        <v>Leys Institute HallMain hall</v>
      </c>
      <c r="F360" t="str">
        <f>VLOOKUP(Table2[[#This Row],[Facility]],[1]Facilities!B:J,9,FALSE)</f>
        <v>Y</v>
      </c>
    </row>
  </sheetData>
  <conditionalFormatting sqref="E5:E360">
    <cfRule type="duplicateValues" dxfId="11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98A51-8106-462E-BBE9-05BE0E9E7612}">
  <dimension ref="A1:W295"/>
  <sheetViews>
    <sheetView tabSelected="1" workbookViewId="0">
      <selection activeCell="K30" sqref="K30"/>
    </sheetView>
  </sheetViews>
  <sheetFormatPr defaultRowHeight="15"/>
  <cols>
    <col min="1" max="1" width="24.5703125" customWidth="1"/>
    <col min="2" max="2" width="40.85546875" customWidth="1"/>
    <col min="3" max="9" width="24.5703125" customWidth="1"/>
    <col min="10" max="10" width="12.5703125" bestFit="1" customWidth="1"/>
    <col min="11" max="12" width="24.5703125" customWidth="1"/>
    <col min="13" max="13" width="29.42578125" customWidth="1"/>
    <col min="14" max="15" width="24.5703125" hidden="1" customWidth="1"/>
    <col min="16" max="19" width="17.42578125" hidden="1" customWidth="1"/>
    <col min="20" max="20" width="24.85546875" customWidth="1"/>
    <col min="21" max="21" width="12.28515625" customWidth="1"/>
    <col min="22" max="22" width="37.85546875" customWidth="1"/>
  </cols>
  <sheetData>
    <row r="1" spans="1:23">
      <c r="A1" s="1" t="s">
        <v>419</v>
      </c>
    </row>
    <row r="3" spans="1:23" s="1" customFormat="1">
      <c r="A3" s="1" t="s">
        <v>420</v>
      </c>
      <c r="B3" s="1" t="s">
        <v>421</v>
      </c>
      <c r="C3" s="1" t="s">
        <v>422</v>
      </c>
      <c r="D3" s="1" t="s">
        <v>423</v>
      </c>
      <c r="E3" s="1" t="s">
        <v>424</v>
      </c>
      <c r="F3" s="1" t="s">
        <v>425</v>
      </c>
      <c r="G3" s="1" t="s">
        <v>426</v>
      </c>
      <c r="H3" s="1" t="s">
        <v>427</v>
      </c>
      <c r="I3" s="1" t="s">
        <v>428</v>
      </c>
      <c r="J3" s="2" t="s">
        <v>429</v>
      </c>
      <c r="K3" s="1" t="s">
        <v>430</v>
      </c>
      <c r="L3" s="1" t="s">
        <v>431</v>
      </c>
      <c r="M3" s="1" t="s">
        <v>432</v>
      </c>
      <c r="N3" s="1" t="s">
        <v>433</v>
      </c>
      <c r="O3" s="3" t="s">
        <v>434</v>
      </c>
      <c r="P3" s="1" t="s">
        <v>435</v>
      </c>
      <c r="Q3" s="1" t="s">
        <v>436</v>
      </c>
      <c r="R3" s="1" t="s">
        <v>437</v>
      </c>
      <c r="S3" s="1" t="s">
        <v>438</v>
      </c>
      <c r="T3" s="2" t="s">
        <v>439</v>
      </c>
      <c r="U3" s="4" t="s">
        <v>440</v>
      </c>
      <c r="V3" s="1" t="s">
        <v>441</v>
      </c>
      <c r="W3" s="1" t="s">
        <v>442</v>
      </c>
    </row>
    <row r="4" spans="1:23">
      <c r="B4" t="s">
        <v>71</v>
      </c>
      <c r="C4" t="s">
        <v>71</v>
      </c>
      <c r="D4" t="s">
        <v>443</v>
      </c>
      <c r="E4" t="s">
        <v>444</v>
      </c>
      <c r="F4" t="s">
        <v>445</v>
      </c>
      <c r="G4" t="s">
        <v>446</v>
      </c>
      <c r="H4" t="s">
        <v>447</v>
      </c>
      <c r="I4" t="s">
        <v>433</v>
      </c>
      <c r="J4" t="s">
        <v>12</v>
      </c>
      <c r="K4" t="s">
        <v>448</v>
      </c>
      <c r="M4" t="s">
        <v>449</v>
      </c>
      <c r="N4" t="s">
        <v>12</v>
      </c>
      <c r="T4" t="s">
        <v>71</v>
      </c>
      <c r="U4" t="s">
        <v>9</v>
      </c>
      <c r="V4" t="str">
        <f>VLOOKUP(Table1[[#This Row],[Facility Name]],[1]Partners!G:G,1,FALSE)</f>
        <v>Epsom Community Centre</v>
      </c>
      <c r="W4">
        <v>47</v>
      </c>
    </row>
    <row r="5" spans="1:23">
      <c r="B5" t="s">
        <v>192</v>
      </c>
      <c r="C5" t="s">
        <v>450</v>
      </c>
      <c r="D5" t="s">
        <v>451</v>
      </c>
      <c r="E5" t="s">
        <v>444</v>
      </c>
      <c r="F5" t="s">
        <v>445</v>
      </c>
      <c r="G5" t="s">
        <v>446</v>
      </c>
      <c r="H5" t="s">
        <v>447</v>
      </c>
      <c r="I5" t="s">
        <v>433</v>
      </c>
      <c r="J5" t="s">
        <v>12</v>
      </c>
      <c r="K5" t="s">
        <v>448</v>
      </c>
      <c r="M5" t="s">
        <v>449</v>
      </c>
      <c r="N5" t="s">
        <v>12</v>
      </c>
      <c r="T5" t="s">
        <v>192</v>
      </c>
      <c r="U5" t="s">
        <v>9</v>
      </c>
      <c r="V5" t="str">
        <f>VLOOKUP(Table1[[#This Row],[Facility Name]],[1]Partners!G:G,1,FALSE)</f>
        <v>Mt Albert Community &amp; Recreation Centre</v>
      </c>
      <c r="W5">
        <v>139</v>
      </c>
    </row>
    <row r="6" spans="1:23">
      <c r="B6" t="s">
        <v>17</v>
      </c>
      <c r="C6" t="s">
        <v>452</v>
      </c>
      <c r="D6" t="s">
        <v>453</v>
      </c>
      <c r="E6" t="s">
        <v>444</v>
      </c>
      <c r="F6" t="s">
        <v>445</v>
      </c>
      <c r="G6" t="s">
        <v>454</v>
      </c>
      <c r="H6" t="s">
        <v>455</v>
      </c>
      <c r="I6" t="s">
        <v>456</v>
      </c>
      <c r="J6" t="s">
        <v>12</v>
      </c>
      <c r="K6" t="s">
        <v>457</v>
      </c>
      <c r="M6" t="s">
        <v>456</v>
      </c>
      <c r="S6" t="s">
        <v>12</v>
      </c>
      <c r="T6" t="s">
        <v>17</v>
      </c>
      <c r="U6" t="s">
        <v>12</v>
      </c>
      <c r="V6" t="e">
        <f>VLOOKUP(Table1[[#This Row],[Facility Name]],[1]Partners!G:G,1,FALSE)</f>
        <v>#N/A</v>
      </c>
      <c r="W6">
        <v>9</v>
      </c>
    </row>
    <row r="7" spans="1:23">
      <c r="B7" t="s">
        <v>458</v>
      </c>
      <c r="D7" t="s">
        <v>459</v>
      </c>
      <c r="E7" t="s">
        <v>444</v>
      </c>
      <c r="F7" t="s">
        <v>445</v>
      </c>
      <c r="G7" t="s">
        <v>446</v>
      </c>
      <c r="H7" t="s">
        <v>455</v>
      </c>
      <c r="I7" t="s">
        <v>460</v>
      </c>
      <c r="J7" t="s">
        <v>9</v>
      </c>
      <c r="K7" t="s">
        <v>457</v>
      </c>
      <c r="M7" t="s">
        <v>461</v>
      </c>
      <c r="Q7" t="s">
        <v>12</v>
      </c>
      <c r="T7" t="e">
        <v>#N/A</v>
      </c>
      <c r="U7" t="s">
        <v>9</v>
      </c>
      <c r="V7" t="e">
        <f>VLOOKUP(Table1[[#This Row],[Facility Name]],[1]Partners!G:G,1,FALSE)</f>
        <v>#N/A</v>
      </c>
      <c r="W7">
        <v>48</v>
      </c>
    </row>
    <row r="8" spans="1:23">
      <c r="B8" t="s">
        <v>79</v>
      </c>
      <c r="C8" t="s">
        <v>79</v>
      </c>
      <c r="D8" t="s">
        <v>462</v>
      </c>
      <c r="E8" t="s">
        <v>444</v>
      </c>
      <c r="F8" t="s">
        <v>445</v>
      </c>
      <c r="G8" t="s">
        <v>454</v>
      </c>
      <c r="H8" t="s">
        <v>455</v>
      </c>
      <c r="I8" t="s">
        <v>456</v>
      </c>
      <c r="J8" t="s">
        <v>12</v>
      </c>
      <c r="K8" t="s">
        <v>457</v>
      </c>
      <c r="M8" t="s">
        <v>456</v>
      </c>
      <c r="S8" t="s">
        <v>12</v>
      </c>
      <c r="T8" t="s">
        <v>79</v>
      </c>
      <c r="U8" t="s">
        <v>12</v>
      </c>
      <c r="V8" t="e">
        <f>VLOOKUP(Table1[[#This Row],[Facility Name]],[1]Partners!G:G,1,FALSE)</f>
        <v>#N/A</v>
      </c>
      <c r="W8">
        <v>52</v>
      </c>
    </row>
    <row r="9" spans="1:23">
      <c r="B9" t="s">
        <v>145</v>
      </c>
      <c r="C9" t="s">
        <v>463</v>
      </c>
      <c r="D9" t="s">
        <v>464</v>
      </c>
      <c r="E9" t="s">
        <v>444</v>
      </c>
      <c r="F9" t="s">
        <v>445</v>
      </c>
      <c r="G9" t="s">
        <v>454</v>
      </c>
      <c r="H9" t="s">
        <v>455</v>
      </c>
      <c r="I9" t="s">
        <v>456</v>
      </c>
      <c r="J9" t="s">
        <v>12</v>
      </c>
      <c r="K9" t="s">
        <v>457</v>
      </c>
      <c r="M9" t="s">
        <v>456</v>
      </c>
      <c r="S9" t="s">
        <v>12</v>
      </c>
      <c r="T9" t="s">
        <v>145</v>
      </c>
      <c r="U9" t="s">
        <v>12</v>
      </c>
      <c r="V9" t="e">
        <f>VLOOKUP(Table1[[#This Row],[Facility Name]],[1]Partners!G:G,1,FALSE)</f>
        <v>#N/A</v>
      </c>
      <c r="W9">
        <v>96</v>
      </c>
    </row>
    <row r="10" spans="1:23">
      <c r="B10" t="s">
        <v>190</v>
      </c>
      <c r="C10" t="s">
        <v>190</v>
      </c>
      <c r="D10" t="s">
        <v>465</v>
      </c>
      <c r="E10" t="s">
        <v>444</v>
      </c>
      <c r="F10" t="s">
        <v>445</v>
      </c>
      <c r="G10" t="s">
        <v>454</v>
      </c>
      <c r="H10" t="s">
        <v>455</v>
      </c>
      <c r="I10" t="s">
        <v>456</v>
      </c>
      <c r="J10" t="s">
        <v>12</v>
      </c>
      <c r="K10" t="s">
        <v>457</v>
      </c>
      <c r="M10" t="s">
        <v>456</v>
      </c>
      <c r="S10" t="s">
        <v>12</v>
      </c>
      <c r="T10" t="s">
        <v>190</v>
      </c>
      <c r="U10" t="s">
        <v>12</v>
      </c>
      <c r="V10" t="e">
        <f>VLOOKUP(Table1[[#This Row],[Facility Name]],[1]Partners!G:G,1,FALSE)</f>
        <v>#N/A</v>
      </c>
      <c r="W10">
        <v>136</v>
      </c>
    </row>
    <row r="11" spans="1:23">
      <c r="B11" t="s">
        <v>466</v>
      </c>
      <c r="D11" t="s">
        <v>467</v>
      </c>
      <c r="E11" t="s">
        <v>444</v>
      </c>
      <c r="F11" t="s">
        <v>445</v>
      </c>
      <c r="G11" t="s">
        <v>446</v>
      </c>
      <c r="H11" t="s">
        <v>455</v>
      </c>
      <c r="I11" t="s">
        <v>460</v>
      </c>
      <c r="J11" t="s">
        <v>9</v>
      </c>
      <c r="K11" t="s">
        <v>457</v>
      </c>
      <c r="M11" t="s">
        <v>461</v>
      </c>
      <c r="Q11" t="s">
        <v>12</v>
      </c>
      <c r="T11" t="e">
        <v>#N/A</v>
      </c>
      <c r="U11" t="s">
        <v>9</v>
      </c>
      <c r="V11" t="e">
        <f>VLOOKUP(Table1[[#This Row],[Facility Name]],[1]Partners!G:G,1,FALSE)</f>
        <v>#N/A</v>
      </c>
      <c r="W11">
        <v>140</v>
      </c>
    </row>
    <row r="12" spans="1:23">
      <c r="B12" t="s">
        <v>193</v>
      </c>
      <c r="C12" t="s">
        <v>193</v>
      </c>
      <c r="D12" t="s">
        <v>468</v>
      </c>
      <c r="E12" t="s">
        <v>444</v>
      </c>
      <c r="F12" t="s">
        <v>445</v>
      </c>
      <c r="G12" t="s">
        <v>454</v>
      </c>
      <c r="H12" t="s">
        <v>455</v>
      </c>
      <c r="I12" t="s">
        <v>456</v>
      </c>
      <c r="J12" t="s">
        <v>12</v>
      </c>
      <c r="K12" t="s">
        <v>457</v>
      </c>
      <c r="M12" t="s">
        <v>456</v>
      </c>
      <c r="S12" t="s">
        <v>12</v>
      </c>
      <c r="T12" t="s">
        <v>193</v>
      </c>
      <c r="U12" t="s">
        <v>12</v>
      </c>
      <c r="V12" t="e">
        <f>VLOOKUP(Table1[[#This Row],[Facility Name]],[1]Partners!G:G,1,FALSE)</f>
        <v>#N/A</v>
      </c>
      <c r="W12">
        <v>141</v>
      </c>
    </row>
    <row r="13" spans="1:23">
      <c r="B13" t="s">
        <v>194</v>
      </c>
      <c r="C13" t="s">
        <v>194</v>
      </c>
      <c r="D13" t="s">
        <v>469</v>
      </c>
      <c r="E13" t="s">
        <v>444</v>
      </c>
      <c r="F13" t="s">
        <v>445</v>
      </c>
      <c r="G13" t="s">
        <v>454</v>
      </c>
      <c r="H13" t="s">
        <v>455</v>
      </c>
      <c r="I13" t="s">
        <v>456</v>
      </c>
      <c r="J13" t="s">
        <v>12</v>
      </c>
      <c r="K13" t="s">
        <v>457</v>
      </c>
      <c r="M13" t="s">
        <v>456</v>
      </c>
      <c r="S13" t="s">
        <v>12</v>
      </c>
      <c r="T13" t="s">
        <v>194</v>
      </c>
      <c r="U13" t="s">
        <v>12</v>
      </c>
      <c r="V13" t="e">
        <f>VLOOKUP(Table1[[#This Row],[Facility Name]],[1]Partners!G:G,1,FALSE)</f>
        <v>#N/A</v>
      </c>
      <c r="W13">
        <v>142</v>
      </c>
    </row>
    <row r="14" spans="1:23">
      <c r="B14" t="s">
        <v>195</v>
      </c>
      <c r="C14" t="s">
        <v>470</v>
      </c>
      <c r="D14" t="s">
        <v>471</v>
      </c>
      <c r="E14" t="s">
        <v>444</v>
      </c>
      <c r="F14" t="s">
        <v>445</v>
      </c>
      <c r="G14" t="s">
        <v>454</v>
      </c>
      <c r="H14" t="s">
        <v>455</v>
      </c>
      <c r="I14" t="s">
        <v>456</v>
      </c>
      <c r="J14" t="s">
        <v>12</v>
      </c>
      <c r="K14" t="s">
        <v>457</v>
      </c>
      <c r="M14" t="s">
        <v>456</v>
      </c>
      <c r="S14" t="s">
        <v>12</v>
      </c>
      <c r="T14" t="s">
        <v>195</v>
      </c>
      <c r="U14" t="s">
        <v>12</v>
      </c>
      <c r="V14" t="e">
        <f>VLOOKUP(Table1[[#This Row],[Facility Name]],[1]Partners!G:G,1,FALSE)</f>
        <v>#N/A</v>
      </c>
      <c r="W14">
        <v>143</v>
      </c>
    </row>
    <row r="15" spans="1:23">
      <c r="B15" t="s">
        <v>272</v>
      </c>
      <c r="C15" t="s">
        <v>272</v>
      </c>
      <c r="D15" t="s">
        <v>472</v>
      </c>
      <c r="E15" t="s">
        <v>444</v>
      </c>
      <c r="F15" t="s">
        <v>445</v>
      </c>
      <c r="G15" t="s">
        <v>446</v>
      </c>
      <c r="H15" t="s">
        <v>455</v>
      </c>
      <c r="I15" t="s">
        <v>433</v>
      </c>
      <c r="J15" t="s">
        <v>12</v>
      </c>
      <c r="K15" t="s">
        <v>457</v>
      </c>
      <c r="M15" t="s">
        <v>461</v>
      </c>
      <c r="N15" t="s">
        <v>12</v>
      </c>
      <c r="T15" t="s">
        <v>272</v>
      </c>
      <c r="U15" t="s">
        <v>12</v>
      </c>
      <c r="V15" t="e">
        <f>VLOOKUP(Table1[[#This Row],[Facility Name]],[1]Partners!G:G,1,FALSE)</f>
        <v>#N/A</v>
      </c>
      <c r="W15">
        <v>191</v>
      </c>
    </row>
    <row r="16" spans="1:23">
      <c r="A16" t="s">
        <v>275</v>
      </c>
      <c r="B16" t="s">
        <v>275</v>
      </c>
      <c r="D16" t="s">
        <v>473</v>
      </c>
      <c r="E16" t="s">
        <v>444</v>
      </c>
      <c r="F16" t="s">
        <v>445</v>
      </c>
      <c r="G16" t="s">
        <v>446</v>
      </c>
      <c r="H16" t="s">
        <v>455</v>
      </c>
      <c r="I16" t="s">
        <v>460</v>
      </c>
      <c r="J16" t="s">
        <v>12</v>
      </c>
      <c r="K16" t="s">
        <v>457</v>
      </c>
      <c r="M16" t="s">
        <v>461</v>
      </c>
      <c r="Q16" t="s">
        <v>12</v>
      </c>
      <c r="T16" t="s">
        <v>275</v>
      </c>
      <c r="U16" t="s">
        <v>12</v>
      </c>
      <c r="V16" t="e">
        <f>VLOOKUP(Table1[[#This Row],[Facility Name]],[1]Partners!G:G,1,FALSE)</f>
        <v>#N/A</v>
      </c>
      <c r="W16">
        <v>192</v>
      </c>
    </row>
    <row r="17" spans="1:23">
      <c r="B17" t="s">
        <v>297</v>
      </c>
      <c r="C17" t="s">
        <v>297</v>
      </c>
      <c r="D17" t="s">
        <v>474</v>
      </c>
      <c r="E17" t="s">
        <v>444</v>
      </c>
      <c r="F17" t="s">
        <v>445</v>
      </c>
      <c r="G17" t="s">
        <v>446</v>
      </c>
      <c r="H17" t="s">
        <v>455</v>
      </c>
      <c r="I17" t="s">
        <v>433</v>
      </c>
      <c r="J17" t="s">
        <v>12</v>
      </c>
      <c r="K17" t="s">
        <v>457</v>
      </c>
      <c r="M17" t="s">
        <v>461</v>
      </c>
      <c r="N17" t="s">
        <v>12</v>
      </c>
      <c r="T17" t="s">
        <v>297</v>
      </c>
      <c r="U17" t="s">
        <v>12</v>
      </c>
      <c r="V17" t="e">
        <f>VLOOKUP(Table1[[#This Row],[Facility Name]],[1]Partners!G:G,1,FALSE)</f>
        <v>#N/A</v>
      </c>
      <c r="W17">
        <v>213</v>
      </c>
    </row>
    <row r="18" spans="1:23">
      <c r="B18" t="s">
        <v>403</v>
      </c>
      <c r="C18" t="s">
        <v>475</v>
      </c>
      <c r="D18" t="s">
        <v>476</v>
      </c>
      <c r="E18" t="s">
        <v>444</v>
      </c>
      <c r="F18" t="s">
        <v>445</v>
      </c>
      <c r="G18" t="s">
        <v>454</v>
      </c>
      <c r="H18" t="s">
        <v>455</v>
      </c>
      <c r="I18" t="s">
        <v>456</v>
      </c>
      <c r="J18" t="s">
        <v>12</v>
      </c>
      <c r="K18" t="s">
        <v>457</v>
      </c>
      <c r="M18" t="s">
        <v>456</v>
      </c>
      <c r="S18" t="s">
        <v>12</v>
      </c>
      <c r="T18" t="s">
        <v>403</v>
      </c>
      <c r="U18" t="s">
        <v>12</v>
      </c>
      <c r="V18" t="e">
        <f>VLOOKUP(Table1[[#This Row],[Facility Name]],[1]Partners!G:G,1,FALSE)</f>
        <v>#N/A</v>
      </c>
      <c r="W18">
        <v>282</v>
      </c>
    </row>
    <row r="19" spans="1:23">
      <c r="B19" t="s">
        <v>54</v>
      </c>
      <c r="C19" t="s">
        <v>54</v>
      </c>
      <c r="D19" t="s">
        <v>477</v>
      </c>
      <c r="E19" t="s">
        <v>478</v>
      </c>
      <c r="F19" t="s">
        <v>445</v>
      </c>
      <c r="G19" t="s">
        <v>446</v>
      </c>
      <c r="H19" t="s">
        <v>447</v>
      </c>
      <c r="I19" t="s">
        <v>433</v>
      </c>
      <c r="J19" t="s">
        <v>12</v>
      </c>
      <c r="K19" t="s">
        <v>448</v>
      </c>
      <c r="M19" t="s">
        <v>449</v>
      </c>
      <c r="N19" t="s">
        <v>12</v>
      </c>
      <c r="T19" t="s">
        <v>54</v>
      </c>
      <c r="U19" t="s">
        <v>9</v>
      </c>
      <c r="V19" t="str">
        <f>VLOOKUP(Table1[[#This Row],[Facility Name]],[1]Partners!G:G,1,FALSE)</f>
        <v>Devonport Community House</v>
      </c>
      <c r="W19">
        <v>36</v>
      </c>
    </row>
    <row r="20" spans="1:23">
      <c r="A20" t="s">
        <v>55</v>
      </c>
      <c r="B20" t="s">
        <v>55</v>
      </c>
      <c r="D20" t="s">
        <v>479</v>
      </c>
      <c r="E20" t="s">
        <v>478</v>
      </c>
      <c r="F20" t="s">
        <v>445</v>
      </c>
      <c r="G20" t="s">
        <v>446</v>
      </c>
      <c r="H20" t="s">
        <v>455</v>
      </c>
      <c r="I20" t="s">
        <v>460</v>
      </c>
      <c r="J20" t="s">
        <v>12</v>
      </c>
      <c r="K20" t="s">
        <v>457</v>
      </c>
      <c r="M20" t="s">
        <v>461</v>
      </c>
      <c r="Q20" t="s">
        <v>12</v>
      </c>
      <c r="T20" t="s">
        <v>55</v>
      </c>
      <c r="U20" t="s">
        <v>12</v>
      </c>
      <c r="V20" t="e">
        <f>VLOOKUP(Table1[[#This Row],[Facility Name]],[1]Partners!G:G,1,FALSE)</f>
        <v>#N/A</v>
      </c>
      <c r="W20">
        <v>37</v>
      </c>
    </row>
    <row r="21" spans="1:23">
      <c r="B21" t="s">
        <v>480</v>
      </c>
      <c r="C21" t="s">
        <v>481</v>
      </c>
      <c r="D21" t="s">
        <v>482</v>
      </c>
      <c r="E21" t="s">
        <v>478</v>
      </c>
      <c r="F21" t="s">
        <v>483</v>
      </c>
      <c r="G21" t="s">
        <v>446</v>
      </c>
      <c r="H21" t="s">
        <v>447</v>
      </c>
      <c r="I21" t="s">
        <v>484</v>
      </c>
      <c r="J21" t="s">
        <v>9</v>
      </c>
      <c r="K21" t="s">
        <v>485</v>
      </c>
      <c r="M21" t="s">
        <v>486</v>
      </c>
      <c r="P21" t="s">
        <v>12</v>
      </c>
      <c r="T21" t="e">
        <v>#N/A</v>
      </c>
      <c r="U21" t="s">
        <v>9</v>
      </c>
      <c r="V21" t="str">
        <f>VLOOKUP(Table1[[#This Row],[Facility Name]],[1]Partners!G:G,1,FALSE)</f>
        <v>Devonport Museum</v>
      </c>
      <c r="W21">
        <v>38</v>
      </c>
    </row>
    <row r="22" spans="1:23">
      <c r="B22" t="s">
        <v>90</v>
      </c>
      <c r="C22" t="s">
        <v>90</v>
      </c>
      <c r="D22" t="s">
        <v>487</v>
      </c>
      <c r="E22" t="s">
        <v>478</v>
      </c>
      <c r="F22" t="s">
        <v>445</v>
      </c>
      <c r="G22" t="s">
        <v>454</v>
      </c>
      <c r="H22" t="s">
        <v>455</v>
      </c>
      <c r="I22" t="s">
        <v>456</v>
      </c>
      <c r="J22" t="s">
        <v>12</v>
      </c>
      <c r="K22" t="s">
        <v>457</v>
      </c>
      <c r="M22" t="s">
        <v>456</v>
      </c>
      <c r="S22" t="s">
        <v>12</v>
      </c>
      <c r="T22" t="s">
        <v>90</v>
      </c>
      <c r="U22" t="s">
        <v>12</v>
      </c>
      <c r="V22" t="e">
        <f>VLOOKUP(Table1[[#This Row],[Facility Name]],[1]Partners!G:G,1,FALSE)</f>
        <v>#N/A</v>
      </c>
      <c r="W22">
        <v>54</v>
      </c>
    </row>
    <row r="23" spans="1:23">
      <c r="B23" t="s">
        <v>488</v>
      </c>
      <c r="C23" t="s">
        <v>489</v>
      </c>
      <c r="D23" t="s">
        <v>490</v>
      </c>
      <c r="E23" t="s">
        <v>478</v>
      </c>
      <c r="F23" t="s">
        <v>445</v>
      </c>
      <c r="G23" t="s">
        <v>446</v>
      </c>
      <c r="H23" t="s">
        <v>447</v>
      </c>
      <c r="I23" t="s">
        <v>433</v>
      </c>
      <c r="J23" t="s">
        <v>9</v>
      </c>
      <c r="K23" t="s">
        <v>448</v>
      </c>
      <c r="M23" t="s">
        <v>449</v>
      </c>
      <c r="N23" t="s">
        <v>12</v>
      </c>
      <c r="T23" t="e">
        <v>#N/A</v>
      </c>
      <c r="U23" t="s">
        <v>9</v>
      </c>
      <c r="V23" t="str">
        <f>VLOOKUP(Table1[[#This Row],[Facility Name]],[1]Partners!G:G,1,FALSE)</f>
        <v>Kennedy Park Observation Post</v>
      </c>
      <c r="W23">
        <v>101</v>
      </c>
    </row>
    <row r="24" spans="1:23">
      <c r="B24" t="s">
        <v>491</v>
      </c>
      <c r="C24" t="s">
        <v>492</v>
      </c>
      <c r="D24" t="s">
        <v>493</v>
      </c>
      <c r="E24" t="s">
        <v>478</v>
      </c>
      <c r="F24" t="s">
        <v>483</v>
      </c>
      <c r="G24" t="s">
        <v>446</v>
      </c>
      <c r="H24" t="s">
        <v>447</v>
      </c>
      <c r="I24" t="s">
        <v>484</v>
      </c>
      <c r="J24" t="s">
        <v>9</v>
      </c>
      <c r="K24" t="s">
        <v>485</v>
      </c>
      <c r="M24" t="s">
        <v>486</v>
      </c>
      <c r="P24" t="s">
        <v>12</v>
      </c>
      <c r="T24" t="e">
        <v>#N/A</v>
      </c>
      <c r="U24" t="s">
        <v>9</v>
      </c>
      <c r="V24" t="str">
        <f>VLOOKUP(Table1[[#This Row],[Facility Name]],[1]Partners!G:G,1,FALSE)</f>
        <v>Lake House Arts Centre</v>
      </c>
      <c r="W24">
        <v>106</v>
      </c>
    </row>
    <row r="25" spans="1:23">
      <c r="B25" t="s">
        <v>178</v>
      </c>
      <c r="C25" t="s">
        <v>494</v>
      </c>
      <c r="D25" t="s">
        <v>495</v>
      </c>
      <c r="E25" t="s">
        <v>478</v>
      </c>
      <c r="F25" t="s">
        <v>445</v>
      </c>
      <c r="G25" t="s">
        <v>454</v>
      </c>
      <c r="H25" t="s">
        <v>455</v>
      </c>
      <c r="I25" t="s">
        <v>456</v>
      </c>
      <c r="J25" t="s">
        <v>12</v>
      </c>
      <c r="K25" t="s">
        <v>457</v>
      </c>
      <c r="M25" t="s">
        <v>456</v>
      </c>
      <c r="S25" t="s">
        <v>12</v>
      </c>
      <c r="T25" t="s">
        <v>178</v>
      </c>
      <c r="U25" t="s">
        <v>12</v>
      </c>
      <c r="V25" t="e">
        <f>VLOOKUP(Table1[[#This Row],[Facility Name]],[1]Partners!G:G,1,FALSE)</f>
        <v>#N/A</v>
      </c>
      <c r="W25">
        <v>128</v>
      </c>
    </row>
    <row r="26" spans="1:23">
      <c r="B26" t="s">
        <v>496</v>
      </c>
      <c r="D26" t="s">
        <v>497</v>
      </c>
      <c r="E26" t="s">
        <v>478</v>
      </c>
      <c r="F26" t="s">
        <v>483</v>
      </c>
      <c r="G26" t="s">
        <v>446</v>
      </c>
      <c r="H26" t="s">
        <v>447</v>
      </c>
      <c r="I26" t="s">
        <v>484</v>
      </c>
      <c r="J26" t="s">
        <v>9</v>
      </c>
      <c r="K26" t="s">
        <v>485</v>
      </c>
      <c r="M26" t="s">
        <v>486</v>
      </c>
      <c r="P26" t="s">
        <v>12</v>
      </c>
      <c r="T26" t="e">
        <v>#N/A</v>
      </c>
      <c r="U26" t="s">
        <v>9</v>
      </c>
      <c r="V26" t="str">
        <f>VLOOKUP(Table1[[#This Row],[Facility Name]],[1]Partners!G:G,1,FALSE)</f>
        <v>Michael King Writers Centre</v>
      </c>
      <c r="W26">
        <v>138</v>
      </c>
    </row>
    <row r="27" spans="1:23">
      <c r="B27" t="s">
        <v>498</v>
      </c>
      <c r="C27" t="s">
        <v>499</v>
      </c>
      <c r="D27" t="s">
        <v>500</v>
      </c>
      <c r="E27" t="s">
        <v>478</v>
      </c>
      <c r="F27" t="s">
        <v>445</v>
      </c>
      <c r="G27" t="s">
        <v>446</v>
      </c>
      <c r="H27" t="s">
        <v>447</v>
      </c>
      <c r="I27" t="s">
        <v>484</v>
      </c>
      <c r="J27" t="s">
        <v>9</v>
      </c>
      <c r="K27" t="s">
        <v>485</v>
      </c>
      <c r="M27" t="s">
        <v>486</v>
      </c>
      <c r="P27" t="s">
        <v>12</v>
      </c>
      <c r="T27" t="e">
        <v>#N/A</v>
      </c>
      <c r="U27" t="s">
        <v>9</v>
      </c>
      <c r="V27" t="str">
        <f>VLOOKUP(Table1[[#This Row],[Facility Name]],[1]Partners!G:G,1,FALSE)</f>
        <v>North Shore Theatre and Arts Trust (Pumphouse Theatre)</v>
      </c>
      <c r="W27">
        <v>151</v>
      </c>
    </row>
    <row r="28" spans="1:23">
      <c r="B28" t="s">
        <v>501</v>
      </c>
      <c r="C28" t="s">
        <v>502</v>
      </c>
      <c r="D28" t="s">
        <v>503</v>
      </c>
      <c r="E28" t="s">
        <v>478</v>
      </c>
      <c r="F28" t="s">
        <v>483</v>
      </c>
      <c r="G28" t="s">
        <v>446</v>
      </c>
      <c r="H28" t="s">
        <v>447</v>
      </c>
      <c r="I28" t="s">
        <v>484</v>
      </c>
      <c r="J28" t="s">
        <v>9</v>
      </c>
      <c r="M28" t="s">
        <v>486</v>
      </c>
      <c r="P28" t="s">
        <v>12</v>
      </c>
      <c r="T28" t="e">
        <v>#N/A</v>
      </c>
      <c r="U28" t="s">
        <v>9</v>
      </c>
      <c r="V28" t="str">
        <f>VLOOKUP(Table1[[#This Row],[Facility Name]],[1]Partners!G:G,1,FALSE)</f>
        <v>Pumphouse Theatre</v>
      </c>
      <c r="W28">
        <v>201</v>
      </c>
    </row>
    <row r="29" spans="1:23">
      <c r="B29" t="s">
        <v>312</v>
      </c>
      <c r="C29" t="s">
        <v>312</v>
      </c>
      <c r="D29" t="s">
        <v>504</v>
      </c>
      <c r="E29" t="s">
        <v>478</v>
      </c>
      <c r="F29" t="s">
        <v>505</v>
      </c>
      <c r="G29" t="s">
        <v>446</v>
      </c>
      <c r="H29" t="s">
        <v>447</v>
      </c>
      <c r="I29" t="s">
        <v>433</v>
      </c>
      <c r="J29" t="s">
        <v>12</v>
      </c>
      <c r="K29" t="s">
        <v>448</v>
      </c>
      <c r="M29" t="s">
        <v>449</v>
      </c>
      <c r="N29" t="s">
        <v>12</v>
      </c>
      <c r="T29" t="s">
        <v>312</v>
      </c>
      <c r="U29" t="s">
        <v>9</v>
      </c>
      <c r="V29" t="str">
        <f>VLOOKUP(Table1[[#This Row],[Facility Name]],[1]Partners!G:G,1,FALSE)</f>
        <v>Sunnynook Community Centre</v>
      </c>
      <c r="W29">
        <v>224</v>
      </c>
    </row>
    <row r="30" spans="1:23">
      <c r="B30" t="s">
        <v>506</v>
      </c>
      <c r="D30" t="s">
        <v>507</v>
      </c>
      <c r="E30" t="s">
        <v>478</v>
      </c>
      <c r="F30" t="s">
        <v>445</v>
      </c>
      <c r="G30" t="s">
        <v>446</v>
      </c>
      <c r="H30" t="s">
        <v>455</v>
      </c>
      <c r="I30" t="s">
        <v>460</v>
      </c>
      <c r="J30" t="s">
        <v>9</v>
      </c>
      <c r="K30" t="s">
        <v>457</v>
      </c>
      <c r="M30" t="s">
        <v>461</v>
      </c>
      <c r="Q30" t="s">
        <v>12</v>
      </c>
      <c r="T30" t="e">
        <v>#N/A</v>
      </c>
      <c r="U30" t="s">
        <v>9</v>
      </c>
      <c r="V30" t="e">
        <f>VLOOKUP(Table1[[#This Row],[Facility Name]],[1]Partners!G:G,1,FALSE)</f>
        <v>#N/A</v>
      </c>
      <c r="W30">
        <v>228</v>
      </c>
    </row>
    <row r="31" spans="1:23">
      <c r="B31" t="s">
        <v>319</v>
      </c>
      <c r="C31" t="s">
        <v>319</v>
      </c>
      <c r="D31" t="s">
        <v>508</v>
      </c>
      <c r="E31" t="s">
        <v>478</v>
      </c>
      <c r="F31" t="s">
        <v>445</v>
      </c>
      <c r="G31" t="s">
        <v>454</v>
      </c>
      <c r="H31" t="s">
        <v>455</v>
      </c>
      <c r="I31" t="s">
        <v>456</v>
      </c>
      <c r="J31" t="s">
        <v>12</v>
      </c>
      <c r="K31" t="s">
        <v>457</v>
      </c>
      <c r="M31" t="s">
        <v>456</v>
      </c>
      <c r="S31" t="s">
        <v>12</v>
      </c>
      <c r="T31" t="s">
        <v>319</v>
      </c>
      <c r="U31" t="s">
        <v>12</v>
      </c>
      <c r="V31" t="e">
        <f>VLOOKUP(Table1[[#This Row],[Facility Name]],[1]Partners!G:G,1,FALSE)</f>
        <v>#N/A</v>
      </c>
      <c r="W31">
        <v>229</v>
      </c>
    </row>
    <row r="32" spans="1:23">
      <c r="B32" t="s">
        <v>509</v>
      </c>
      <c r="C32" t="s">
        <v>510</v>
      </c>
      <c r="D32" t="s">
        <v>511</v>
      </c>
      <c r="E32" t="s">
        <v>478</v>
      </c>
      <c r="F32" t="s">
        <v>445</v>
      </c>
      <c r="G32" t="s">
        <v>446</v>
      </c>
      <c r="H32" t="s">
        <v>447</v>
      </c>
      <c r="I32" t="s">
        <v>484</v>
      </c>
      <c r="J32" t="s">
        <v>9</v>
      </c>
      <c r="K32" t="s">
        <v>485</v>
      </c>
      <c r="M32" t="s">
        <v>486</v>
      </c>
      <c r="P32" t="s">
        <v>12</v>
      </c>
      <c r="T32" t="e">
        <v>#N/A</v>
      </c>
      <c r="U32" t="s">
        <v>9</v>
      </c>
      <c r="V32" t="str">
        <f>VLOOKUP(Table1[[#This Row],[Facility Name]],[1]Partners!G:G,1,FALSE)</f>
        <v>The Depot Artspace</v>
      </c>
      <c r="W32">
        <v>248</v>
      </c>
    </row>
    <row r="33" spans="1:23">
      <c r="B33" t="s">
        <v>512</v>
      </c>
      <c r="C33" t="s">
        <v>513</v>
      </c>
      <c r="D33" t="s">
        <v>514</v>
      </c>
      <c r="E33" t="s">
        <v>478</v>
      </c>
      <c r="F33" t="s">
        <v>505</v>
      </c>
      <c r="G33" t="s">
        <v>446</v>
      </c>
      <c r="H33" t="s">
        <v>447</v>
      </c>
      <c r="I33" t="s">
        <v>484</v>
      </c>
      <c r="J33" t="s">
        <v>9</v>
      </c>
      <c r="K33" t="s">
        <v>485</v>
      </c>
      <c r="M33" t="s">
        <v>486</v>
      </c>
      <c r="P33" t="s">
        <v>12</v>
      </c>
      <c r="T33" t="e">
        <v>#N/A</v>
      </c>
      <c r="U33" t="s">
        <v>9</v>
      </c>
      <c r="V33" t="str">
        <f>VLOOKUP(Table1[[#This Row],[Facility Name]],[1]Partners!G:G,1,FALSE)</f>
        <v>The Lake House Arts Centre</v>
      </c>
      <c r="W33">
        <v>249</v>
      </c>
    </row>
    <row r="34" spans="1:23">
      <c r="B34" t="s">
        <v>367</v>
      </c>
      <c r="C34" t="s">
        <v>515</v>
      </c>
      <c r="D34" t="s">
        <v>516</v>
      </c>
      <c r="E34" t="s">
        <v>478</v>
      </c>
      <c r="F34" t="s">
        <v>445</v>
      </c>
      <c r="G34" t="s">
        <v>446</v>
      </c>
      <c r="H34" t="s">
        <v>447</v>
      </c>
      <c r="I34" t="s">
        <v>484</v>
      </c>
      <c r="J34" t="s">
        <v>12</v>
      </c>
      <c r="K34" t="s">
        <v>485</v>
      </c>
      <c r="M34" t="s">
        <v>486</v>
      </c>
      <c r="P34" t="s">
        <v>12</v>
      </c>
      <c r="T34" t="s">
        <v>367</v>
      </c>
      <c r="U34" t="s">
        <v>9</v>
      </c>
      <c r="V34" t="str">
        <f>VLOOKUP(Table1[[#This Row],[Facility Name]],[1]Partners!G:G,1,FALSE)</f>
        <v>The Rose Centre</v>
      </c>
      <c r="W34">
        <v>250</v>
      </c>
    </row>
    <row r="35" spans="1:23">
      <c r="B35" t="s">
        <v>517</v>
      </c>
      <c r="D35" t="s">
        <v>518</v>
      </c>
      <c r="E35" t="s">
        <v>478</v>
      </c>
      <c r="F35" t="s">
        <v>505</v>
      </c>
      <c r="G35" t="s">
        <v>446</v>
      </c>
      <c r="H35" t="s">
        <v>447</v>
      </c>
      <c r="I35" t="s">
        <v>484</v>
      </c>
      <c r="J35" t="s">
        <v>9</v>
      </c>
      <c r="K35" t="s">
        <v>485</v>
      </c>
      <c r="M35" t="s">
        <v>486</v>
      </c>
      <c r="P35" t="s">
        <v>12</v>
      </c>
      <c r="T35" t="e">
        <v>#N/A</v>
      </c>
      <c r="U35" t="s">
        <v>9</v>
      </c>
      <c r="V35" t="str">
        <f>VLOOKUP(Table1[[#This Row],[Facility Name]],[1]Partners!G:G,1,FALSE)</f>
        <v>Whare Toi (Depot)</v>
      </c>
      <c r="W35">
        <v>289</v>
      </c>
    </row>
    <row r="36" spans="1:23">
      <c r="B36" t="s">
        <v>11</v>
      </c>
      <c r="C36" t="s">
        <v>11</v>
      </c>
      <c r="D36" t="s">
        <v>519</v>
      </c>
      <c r="E36" t="s">
        <v>520</v>
      </c>
      <c r="F36" t="s">
        <v>445</v>
      </c>
      <c r="G36" t="s">
        <v>446</v>
      </c>
      <c r="H36" t="s">
        <v>455</v>
      </c>
      <c r="I36" t="s">
        <v>437</v>
      </c>
      <c r="J36" t="s">
        <v>12</v>
      </c>
      <c r="K36" t="s">
        <v>457</v>
      </c>
      <c r="M36" t="s">
        <v>449</v>
      </c>
      <c r="R36" t="s">
        <v>12</v>
      </c>
      <c r="T36" t="s">
        <v>11</v>
      </c>
      <c r="U36" t="s">
        <v>12</v>
      </c>
      <c r="V36" t="e">
        <f>VLOOKUP(Table1[[#This Row],[Facility Name]],[1]Partners!G:G,1,FALSE)</f>
        <v>#N/A</v>
      </c>
      <c r="W36">
        <v>4</v>
      </c>
    </row>
    <row r="37" spans="1:23">
      <c r="B37" t="s">
        <v>16</v>
      </c>
      <c r="C37" t="s">
        <v>16</v>
      </c>
      <c r="D37" t="s">
        <v>521</v>
      </c>
      <c r="E37" t="s">
        <v>520</v>
      </c>
      <c r="F37" t="s">
        <v>522</v>
      </c>
      <c r="G37" t="s">
        <v>446</v>
      </c>
      <c r="H37" t="s">
        <v>447</v>
      </c>
      <c r="I37" t="s">
        <v>437</v>
      </c>
      <c r="J37" t="s">
        <v>12</v>
      </c>
      <c r="K37" t="s">
        <v>485</v>
      </c>
      <c r="M37" t="s">
        <v>449</v>
      </c>
      <c r="R37" t="s">
        <v>12</v>
      </c>
      <c r="T37" t="s">
        <v>16</v>
      </c>
      <c r="U37" t="s">
        <v>9</v>
      </c>
      <c r="V37" t="str">
        <f>VLOOKUP(Table1[[#This Row],[Facility Name]],[1]Partners!G:G,1,FALSE)</f>
        <v>Ararimu Hall</v>
      </c>
      <c r="W37">
        <v>6</v>
      </c>
    </row>
    <row r="38" spans="1:23">
      <c r="B38" t="s">
        <v>523</v>
      </c>
      <c r="C38" t="s">
        <v>524</v>
      </c>
      <c r="D38" t="s">
        <v>525</v>
      </c>
      <c r="E38" t="s">
        <v>520</v>
      </c>
      <c r="F38" t="s">
        <v>445</v>
      </c>
      <c r="G38" t="s">
        <v>446</v>
      </c>
      <c r="H38" t="s">
        <v>455</v>
      </c>
      <c r="I38" t="s">
        <v>437</v>
      </c>
      <c r="J38" t="s">
        <v>12</v>
      </c>
      <c r="K38" t="s">
        <v>457</v>
      </c>
      <c r="M38" t="s">
        <v>449</v>
      </c>
      <c r="R38" t="s">
        <v>12</v>
      </c>
      <c r="T38" t="e">
        <v>#N/A</v>
      </c>
      <c r="U38" t="s">
        <v>9</v>
      </c>
      <c r="V38" t="e">
        <f>VLOOKUP(Table1[[#This Row],[Facility Name]],[1]Partners!G:G,1,FALSE)</f>
        <v>#N/A</v>
      </c>
      <c r="W38">
        <v>7</v>
      </c>
    </row>
    <row r="39" spans="1:23">
      <c r="B39" t="s">
        <v>21</v>
      </c>
      <c r="C39" t="s">
        <v>21</v>
      </c>
      <c r="D39" t="s">
        <v>526</v>
      </c>
      <c r="E39" t="s">
        <v>520</v>
      </c>
      <c r="F39" t="s">
        <v>445</v>
      </c>
      <c r="G39" t="s">
        <v>446</v>
      </c>
      <c r="H39" t="s">
        <v>447</v>
      </c>
      <c r="I39" t="s">
        <v>437</v>
      </c>
      <c r="J39" t="s">
        <v>12</v>
      </c>
      <c r="K39" t="s">
        <v>485</v>
      </c>
      <c r="M39" t="s">
        <v>449</v>
      </c>
      <c r="R39" t="s">
        <v>12</v>
      </c>
      <c r="T39" t="s">
        <v>21</v>
      </c>
      <c r="U39" t="s">
        <v>9</v>
      </c>
      <c r="V39" t="str">
        <f>VLOOKUP(Table1[[#This Row],[Facility Name]],[1]Partners!G:G,1,FALSE)</f>
        <v>Awhitu Central Hall</v>
      </c>
      <c r="W39">
        <v>12</v>
      </c>
    </row>
    <row r="40" spans="1:23">
      <c r="B40" t="s">
        <v>27</v>
      </c>
      <c r="C40" t="s">
        <v>27</v>
      </c>
      <c r="D40" t="s">
        <v>527</v>
      </c>
      <c r="E40" t="s">
        <v>520</v>
      </c>
      <c r="F40" t="s">
        <v>445</v>
      </c>
      <c r="G40" t="s">
        <v>446</v>
      </c>
      <c r="H40" t="s">
        <v>455</v>
      </c>
      <c r="I40" t="s">
        <v>437</v>
      </c>
      <c r="J40" t="s">
        <v>12</v>
      </c>
      <c r="K40" t="s">
        <v>457</v>
      </c>
      <c r="M40" t="s">
        <v>449</v>
      </c>
      <c r="R40" t="s">
        <v>12</v>
      </c>
      <c r="T40" t="s">
        <v>27</v>
      </c>
      <c r="U40" t="s">
        <v>12</v>
      </c>
      <c r="V40" t="e">
        <f>VLOOKUP(Table1[[#This Row],[Facility Name]],[1]Partners!G:G,1,FALSE)</f>
        <v>#N/A</v>
      </c>
      <c r="W40">
        <v>17</v>
      </c>
    </row>
    <row r="41" spans="1:23">
      <c r="B41" t="s">
        <v>36</v>
      </c>
      <c r="C41" t="s">
        <v>528</v>
      </c>
      <c r="D41" t="s">
        <v>529</v>
      </c>
      <c r="E41" t="s">
        <v>520</v>
      </c>
      <c r="F41" t="s">
        <v>483</v>
      </c>
      <c r="G41" t="s">
        <v>446</v>
      </c>
      <c r="H41" t="s">
        <v>447</v>
      </c>
      <c r="I41" t="s">
        <v>437</v>
      </c>
      <c r="J41" t="s">
        <v>12</v>
      </c>
      <c r="K41" t="s">
        <v>485</v>
      </c>
      <c r="M41" t="s">
        <v>449</v>
      </c>
      <c r="R41" t="s">
        <v>12</v>
      </c>
      <c r="T41" t="s">
        <v>36</v>
      </c>
      <c r="U41" t="s">
        <v>9</v>
      </c>
      <c r="V41" t="str">
        <f>VLOOKUP(Table1[[#This Row],[Facility Name]],[1]Partners!G:G,1,FALSE)</f>
        <v>Buckland Community Centre</v>
      </c>
      <c r="W41">
        <v>24</v>
      </c>
    </row>
    <row r="42" spans="1:23">
      <c r="B42" t="s">
        <v>42</v>
      </c>
      <c r="C42" t="s">
        <v>42</v>
      </c>
      <c r="D42" t="s">
        <v>530</v>
      </c>
      <c r="E42" t="s">
        <v>520</v>
      </c>
      <c r="F42" t="s">
        <v>445</v>
      </c>
      <c r="G42" t="s">
        <v>446</v>
      </c>
      <c r="H42" t="s">
        <v>455</v>
      </c>
      <c r="I42" t="s">
        <v>437</v>
      </c>
      <c r="J42" t="s">
        <v>12</v>
      </c>
      <c r="K42" t="s">
        <v>457</v>
      </c>
      <c r="M42" t="s">
        <v>449</v>
      </c>
      <c r="R42" t="s">
        <v>12</v>
      </c>
      <c r="T42" t="s">
        <v>42</v>
      </c>
      <c r="U42" t="s">
        <v>12</v>
      </c>
      <c r="V42" t="e">
        <f>VLOOKUP(Table1[[#This Row],[Facility Name]],[1]Partners!G:G,1,FALSE)</f>
        <v>#N/A</v>
      </c>
      <c r="W42">
        <v>30</v>
      </c>
    </row>
    <row r="43" spans="1:23">
      <c r="B43" t="s">
        <v>44</v>
      </c>
      <c r="C43" t="s">
        <v>44</v>
      </c>
      <c r="D43" t="s">
        <v>531</v>
      </c>
      <c r="E43" t="s">
        <v>520</v>
      </c>
      <c r="F43" t="s">
        <v>445</v>
      </c>
      <c r="G43" t="s">
        <v>446</v>
      </c>
      <c r="H43" t="s">
        <v>455</v>
      </c>
      <c r="I43" t="s">
        <v>437</v>
      </c>
      <c r="J43" t="s">
        <v>12</v>
      </c>
      <c r="K43" t="s">
        <v>457</v>
      </c>
      <c r="M43" t="s">
        <v>449</v>
      </c>
      <c r="R43" t="s">
        <v>12</v>
      </c>
      <c r="T43" t="s">
        <v>44</v>
      </c>
      <c r="U43" t="s">
        <v>12</v>
      </c>
      <c r="V43" t="e">
        <f>VLOOKUP(Table1[[#This Row],[Facility Name]],[1]Partners!G:G,1,FALSE)</f>
        <v>#N/A</v>
      </c>
      <c r="W43">
        <v>31</v>
      </c>
    </row>
    <row r="44" spans="1:23">
      <c r="A44" t="s">
        <v>532</v>
      </c>
      <c r="B44" t="s">
        <v>94</v>
      </c>
      <c r="D44" t="s">
        <v>533</v>
      </c>
      <c r="E44" t="s">
        <v>520</v>
      </c>
      <c r="F44" t="s">
        <v>445</v>
      </c>
      <c r="G44" t="s">
        <v>446</v>
      </c>
      <c r="H44" t="s">
        <v>455</v>
      </c>
      <c r="I44" t="s">
        <v>484</v>
      </c>
      <c r="J44" t="s">
        <v>12</v>
      </c>
      <c r="K44" t="s">
        <v>457</v>
      </c>
      <c r="M44" t="s">
        <v>534</v>
      </c>
      <c r="P44" t="s">
        <v>12</v>
      </c>
      <c r="T44" t="s">
        <v>94</v>
      </c>
      <c r="U44" t="s">
        <v>12</v>
      </c>
      <c r="V44" t="e">
        <f>VLOOKUP(Table1[[#This Row],[Facility Name]],[1]Partners!G:G,1,FALSE)</f>
        <v>#N/A</v>
      </c>
      <c r="W44">
        <v>55</v>
      </c>
    </row>
    <row r="45" spans="1:23">
      <c r="B45" t="s">
        <v>116</v>
      </c>
      <c r="C45" t="s">
        <v>116</v>
      </c>
      <c r="D45" t="s">
        <v>535</v>
      </c>
      <c r="E45" t="s">
        <v>520</v>
      </c>
      <c r="F45" t="s">
        <v>522</v>
      </c>
      <c r="G45" t="s">
        <v>446</v>
      </c>
      <c r="H45" t="s">
        <v>447</v>
      </c>
      <c r="I45" t="s">
        <v>437</v>
      </c>
      <c r="J45" t="s">
        <v>12</v>
      </c>
      <c r="K45" t="s">
        <v>485</v>
      </c>
      <c r="M45" t="s">
        <v>449</v>
      </c>
      <c r="R45" t="s">
        <v>12</v>
      </c>
      <c r="T45" t="s">
        <v>116</v>
      </c>
      <c r="U45" t="s">
        <v>9</v>
      </c>
      <c r="V45" t="str">
        <f>VLOOKUP(Table1[[#This Row],[Facility Name]],[1]Partners!G:G,1,FALSE)</f>
        <v>Glenbrook Beach Hall</v>
      </c>
      <c r="W45">
        <v>64</v>
      </c>
    </row>
    <row r="46" spans="1:23">
      <c r="B46" t="s">
        <v>117</v>
      </c>
      <c r="C46" t="s">
        <v>117</v>
      </c>
      <c r="D46" t="s">
        <v>536</v>
      </c>
      <c r="E46" t="s">
        <v>520</v>
      </c>
      <c r="F46" t="s">
        <v>445</v>
      </c>
      <c r="G46" t="s">
        <v>446</v>
      </c>
      <c r="H46" t="s">
        <v>447</v>
      </c>
      <c r="I46" t="s">
        <v>437</v>
      </c>
      <c r="J46" t="s">
        <v>12</v>
      </c>
      <c r="K46" t="s">
        <v>485</v>
      </c>
      <c r="M46" t="s">
        <v>449</v>
      </c>
      <c r="R46" t="s">
        <v>12</v>
      </c>
      <c r="T46" t="s">
        <v>117</v>
      </c>
      <c r="U46" t="s">
        <v>9</v>
      </c>
      <c r="V46" t="str">
        <f>VLOOKUP(Table1[[#This Row],[Facility Name]],[1]Partners!G:G,1,FALSE)</f>
        <v>Glenbrook War Memorial Hall</v>
      </c>
      <c r="W46">
        <v>65</v>
      </c>
    </row>
    <row r="47" spans="1:23">
      <c r="B47" t="s">
        <v>123</v>
      </c>
      <c r="C47" t="s">
        <v>537</v>
      </c>
      <c r="D47" t="s">
        <v>538</v>
      </c>
      <c r="E47" t="s">
        <v>520</v>
      </c>
      <c r="F47" t="s">
        <v>483</v>
      </c>
      <c r="G47" t="s">
        <v>446</v>
      </c>
      <c r="H47" t="s">
        <v>447</v>
      </c>
      <c r="I47" t="s">
        <v>437</v>
      </c>
      <c r="J47" t="s">
        <v>12</v>
      </c>
      <c r="K47" t="s">
        <v>485</v>
      </c>
      <c r="M47" t="s">
        <v>449</v>
      </c>
      <c r="R47" t="s">
        <v>12</v>
      </c>
      <c r="T47" t="s">
        <v>123</v>
      </c>
      <c r="U47" t="s">
        <v>9</v>
      </c>
      <c r="V47" t="str">
        <f>VLOOKUP(Table1[[#This Row],[Facility Name]],[1]Partners!G:G,1,FALSE)</f>
        <v>Grahams Beach Settlers Hall</v>
      </c>
      <c r="W47">
        <v>70</v>
      </c>
    </row>
    <row r="48" spans="1:23">
      <c r="B48" t="s">
        <v>144</v>
      </c>
      <c r="C48" t="s">
        <v>144</v>
      </c>
      <c r="D48" t="s">
        <v>539</v>
      </c>
      <c r="E48" t="s">
        <v>520</v>
      </c>
      <c r="F48" t="s">
        <v>445</v>
      </c>
      <c r="G48" t="s">
        <v>446</v>
      </c>
      <c r="H48" t="s">
        <v>447</v>
      </c>
      <c r="I48" t="s">
        <v>437</v>
      </c>
      <c r="J48" t="s">
        <v>12</v>
      </c>
      <c r="K48" t="s">
        <v>485</v>
      </c>
      <c r="M48" t="s">
        <v>449</v>
      </c>
      <c r="R48" t="s">
        <v>12</v>
      </c>
      <c r="T48" t="s">
        <v>144</v>
      </c>
      <c r="U48" t="s">
        <v>9</v>
      </c>
      <c r="V48" t="str">
        <f>VLOOKUP(Table1[[#This Row],[Facility Name]],[1]Partners!G:G,1,FALSE)</f>
        <v>Hunua Hall</v>
      </c>
      <c r="W48">
        <v>95</v>
      </c>
    </row>
    <row r="49" spans="1:23">
      <c r="B49" t="s">
        <v>146</v>
      </c>
      <c r="C49" t="s">
        <v>540</v>
      </c>
      <c r="D49" t="s">
        <v>541</v>
      </c>
      <c r="E49" t="s">
        <v>520</v>
      </c>
      <c r="F49" t="s">
        <v>445</v>
      </c>
      <c r="G49" t="s">
        <v>446</v>
      </c>
      <c r="H49" t="s">
        <v>447</v>
      </c>
      <c r="I49" t="s">
        <v>437</v>
      </c>
      <c r="J49" t="s">
        <v>12</v>
      </c>
      <c r="K49" t="s">
        <v>485</v>
      </c>
      <c r="M49" t="s">
        <v>449</v>
      </c>
      <c r="R49" t="s">
        <v>12</v>
      </c>
      <c r="T49" t="s">
        <v>146</v>
      </c>
      <c r="U49" t="s">
        <v>9</v>
      </c>
      <c r="V49" t="str">
        <f>VLOOKUP(Table1[[#This Row],[Facility Name]],[1]Partners!G:G,1,FALSE)</f>
        <v>Karaka War Memorial Hall</v>
      </c>
      <c r="W49">
        <v>97</v>
      </c>
    </row>
    <row r="50" spans="1:23">
      <c r="B50" t="s">
        <v>148</v>
      </c>
      <c r="C50" t="s">
        <v>148</v>
      </c>
      <c r="D50" t="s">
        <v>542</v>
      </c>
      <c r="E50" t="s">
        <v>520</v>
      </c>
      <c r="F50" t="s">
        <v>445</v>
      </c>
      <c r="G50" t="s">
        <v>446</v>
      </c>
      <c r="H50" t="s">
        <v>447</v>
      </c>
      <c r="I50" t="s">
        <v>437</v>
      </c>
      <c r="J50" t="s">
        <v>12</v>
      </c>
      <c r="K50" t="s">
        <v>448</v>
      </c>
      <c r="M50" t="s">
        <v>449</v>
      </c>
      <c r="R50" t="s">
        <v>12</v>
      </c>
      <c r="T50" t="s">
        <v>148</v>
      </c>
      <c r="U50" t="s">
        <v>9</v>
      </c>
      <c r="V50" t="str">
        <f>VLOOKUP(Table1[[#This Row],[Facility Name]],[1]Partners!G:G,1,FALSE)</f>
        <v>Kawakawa Bay Community Hall</v>
      </c>
      <c r="W50">
        <v>99</v>
      </c>
    </row>
    <row r="51" spans="1:23">
      <c r="B51" t="s">
        <v>177</v>
      </c>
      <c r="C51" t="s">
        <v>543</v>
      </c>
      <c r="D51" t="s">
        <v>544</v>
      </c>
      <c r="E51" t="s">
        <v>520</v>
      </c>
      <c r="F51" t="s">
        <v>445</v>
      </c>
      <c r="G51" t="s">
        <v>446</v>
      </c>
      <c r="H51" t="s">
        <v>447</v>
      </c>
      <c r="I51" t="s">
        <v>437</v>
      </c>
      <c r="J51" t="s">
        <v>12</v>
      </c>
      <c r="K51" t="s">
        <v>448</v>
      </c>
      <c r="M51" t="s">
        <v>449</v>
      </c>
      <c r="R51" t="s">
        <v>12</v>
      </c>
      <c r="T51" t="s">
        <v>177</v>
      </c>
      <c r="U51" t="s">
        <v>9</v>
      </c>
      <c r="V51" t="str">
        <f>VLOOKUP(Table1[[#This Row],[Facility Name]],[1]Partners!G:G,1,FALSE)</f>
        <v>Maraetai Beach Community Hall</v>
      </c>
      <c r="W51">
        <v>126</v>
      </c>
    </row>
    <row r="52" spans="1:23">
      <c r="B52" t="s">
        <v>183</v>
      </c>
      <c r="C52" t="s">
        <v>545</v>
      </c>
      <c r="D52" t="s">
        <v>546</v>
      </c>
      <c r="E52" t="s">
        <v>520</v>
      </c>
      <c r="F52" t="s">
        <v>445</v>
      </c>
      <c r="G52" t="s">
        <v>446</v>
      </c>
      <c r="H52" t="s">
        <v>447</v>
      </c>
      <c r="I52" t="s">
        <v>437</v>
      </c>
      <c r="J52" t="s">
        <v>12</v>
      </c>
      <c r="K52" t="s">
        <v>485</v>
      </c>
      <c r="M52" t="s">
        <v>449</v>
      </c>
      <c r="R52" t="s">
        <v>12</v>
      </c>
      <c r="T52" t="s">
        <v>183</v>
      </c>
      <c r="U52" t="s">
        <v>9</v>
      </c>
      <c r="V52" t="str">
        <f>VLOOKUP(Table1[[#This Row],[Facility Name]],[1]Partners!G:G,1,FALSE)</f>
        <v>Matakawau War Memorial Hall</v>
      </c>
      <c r="W52">
        <v>131</v>
      </c>
    </row>
    <row r="53" spans="1:23">
      <c r="B53" t="s">
        <v>184</v>
      </c>
      <c r="C53" t="s">
        <v>184</v>
      </c>
      <c r="D53" t="s">
        <v>547</v>
      </c>
      <c r="E53" t="s">
        <v>520</v>
      </c>
      <c r="F53" t="s">
        <v>483</v>
      </c>
      <c r="G53" t="s">
        <v>446</v>
      </c>
      <c r="H53" t="s">
        <v>447</v>
      </c>
      <c r="I53" t="s">
        <v>437</v>
      </c>
      <c r="J53" t="s">
        <v>12</v>
      </c>
      <c r="K53" t="s">
        <v>485</v>
      </c>
      <c r="M53" t="s">
        <v>449</v>
      </c>
      <c r="R53" t="s">
        <v>12</v>
      </c>
      <c r="T53" t="s">
        <v>184</v>
      </c>
      <c r="U53" t="s">
        <v>9</v>
      </c>
      <c r="V53" t="str">
        <f>VLOOKUP(Table1[[#This Row],[Facility Name]],[1]Partners!G:G,1,FALSE)</f>
        <v>Mauku Victory Hall</v>
      </c>
      <c r="W53">
        <v>132</v>
      </c>
    </row>
    <row r="54" spans="1:23">
      <c r="B54" t="s">
        <v>241</v>
      </c>
      <c r="C54" t="s">
        <v>241</v>
      </c>
      <c r="D54" t="s">
        <v>548</v>
      </c>
      <c r="E54" t="s">
        <v>520</v>
      </c>
      <c r="F54" t="s">
        <v>445</v>
      </c>
      <c r="G54" t="s">
        <v>446</v>
      </c>
      <c r="H54" t="s">
        <v>447</v>
      </c>
      <c r="I54" t="s">
        <v>437</v>
      </c>
      <c r="J54" t="s">
        <v>12</v>
      </c>
      <c r="K54" t="s">
        <v>448</v>
      </c>
      <c r="M54" t="s">
        <v>449</v>
      </c>
      <c r="R54" t="s">
        <v>12</v>
      </c>
      <c r="T54" t="s">
        <v>241</v>
      </c>
      <c r="U54" t="s">
        <v>9</v>
      </c>
      <c r="V54" t="str">
        <f>VLOOKUP(Table1[[#This Row],[Facility Name]],[1]Partners!G:G,1,FALSE)</f>
        <v>Orere War Memorial Hall</v>
      </c>
      <c r="W54">
        <v>163</v>
      </c>
    </row>
    <row r="55" spans="1:23">
      <c r="B55" t="s">
        <v>264</v>
      </c>
      <c r="C55" t="s">
        <v>264</v>
      </c>
      <c r="D55" t="s">
        <v>549</v>
      </c>
      <c r="E55" t="s">
        <v>520</v>
      </c>
      <c r="F55" t="s">
        <v>445</v>
      </c>
      <c r="G55" t="s">
        <v>446</v>
      </c>
      <c r="H55" t="s">
        <v>447</v>
      </c>
      <c r="I55" t="s">
        <v>437</v>
      </c>
      <c r="J55" t="s">
        <v>12</v>
      </c>
      <c r="K55" t="s">
        <v>485</v>
      </c>
      <c r="M55" t="s">
        <v>449</v>
      </c>
      <c r="R55" t="s">
        <v>12</v>
      </c>
      <c r="T55" t="s">
        <v>264</v>
      </c>
      <c r="U55" t="s">
        <v>9</v>
      </c>
      <c r="V55" t="str">
        <f>VLOOKUP(Table1[[#This Row],[Facility Name]],[1]Partners!G:G,1,FALSE)</f>
        <v>Paparimu Hall</v>
      </c>
      <c r="W55">
        <v>183</v>
      </c>
    </row>
    <row r="56" spans="1:23">
      <c r="B56" t="s">
        <v>278</v>
      </c>
      <c r="C56" t="s">
        <v>550</v>
      </c>
      <c r="D56" t="s">
        <v>551</v>
      </c>
      <c r="E56" t="s">
        <v>520</v>
      </c>
      <c r="F56" t="s">
        <v>522</v>
      </c>
      <c r="G56" t="s">
        <v>446</v>
      </c>
      <c r="H56" t="s">
        <v>447</v>
      </c>
      <c r="I56" t="s">
        <v>437</v>
      </c>
      <c r="J56" t="s">
        <v>12</v>
      </c>
      <c r="K56" t="s">
        <v>485</v>
      </c>
      <c r="M56" t="s">
        <v>449</v>
      </c>
      <c r="R56" t="s">
        <v>12</v>
      </c>
      <c r="T56" t="s">
        <v>278</v>
      </c>
      <c r="U56" t="s">
        <v>9</v>
      </c>
      <c r="V56" t="str">
        <f>VLOOKUP(Table1[[#This Row],[Facility Name]],[1]Partners!G:G,1,FALSE)</f>
        <v>Pollok Community Centre</v>
      </c>
      <c r="W56">
        <v>194</v>
      </c>
    </row>
    <row r="57" spans="1:23">
      <c r="B57" t="s">
        <v>280</v>
      </c>
      <c r="C57" t="s">
        <v>280</v>
      </c>
      <c r="D57" t="s">
        <v>552</v>
      </c>
      <c r="E57" t="s">
        <v>520</v>
      </c>
      <c r="F57" t="s">
        <v>445</v>
      </c>
      <c r="G57" t="s">
        <v>446</v>
      </c>
      <c r="H57" t="s">
        <v>447</v>
      </c>
      <c r="I57" t="s">
        <v>437</v>
      </c>
      <c r="J57" t="s">
        <v>12</v>
      </c>
      <c r="K57" t="s">
        <v>553</v>
      </c>
      <c r="M57" t="s">
        <v>449</v>
      </c>
      <c r="R57" t="s">
        <v>12</v>
      </c>
      <c r="T57" t="s">
        <v>280</v>
      </c>
      <c r="U57" t="s">
        <v>9</v>
      </c>
      <c r="V57" t="str">
        <f>VLOOKUP(Table1[[#This Row],[Facility Name]],[1]Partners!G:G,1,FALSE)</f>
        <v>Pukekohe East Community Centre</v>
      </c>
      <c r="W57">
        <v>196</v>
      </c>
    </row>
    <row r="58" spans="1:23">
      <c r="A58" t="s">
        <v>532</v>
      </c>
      <c r="B58" t="s">
        <v>554</v>
      </c>
      <c r="D58" t="s">
        <v>533</v>
      </c>
      <c r="E58" t="s">
        <v>520</v>
      </c>
      <c r="F58" t="s">
        <v>445</v>
      </c>
      <c r="G58" t="s">
        <v>446</v>
      </c>
      <c r="H58" t="s">
        <v>455</v>
      </c>
      <c r="I58" t="s">
        <v>460</v>
      </c>
      <c r="J58" t="s">
        <v>9</v>
      </c>
      <c r="K58" t="s">
        <v>457</v>
      </c>
      <c r="M58" t="s">
        <v>534</v>
      </c>
      <c r="Q58" t="s">
        <v>12</v>
      </c>
      <c r="T58" t="e">
        <v>#N/A</v>
      </c>
      <c r="U58" t="s">
        <v>9</v>
      </c>
      <c r="V58" t="e">
        <f>VLOOKUP(Table1[[#This Row],[Facility Name]],[1]Partners!G:G,1,FALSE)</f>
        <v>#N/A</v>
      </c>
      <c r="W58">
        <v>197</v>
      </c>
    </row>
    <row r="59" spans="1:23">
      <c r="B59" t="s">
        <v>281</v>
      </c>
      <c r="C59" t="s">
        <v>281</v>
      </c>
      <c r="D59" t="s">
        <v>555</v>
      </c>
      <c r="E59" t="s">
        <v>520</v>
      </c>
      <c r="F59" t="s">
        <v>445</v>
      </c>
      <c r="G59" t="s">
        <v>454</v>
      </c>
      <c r="H59" t="s">
        <v>455</v>
      </c>
      <c r="I59" t="s">
        <v>456</v>
      </c>
      <c r="J59" t="s">
        <v>12</v>
      </c>
      <c r="K59" t="s">
        <v>457</v>
      </c>
      <c r="M59" t="s">
        <v>456</v>
      </c>
      <c r="S59" t="s">
        <v>12</v>
      </c>
      <c r="T59" t="s">
        <v>281</v>
      </c>
      <c r="U59" t="s">
        <v>12</v>
      </c>
      <c r="V59" t="e">
        <f>VLOOKUP(Table1[[#This Row],[Facility Name]],[1]Partners!G:G,1,FALSE)</f>
        <v>#N/A</v>
      </c>
      <c r="W59">
        <v>198</v>
      </c>
    </row>
    <row r="60" spans="1:23">
      <c r="B60" t="s">
        <v>282</v>
      </c>
      <c r="C60" t="s">
        <v>556</v>
      </c>
      <c r="D60" t="s">
        <v>557</v>
      </c>
      <c r="E60" t="s">
        <v>520</v>
      </c>
      <c r="F60" t="s">
        <v>445</v>
      </c>
      <c r="G60" t="s">
        <v>454</v>
      </c>
      <c r="H60" t="s">
        <v>455</v>
      </c>
      <c r="I60" t="s">
        <v>456</v>
      </c>
      <c r="J60" t="s">
        <v>12</v>
      </c>
      <c r="K60" t="s">
        <v>457</v>
      </c>
      <c r="M60" t="s">
        <v>456</v>
      </c>
      <c r="S60" t="s">
        <v>12</v>
      </c>
      <c r="T60" t="s">
        <v>282</v>
      </c>
      <c r="U60" t="s">
        <v>12</v>
      </c>
      <c r="V60" t="e">
        <f>VLOOKUP(Table1[[#This Row],[Facility Name]],[1]Partners!G:G,1,FALSE)</f>
        <v>#N/A</v>
      </c>
      <c r="W60">
        <v>199</v>
      </c>
    </row>
    <row r="61" spans="1:23">
      <c r="B61" t="s">
        <v>284</v>
      </c>
      <c r="C61" t="s">
        <v>284</v>
      </c>
      <c r="D61" t="s">
        <v>558</v>
      </c>
      <c r="E61" t="s">
        <v>520</v>
      </c>
      <c r="F61" t="s">
        <v>483</v>
      </c>
      <c r="G61" t="s">
        <v>446</v>
      </c>
      <c r="H61" t="s">
        <v>447</v>
      </c>
      <c r="I61" t="s">
        <v>437</v>
      </c>
      <c r="J61" t="s">
        <v>12</v>
      </c>
      <c r="K61" t="s">
        <v>485</v>
      </c>
      <c r="M61" t="s">
        <v>449</v>
      </c>
      <c r="R61" t="s">
        <v>12</v>
      </c>
      <c r="T61" t="s">
        <v>284</v>
      </c>
      <c r="U61" t="s">
        <v>9</v>
      </c>
      <c r="V61" t="str">
        <f>VLOOKUP(Table1[[#This Row],[Facility Name]],[1]Partners!G:G,1,FALSE)</f>
        <v>Pukeoware Hall</v>
      </c>
      <c r="W61">
        <v>200</v>
      </c>
    </row>
    <row r="62" spans="1:23">
      <c r="B62" t="s">
        <v>285</v>
      </c>
      <c r="D62" t="s">
        <v>559</v>
      </c>
      <c r="E62" t="s">
        <v>520</v>
      </c>
      <c r="F62" t="s">
        <v>483</v>
      </c>
      <c r="G62" t="s">
        <v>446</v>
      </c>
      <c r="H62" t="s">
        <v>447</v>
      </c>
      <c r="I62" t="s">
        <v>437</v>
      </c>
      <c r="J62" t="s">
        <v>12</v>
      </c>
      <c r="K62" t="s">
        <v>485</v>
      </c>
      <c r="M62" t="s">
        <v>449</v>
      </c>
      <c r="R62" t="s">
        <v>12</v>
      </c>
      <c r="T62" t="s">
        <v>285</v>
      </c>
      <c r="U62" t="s">
        <v>9</v>
      </c>
      <c r="V62" t="str">
        <f>VLOOKUP(Table1[[#This Row],[Facility Name]],[1]Partners!G:G,1,FALSE)</f>
        <v>Puni School Hall</v>
      </c>
      <c r="W62">
        <v>202</v>
      </c>
    </row>
    <row r="63" spans="1:23">
      <c r="B63" t="s">
        <v>287</v>
      </c>
      <c r="C63" t="s">
        <v>287</v>
      </c>
      <c r="D63" t="s">
        <v>560</v>
      </c>
      <c r="E63" t="s">
        <v>520</v>
      </c>
      <c r="F63" t="s">
        <v>483</v>
      </c>
      <c r="G63" t="s">
        <v>446</v>
      </c>
      <c r="H63" t="s">
        <v>447</v>
      </c>
      <c r="I63" t="s">
        <v>437</v>
      </c>
      <c r="J63" t="s">
        <v>12</v>
      </c>
      <c r="K63" t="s">
        <v>485</v>
      </c>
      <c r="M63" t="s">
        <v>449</v>
      </c>
      <c r="R63" t="s">
        <v>12</v>
      </c>
      <c r="T63" t="s">
        <v>287</v>
      </c>
      <c r="U63" t="s">
        <v>9</v>
      </c>
      <c r="V63" t="str">
        <f>VLOOKUP(Table1[[#This Row],[Facility Name]],[1]Partners!G:G,1,FALSE)</f>
        <v>Ramarama Hall</v>
      </c>
      <c r="W63">
        <v>204</v>
      </c>
    </row>
    <row r="64" spans="1:23">
      <c r="B64" t="s">
        <v>364</v>
      </c>
      <c r="C64" t="s">
        <v>364</v>
      </c>
      <c r="D64" t="s">
        <v>561</v>
      </c>
      <c r="E64" t="s">
        <v>520</v>
      </c>
      <c r="F64" t="s">
        <v>445</v>
      </c>
      <c r="G64" t="s">
        <v>446</v>
      </c>
      <c r="H64" t="s">
        <v>447</v>
      </c>
      <c r="I64" t="s">
        <v>437</v>
      </c>
      <c r="J64" t="s">
        <v>12</v>
      </c>
      <c r="K64" t="s">
        <v>485</v>
      </c>
      <c r="M64" t="s">
        <v>449</v>
      </c>
      <c r="R64" t="s">
        <v>12</v>
      </c>
      <c r="T64" t="s">
        <v>364</v>
      </c>
      <c r="U64" t="s">
        <v>9</v>
      </c>
      <c r="V64" t="str">
        <f>VLOOKUP(Table1[[#This Row],[Facility Name]],[1]Partners!G:G,1,FALSE)</f>
        <v>Te Toro Hall</v>
      </c>
      <c r="W64">
        <v>244</v>
      </c>
    </row>
    <row r="65" spans="1:23">
      <c r="B65" t="s">
        <v>376</v>
      </c>
      <c r="C65" t="s">
        <v>376</v>
      </c>
      <c r="D65" t="s">
        <v>562</v>
      </c>
      <c r="E65" t="s">
        <v>520</v>
      </c>
      <c r="F65" t="s">
        <v>445</v>
      </c>
      <c r="G65" t="s">
        <v>446</v>
      </c>
      <c r="H65" t="s">
        <v>447</v>
      </c>
      <c r="I65" t="s">
        <v>437</v>
      </c>
      <c r="J65" t="s">
        <v>12</v>
      </c>
      <c r="K65" t="s">
        <v>485</v>
      </c>
      <c r="M65" t="s">
        <v>449</v>
      </c>
      <c r="R65" t="s">
        <v>12</v>
      </c>
      <c r="T65" t="s">
        <v>376</v>
      </c>
      <c r="U65" t="s">
        <v>9</v>
      </c>
      <c r="V65" t="str">
        <f>VLOOKUP(Table1[[#This Row],[Facility Name]],[1]Partners!G:G,1,FALSE)</f>
        <v>Waiau Pa Hall</v>
      </c>
      <c r="W65">
        <v>261</v>
      </c>
    </row>
    <row r="66" spans="1:23">
      <c r="B66" t="s">
        <v>380</v>
      </c>
      <c r="C66" t="s">
        <v>380</v>
      </c>
      <c r="D66" t="s">
        <v>563</v>
      </c>
      <c r="E66" t="s">
        <v>520</v>
      </c>
      <c r="F66" t="s">
        <v>445</v>
      </c>
      <c r="G66" t="s">
        <v>446</v>
      </c>
      <c r="H66" t="s">
        <v>447</v>
      </c>
      <c r="I66" t="s">
        <v>437</v>
      </c>
      <c r="J66" t="s">
        <v>12</v>
      </c>
      <c r="K66" t="s">
        <v>485</v>
      </c>
      <c r="M66" t="s">
        <v>449</v>
      </c>
      <c r="R66" t="s">
        <v>12</v>
      </c>
      <c r="T66" t="s">
        <v>380</v>
      </c>
      <c r="U66" t="s">
        <v>9</v>
      </c>
      <c r="V66" t="str">
        <f>VLOOKUP(Table1[[#This Row],[Facility Name]],[1]Partners!G:G,1,FALSE)</f>
        <v>Waipipi Hall</v>
      </c>
      <c r="W66">
        <v>266</v>
      </c>
    </row>
    <row r="67" spans="1:23">
      <c r="B67" t="s">
        <v>383</v>
      </c>
      <c r="C67" t="s">
        <v>383</v>
      </c>
      <c r="D67" t="s">
        <v>564</v>
      </c>
      <c r="E67" t="s">
        <v>520</v>
      </c>
      <c r="F67" t="s">
        <v>445</v>
      </c>
      <c r="G67" t="s">
        <v>454</v>
      </c>
      <c r="H67" t="s">
        <v>455</v>
      </c>
      <c r="I67" t="s">
        <v>456</v>
      </c>
      <c r="J67" t="s">
        <v>12</v>
      </c>
      <c r="K67" t="s">
        <v>457</v>
      </c>
      <c r="M67" t="s">
        <v>456</v>
      </c>
      <c r="S67" t="s">
        <v>12</v>
      </c>
      <c r="T67" t="s">
        <v>383</v>
      </c>
      <c r="U67" t="s">
        <v>12</v>
      </c>
      <c r="V67" t="e">
        <f>VLOOKUP(Table1[[#This Row],[Facility Name]],[1]Partners!G:G,1,FALSE)</f>
        <v>#N/A</v>
      </c>
      <c r="W67">
        <v>272</v>
      </c>
    </row>
    <row r="68" spans="1:23">
      <c r="B68" t="s">
        <v>565</v>
      </c>
      <c r="D68" t="s">
        <v>566</v>
      </c>
      <c r="E68" t="s">
        <v>520</v>
      </c>
      <c r="F68" t="s">
        <v>445</v>
      </c>
      <c r="G68" t="s">
        <v>446</v>
      </c>
      <c r="H68" t="s">
        <v>455</v>
      </c>
      <c r="I68" t="s">
        <v>460</v>
      </c>
      <c r="J68" t="s">
        <v>9</v>
      </c>
      <c r="K68" t="s">
        <v>457</v>
      </c>
      <c r="M68" t="s">
        <v>461</v>
      </c>
      <c r="Q68" t="s">
        <v>12</v>
      </c>
      <c r="T68" t="e">
        <v>#N/A</v>
      </c>
      <c r="U68" t="s">
        <v>9</v>
      </c>
      <c r="V68" t="e">
        <f>VLOOKUP(Table1[[#This Row],[Facility Name]],[1]Partners!G:G,1,FALSE)</f>
        <v>#N/A</v>
      </c>
      <c r="W68">
        <v>273</v>
      </c>
    </row>
    <row r="69" spans="1:23">
      <c r="B69" t="s">
        <v>384</v>
      </c>
      <c r="C69" t="s">
        <v>384</v>
      </c>
      <c r="D69" t="s">
        <v>567</v>
      </c>
      <c r="E69" t="s">
        <v>520</v>
      </c>
      <c r="F69" t="s">
        <v>445</v>
      </c>
      <c r="G69" t="s">
        <v>446</v>
      </c>
      <c r="H69" t="s">
        <v>447</v>
      </c>
      <c r="I69" t="s">
        <v>437</v>
      </c>
      <c r="J69" t="s">
        <v>12</v>
      </c>
      <c r="K69" t="s">
        <v>485</v>
      </c>
      <c r="M69" t="s">
        <v>449</v>
      </c>
      <c r="R69" t="s">
        <v>12</v>
      </c>
      <c r="T69" t="s">
        <v>384</v>
      </c>
      <c r="U69" t="s">
        <v>9</v>
      </c>
      <c r="V69" t="str">
        <f>VLOOKUP(Table1[[#This Row],[Facility Name]],[1]Partners!G:G,1,FALSE)</f>
        <v>Waiuku War Memorial Town Hall</v>
      </c>
      <c r="W69">
        <v>274</v>
      </c>
    </row>
    <row r="70" spans="1:23">
      <c r="B70" t="s">
        <v>415</v>
      </c>
      <c r="C70" t="s">
        <v>415</v>
      </c>
      <c r="D70" t="s">
        <v>568</v>
      </c>
      <c r="E70" t="s">
        <v>520</v>
      </c>
      <c r="F70" t="s">
        <v>445</v>
      </c>
      <c r="G70" t="s">
        <v>446</v>
      </c>
      <c r="H70" t="s">
        <v>455</v>
      </c>
      <c r="I70" t="s">
        <v>437</v>
      </c>
      <c r="J70" t="s">
        <v>12</v>
      </c>
      <c r="K70" t="s">
        <v>457</v>
      </c>
      <c r="M70" t="s">
        <v>449</v>
      </c>
      <c r="R70" t="s">
        <v>12</v>
      </c>
      <c r="T70" t="s">
        <v>415</v>
      </c>
      <c r="U70" t="s">
        <v>12</v>
      </c>
      <c r="V70" t="e">
        <f>VLOOKUP(Table1[[#This Row],[Facility Name]],[1]Partners!G:G,1,FALSE)</f>
        <v>#N/A</v>
      </c>
      <c r="W70">
        <v>290</v>
      </c>
    </row>
    <row r="71" spans="1:23">
      <c r="B71" t="s">
        <v>569</v>
      </c>
      <c r="C71" t="s">
        <v>570</v>
      </c>
      <c r="D71" t="s">
        <v>571</v>
      </c>
      <c r="E71" t="s">
        <v>572</v>
      </c>
      <c r="F71" t="s">
        <v>522</v>
      </c>
      <c r="G71" t="s">
        <v>446</v>
      </c>
      <c r="H71" t="s">
        <v>447</v>
      </c>
      <c r="I71" t="s">
        <v>484</v>
      </c>
      <c r="J71" t="s">
        <v>9</v>
      </c>
      <c r="K71" t="s">
        <v>485</v>
      </c>
      <c r="M71" t="s">
        <v>486</v>
      </c>
      <c r="P71" t="s">
        <v>12</v>
      </c>
      <c r="T71" t="e">
        <v>#N/A</v>
      </c>
      <c r="U71" t="s">
        <v>9</v>
      </c>
      <c r="V71" t="str">
        <f>VLOOKUP(Table1[[#This Row],[Facility Name]],[1]Partners!G:G,1,FALSE)</f>
        <v>Great Barrier Island Heritage Village and Arts Centre</v>
      </c>
      <c r="W71">
        <v>71</v>
      </c>
    </row>
    <row r="72" spans="1:23">
      <c r="B72" t="s">
        <v>573</v>
      </c>
      <c r="D72" t="s">
        <v>574</v>
      </c>
      <c r="E72" t="s">
        <v>572</v>
      </c>
      <c r="F72" t="s">
        <v>445</v>
      </c>
      <c r="G72" t="s">
        <v>446</v>
      </c>
      <c r="H72" t="s">
        <v>455</v>
      </c>
      <c r="I72" t="s">
        <v>460</v>
      </c>
      <c r="J72" t="s">
        <v>9</v>
      </c>
      <c r="K72" t="s">
        <v>457</v>
      </c>
      <c r="M72" t="s">
        <v>461</v>
      </c>
      <c r="Q72" t="s">
        <v>12</v>
      </c>
      <c r="T72" t="e">
        <v>#N/A</v>
      </c>
      <c r="U72" t="s">
        <v>9</v>
      </c>
      <c r="V72" t="e">
        <f>VLOOKUP(Table1[[#This Row],[Facility Name]],[1]Partners!G:G,1,FALSE)</f>
        <v>#N/A</v>
      </c>
      <c r="W72">
        <v>72</v>
      </c>
    </row>
    <row r="73" spans="1:23">
      <c r="A73" t="s">
        <v>575</v>
      </c>
      <c r="B73" t="s">
        <v>576</v>
      </c>
      <c r="D73" t="s">
        <v>577</v>
      </c>
      <c r="E73" t="s">
        <v>578</v>
      </c>
      <c r="F73" t="s">
        <v>505</v>
      </c>
      <c r="G73" t="s">
        <v>446</v>
      </c>
      <c r="H73" t="s">
        <v>447</v>
      </c>
      <c r="I73" t="s">
        <v>484</v>
      </c>
      <c r="J73" t="s">
        <v>9</v>
      </c>
      <c r="K73" t="s">
        <v>485</v>
      </c>
      <c r="M73" t="s">
        <v>486</v>
      </c>
      <c r="P73" t="s">
        <v>12</v>
      </c>
      <c r="T73" t="e">
        <v>#N/A</v>
      </c>
      <c r="U73" t="s">
        <v>9</v>
      </c>
      <c r="V73" t="str">
        <f>VLOOKUP(Table1[[#This Row],[Facility Name]],[1]Partners!G:G,1,FALSE)</f>
        <v>Corban Estate Arts Centre (CEAC)</v>
      </c>
      <c r="W73">
        <v>34</v>
      </c>
    </row>
    <row r="74" spans="1:23">
      <c r="B74" t="s">
        <v>118</v>
      </c>
      <c r="C74" t="s">
        <v>118</v>
      </c>
      <c r="D74" t="s">
        <v>579</v>
      </c>
      <c r="E74" t="s">
        <v>578</v>
      </c>
      <c r="F74" t="s">
        <v>445</v>
      </c>
      <c r="G74" t="s">
        <v>446</v>
      </c>
      <c r="H74" t="s">
        <v>447</v>
      </c>
      <c r="I74" t="s">
        <v>433</v>
      </c>
      <c r="J74" t="s">
        <v>12</v>
      </c>
      <c r="K74" t="s">
        <v>448</v>
      </c>
      <c r="M74" t="s">
        <v>449</v>
      </c>
      <c r="N74" t="s">
        <v>12</v>
      </c>
      <c r="T74" t="s">
        <v>118</v>
      </c>
      <c r="U74" t="s">
        <v>9</v>
      </c>
      <c r="V74" t="str">
        <f>VLOOKUP(Table1[[#This Row],[Facility Name]],[1]Partners!G:G,1,FALSE)</f>
        <v>Glendene Community Hub</v>
      </c>
      <c r="W74">
        <v>66</v>
      </c>
    </row>
    <row r="75" spans="1:23">
      <c r="B75" t="s">
        <v>142</v>
      </c>
      <c r="C75" t="s">
        <v>142</v>
      </c>
      <c r="D75" t="s">
        <v>580</v>
      </c>
      <c r="E75" t="s">
        <v>578</v>
      </c>
      <c r="F75" t="s">
        <v>445</v>
      </c>
      <c r="G75" t="s">
        <v>446</v>
      </c>
      <c r="H75" t="s">
        <v>447</v>
      </c>
      <c r="I75" t="s">
        <v>433</v>
      </c>
      <c r="J75" t="s">
        <v>12</v>
      </c>
      <c r="K75" t="s">
        <v>485</v>
      </c>
      <c r="M75" t="s">
        <v>449</v>
      </c>
      <c r="N75" t="s">
        <v>12</v>
      </c>
      <c r="T75" t="s">
        <v>142</v>
      </c>
      <c r="U75" t="s">
        <v>9</v>
      </c>
      <c r="V75" t="str">
        <f>VLOOKUP(Table1[[#This Row],[Facility Name]],[1]Partners!G:G,1,FALSE)</f>
        <v>Hub West McLaren Park Henderson South</v>
      </c>
      <c r="W75">
        <v>93</v>
      </c>
    </row>
    <row r="76" spans="1:23">
      <c r="B76" t="s">
        <v>170</v>
      </c>
      <c r="C76" t="s">
        <v>581</v>
      </c>
      <c r="D76" t="s">
        <v>582</v>
      </c>
      <c r="E76" t="s">
        <v>578</v>
      </c>
      <c r="F76" t="s">
        <v>505</v>
      </c>
      <c r="G76" t="s">
        <v>446</v>
      </c>
      <c r="H76" t="s">
        <v>447</v>
      </c>
      <c r="I76" t="s">
        <v>433</v>
      </c>
      <c r="J76" t="s">
        <v>12</v>
      </c>
      <c r="K76" t="s">
        <v>448</v>
      </c>
      <c r="M76" t="s">
        <v>449</v>
      </c>
      <c r="N76" t="s">
        <v>12</v>
      </c>
      <c r="T76" t="s">
        <v>170</v>
      </c>
      <c r="U76" t="s">
        <v>9</v>
      </c>
      <c r="V76" t="str">
        <f>VLOOKUP(Table1[[#This Row],[Facility Name]],[1]Partners!G:G,1,FALSE)</f>
        <v>Manutewhau - West Harbour Community Hub</v>
      </c>
      <c r="W76">
        <v>125</v>
      </c>
    </row>
    <row r="77" spans="1:23">
      <c r="B77" t="s">
        <v>180</v>
      </c>
      <c r="C77" t="s">
        <v>180</v>
      </c>
      <c r="D77" t="s">
        <v>583</v>
      </c>
      <c r="E77" t="s">
        <v>578</v>
      </c>
      <c r="F77" t="s">
        <v>445</v>
      </c>
      <c r="G77" t="s">
        <v>446</v>
      </c>
      <c r="H77" t="s">
        <v>447</v>
      </c>
      <c r="I77" t="s">
        <v>433</v>
      </c>
      <c r="J77" t="s">
        <v>12</v>
      </c>
      <c r="K77" t="s">
        <v>448</v>
      </c>
      <c r="M77" t="s">
        <v>449</v>
      </c>
      <c r="N77" t="s">
        <v>12</v>
      </c>
      <c r="T77" t="s">
        <v>180</v>
      </c>
      <c r="U77" t="s">
        <v>9</v>
      </c>
      <c r="V77" t="str">
        <f>VLOOKUP(Table1[[#This Row],[Facility Name]],[1]Partners!G:G,1,FALSE)</f>
        <v>Massey Community Hub</v>
      </c>
      <c r="W77">
        <v>129</v>
      </c>
    </row>
    <row r="78" spans="1:23">
      <c r="A78" t="s">
        <v>575</v>
      </c>
      <c r="B78" t="s">
        <v>584</v>
      </c>
      <c r="D78" t="s">
        <v>577</v>
      </c>
      <c r="E78" t="s">
        <v>578</v>
      </c>
      <c r="F78" t="s">
        <v>505</v>
      </c>
      <c r="G78" t="s">
        <v>446</v>
      </c>
      <c r="H78" t="s">
        <v>447</v>
      </c>
      <c r="I78" t="s">
        <v>484</v>
      </c>
      <c r="J78" t="s">
        <v>9</v>
      </c>
      <c r="K78" t="s">
        <v>485</v>
      </c>
      <c r="M78" t="s">
        <v>486</v>
      </c>
      <c r="P78" t="s">
        <v>12</v>
      </c>
      <c r="T78" t="e">
        <v>#N/A</v>
      </c>
      <c r="U78" t="s">
        <v>9</v>
      </c>
      <c r="V78" t="str">
        <f>VLOOKUP(Table1[[#This Row],[Facility Name]],[1]Partners!G:G,1,FALSE)</f>
        <v>Pacifica Arts Centre (CEAC)</v>
      </c>
      <c r="W78">
        <v>172</v>
      </c>
    </row>
    <row r="79" spans="1:23">
      <c r="B79" t="s">
        <v>291</v>
      </c>
      <c r="C79" t="s">
        <v>291</v>
      </c>
      <c r="D79" t="s">
        <v>585</v>
      </c>
      <c r="E79" t="s">
        <v>578</v>
      </c>
      <c r="F79" t="s">
        <v>445</v>
      </c>
      <c r="G79" t="s">
        <v>446</v>
      </c>
      <c r="H79" t="s">
        <v>447</v>
      </c>
      <c r="I79" t="s">
        <v>433</v>
      </c>
      <c r="J79" t="s">
        <v>12</v>
      </c>
      <c r="K79" t="s">
        <v>448</v>
      </c>
      <c r="M79" t="s">
        <v>449</v>
      </c>
      <c r="N79" t="s">
        <v>12</v>
      </c>
      <c r="T79" t="s">
        <v>291</v>
      </c>
      <c r="U79" t="s">
        <v>9</v>
      </c>
      <c r="V79" t="str">
        <f>VLOOKUP(Table1[[#This Row],[Facility Name]],[1]Partners!G:G,1,FALSE)</f>
        <v>Ranui Community Centre</v>
      </c>
      <c r="W79">
        <v>207</v>
      </c>
    </row>
    <row r="80" spans="1:23">
      <c r="B80" t="s">
        <v>586</v>
      </c>
      <c r="D80" t="s">
        <v>587</v>
      </c>
      <c r="E80" t="s">
        <v>578</v>
      </c>
      <c r="F80" t="s">
        <v>445</v>
      </c>
      <c r="G80" t="s">
        <v>446</v>
      </c>
      <c r="H80" t="s">
        <v>455</v>
      </c>
      <c r="I80" t="s">
        <v>460</v>
      </c>
      <c r="J80" t="s">
        <v>9</v>
      </c>
      <c r="K80" t="s">
        <v>457</v>
      </c>
      <c r="M80" t="s">
        <v>461</v>
      </c>
      <c r="Q80" t="s">
        <v>12</v>
      </c>
      <c r="T80" t="e">
        <v>#N/A</v>
      </c>
      <c r="U80" t="s">
        <v>9</v>
      </c>
      <c r="V80" t="e">
        <f>VLOOKUP(Table1[[#This Row],[Facility Name]],[1]Partners!G:G,1,FALSE)</f>
        <v>#N/A</v>
      </c>
      <c r="W80">
        <v>208</v>
      </c>
    </row>
    <row r="81" spans="1:23">
      <c r="B81" t="s">
        <v>310</v>
      </c>
      <c r="C81" t="s">
        <v>310</v>
      </c>
      <c r="D81" t="s">
        <v>588</v>
      </c>
      <c r="E81" t="s">
        <v>578</v>
      </c>
      <c r="F81" t="s">
        <v>505</v>
      </c>
      <c r="G81" t="s">
        <v>446</v>
      </c>
      <c r="H81" t="s">
        <v>447</v>
      </c>
      <c r="I81" t="s">
        <v>433</v>
      </c>
      <c r="J81" t="s">
        <v>12</v>
      </c>
      <c r="K81" t="s">
        <v>448</v>
      </c>
      <c r="M81" t="s">
        <v>449</v>
      </c>
      <c r="N81" t="s">
        <v>12</v>
      </c>
      <c r="T81" t="s">
        <v>310</v>
      </c>
      <c r="U81" t="s">
        <v>9</v>
      </c>
      <c r="V81" t="str">
        <f>VLOOKUP(Table1[[#This Row],[Facility Name]],[1]Partners!G:G,1,FALSE)</f>
        <v>Sturges West Community House</v>
      </c>
      <c r="W81">
        <v>222</v>
      </c>
    </row>
    <row r="82" spans="1:23">
      <c r="A82" t="s">
        <v>323</v>
      </c>
      <c r="B82" t="s">
        <v>589</v>
      </c>
      <c r="D82" t="s">
        <v>590</v>
      </c>
      <c r="E82" t="s">
        <v>578</v>
      </c>
      <c r="F82" t="s">
        <v>445</v>
      </c>
      <c r="G82" t="s">
        <v>446</v>
      </c>
      <c r="H82" t="s">
        <v>455</v>
      </c>
      <c r="I82" t="s">
        <v>460</v>
      </c>
      <c r="J82" t="s">
        <v>9</v>
      </c>
      <c r="K82" t="s">
        <v>457</v>
      </c>
      <c r="M82" t="s">
        <v>461</v>
      </c>
      <c r="Q82" t="s">
        <v>12</v>
      </c>
      <c r="T82" t="e">
        <v>#N/A</v>
      </c>
      <c r="U82" t="s">
        <v>9</v>
      </c>
      <c r="V82" t="e">
        <f>VLOOKUP(Table1[[#This Row],[Facility Name]],[1]Partners!G:G,1,FALSE)</f>
        <v>#N/A</v>
      </c>
      <c r="W82">
        <v>234</v>
      </c>
    </row>
    <row r="83" spans="1:23">
      <c r="A83" t="s">
        <v>323</v>
      </c>
      <c r="B83" t="s">
        <v>323</v>
      </c>
      <c r="D83" t="s">
        <v>590</v>
      </c>
      <c r="E83" t="s">
        <v>578</v>
      </c>
      <c r="F83" t="s">
        <v>445</v>
      </c>
      <c r="G83" t="s">
        <v>446</v>
      </c>
      <c r="H83" t="s">
        <v>455</v>
      </c>
      <c r="I83" t="s">
        <v>433</v>
      </c>
      <c r="J83" t="s">
        <v>12</v>
      </c>
      <c r="K83" t="s">
        <v>457</v>
      </c>
      <c r="M83" t="s">
        <v>461</v>
      </c>
      <c r="N83" t="s">
        <v>12</v>
      </c>
      <c r="S83" t="s">
        <v>12</v>
      </c>
      <c r="T83" t="s">
        <v>323</v>
      </c>
      <c r="U83" t="s">
        <v>12</v>
      </c>
      <c r="V83" t="e">
        <f>VLOOKUP(Table1[[#This Row],[Facility Name]],[1]Partners!G:G,1,FALSE)</f>
        <v>#N/A</v>
      </c>
      <c r="W83">
        <v>235</v>
      </c>
    </row>
    <row r="84" spans="1:23">
      <c r="B84" t="s">
        <v>329</v>
      </c>
      <c r="C84" t="s">
        <v>329</v>
      </c>
      <c r="D84" t="s">
        <v>591</v>
      </c>
      <c r="E84" t="s">
        <v>578</v>
      </c>
      <c r="F84" t="s">
        <v>445</v>
      </c>
      <c r="G84" t="s">
        <v>446</v>
      </c>
      <c r="H84" t="s">
        <v>455</v>
      </c>
      <c r="I84" t="s">
        <v>433</v>
      </c>
      <c r="J84" t="s">
        <v>12</v>
      </c>
      <c r="K84" t="s">
        <v>457</v>
      </c>
      <c r="M84" t="s">
        <v>461</v>
      </c>
      <c r="N84" t="s">
        <v>12</v>
      </c>
      <c r="T84" t="s">
        <v>329</v>
      </c>
      <c r="U84" t="s">
        <v>12</v>
      </c>
      <c r="V84" t="e">
        <f>VLOOKUP(Table1[[#This Row],[Facility Name]],[1]Partners!G:G,1,FALSE)</f>
        <v>#N/A</v>
      </c>
      <c r="W84">
        <v>236</v>
      </c>
    </row>
    <row r="85" spans="1:23">
      <c r="A85" t="s">
        <v>331</v>
      </c>
      <c r="B85" t="s">
        <v>331</v>
      </c>
      <c r="D85" t="s">
        <v>592</v>
      </c>
      <c r="E85" t="s">
        <v>578</v>
      </c>
      <c r="F85" t="s">
        <v>445</v>
      </c>
      <c r="G85" t="s">
        <v>446</v>
      </c>
      <c r="H85" t="s">
        <v>455</v>
      </c>
      <c r="I85" t="s">
        <v>593</v>
      </c>
      <c r="J85" t="s">
        <v>12</v>
      </c>
      <c r="K85" t="s">
        <v>457</v>
      </c>
      <c r="M85" t="s">
        <v>461</v>
      </c>
      <c r="N85" t="s">
        <v>12</v>
      </c>
      <c r="O85" t="s">
        <v>12</v>
      </c>
      <c r="Q85" t="s">
        <v>12</v>
      </c>
      <c r="T85" t="s">
        <v>331</v>
      </c>
      <c r="U85" t="s">
        <v>12</v>
      </c>
      <c r="V85" t="e">
        <f>VLOOKUP(Table1[[#This Row],[Facility Name]],[1]Partners!G:G,1,FALSE)</f>
        <v>#N/A</v>
      </c>
      <c r="W85">
        <v>238</v>
      </c>
    </row>
    <row r="86" spans="1:23">
      <c r="B86" t="s">
        <v>349</v>
      </c>
      <c r="C86" t="s">
        <v>594</v>
      </c>
      <c r="D86" t="s">
        <v>595</v>
      </c>
      <c r="E86" t="s">
        <v>578</v>
      </c>
      <c r="F86" t="s">
        <v>445</v>
      </c>
      <c r="G86" t="s">
        <v>446</v>
      </c>
      <c r="H86" s="5" t="s">
        <v>455</v>
      </c>
      <c r="I86" t="s">
        <v>433</v>
      </c>
      <c r="J86" t="s">
        <v>12</v>
      </c>
      <c r="K86" t="s">
        <v>457</v>
      </c>
      <c r="M86" t="s">
        <v>461</v>
      </c>
      <c r="N86" t="s">
        <v>12</v>
      </c>
      <c r="T86" t="s">
        <v>349</v>
      </c>
      <c r="U86" t="s">
        <v>12</v>
      </c>
      <c r="V86" t="e">
        <f>VLOOKUP(Table1[[#This Row],[Facility Name]],[1]Partners!G:G,1,FALSE)</f>
        <v>#N/A</v>
      </c>
      <c r="W86">
        <v>240</v>
      </c>
    </row>
    <row r="87" spans="1:23">
      <c r="A87" t="s">
        <v>575</v>
      </c>
      <c r="B87" t="s">
        <v>596</v>
      </c>
      <c r="D87" t="s">
        <v>577</v>
      </c>
      <c r="E87" t="s">
        <v>578</v>
      </c>
      <c r="F87" t="s">
        <v>505</v>
      </c>
      <c r="G87" t="s">
        <v>446</v>
      </c>
      <c r="H87" t="s">
        <v>447</v>
      </c>
      <c r="I87" t="s">
        <v>484</v>
      </c>
      <c r="J87" t="s">
        <v>9</v>
      </c>
      <c r="K87" t="s">
        <v>485</v>
      </c>
      <c r="M87" t="s">
        <v>486</v>
      </c>
      <c r="P87" t="s">
        <v>12</v>
      </c>
      <c r="T87" t="e">
        <v>#N/A</v>
      </c>
      <c r="U87" t="s">
        <v>9</v>
      </c>
      <c r="V87" t="str">
        <f>VLOOKUP(Table1[[#This Row],[Facility Name]],[1]Partners!G:G,1,FALSE)</f>
        <v>Waitakere Arts and Cultural Devt Trust (Corban Estate Arts Centre)</v>
      </c>
      <c r="W87">
        <v>267</v>
      </c>
    </row>
    <row r="88" spans="1:23">
      <c r="A88" t="s">
        <v>575</v>
      </c>
      <c r="B88" t="s">
        <v>597</v>
      </c>
      <c r="D88" t="s">
        <v>577</v>
      </c>
      <c r="E88" t="s">
        <v>578</v>
      </c>
      <c r="F88" t="s">
        <v>505</v>
      </c>
      <c r="G88" t="s">
        <v>446</v>
      </c>
      <c r="H88" t="s">
        <v>447</v>
      </c>
      <c r="I88" t="s">
        <v>484</v>
      </c>
      <c r="J88" t="s">
        <v>9</v>
      </c>
      <c r="K88" t="s">
        <v>485</v>
      </c>
      <c r="M88" t="s">
        <v>486</v>
      </c>
      <c r="P88" t="s">
        <v>12</v>
      </c>
      <c r="T88" t="e">
        <v>#N/A</v>
      </c>
      <c r="U88" t="s">
        <v>9</v>
      </c>
      <c r="V88" t="str">
        <f>VLOOKUP(Table1[[#This Row],[Facility Name]],[1]Partners!G:G,1,FALSE)</f>
        <v>Waitakere Central Community Arts Council (CEAC)</v>
      </c>
      <c r="W88">
        <v>268</v>
      </c>
    </row>
    <row r="89" spans="1:23">
      <c r="B89" t="s">
        <v>598</v>
      </c>
      <c r="D89" t="s">
        <v>599</v>
      </c>
      <c r="E89" t="s">
        <v>578</v>
      </c>
      <c r="F89" t="s">
        <v>445</v>
      </c>
      <c r="G89" t="s">
        <v>446</v>
      </c>
      <c r="H89" t="s">
        <v>455</v>
      </c>
      <c r="I89" t="s">
        <v>460</v>
      </c>
      <c r="J89" t="s">
        <v>9</v>
      </c>
      <c r="K89" t="s">
        <v>457</v>
      </c>
      <c r="M89" t="s">
        <v>461</v>
      </c>
      <c r="Q89" t="s">
        <v>12</v>
      </c>
      <c r="T89" t="e">
        <v>#N/A</v>
      </c>
      <c r="U89" t="s">
        <v>9</v>
      </c>
      <c r="V89" t="e">
        <f>VLOOKUP(Table1[[#This Row],[Facility Name]],[1]Partners!G:G,1,FALSE)</f>
        <v>#N/A</v>
      </c>
      <c r="W89">
        <v>269</v>
      </c>
    </row>
    <row r="90" spans="1:23">
      <c r="B90" t="s">
        <v>600</v>
      </c>
      <c r="C90" t="s">
        <v>601</v>
      </c>
      <c r="D90" t="s">
        <v>602</v>
      </c>
      <c r="E90" t="s">
        <v>578</v>
      </c>
      <c r="F90" t="s">
        <v>445</v>
      </c>
      <c r="G90" t="s">
        <v>446</v>
      </c>
      <c r="H90" t="s">
        <v>447</v>
      </c>
      <c r="I90" t="s">
        <v>433</v>
      </c>
      <c r="J90" t="s">
        <v>9</v>
      </c>
      <c r="K90" t="s">
        <v>485</v>
      </c>
      <c r="M90" t="s">
        <v>449</v>
      </c>
      <c r="N90" t="s">
        <v>12</v>
      </c>
      <c r="T90" t="e">
        <v>#N/A</v>
      </c>
      <c r="U90" t="s">
        <v>9</v>
      </c>
      <c r="V90" t="str">
        <f>VLOOKUP(Table1[[#This Row],[Facility Name]],[1]Partners!G:G,1,FALSE)</f>
        <v>Zeal Youth Facility</v>
      </c>
      <c r="W90">
        <v>292</v>
      </c>
    </row>
    <row r="91" spans="1:23">
      <c r="B91" t="s">
        <v>23</v>
      </c>
      <c r="C91" t="s">
        <v>603</v>
      </c>
      <c r="D91" t="s">
        <v>604</v>
      </c>
      <c r="E91" t="s">
        <v>605</v>
      </c>
      <c r="F91" t="s">
        <v>445</v>
      </c>
      <c r="G91" t="s">
        <v>446</v>
      </c>
      <c r="H91" t="s">
        <v>447</v>
      </c>
      <c r="I91" t="s">
        <v>433</v>
      </c>
      <c r="J91" t="s">
        <v>12</v>
      </c>
      <c r="K91" t="s">
        <v>448</v>
      </c>
      <c r="M91" t="s">
        <v>449</v>
      </c>
      <c r="N91" t="s">
        <v>12</v>
      </c>
      <c r="T91" t="s">
        <v>23</v>
      </c>
      <c r="U91" t="s">
        <v>9</v>
      </c>
      <c r="V91" t="str">
        <f>VLOOKUP(Table1[[#This Row],[Facility Name]],[1]Partners!G:G,1,FALSE)</f>
        <v>Bays Community Centre - St Annes Hall</v>
      </c>
      <c r="W91">
        <v>14</v>
      </c>
    </row>
    <row r="92" spans="1:23">
      <c r="B92" t="s">
        <v>606</v>
      </c>
      <c r="C92" t="s">
        <v>607</v>
      </c>
      <c r="D92" t="s">
        <v>608</v>
      </c>
      <c r="E92" t="s">
        <v>605</v>
      </c>
      <c r="F92" t="s">
        <v>483</v>
      </c>
      <c r="G92" t="s">
        <v>446</v>
      </c>
      <c r="H92" t="s">
        <v>447</v>
      </c>
      <c r="I92" t="s">
        <v>484</v>
      </c>
      <c r="J92" t="s">
        <v>9</v>
      </c>
      <c r="K92" t="s">
        <v>485</v>
      </c>
      <c r="M92" t="s">
        <v>486</v>
      </c>
      <c r="P92" t="s">
        <v>12</v>
      </c>
      <c r="T92" t="e">
        <v>#N/A</v>
      </c>
      <c r="U92" t="s">
        <v>9</v>
      </c>
      <c r="V92" t="str">
        <f>VLOOKUP(Table1[[#This Row],[Facility Name]],[1]Partners!G:G,1,FALSE)</f>
        <v>Centrestage Theatre</v>
      </c>
      <c r="W92">
        <v>27</v>
      </c>
    </row>
    <row r="93" spans="1:23">
      <c r="B93" t="s">
        <v>609</v>
      </c>
      <c r="C93" t="s">
        <v>610</v>
      </c>
      <c r="D93" t="s">
        <v>611</v>
      </c>
      <c r="E93" t="s">
        <v>605</v>
      </c>
      <c r="F93" t="s">
        <v>445</v>
      </c>
      <c r="G93" t="s">
        <v>446</v>
      </c>
      <c r="H93" t="s">
        <v>447</v>
      </c>
      <c r="I93" t="s">
        <v>433</v>
      </c>
      <c r="J93" t="s">
        <v>9</v>
      </c>
      <c r="K93" t="s">
        <v>448</v>
      </c>
      <c r="M93" t="s">
        <v>449</v>
      </c>
      <c r="N93" t="s">
        <v>12</v>
      </c>
      <c r="T93" t="e">
        <v>#N/A</v>
      </c>
      <c r="U93" t="s">
        <v>9</v>
      </c>
      <c r="V93" t="str">
        <f>VLOOKUP(Table1[[#This Row],[Facility Name]],[1]Partners!G:G,1,FALSE)</f>
        <v>East Coast Bays Community Centre</v>
      </c>
      <c r="W93">
        <v>41</v>
      </c>
    </row>
    <row r="94" spans="1:23">
      <c r="B94" t="s">
        <v>612</v>
      </c>
      <c r="D94" t="s">
        <v>613</v>
      </c>
      <c r="E94" t="s">
        <v>605</v>
      </c>
      <c r="F94" t="s">
        <v>445</v>
      </c>
      <c r="G94" t="s">
        <v>446</v>
      </c>
      <c r="H94" t="s">
        <v>455</v>
      </c>
      <c r="I94" t="s">
        <v>460</v>
      </c>
      <c r="J94" t="s">
        <v>9</v>
      </c>
      <c r="K94" t="s">
        <v>457</v>
      </c>
      <c r="M94" t="s">
        <v>461</v>
      </c>
      <c r="Q94" t="s">
        <v>12</v>
      </c>
      <c r="T94" t="e">
        <v>#N/A</v>
      </c>
      <c r="U94" t="s">
        <v>9</v>
      </c>
      <c r="V94" t="e">
        <f>VLOOKUP(Table1[[#This Row],[Facility Name]],[1]Partners!G:G,1,FALSE)</f>
        <v>#N/A</v>
      </c>
      <c r="W94">
        <v>42</v>
      </c>
    </row>
    <row r="95" spans="1:23">
      <c r="B95" t="s">
        <v>614</v>
      </c>
      <c r="C95" t="s">
        <v>615</v>
      </c>
      <c r="D95" t="s">
        <v>616</v>
      </c>
      <c r="E95" t="s">
        <v>605</v>
      </c>
      <c r="F95" t="s">
        <v>483</v>
      </c>
      <c r="G95" t="s">
        <v>446</v>
      </c>
      <c r="H95" t="s">
        <v>447</v>
      </c>
      <c r="I95" t="s">
        <v>484</v>
      </c>
      <c r="J95" t="s">
        <v>9</v>
      </c>
      <c r="K95" t="s">
        <v>485</v>
      </c>
      <c r="M95" t="s">
        <v>486</v>
      </c>
      <c r="P95" t="s">
        <v>12</v>
      </c>
      <c r="T95" t="e">
        <v>#N/A</v>
      </c>
      <c r="U95" t="s">
        <v>9</v>
      </c>
      <c r="V95" t="str">
        <f>VLOOKUP(Table1[[#This Row],[Facility Name]],[1]Partners!G:G,1,FALSE)</f>
        <v>Estuary Arts Centre</v>
      </c>
      <c r="W95">
        <v>49</v>
      </c>
    </row>
    <row r="96" spans="1:23">
      <c r="B96" t="s">
        <v>617</v>
      </c>
      <c r="C96" t="s">
        <v>617</v>
      </c>
      <c r="D96" t="s">
        <v>618</v>
      </c>
      <c r="E96" t="s">
        <v>605</v>
      </c>
      <c r="F96" t="s">
        <v>505</v>
      </c>
      <c r="G96" t="s">
        <v>446</v>
      </c>
      <c r="H96" t="s">
        <v>447</v>
      </c>
      <c r="I96" t="s">
        <v>433</v>
      </c>
      <c r="J96" t="s">
        <v>9</v>
      </c>
      <c r="K96" t="s">
        <v>448</v>
      </c>
      <c r="M96" t="s">
        <v>449</v>
      </c>
      <c r="N96" t="s">
        <v>12</v>
      </c>
      <c r="T96" t="e">
        <v>#N/A</v>
      </c>
      <c r="U96" t="s">
        <v>9</v>
      </c>
      <c r="V96" t="str">
        <f>VLOOKUP(Table1[[#This Row],[Facility Name]],[1]Partners!G:G,1,FALSE)</f>
        <v>Hibiscus Coast Youth Centre</v>
      </c>
      <c r="W96">
        <v>83</v>
      </c>
    </row>
    <row r="97" spans="1:23">
      <c r="B97" t="s">
        <v>619</v>
      </c>
      <c r="C97" t="s">
        <v>619</v>
      </c>
      <c r="D97" t="s">
        <v>620</v>
      </c>
      <c r="E97" t="s">
        <v>605</v>
      </c>
      <c r="F97" t="s">
        <v>445</v>
      </c>
      <c r="G97" t="s">
        <v>446</v>
      </c>
      <c r="H97" t="s">
        <v>447</v>
      </c>
      <c r="I97" t="s">
        <v>484</v>
      </c>
      <c r="J97" t="s">
        <v>9</v>
      </c>
      <c r="K97" t="s">
        <v>485</v>
      </c>
      <c r="M97" t="s">
        <v>486</v>
      </c>
      <c r="P97" t="s">
        <v>12</v>
      </c>
      <c r="T97" t="e">
        <v>#N/A</v>
      </c>
      <c r="U97" t="s">
        <v>9</v>
      </c>
      <c r="V97" t="str">
        <f>VLOOKUP(Table1[[#This Row],[Facility Name]],[1]Partners!G:G,1,FALSE)</f>
        <v>Mairangi Arts Centre</v>
      </c>
      <c r="W97">
        <v>114</v>
      </c>
    </row>
    <row r="98" spans="1:23">
      <c r="B98" t="s">
        <v>221</v>
      </c>
      <c r="C98" t="s">
        <v>221</v>
      </c>
      <c r="D98" t="s">
        <v>621</v>
      </c>
      <c r="E98" t="s">
        <v>605</v>
      </c>
      <c r="F98" t="s">
        <v>445</v>
      </c>
      <c r="G98" t="s">
        <v>446</v>
      </c>
      <c r="H98" t="s">
        <v>447</v>
      </c>
      <c r="I98" t="s">
        <v>437</v>
      </c>
      <c r="J98" t="s">
        <v>12</v>
      </c>
      <c r="K98" t="s">
        <v>553</v>
      </c>
      <c r="M98" t="s">
        <v>449</v>
      </c>
      <c r="R98" t="s">
        <v>12</v>
      </c>
      <c r="T98" t="s">
        <v>221</v>
      </c>
      <c r="U98" t="s">
        <v>9</v>
      </c>
      <c r="V98" t="str">
        <f>VLOOKUP(Table1[[#This Row],[Facility Name]],[1]Partners!G:G,1,FALSE)</f>
        <v>Okura Hall</v>
      </c>
      <c r="W98">
        <v>155</v>
      </c>
    </row>
    <row r="99" spans="1:23">
      <c r="B99" t="s">
        <v>242</v>
      </c>
      <c r="C99" t="s">
        <v>242</v>
      </c>
      <c r="D99" t="s">
        <v>622</v>
      </c>
      <c r="E99" t="s">
        <v>605</v>
      </c>
      <c r="F99" t="s">
        <v>445</v>
      </c>
      <c r="G99" t="s">
        <v>454</v>
      </c>
      <c r="H99" t="s">
        <v>455</v>
      </c>
      <c r="I99" t="s">
        <v>456</v>
      </c>
      <c r="J99" t="s">
        <v>12</v>
      </c>
      <c r="K99" t="s">
        <v>457</v>
      </c>
      <c r="M99" t="s">
        <v>456</v>
      </c>
      <c r="S99" t="s">
        <v>12</v>
      </c>
      <c r="T99" t="s">
        <v>242</v>
      </c>
      <c r="U99" t="s">
        <v>12</v>
      </c>
      <c r="V99" t="e">
        <f>VLOOKUP(Table1[[#This Row],[Facility Name]],[1]Partners!G:G,1,FALSE)</f>
        <v>#N/A</v>
      </c>
      <c r="W99">
        <v>164</v>
      </c>
    </row>
    <row r="100" spans="1:23">
      <c r="B100" t="s">
        <v>623</v>
      </c>
      <c r="D100" t="s">
        <v>624</v>
      </c>
      <c r="E100" t="s">
        <v>605</v>
      </c>
      <c r="F100" t="s">
        <v>445</v>
      </c>
      <c r="G100" t="s">
        <v>446</v>
      </c>
      <c r="H100" t="s">
        <v>455</v>
      </c>
      <c r="I100" t="s">
        <v>460</v>
      </c>
      <c r="J100" t="s">
        <v>9</v>
      </c>
      <c r="K100" t="s">
        <v>457</v>
      </c>
      <c r="M100" t="s">
        <v>461</v>
      </c>
      <c r="Q100" t="s">
        <v>12</v>
      </c>
      <c r="T100" t="e">
        <v>#N/A</v>
      </c>
      <c r="U100" t="s">
        <v>9</v>
      </c>
      <c r="V100" t="e">
        <f>VLOOKUP(Table1[[#This Row],[Facility Name]],[1]Partners!G:G,1,FALSE)</f>
        <v>#N/A</v>
      </c>
      <c r="W100">
        <v>165</v>
      </c>
    </row>
    <row r="101" spans="1:23">
      <c r="B101" t="s">
        <v>300</v>
      </c>
      <c r="C101" t="s">
        <v>300</v>
      </c>
      <c r="D101" t="s">
        <v>625</v>
      </c>
      <c r="E101" t="s">
        <v>605</v>
      </c>
      <c r="F101" t="s">
        <v>445</v>
      </c>
      <c r="G101" t="s">
        <v>446</v>
      </c>
      <c r="H101" t="s">
        <v>447</v>
      </c>
      <c r="I101" t="s">
        <v>437</v>
      </c>
      <c r="J101" t="s">
        <v>12</v>
      </c>
      <c r="K101" t="s">
        <v>553</v>
      </c>
      <c r="M101" t="s">
        <v>449</v>
      </c>
      <c r="R101" t="s">
        <v>12</v>
      </c>
      <c r="T101" t="s">
        <v>300</v>
      </c>
      <c r="U101" t="s">
        <v>9</v>
      </c>
      <c r="V101" t="str">
        <f>VLOOKUP(Table1[[#This Row],[Facility Name]],[1]Partners!G:G,1,FALSE)</f>
        <v>Silverdale Hall</v>
      </c>
      <c r="W101">
        <v>216</v>
      </c>
    </row>
    <row r="102" spans="1:23">
      <c r="A102" t="s">
        <v>408</v>
      </c>
      <c r="B102" t="s">
        <v>408</v>
      </c>
      <c r="D102" t="s">
        <v>626</v>
      </c>
      <c r="E102" t="s">
        <v>605</v>
      </c>
      <c r="F102" t="s">
        <v>445</v>
      </c>
      <c r="G102" t="s">
        <v>446</v>
      </c>
      <c r="H102" t="s">
        <v>455</v>
      </c>
      <c r="I102" t="s">
        <v>460</v>
      </c>
      <c r="J102" t="s">
        <v>12</v>
      </c>
      <c r="K102" t="s">
        <v>457</v>
      </c>
      <c r="M102" t="s">
        <v>461</v>
      </c>
      <c r="Q102" t="s">
        <v>12</v>
      </c>
      <c r="T102" t="s">
        <v>408</v>
      </c>
      <c r="U102" t="s">
        <v>12</v>
      </c>
      <c r="V102" t="e">
        <f>VLOOKUP(Table1[[#This Row],[Facility Name]],[1]Partners!G:G,1,FALSE)</f>
        <v>#N/A</v>
      </c>
      <c r="W102">
        <v>285</v>
      </c>
    </row>
    <row r="103" spans="1:23">
      <c r="B103" t="s">
        <v>13</v>
      </c>
      <c r="C103" t="s">
        <v>13</v>
      </c>
      <c r="D103" t="s">
        <v>627</v>
      </c>
      <c r="E103" t="s">
        <v>628</v>
      </c>
      <c r="F103" t="s">
        <v>629</v>
      </c>
      <c r="G103" t="s">
        <v>446</v>
      </c>
      <c r="H103" t="s">
        <v>447</v>
      </c>
      <c r="I103" t="s">
        <v>433</v>
      </c>
      <c r="J103" t="s">
        <v>12</v>
      </c>
      <c r="K103" t="s">
        <v>448</v>
      </c>
      <c r="M103" t="s">
        <v>449</v>
      </c>
      <c r="N103" t="s">
        <v>12</v>
      </c>
      <c r="T103" t="s">
        <v>13</v>
      </c>
      <c r="U103" t="s">
        <v>9</v>
      </c>
      <c r="V103" t="str">
        <f>VLOOKUP(Table1[[#This Row],[Facility Name]],[1]Partners!G:G,1,FALSE)</f>
        <v>Anchorage Park Community House</v>
      </c>
      <c r="W103">
        <v>5</v>
      </c>
    </row>
    <row r="104" spans="1:23">
      <c r="A104" t="s">
        <v>33</v>
      </c>
      <c r="B104" t="s">
        <v>33</v>
      </c>
      <c r="D104" t="s">
        <v>630</v>
      </c>
      <c r="E104" t="s">
        <v>628</v>
      </c>
      <c r="F104" t="s">
        <v>445</v>
      </c>
      <c r="G104" t="s">
        <v>446</v>
      </c>
      <c r="H104" t="s">
        <v>455</v>
      </c>
      <c r="I104" t="s">
        <v>460</v>
      </c>
      <c r="J104" t="s">
        <v>12</v>
      </c>
      <c r="K104" t="s">
        <v>457</v>
      </c>
      <c r="M104" t="s">
        <v>461</v>
      </c>
      <c r="Q104" t="s">
        <v>12</v>
      </c>
      <c r="T104" t="s">
        <v>33</v>
      </c>
      <c r="U104" t="s">
        <v>12</v>
      </c>
      <c r="V104" t="e">
        <f>VLOOKUP(Table1[[#This Row],[Facility Name]],[1]Partners!G:G,1,FALSE)</f>
        <v>#N/A</v>
      </c>
      <c r="W104">
        <v>23</v>
      </c>
    </row>
    <row r="105" spans="1:23">
      <c r="B105" t="s">
        <v>37</v>
      </c>
      <c r="C105" t="s">
        <v>631</v>
      </c>
      <c r="D105" t="s">
        <v>632</v>
      </c>
      <c r="E105" t="s">
        <v>628</v>
      </c>
      <c r="F105" t="s">
        <v>445</v>
      </c>
      <c r="G105" t="s">
        <v>454</v>
      </c>
      <c r="H105" t="s">
        <v>455</v>
      </c>
      <c r="I105" t="s">
        <v>456</v>
      </c>
      <c r="J105" t="s">
        <v>12</v>
      </c>
      <c r="K105" t="s">
        <v>457</v>
      </c>
      <c r="M105" t="s">
        <v>456</v>
      </c>
      <c r="S105" t="s">
        <v>12</v>
      </c>
      <c r="T105" t="s">
        <v>37</v>
      </c>
      <c r="U105" t="s">
        <v>12</v>
      </c>
      <c r="V105" t="e">
        <f>VLOOKUP(Table1[[#This Row],[Facility Name]],[1]Partners!G:G,1,FALSE)</f>
        <v>#N/A</v>
      </c>
      <c r="W105">
        <v>25</v>
      </c>
    </row>
    <row r="106" spans="1:23">
      <c r="A106" t="s">
        <v>633</v>
      </c>
      <c r="B106" t="s">
        <v>77</v>
      </c>
      <c r="C106" t="s">
        <v>634</v>
      </c>
      <c r="D106" t="s">
        <v>635</v>
      </c>
      <c r="E106" t="s">
        <v>628</v>
      </c>
      <c r="F106" t="s">
        <v>445</v>
      </c>
      <c r="G106" t="s">
        <v>446</v>
      </c>
      <c r="H106" t="s">
        <v>455</v>
      </c>
      <c r="I106" t="s">
        <v>460</v>
      </c>
      <c r="J106" t="s">
        <v>12</v>
      </c>
      <c r="K106" t="s">
        <v>457</v>
      </c>
      <c r="M106" t="s">
        <v>461</v>
      </c>
      <c r="Q106" t="s">
        <v>12</v>
      </c>
      <c r="T106" t="s">
        <v>77</v>
      </c>
      <c r="U106" t="s">
        <v>9</v>
      </c>
      <c r="V106" t="e">
        <f>VLOOKUP(Table1[[#This Row],[Facility Name]],[1]Partners!G:G,1,FALSE)</f>
        <v>#N/A</v>
      </c>
      <c r="W106">
        <v>50</v>
      </c>
    </row>
    <row r="107" spans="1:23">
      <c r="B107" t="s">
        <v>140</v>
      </c>
      <c r="C107" t="s">
        <v>140</v>
      </c>
      <c r="D107" t="s">
        <v>636</v>
      </c>
      <c r="E107" t="s">
        <v>628</v>
      </c>
      <c r="F107" t="s">
        <v>445</v>
      </c>
      <c r="G107" t="s">
        <v>446</v>
      </c>
      <c r="H107" t="s">
        <v>447</v>
      </c>
      <c r="I107" t="s">
        <v>433</v>
      </c>
      <c r="J107" t="s">
        <v>12</v>
      </c>
      <c r="K107" t="s">
        <v>448</v>
      </c>
      <c r="M107" t="s">
        <v>449</v>
      </c>
      <c r="N107" t="s">
        <v>12</v>
      </c>
      <c r="T107" t="s">
        <v>140</v>
      </c>
      <c r="U107" t="s">
        <v>9</v>
      </c>
      <c r="V107" t="str">
        <f>VLOOKUP(Table1[[#This Row],[Facility Name]],[1]Partners!G:G,1,FALSE)</f>
        <v>Highland Park Community House</v>
      </c>
      <c r="W107">
        <v>85</v>
      </c>
    </row>
    <row r="108" spans="1:23">
      <c r="B108" t="s">
        <v>637</v>
      </c>
      <c r="D108" t="s">
        <v>638</v>
      </c>
      <c r="E108" t="s">
        <v>628</v>
      </c>
      <c r="F108" t="s">
        <v>445</v>
      </c>
      <c r="G108" t="s">
        <v>446</v>
      </c>
      <c r="H108" t="s">
        <v>455</v>
      </c>
      <c r="I108" t="s">
        <v>460</v>
      </c>
      <c r="J108" t="s">
        <v>9</v>
      </c>
      <c r="K108" t="s">
        <v>457</v>
      </c>
      <c r="M108" t="s">
        <v>461</v>
      </c>
      <c r="Q108" t="s">
        <v>12</v>
      </c>
      <c r="T108" t="e">
        <v>#N/A</v>
      </c>
      <c r="U108" t="s">
        <v>9</v>
      </c>
      <c r="V108" t="e">
        <f>VLOOKUP(Table1[[#This Row],[Facility Name]],[1]Partners!G:G,1,FALSE)</f>
        <v>#N/A</v>
      </c>
      <c r="W108">
        <v>86</v>
      </c>
    </row>
    <row r="109" spans="1:23">
      <c r="B109" t="s">
        <v>639</v>
      </c>
      <c r="C109" t="s">
        <v>640</v>
      </c>
      <c r="D109" t="s">
        <v>641</v>
      </c>
      <c r="E109" t="s">
        <v>628</v>
      </c>
      <c r="F109" t="s">
        <v>505</v>
      </c>
      <c r="G109" t="s">
        <v>446</v>
      </c>
      <c r="H109" t="s">
        <v>447</v>
      </c>
      <c r="I109" t="s">
        <v>484</v>
      </c>
      <c r="J109" t="s">
        <v>9</v>
      </c>
      <c r="K109" t="s">
        <v>485</v>
      </c>
      <c r="M109" t="s">
        <v>486</v>
      </c>
      <c r="P109" t="s">
        <v>12</v>
      </c>
      <c r="T109" t="e">
        <v>#N/A</v>
      </c>
      <c r="U109" t="s">
        <v>9</v>
      </c>
      <c r="V109" t="str">
        <f>VLOOKUP(Table1[[#This Row],[Facility Name]],[1]Partners!G:G,1,FALSE)</f>
        <v>Howick Childrens and Youth Theatre (Star of the Sea)</v>
      </c>
      <c r="W109">
        <v>88</v>
      </c>
    </row>
    <row r="110" spans="1:23">
      <c r="B110" t="s">
        <v>642</v>
      </c>
      <c r="D110" t="s">
        <v>643</v>
      </c>
      <c r="E110" t="s">
        <v>628</v>
      </c>
      <c r="F110" t="s">
        <v>445</v>
      </c>
      <c r="G110" t="s">
        <v>446</v>
      </c>
      <c r="H110" t="s">
        <v>447</v>
      </c>
      <c r="I110" t="s">
        <v>484</v>
      </c>
      <c r="J110" t="s">
        <v>9</v>
      </c>
      <c r="K110" t="s">
        <v>485</v>
      </c>
      <c r="M110" t="s">
        <v>486</v>
      </c>
      <c r="P110" t="s">
        <v>12</v>
      </c>
      <c r="T110" t="e">
        <v>#N/A</v>
      </c>
      <c r="U110" t="s">
        <v>9</v>
      </c>
      <c r="V110" t="str">
        <f>VLOOKUP(Table1[[#This Row],[Facility Name]],[1]Partners!G:G,1,FALSE)</f>
        <v>Howick Historical Village</v>
      </c>
      <c r="W110">
        <v>89</v>
      </c>
    </row>
    <row r="111" spans="1:23">
      <c r="B111" t="s">
        <v>644</v>
      </c>
      <c r="C111" t="s">
        <v>645</v>
      </c>
      <c r="D111" t="s">
        <v>646</v>
      </c>
      <c r="E111" t="s">
        <v>628</v>
      </c>
      <c r="F111" t="s">
        <v>445</v>
      </c>
      <c r="G111" t="s">
        <v>446</v>
      </c>
      <c r="H111" t="s">
        <v>455</v>
      </c>
      <c r="I111" t="s">
        <v>433</v>
      </c>
      <c r="J111" t="s">
        <v>9</v>
      </c>
      <c r="K111" t="s">
        <v>457</v>
      </c>
      <c r="M111" t="s">
        <v>461</v>
      </c>
      <c r="N111" t="s">
        <v>12</v>
      </c>
      <c r="T111" t="e">
        <v>#N/A</v>
      </c>
      <c r="U111" t="s">
        <v>9</v>
      </c>
      <c r="V111" t="e">
        <f>VLOOKUP(Table1[[#This Row],[Facility Name]],[1]Partners!G:G,1,FALSE)</f>
        <v>#N/A</v>
      </c>
      <c r="W111">
        <v>90</v>
      </c>
    </row>
    <row r="112" spans="1:23">
      <c r="A112" t="s">
        <v>633</v>
      </c>
      <c r="B112" t="s">
        <v>633</v>
      </c>
      <c r="D112" t="s">
        <v>635</v>
      </c>
      <c r="E112" t="s">
        <v>628</v>
      </c>
      <c r="F112" t="s">
        <v>445</v>
      </c>
      <c r="G112" t="s">
        <v>446</v>
      </c>
      <c r="H112" t="s">
        <v>455</v>
      </c>
      <c r="I112" t="s">
        <v>460</v>
      </c>
      <c r="J112" t="s">
        <v>9</v>
      </c>
      <c r="K112" t="s">
        <v>457</v>
      </c>
      <c r="M112" t="s">
        <v>461</v>
      </c>
      <c r="Q112" t="s">
        <v>12</v>
      </c>
      <c r="T112" t="e">
        <v>#N/A</v>
      </c>
      <c r="U112" t="s">
        <v>9</v>
      </c>
      <c r="V112" t="e">
        <f>VLOOKUP(Table1[[#This Row],[Facility Name]],[1]Partners!G:G,1,FALSE)</f>
        <v>#N/A</v>
      </c>
      <c r="W112">
        <v>91</v>
      </c>
    </row>
    <row r="113" spans="1:23">
      <c r="B113" t="s">
        <v>647</v>
      </c>
      <c r="D113" t="s">
        <v>648</v>
      </c>
      <c r="E113" t="s">
        <v>628</v>
      </c>
      <c r="F113" t="s">
        <v>445</v>
      </c>
      <c r="G113" t="s">
        <v>446</v>
      </c>
      <c r="H113" t="s">
        <v>447</v>
      </c>
      <c r="I113" t="s">
        <v>484</v>
      </c>
      <c r="J113" t="s">
        <v>9</v>
      </c>
      <c r="K113" t="s">
        <v>485</v>
      </c>
      <c r="M113" t="s">
        <v>486</v>
      </c>
      <c r="P113" t="s">
        <v>12</v>
      </c>
      <c r="T113" t="e">
        <v>#N/A</v>
      </c>
      <c r="U113" t="s">
        <v>9</v>
      </c>
      <c r="V113" t="str">
        <f>VLOOKUP(Table1[[#This Row],[Facility Name]],[1]Partners!G:G,1,FALSE)</f>
        <v>Howick Little Theatre</v>
      </c>
      <c r="W113">
        <v>92</v>
      </c>
    </row>
    <row r="114" spans="1:23">
      <c r="B114" t="s">
        <v>219</v>
      </c>
      <c r="C114" t="s">
        <v>219</v>
      </c>
      <c r="D114" t="s">
        <v>649</v>
      </c>
      <c r="E114" t="s">
        <v>628</v>
      </c>
      <c r="F114" t="s">
        <v>445</v>
      </c>
      <c r="G114" t="s">
        <v>454</v>
      </c>
      <c r="H114" t="s">
        <v>455</v>
      </c>
      <c r="I114" t="s">
        <v>456</v>
      </c>
      <c r="J114" t="s">
        <v>12</v>
      </c>
      <c r="K114" t="s">
        <v>457</v>
      </c>
      <c r="M114" t="s">
        <v>456</v>
      </c>
      <c r="S114" t="s">
        <v>12</v>
      </c>
      <c r="T114" t="s">
        <v>219</v>
      </c>
      <c r="U114" t="s">
        <v>12</v>
      </c>
      <c r="V114" t="e">
        <f>VLOOKUP(Table1[[#This Row],[Facility Name]],[1]Partners!G:G,1,FALSE)</f>
        <v>#N/A</v>
      </c>
      <c r="W114">
        <v>150</v>
      </c>
    </row>
    <row r="115" spans="1:23">
      <c r="B115" t="s">
        <v>223</v>
      </c>
      <c r="C115" t="s">
        <v>223</v>
      </c>
      <c r="D115" t="s">
        <v>650</v>
      </c>
      <c r="E115" t="s">
        <v>628</v>
      </c>
      <c r="F115" t="s">
        <v>445</v>
      </c>
      <c r="G115" t="s">
        <v>446</v>
      </c>
      <c r="H115" t="s">
        <v>447</v>
      </c>
      <c r="I115" t="s">
        <v>437</v>
      </c>
      <c r="J115" t="s">
        <v>12</v>
      </c>
      <c r="K115" t="s">
        <v>448</v>
      </c>
      <c r="M115" t="s">
        <v>449</v>
      </c>
      <c r="R115" t="s">
        <v>12</v>
      </c>
      <c r="T115" t="s">
        <v>223</v>
      </c>
      <c r="U115" t="s">
        <v>9</v>
      </c>
      <c r="V115" t="str">
        <f>VLOOKUP(Table1[[#This Row],[Facility Name]],[1]Partners!G:G,1,FALSE)</f>
        <v>Old Flat Bush School Hall</v>
      </c>
      <c r="W115">
        <v>157</v>
      </c>
    </row>
    <row r="116" spans="1:23">
      <c r="B116" t="s">
        <v>246</v>
      </c>
      <c r="C116" t="s">
        <v>246</v>
      </c>
      <c r="D116" t="s">
        <v>651</v>
      </c>
      <c r="E116" t="s">
        <v>628</v>
      </c>
      <c r="F116" t="s">
        <v>445</v>
      </c>
      <c r="G116" t="s">
        <v>454</v>
      </c>
      <c r="H116" t="s">
        <v>455</v>
      </c>
      <c r="I116" t="s">
        <v>456</v>
      </c>
      <c r="J116" t="s">
        <v>12</v>
      </c>
      <c r="K116" t="s">
        <v>457</v>
      </c>
      <c r="M116" t="s">
        <v>456</v>
      </c>
      <c r="S116" t="s">
        <v>12</v>
      </c>
      <c r="T116" t="s">
        <v>246</v>
      </c>
      <c r="U116" t="s">
        <v>12</v>
      </c>
      <c r="V116" t="e">
        <f>VLOOKUP(Table1[[#This Row],[Facility Name]],[1]Partners!G:G,1,FALSE)</f>
        <v>#N/A</v>
      </c>
      <c r="W116">
        <v>166</v>
      </c>
    </row>
    <row r="117" spans="1:23">
      <c r="B117" t="s">
        <v>257</v>
      </c>
      <c r="C117" t="s">
        <v>257</v>
      </c>
      <c r="D117" t="s">
        <v>652</v>
      </c>
      <c r="E117" t="s">
        <v>628</v>
      </c>
      <c r="F117" t="s">
        <v>445</v>
      </c>
      <c r="G117" t="s">
        <v>454</v>
      </c>
      <c r="H117" t="s">
        <v>455</v>
      </c>
      <c r="I117" t="s">
        <v>456</v>
      </c>
      <c r="J117" t="s">
        <v>12</v>
      </c>
      <c r="K117" t="s">
        <v>457</v>
      </c>
      <c r="M117" t="s">
        <v>456</v>
      </c>
      <c r="S117" t="s">
        <v>12</v>
      </c>
      <c r="T117" t="s">
        <v>257</v>
      </c>
      <c r="U117" t="s">
        <v>12</v>
      </c>
      <c r="V117" t="e">
        <f>VLOOKUP(Table1[[#This Row],[Facility Name]],[1]Partners!G:G,1,FALSE)</f>
        <v>#N/A</v>
      </c>
      <c r="W117">
        <v>175</v>
      </c>
    </row>
    <row r="118" spans="1:23">
      <c r="B118" t="s">
        <v>653</v>
      </c>
      <c r="D118" t="s">
        <v>654</v>
      </c>
      <c r="E118" t="s">
        <v>628</v>
      </c>
      <c r="F118" t="s">
        <v>445</v>
      </c>
      <c r="G118" t="s">
        <v>446</v>
      </c>
      <c r="H118" t="s">
        <v>455</v>
      </c>
      <c r="I118" t="s">
        <v>460</v>
      </c>
      <c r="J118" t="s">
        <v>9</v>
      </c>
      <c r="K118" t="s">
        <v>457</v>
      </c>
      <c r="M118" t="s">
        <v>461</v>
      </c>
      <c r="Q118" t="s">
        <v>12</v>
      </c>
      <c r="T118" t="e">
        <v>#N/A</v>
      </c>
      <c r="U118" t="s">
        <v>9</v>
      </c>
      <c r="V118" t="e">
        <f>VLOOKUP(Table1[[#This Row],[Facility Name]],[1]Partners!G:G,1,FALSE)</f>
        <v>#N/A</v>
      </c>
      <c r="W118">
        <v>176</v>
      </c>
    </row>
    <row r="119" spans="1:23">
      <c r="B119" t="s">
        <v>655</v>
      </c>
      <c r="D119" t="s">
        <v>656</v>
      </c>
      <c r="E119" t="s">
        <v>628</v>
      </c>
      <c r="F119" t="s">
        <v>505</v>
      </c>
      <c r="G119" t="s">
        <v>446</v>
      </c>
      <c r="H119" t="s">
        <v>447</v>
      </c>
      <c r="I119" t="s">
        <v>484</v>
      </c>
      <c r="J119" t="s">
        <v>9</v>
      </c>
      <c r="K119" t="s">
        <v>485</v>
      </c>
      <c r="M119" t="s">
        <v>486</v>
      </c>
      <c r="P119" t="s">
        <v>12</v>
      </c>
      <c r="T119" t="e">
        <v>#N/A</v>
      </c>
      <c r="U119" t="s">
        <v>9</v>
      </c>
      <c r="V119" t="str">
        <f>VLOOKUP(Table1[[#This Row],[Facility Name]],[1]Partners!G:G,1,FALSE)</f>
        <v>Te Tuhi</v>
      </c>
      <c r="W119">
        <v>245</v>
      </c>
    </row>
    <row r="120" spans="1:23">
      <c r="A120" t="s">
        <v>657</v>
      </c>
      <c r="B120" t="s">
        <v>657</v>
      </c>
      <c r="C120" t="s">
        <v>658</v>
      </c>
      <c r="D120" t="s">
        <v>659</v>
      </c>
      <c r="E120" t="s">
        <v>628</v>
      </c>
      <c r="F120" t="s">
        <v>505</v>
      </c>
      <c r="G120" t="s">
        <v>446</v>
      </c>
      <c r="H120" t="s">
        <v>447</v>
      </c>
      <c r="I120" t="s">
        <v>484</v>
      </c>
      <c r="J120" t="s">
        <v>9</v>
      </c>
      <c r="K120" t="s">
        <v>485</v>
      </c>
      <c r="M120" t="s">
        <v>486</v>
      </c>
      <c r="P120" t="s">
        <v>12</v>
      </c>
      <c r="T120" t="e">
        <v>#N/A</v>
      </c>
      <c r="U120" t="s">
        <v>9</v>
      </c>
      <c r="V120" t="str">
        <f>VLOOKUP(Table1[[#This Row],[Facility Name]],[1]Partners!G:G,1,FALSE)</f>
        <v>Uxbridge</v>
      </c>
      <c r="W120">
        <v>259</v>
      </c>
    </row>
    <row r="121" spans="1:23">
      <c r="B121" t="s">
        <v>406</v>
      </c>
      <c r="C121" t="s">
        <v>406</v>
      </c>
      <c r="D121" t="s">
        <v>660</v>
      </c>
      <c r="E121" t="s">
        <v>628</v>
      </c>
      <c r="F121" t="s">
        <v>445</v>
      </c>
      <c r="G121" t="s">
        <v>454</v>
      </c>
      <c r="H121" t="s">
        <v>455</v>
      </c>
      <c r="I121" t="s">
        <v>456</v>
      </c>
      <c r="J121" t="s">
        <v>12</v>
      </c>
      <c r="K121" t="s">
        <v>457</v>
      </c>
      <c r="M121" t="s">
        <v>456</v>
      </c>
      <c r="S121" t="s">
        <v>12</v>
      </c>
      <c r="T121" t="s">
        <v>406</v>
      </c>
      <c r="U121" t="s">
        <v>12</v>
      </c>
      <c r="V121" t="e">
        <f>VLOOKUP(Table1[[#This Row],[Facility Name]],[1]Partners!G:G,1,FALSE)</f>
        <v>#N/A</v>
      </c>
      <c r="W121">
        <v>283</v>
      </c>
    </row>
    <row r="122" spans="1:23">
      <c r="B122" t="s">
        <v>25</v>
      </c>
      <c r="C122" t="s">
        <v>25</v>
      </c>
      <c r="D122" t="s">
        <v>661</v>
      </c>
      <c r="E122" t="s">
        <v>662</v>
      </c>
      <c r="F122" t="s">
        <v>505</v>
      </c>
      <c r="G122" t="s">
        <v>446</v>
      </c>
      <c r="H122" t="s">
        <v>447</v>
      </c>
      <c r="I122" t="s">
        <v>433</v>
      </c>
      <c r="J122" t="s">
        <v>12</v>
      </c>
      <c r="K122" t="s">
        <v>448</v>
      </c>
      <c r="M122" t="s">
        <v>449</v>
      </c>
      <c r="N122" t="s">
        <v>12</v>
      </c>
      <c r="T122" t="s">
        <v>25</v>
      </c>
      <c r="U122" t="s">
        <v>9</v>
      </c>
      <c r="V122" t="str">
        <f>VLOOKUP(Table1[[#This Row],[Facility Name]],[1]Partners!G:G,1,FALSE)</f>
        <v>Bayview Community Centre</v>
      </c>
      <c r="W122">
        <v>15</v>
      </c>
    </row>
    <row r="123" spans="1:23">
      <c r="B123" t="s">
        <v>26</v>
      </c>
      <c r="C123" t="s">
        <v>26</v>
      </c>
      <c r="D123" t="s">
        <v>663</v>
      </c>
      <c r="E123" t="s">
        <v>662</v>
      </c>
      <c r="F123" t="s">
        <v>445</v>
      </c>
      <c r="G123" t="s">
        <v>446</v>
      </c>
      <c r="H123" t="s">
        <v>447</v>
      </c>
      <c r="I123" t="s">
        <v>433</v>
      </c>
      <c r="J123" t="s">
        <v>12</v>
      </c>
      <c r="K123" t="s">
        <v>448</v>
      </c>
      <c r="M123" t="s">
        <v>449</v>
      </c>
      <c r="N123" t="s">
        <v>12</v>
      </c>
      <c r="T123" t="s">
        <v>26</v>
      </c>
      <c r="U123" t="s">
        <v>9</v>
      </c>
      <c r="V123" t="str">
        <f>VLOOKUP(Table1[[#This Row],[Facility Name]],[1]Partners!G:G,1,FALSE)</f>
        <v>Beach Haven Community House</v>
      </c>
      <c r="W123">
        <v>16</v>
      </c>
    </row>
    <row r="124" spans="1:23">
      <c r="B124" t="s">
        <v>28</v>
      </c>
      <c r="C124" t="s">
        <v>28</v>
      </c>
      <c r="D124" t="s">
        <v>664</v>
      </c>
      <c r="E124" t="s">
        <v>662</v>
      </c>
      <c r="F124" t="s">
        <v>445</v>
      </c>
      <c r="G124" t="s">
        <v>446</v>
      </c>
      <c r="H124" t="s">
        <v>447</v>
      </c>
      <c r="I124" t="s">
        <v>433</v>
      </c>
      <c r="J124" t="s">
        <v>12</v>
      </c>
      <c r="K124" t="s">
        <v>448</v>
      </c>
      <c r="M124" t="s">
        <v>449</v>
      </c>
      <c r="N124" t="s">
        <v>12</v>
      </c>
      <c r="T124" t="s">
        <v>28</v>
      </c>
      <c r="U124" t="s">
        <v>9</v>
      </c>
      <c r="V124" t="str">
        <f>VLOOKUP(Table1[[#This Row],[Facility Name]],[1]Partners!G:G,1,FALSE)</f>
        <v>Birkdale Community House</v>
      </c>
      <c r="W124">
        <v>18</v>
      </c>
    </row>
    <row r="125" spans="1:23">
      <c r="B125" t="s">
        <v>29</v>
      </c>
      <c r="C125" t="s">
        <v>665</v>
      </c>
      <c r="D125" t="s">
        <v>666</v>
      </c>
      <c r="E125" t="s">
        <v>662</v>
      </c>
      <c r="F125" t="s">
        <v>445</v>
      </c>
      <c r="G125" t="s">
        <v>454</v>
      </c>
      <c r="H125" t="s">
        <v>455</v>
      </c>
      <c r="I125" t="s">
        <v>456</v>
      </c>
      <c r="J125" t="s">
        <v>12</v>
      </c>
      <c r="K125" t="s">
        <v>457</v>
      </c>
      <c r="M125" t="s">
        <v>456</v>
      </c>
      <c r="S125" t="s">
        <v>12</v>
      </c>
      <c r="T125" t="s">
        <v>29</v>
      </c>
      <c r="U125" t="s">
        <v>12</v>
      </c>
      <c r="V125" t="e">
        <f>VLOOKUP(Table1[[#This Row],[Facility Name]],[1]Partners!G:G,1,FALSE)</f>
        <v>#N/A</v>
      </c>
      <c r="W125">
        <v>19</v>
      </c>
    </row>
    <row r="126" spans="1:23">
      <c r="A126" t="s">
        <v>30</v>
      </c>
      <c r="B126" t="s">
        <v>30</v>
      </c>
      <c r="D126" t="s">
        <v>667</v>
      </c>
      <c r="E126" t="s">
        <v>662</v>
      </c>
      <c r="F126" t="s">
        <v>445</v>
      </c>
      <c r="G126" t="s">
        <v>446</v>
      </c>
      <c r="H126" t="s">
        <v>455</v>
      </c>
      <c r="I126" t="s">
        <v>460</v>
      </c>
      <c r="J126" t="s">
        <v>12</v>
      </c>
      <c r="K126" t="s">
        <v>457</v>
      </c>
      <c r="M126" t="s">
        <v>461</v>
      </c>
      <c r="Q126" t="s">
        <v>12</v>
      </c>
      <c r="T126" t="s">
        <v>30</v>
      </c>
      <c r="U126" t="s">
        <v>12</v>
      </c>
      <c r="V126" t="e">
        <f>VLOOKUP(Table1[[#This Row],[Facility Name]],[1]Partners!G:G,1,FALSE)</f>
        <v>#N/A</v>
      </c>
      <c r="W126">
        <v>20</v>
      </c>
    </row>
    <row r="127" spans="1:23">
      <c r="B127" t="s">
        <v>122</v>
      </c>
      <c r="C127" t="s">
        <v>122</v>
      </c>
      <c r="D127" t="s">
        <v>668</v>
      </c>
      <c r="E127" t="s">
        <v>662</v>
      </c>
      <c r="F127" t="s">
        <v>483</v>
      </c>
      <c r="G127" t="s">
        <v>446</v>
      </c>
      <c r="H127" t="s">
        <v>447</v>
      </c>
      <c r="I127" t="s">
        <v>433</v>
      </c>
      <c r="J127" t="s">
        <v>12</v>
      </c>
      <c r="K127" t="s">
        <v>448</v>
      </c>
      <c r="M127" t="s">
        <v>449</v>
      </c>
      <c r="N127" t="s">
        <v>12</v>
      </c>
      <c r="T127" t="s">
        <v>122</v>
      </c>
      <c r="U127" t="s">
        <v>9</v>
      </c>
      <c r="V127" t="str">
        <f>VLOOKUP(Table1[[#This Row],[Facility Name]],[1]Partners!G:G,1,FALSE)</f>
        <v>Glenfield Community Centre</v>
      </c>
      <c r="W127">
        <v>68</v>
      </c>
    </row>
    <row r="128" spans="1:23">
      <c r="B128" t="s">
        <v>669</v>
      </c>
      <c r="D128" t="s">
        <v>670</v>
      </c>
      <c r="E128" t="s">
        <v>662</v>
      </c>
      <c r="F128" t="s">
        <v>445</v>
      </c>
      <c r="G128" t="s">
        <v>446</v>
      </c>
      <c r="H128" t="s">
        <v>455</v>
      </c>
      <c r="I128" t="s">
        <v>460</v>
      </c>
      <c r="J128" t="s">
        <v>9</v>
      </c>
      <c r="K128" t="s">
        <v>457</v>
      </c>
      <c r="M128" t="s">
        <v>461</v>
      </c>
      <c r="Q128" t="s">
        <v>12</v>
      </c>
      <c r="T128" t="e">
        <v>#N/A</v>
      </c>
      <c r="U128" t="s">
        <v>9</v>
      </c>
      <c r="V128" t="e">
        <f>VLOOKUP(Table1[[#This Row],[Facility Name]],[1]Partners!G:G,1,FALSE)</f>
        <v>#N/A</v>
      </c>
      <c r="W128">
        <v>69</v>
      </c>
    </row>
    <row r="129" spans="1:23">
      <c r="B129" t="s">
        <v>671</v>
      </c>
      <c r="C129" t="s">
        <v>672</v>
      </c>
      <c r="D129" t="s">
        <v>673</v>
      </c>
      <c r="E129" t="s">
        <v>662</v>
      </c>
      <c r="F129" t="s">
        <v>505</v>
      </c>
      <c r="G129" t="s">
        <v>446</v>
      </c>
      <c r="H129" t="s">
        <v>447</v>
      </c>
      <c r="I129" t="s">
        <v>433</v>
      </c>
      <c r="J129" t="s">
        <v>9</v>
      </c>
      <c r="K129" t="s">
        <v>448</v>
      </c>
      <c r="M129" t="s">
        <v>449</v>
      </c>
      <c r="N129" t="s">
        <v>12</v>
      </c>
      <c r="T129" t="e">
        <v>#N/A</v>
      </c>
      <c r="U129" t="s">
        <v>9</v>
      </c>
      <c r="V129" t="str">
        <f>VLOOKUP(Table1[[#This Row],[Facility Name]],[1]Partners!G:G,1,FALSE)</f>
        <v>Hearts and Minds</v>
      </c>
      <c r="W129">
        <v>79</v>
      </c>
    </row>
    <row r="130" spans="1:23">
      <c r="B130" t="s">
        <v>139</v>
      </c>
      <c r="C130" t="s">
        <v>139</v>
      </c>
      <c r="D130" t="s">
        <v>674</v>
      </c>
      <c r="E130" t="s">
        <v>662</v>
      </c>
      <c r="F130" t="s">
        <v>505</v>
      </c>
      <c r="G130" t="s">
        <v>446</v>
      </c>
      <c r="H130" t="s">
        <v>447</v>
      </c>
      <c r="I130" t="s">
        <v>433</v>
      </c>
      <c r="J130" t="s">
        <v>12</v>
      </c>
      <c r="K130" t="s">
        <v>448</v>
      </c>
      <c r="M130" t="s">
        <v>449</v>
      </c>
      <c r="N130" t="s">
        <v>12</v>
      </c>
      <c r="T130" t="s">
        <v>139</v>
      </c>
      <c r="U130" t="s">
        <v>9</v>
      </c>
      <c r="V130" t="str">
        <f>VLOOKUP(Table1[[#This Row],[Facility Name]],[1]Partners!G:G,1,FALSE)</f>
        <v>Highbury Community House</v>
      </c>
      <c r="W130">
        <v>84</v>
      </c>
    </row>
    <row r="131" spans="1:23">
      <c r="B131" t="s">
        <v>675</v>
      </c>
      <c r="C131" t="s">
        <v>676</v>
      </c>
      <c r="D131" t="s">
        <v>677</v>
      </c>
      <c r="E131" t="s">
        <v>662</v>
      </c>
      <c r="F131" t="s">
        <v>445</v>
      </c>
      <c r="G131" t="s">
        <v>446</v>
      </c>
      <c r="H131" t="s">
        <v>447</v>
      </c>
      <c r="I131" t="s">
        <v>433</v>
      </c>
      <c r="J131" t="s">
        <v>9</v>
      </c>
      <c r="K131" t="s">
        <v>448</v>
      </c>
      <c r="M131" t="s">
        <v>449</v>
      </c>
      <c r="N131" t="s">
        <v>12</v>
      </c>
      <c r="T131" t="e">
        <v>#N/A</v>
      </c>
      <c r="U131" t="s">
        <v>9</v>
      </c>
      <c r="V131" t="str">
        <f>VLOOKUP(Table1[[#This Row],[Facility Name]],[1]Partners!G:G,1,FALSE)</f>
        <v>Marlborough Park Youth Facility</v>
      </c>
      <c r="W131">
        <v>127</v>
      </c>
    </row>
    <row r="132" spans="1:23">
      <c r="B132" t="s">
        <v>678</v>
      </c>
      <c r="C132" t="s">
        <v>679</v>
      </c>
      <c r="D132" t="s">
        <v>680</v>
      </c>
      <c r="E132" t="s">
        <v>662</v>
      </c>
      <c r="F132" t="s">
        <v>445</v>
      </c>
      <c r="G132" t="s">
        <v>446</v>
      </c>
      <c r="H132" t="s">
        <v>447</v>
      </c>
      <c r="I132" t="s">
        <v>484</v>
      </c>
      <c r="J132" t="s">
        <v>9</v>
      </c>
      <c r="K132" t="s">
        <v>485</v>
      </c>
      <c r="M132" t="s">
        <v>486</v>
      </c>
      <c r="P132" t="s">
        <v>12</v>
      </c>
      <c r="T132" t="e">
        <v>#N/A</v>
      </c>
      <c r="U132" t="s">
        <v>9</v>
      </c>
      <c r="V132" t="str">
        <f>VLOOKUP(Table1[[#This Row],[Facility Name]],[1]Partners!G:G,1,FALSE)</f>
        <v>Northart Gallery</v>
      </c>
      <c r="W132">
        <v>152</v>
      </c>
    </row>
    <row r="133" spans="1:23">
      <c r="B133" t="s">
        <v>681</v>
      </c>
      <c r="D133" t="s">
        <v>682</v>
      </c>
      <c r="E133" t="s">
        <v>662</v>
      </c>
      <c r="F133" t="s">
        <v>445</v>
      </c>
      <c r="G133" t="s">
        <v>446</v>
      </c>
      <c r="H133" t="s">
        <v>455</v>
      </c>
      <c r="I133" t="s">
        <v>460</v>
      </c>
      <c r="J133" t="s">
        <v>9</v>
      </c>
      <c r="K133" t="s">
        <v>457</v>
      </c>
      <c r="M133" t="s">
        <v>461</v>
      </c>
      <c r="Q133" t="s">
        <v>12</v>
      </c>
      <c r="T133" t="e">
        <v>#N/A</v>
      </c>
      <c r="U133" t="s">
        <v>9</v>
      </c>
      <c r="V133" t="e">
        <f>VLOOKUP(Table1[[#This Row],[Facility Name]],[1]Partners!G:G,1,FALSE)</f>
        <v>#N/A</v>
      </c>
      <c r="W133">
        <v>153</v>
      </c>
    </row>
    <row r="134" spans="1:23">
      <c r="B134" t="s">
        <v>220</v>
      </c>
      <c r="C134" t="s">
        <v>220</v>
      </c>
      <c r="D134" t="s">
        <v>683</v>
      </c>
      <c r="E134" t="s">
        <v>662</v>
      </c>
      <c r="F134" t="s">
        <v>445</v>
      </c>
      <c r="G134" t="s">
        <v>454</v>
      </c>
      <c r="H134" t="s">
        <v>455</v>
      </c>
      <c r="I134" t="s">
        <v>456</v>
      </c>
      <c r="J134" t="s">
        <v>12</v>
      </c>
      <c r="K134" t="s">
        <v>457</v>
      </c>
      <c r="M134" t="s">
        <v>456</v>
      </c>
      <c r="S134" t="s">
        <v>12</v>
      </c>
      <c r="T134" t="e">
        <v>#N/A</v>
      </c>
      <c r="U134" t="s">
        <v>12</v>
      </c>
      <c r="V134" t="e">
        <f>VLOOKUP(Table1[[#This Row],[Facility Name]],[1]Partners!G:G,1,FALSE)</f>
        <v>#N/A</v>
      </c>
      <c r="W134">
        <v>154</v>
      </c>
    </row>
    <row r="135" spans="1:23">
      <c r="A135" t="s">
        <v>684</v>
      </c>
      <c r="B135" t="s">
        <v>154</v>
      </c>
      <c r="C135" t="s">
        <v>685</v>
      </c>
      <c r="D135" t="s">
        <v>686</v>
      </c>
      <c r="E135" t="s">
        <v>687</v>
      </c>
      <c r="F135" t="s">
        <v>445</v>
      </c>
      <c r="G135" t="s">
        <v>446</v>
      </c>
      <c r="H135" t="s">
        <v>455</v>
      </c>
      <c r="I135" t="s">
        <v>484</v>
      </c>
      <c r="J135" t="s">
        <v>12</v>
      </c>
      <c r="K135" t="s">
        <v>457</v>
      </c>
      <c r="M135" t="s">
        <v>461</v>
      </c>
      <c r="P135" t="s">
        <v>12</v>
      </c>
      <c r="T135" t="s">
        <v>154</v>
      </c>
      <c r="U135" t="s">
        <v>12</v>
      </c>
      <c r="V135" t="e">
        <f>VLOOKUP(Table1[[#This Row],[Facility Name]],[1]Partners!G:G,1,FALSE)</f>
        <v>#N/A</v>
      </c>
      <c r="W135">
        <v>115</v>
      </c>
    </row>
    <row r="136" spans="1:23">
      <c r="B136" t="s">
        <v>688</v>
      </c>
      <c r="D136" t="s">
        <v>689</v>
      </c>
      <c r="E136" t="s">
        <v>687</v>
      </c>
      <c r="F136" t="s">
        <v>445</v>
      </c>
      <c r="G136" t="s">
        <v>446</v>
      </c>
      <c r="H136" t="s">
        <v>455</v>
      </c>
      <c r="I136" t="s">
        <v>460</v>
      </c>
      <c r="J136" t="s">
        <v>9</v>
      </c>
      <c r="K136" t="s">
        <v>457</v>
      </c>
      <c r="M136" t="s">
        <v>461</v>
      </c>
      <c r="Q136" t="s">
        <v>12</v>
      </c>
      <c r="T136" t="e">
        <v>#N/A</v>
      </c>
      <c r="U136" t="s">
        <v>9</v>
      </c>
      <c r="V136" t="e">
        <f>VLOOKUP(Table1[[#This Row],[Facility Name]],[1]Partners!G:G,1,FALSE)</f>
        <v>#N/A</v>
      </c>
      <c r="W136">
        <v>116</v>
      </c>
    </row>
    <row r="137" spans="1:23">
      <c r="B137" t="s">
        <v>161</v>
      </c>
      <c r="C137" t="s">
        <v>690</v>
      </c>
      <c r="D137" t="s">
        <v>691</v>
      </c>
      <c r="E137" t="s">
        <v>687</v>
      </c>
      <c r="F137" t="s">
        <v>445</v>
      </c>
      <c r="G137" t="s">
        <v>454</v>
      </c>
      <c r="H137" t="s">
        <v>455</v>
      </c>
      <c r="I137" t="s">
        <v>456</v>
      </c>
      <c r="J137" t="s">
        <v>12</v>
      </c>
      <c r="K137" t="s">
        <v>457</v>
      </c>
      <c r="M137" t="s">
        <v>456</v>
      </c>
      <c r="S137" t="s">
        <v>12</v>
      </c>
      <c r="T137" t="s">
        <v>161</v>
      </c>
      <c r="U137" t="s">
        <v>12</v>
      </c>
      <c r="V137" t="e">
        <f>VLOOKUP(Table1[[#This Row],[Facility Name]],[1]Partners!G:G,1,FALSE)</f>
        <v>#N/A</v>
      </c>
      <c r="W137">
        <v>117</v>
      </c>
    </row>
    <row r="138" spans="1:23">
      <c r="B138" t="s">
        <v>692</v>
      </c>
      <c r="D138" t="s">
        <v>693</v>
      </c>
      <c r="E138" t="s">
        <v>687</v>
      </c>
      <c r="F138" t="s">
        <v>445</v>
      </c>
      <c r="G138" t="s">
        <v>446</v>
      </c>
      <c r="H138" t="s">
        <v>455</v>
      </c>
      <c r="I138" t="s">
        <v>460</v>
      </c>
      <c r="J138" t="s">
        <v>9</v>
      </c>
      <c r="K138" t="s">
        <v>457</v>
      </c>
      <c r="M138" t="s">
        <v>461</v>
      </c>
      <c r="Q138" t="s">
        <v>12</v>
      </c>
      <c r="T138" t="e">
        <v>#N/A</v>
      </c>
      <c r="U138" t="s">
        <v>9</v>
      </c>
      <c r="V138" t="e">
        <f>VLOOKUP(Table1[[#This Row],[Facility Name]],[1]Partners!G:G,1,FALSE)</f>
        <v>#N/A</v>
      </c>
      <c r="W138">
        <v>118</v>
      </c>
    </row>
    <row r="139" spans="1:23">
      <c r="B139" t="s">
        <v>162</v>
      </c>
      <c r="C139" t="s">
        <v>694</v>
      </c>
      <c r="D139" t="s">
        <v>695</v>
      </c>
      <c r="E139" t="s">
        <v>687</v>
      </c>
      <c r="F139" t="s">
        <v>445</v>
      </c>
      <c r="G139" t="s">
        <v>454</v>
      </c>
      <c r="H139" t="s">
        <v>455</v>
      </c>
      <c r="I139" t="s">
        <v>456</v>
      </c>
      <c r="J139" t="s">
        <v>12</v>
      </c>
      <c r="K139" t="s">
        <v>457</v>
      </c>
      <c r="M139" t="s">
        <v>456</v>
      </c>
      <c r="S139" t="s">
        <v>12</v>
      </c>
      <c r="T139" t="s">
        <v>162</v>
      </c>
      <c r="U139" t="s">
        <v>12</v>
      </c>
      <c r="V139" t="e">
        <f>VLOOKUP(Table1[[#This Row],[Facility Name]],[1]Partners!G:G,1,FALSE)</f>
        <v>#N/A</v>
      </c>
      <c r="W139">
        <v>119</v>
      </c>
    </row>
    <row r="140" spans="1:23">
      <c r="A140" t="s">
        <v>684</v>
      </c>
      <c r="B140" t="s">
        <v>163</v>
      </c>
      <c r="D140" t="s">
        <v>696</v>
      </c>
      <c r="E140" t="s">
        <v>687</v>
      </c>
      <c r="F140" t="s">
        <v>445</v>
      </c>
      <c r="G140" t="s">
        <v>446</v>
      </c>
      <c r="H140" t="s">
        <v>455</v>
      </c>
      <c r="I140" t="s">
        <v>460</v>
      </c>
      <c r="J140" t="s">
        <v>12</v>
      </c>
      <c r="K140" t="s">
        <v>457</v>
      </c>
      <c r="M140" t="s">
        <v>461</v>
      </c>
      <c r="Q140" t="s">
        <v>12</v>
      </c>
      <c r="T140" t="s">
        <v>163</v>
      </c>
      <c r="U140" t="s">
        <v>12</v>
      </c>
      <c r="V140" t="e">
        <f>VLOOKUP(Table1[[#This Row],[Facility Name]],[1]Partners!G:G,1,FALSE)</f>
        <v>#N/A</v>
      </c>
      <c r="W140">
        <v>120</v>
      </c>
    </row>
    <row r="141" spans="1:23">
      <c r="B141" t="s">
        <v>165</v>
      </c>
      <c r="C141" t="s">
        <v>697</v>
      </c>
      <c r="D141" t="s">
        <v>698</v>
      </c>
      <c r="E141" t="s">
        <v>687</v>
      </c>
      <c r="F141" t="s">
        <v>445</v>
      </c>
      <c r="G141" t="s">
        <v>454</v>
      </c>
      <c r="H141" t="s">
        <v>455</v>
      </c>
      <c r="I141" t="s">
        <v>456</v>
      </c>
      <c r="J141" t="s">
        <v>12</v>
      </c>
      <c r="K141" t="s">
        <v>457</v>
      </c>
      <c r="M141" t="s">
        <v>456</v>
      </c>
      <c r="S141" t="s">
        <v>12</v>
      </c>
      <c r="T141" t="s">
        <v>165</v>
      </c>
      <c r="U141" t="s">
        <v>12</v>
      </c>
      <c r="V141" t="e">
        <f>VLOOKUP(Table1[[#This Row],[Facility Name]],[1]Partners!G:G,1,FALSE)</f>
        <v>#N/A</v>
      </c>
      <c r="W141">
        <v>121</v>
      </c>
    </row>
    <row r="142" spans="1:23">
      <c r="B142" t="s">
        <v>191</v>
      </c>
      <c r="C142" t="s">
        <v>699</v>
      </c>
      <c r="D142" t="s">
        <v>700</v>
      </c>
      <c r="E142" t="s">
        <v>687</v>
      </c>
      <c r="F142" t="s">
        <v>445</v>
      </c>
      <c r="G142" t="s">
        <v>454</v>
      </c>
      <c r="H142" t="s">
        <v>455</v>
      </c>
      <c r="I142" t="s">
        <v>456</v>
      </c>
      <c r="J142" t="s">
        <v>12</v>
      </c>
      <c r="K142" t="s">
        <v>457</v>
      </c>
      <c r="M142" t="s">
        <v>456</v>
      </c>
      <c r="S142" t="s">
        <v>12</v>
      </c>
      <c r="T142" t="s">
        <v>191</v>
      </c>
      <c r="U142" t="s">
        <v>12</v>
      </c>
      <c r="V142" t="e">
        <f>VLOOKUP(Table1[[#This Row],[Facility Name]],[1]Partners!G:G,1,FALSE)</f>
        <v>#N/A</v>
      </c>
      <c r="W142">
        <v>137</v>
      </c>
    </row>
    <row r="143" spans="1:23">
      <c r="B143" t="s">
        <v>218</v>
      </c>
      <c r="C143" t="s">
        <v>218</v>
      </c>
      <c r="D143" t="s">
        <v>701</v>
      </c>
      <c r="E143" t="s">
        <v>687</v>
      </c>
      <c r="F143" t="s">
        <v>445</v>
      </c>
      <c r="G143" t="s">
        <v>446</v>
      </c>
      <c r="H143" t="s">
        <v>447</v>
      </c>
      <c r="I143" t="s">
        <v>433</v>
      </c>
      <c r="J143" t="s">
        <v>12</v>
      </c>
      <c r="K143" t="s">
        <v>448</v>
      </c>
      <c r="M143" t="s">
        <v>449</v>
      </c>
      <c r="N143" t="s">
        <v>12</v>
      </c>
      <c r="T143" t="s">
        <v>218</v>
      </c>
      <c r="U143" t="s">
        <v>9</v>
      </c>
      <c r="V143" t="str">
        <f>VLOOKUP(Table1[[#This Row],[Facility Name]],[1]Partners!G:G,1,FALSE)</f>
        <v>Nga Tapuwae Community Centre</v>
      </c>
      <c r="W143">
        <v>149</v>
      </c>
    </row>
    <row r="144" spans="1:23">
      <c r="A144" t="s">
        <v>247</v>
      </c>
      <c r="B144" t="s">
        <v>247</v>
      </c>
      <c r="D144" t="s">
        <v>702</v>
      </c>
      <c r="E144" t="s">
        <v>687</v>
      </c>
      <c r="F144" t="s">
        <v>445</v>
      </c>
      <c r="G144" t="s">
        <v>446</v>
      </c>
      <c r="H144" t="s">
        <v>455</v>
      </c>
      <c r="I144" t="s">
        <v>460</v>
      </c>
      <c r="J144" t="s">
        <v>12</v>
      </c>
      <c r="K144" t="s">
        <v>457</v>
      </c>
      <c r="M144" t="s">
        <v>461</v>
      </c>
      <c r="Q144" t="s">
        <v>12</v>
      </c>
      <c r="T144" t="s">
        <v>247</v>
      </c>
      <c r="U144" t="s">
        <v>12</v>
      </c>
      <c r="V144" t="e">
        <f>VLOOKUP(Table1[[#This Row],[Facility Name]],[1]Partners!G:G,1,FALSE)</f>
        <v>#N/A</v>
      </c>
      <c r="W144">
        <v>167</v>
      </c>
    </row>
    <row r="145" spans="1:23">
      <c r="B145" t="s">
        <v>249</v>
      </c>
      <c r="C145" t="s">
        <v>703</v>
      </c>
      <c r="D145" t="s">
        <v>704</v>
      </c>
      <c r="E145" t="s">
        <v>687</v>
      </c>
      <c r="F145" t="s">
        <v>445</v>
      </c>
      <c r="G145" t="s">
        <v>446</v>
      </c>
      <c r="H145" t="s">
        <v>447</v>
      </c>
      <c r="I145" t="s">
        <v>433</v>
      </c>
      <c r="J145" t="s">
        <v>12</v>
      </c>
      <c r="K145" t="s">
        <v>448</v>
      </c>
      <c r="M145" t="s">
        <v>449</v>
      </c>
      <c r="N145" t="s">
        <v>12</v>
      </c>
      <c r="T145" t="s">
        <v>249</v>
      </c>
      <c r="U145" t="s">
        <v>9</v>
      </c>
      <c r="V145" t="str">
        <f>VLOOKUP(Table1[[#This Row],[Facility Name]],[1]Partners!G:G,1,FALSE)</f>
        <v>Otahuhu Town Hall &amp; Community Centre</v>
      </c>
      <c r="W145">
        <v>168</v>
      </c>
    </row>
    <row r="146" spans="1:23">
      <c r="B146" t="s">
        <v>412</v>
      </c>
      <c r="C146" t="s">
        <v>705</v>
      </c>
      <c r="D146" t="s">
        <v>706</v>
      </c>
      <c r="E146" t="s">
        <v>687</v>
      </c>
      <c r="F146" t="s">
        <v>445</v>
      </c>
      <c r="G146" t="s">
        <v>446</v>
      </c>
      <c r="H146" t="s">
        <v>455</v>
      </c>
      <c r="I146" t="s">
        <v>437</v>
      </c>
      <c r="J146" t="s">
        <v>12</v>
      </c>
      <c r="K146" t="s">
        <v>457</v>
      </c>
      <c r="M146" t="s">
        <v>449</v>
      </c>
      <c r="R146" t="s">
        <v>12</v>
      </c>
      <c r="T146" t="s">
        <v>412</v>
      </c>
      <c r="U146" t="s">
        <v>12</v>
      </c>
      <c r="V146" t="e">
        <f>VLOOKUP(Table1[[#This Row],[Facility Name]],[1]Partners!G:G,1,FALSE)</f>
        <v>#N/A</v>
      </c>
      <c r="W146">
        <v>288</v>
      </c>
    </row>
    <row r="147" spans="1:23">
      <c r="B147" t="s">
        <v>41</v>
      </c>
      <c r="C147" t="s">
        <v>41</v>
      </c>
      <c r="D147" t="s">
        <v>707</v>
      </c>
      <c r="E147" t="s">
        <v>708</v>
      </c>
      <c r="F147" t="s">
        <v>445</v>
      </c>
      <c r="G147" t="s">
        <v>446</v>
      </c>
      <c r="H147" t="s">
        <v>447</v>
      </c>
      <c r="I147" t="s">
        <v>433</v>
      </c>
      <c r="J147" t="s">
        <v>12</v>
      </c>
      <c r="K147" t="s">
        <v>448</v>
      </c>
      <c r="M147" t="s">
        <v>449</v>
      </c>
      <c r="N147" t="s">
        <v>12</v>
      </c>
      <c r="T147" t="s">
        <v>41</v>
      </c>
      <c r="U147" t="s">
        <v>9</v>
      </c>
      <c r="V147" t="str">
        <f>VLOOKUP(Table1[[#This Row],[Facility Name]],[1]Partners!G:G,1,FALSE)</f>
        <v>Clendon Park Community House</v>
      </c>
      <c r="W147">
        <v>29</v>
      </c>
    </row>
    <row r="148" spans="1:23">
      <c r="B148" t="s">
        <v>166</v>
      </c>
      <c r="C148" t="s">
        <v>709</v>
      </c>
      <c r="D148" t="s">
        <v>710</v>
      </c>
      <c r="E148" t="s">
        <v>708</v>
      </c>
      <c r="F148" t="s">
        <v>445</v>
      </c>
      <c r="G148" t="s">
        <v>446</v>
      </c>
      <c r="H148" t="s">
        <v>447</v>
      </c>
      <c r="I148" t="s">
        <v>433</v>
      </c>
      <c r="J148" t="s">
        <v>12</v>
      </c>
      <c r="K148" t="s">
        <v>448</v>
      </c>
      <c r="M148" t="s">
        <v>449</v>
      </c>
      <c r="N148" t="s">
        <v>12</v>
      </c>
      <c r="T148" t="s">
        <v>166</v>
      </c>
      <c r="U148" t="s">
        <v>9</v>
      </c>
      <c r="V148" t="str">
        <f>VLOOKUP(Table1[[#This Row],[Facility Name]],[1]Partners!G:G,1,FALSE)</f>
        <v>Manu Tukutuku Community Centre</v>
      </c>
      <c r="W148">
        <v>122</v>
      </c>
    </row>
    <row r="149" spans="1:23">
      <c r="A149" t="s">
        <v>168</v>
      </c>
      <c r="B149" t="s">
        <v>168</v>
      </c>
      <c r="D149" t="s">
        <v>711</v>
      </c>
      <c r="E149" t="s">
        <v>708</v>
      </c>
      <c r="F149" t="s">
        <v>445</v>
      </c>
      <c r="G149" t="s">
        <v>446</v>
      </c>
      <c r="H149" t="s">
        <v>455</v>
      </c>
      <c r="I149" t="s">
        <v>460</v>
      </c>
      <c r="J149" t="s">
        <v>12</v>
      </c>
      <c r="K149" t="s">
        <v>457</v>
      </c>
      <c r="M149" t="s">
        <v>461</v>
      </c>
      <c r="Q149" t="s">
        <v>12</v>
      </c>
      <c r="T149" t="s">
        <v>168</v>
      </c>
      <c r="U149" t="s">
        <v>12</v>
      </c>
      <c r="V149" t="e">
        <f>VLOOKUP(Table1[[#This Row],[Facility Name]],[1]Partners!G:G,1,FALSE)</f>
        <v>#N/A</v>
      </c>
      <c r="W149">
        <v>124</v>
      </c>
    </row>
    <row r="150" spans="1:23">
      <c r="A150" t="s">
        <v>201</v>
      </c>
      <c r="B150" t="s">
        <v>201</v>
      </c>
      <c r="C150" t="s">
        <v>201</v>
      </c>
      <c r="D150" t="s">
        <v>712</v>
      </c>
      <c r="E150" t="s">
        <v>708</v>
      </c>
      <c r="F150" t="s">
        <v>445</v>
      </c>
      <c r="G150" t="s">
        <v>446</v>
      </c>
      <c r="H150" t="s">
        <v>455</v>
      </c>
      <c r="I150" t="s">
        <v>484</v>
      </c>
      <c r="J150" t="s">
        <v>12</v>
      </c>
      <c r="K150" t="s">
        <v>457</v>
      </c>
      <c r="M150" t="s">
        <v>461</v>
      </c>
      <c r="P150" t="s">
        <v>12</v>
      </c>
      <c r="T150" t="s">
        <v>201</v>
      </c>
      <c r="U150" t="s">
        <v>12</v>
      </c>
      <c r="V150" t="e">
        <f>VLOOKUP(Table1[[#This Row],[Facility Name]],[1]Partners!G:G,1,FALSE)</f>
        <v>#N/A</v>
      </c>
      <c r="W150">
        <v>146</v>
      </c>
    </row>
    <row r="151" spans="1:23">
      <c r="B151" t="s">
        <v>288</v>
      </c>
      <c r="C151" t="s">
        <v>288</v>
      </c>
      <c r="D151" t="s">
        <v>713</v>
      </c>
      <c r="E151" t="s">
        <v>708</v>
      </c>
      <c r="F151" t="s">
        <v>505</v>
      </c>
      <c r="G151" t="s">
        <v>446</v>
      </c>
      <c r="H151" t="s">
        <v>447</v>
      </c>
      <c r="I151" t="s">
        <v>433</v>
      </c>
      <c r="J151" t="s">
        <v>12</v>
      </c>
      <c r="K151" t="s">
        <v>448</v>
      </c>
      <c r="M151" t="s">
        <v>449</v>
      </c>
      <c r="N151" t="s">
        <v>12</v>
      </c>
      <c r="T151" t="s">
        <v>288</v>
      </c>
      <c r="U151" t="s">
        <v>9</v>
      </c>
      <c r="V151" t="str">
        <f>VLOOKUP(Table1[[#This Row],[Facility Name]],[1]Partners!G:G,1,FALSE)</f>
        <v>Randwick Park Community House</v>
      </c>
      <c r="W151">
        <v>205</v>
      </c>
    </row>
    <row r="152" spans="1:23">
      <c r="B152" t="s">
        <v>365</v>
      </c>
      <c r="C152" t="s">
        <v>714</v>
      </c>
      <c r="D152" t="s">
        <v>715</v>
      </c>
      <c r="E152" t="s">
        <v>708</v>
      </c>
      <c r="F152" t="s">
        <v>716</v>
      </c>
      <c r="G152" t="s">
        <v>446</v>
      </c>
      <c r="H152" t="s">
        <v>447</v>
      </c>
      <c r="I152" t="s">
        <v>433</v>
      </c>
      <c r="J152" t="s">
        <v>12</v>
      </c>
      <c r="K152" t="s">
        <v>448</v>
      </c>
      <c r="M152" t="s">
        <v>449</v>
      </c>
      <c r="N152" t="s">
        <v>12</v>
      </c>
      <c r="T152" t="s">
        <v>365</v>
      </c>
      <c r="U152" t="s">
        <v>9</v>
      </c>
      <c r="V152" t="str">
        <f>VLOOKUP(Table1[[#This Row],[Facility Name]],[1]Partners!G:G,1,FALSE)</f>
        <v>Te Whare Awhina o Tamworth</v>
      </c>
      <c r="W152">
        <v>247</v>
      </c>
    </row>
    <row r="153" spans="1:23">
      <c r="B153" t="s">
        <v>407</v>
      </c>
      <c r="C153" t="s">
        <v>407</v>
      </c>
      <c r="D153" t="s">
        <v>717</v>
      </c>
      <c r="E153" t="s">
        <v>708</v>
      </c>
      <c r="F153" t="s">
        <v>445</v>
      </c>
      <c r="G153" t="s">
        <v>454</v>
      </c>
      <c r="H153" t="s">
        <v>455</v>
      </c>
      <c r="I153" t="s">
        <v>456</v>
      </c>
      <c r="J153" t="s">
        <v>12</v>
      </c>
      <c r="K153" t="s">
        <v>457</v>
      </c>
      <c r="M153" t="s">
        <v>456</v>
      </c>
      <c r="S153" t="s">
        <v>12</v>
      </c>
      <c r="T153" t="s">
        <v>407</v>
      </c>
      <c r="U153" t="s">
        <v>12</v>
      </c>
      <c r="V153" t="e">
        <f>VLOOKUP(Table1[[#This Row],[Facility Name]],[1]Partners!G:G,1,FALSE)</f>
        <v>#N/A</v>
      </c>
      <c r="W153">
        <v>284</v>
      </c>
    </row>
    <row r="154" spans="1:23">
      <c r="B154" t="s">
        <v>416</v>
      </c>
      <c r="C154" t="s">
        <v>416</v>
      </c>
      <c r="D154" t="s">
        <v>718</v>
      </c>
      <c r="E154" t="s">
        <v>708</v>
      </c>
      <c r="F154" t="s">
        <v>445</v>
      </c>
      <c r="G154" t="s">
        <v>454</v>
      </c>
      <c r="H154" t="s">
        <v>455</v>
      </c>
      <c r="I154" t="s">
        <v>456</v>
      </c>
      <c r="J154" t="s">
        <v>12</v>
      </c>
      <c r="K154" t="s">
        <v>457</v>
      </c>
      <c r="M154" t="s">
        <v>456</v>
      </c>
      <c r="S154" t="s">
        <v>12</v>
      </c>
      <c r="T154" t="s">
        <v>416</v>
      </c>
      <c r="U154" t="s">
        <v>12</v>
      </c>
      <c r="V154" t="e">
        <f>VLOOKUP(Table1[[#This Row],[Facility Name]],[1]Partners!G:G,1,FALSE)</f>
        <v>#N/A</v>
      </c>
      <c r="W154">
        <v>291</v>
      </c>
    </row>
    <row r="155" spans="1:23">
      <c r="B155" t="s">
        <v>58</v>
      </c>
      <c r="C155" t="s">
        <v>719</v>
      </c>
      <c r="D155" t="s">
        <v>720</v>
      </c>
      <c r="E155" t="s">
        <v>721</v>
      </c>
      <c r="F155" t="s">
        <v>445</v>
      </c>
      <c r="G155" t="s">
        <v>446</v>
      </c>
      <c r="H155" t="s">
        <v>447</v>
      </c>
      <c r="I155" t="s">
        <v>433</v>
      </c>
      <c r="J155" t="s">
        <v>12</v>
      </c>
      <c r="K155" t="s">
        <v>448</v>
      </c>
      <c r="M155" t="s">
        <v>449</v>
      </c>
      <c r="N155" t="s">
        <v>12</v>
      </c>
      <c r="T155" t="s">
        <v>58</v>
      </c>
      <c r="U155" t="s">
        <v>9</v>
      </c>
      <c r="V155" t="str">
        <f>VLOOKUP(Table1[[#This Row],[Facility Name]],[1]Partners!G:G,1,FALSE)</f>
        <v>Dunkirk Rd Activity Centre</v>
      </c>
      <c r="W155">
        <v>40</v>
      </c>
    </row>
    <row r="156" spans="1:23">
      <c r="B156" t="s">
        <v>78</v>
      </c>
      <c r="C156" t="s">
        <v>78</v>
      </c>
      <c r="D156" t="s">
        <v>722</v>
      </c>
      <c r="E156" t="s">
        <v>721</v>
      </c>
      <c r="F156" t="s">
        <v>445</v>
      </c>
      <c r="G156" t="s">
        <v>454</v>
      </c>
      <c r="H156" t="s">
        <v>455</v>
      </c>
      <c r="I156" t="s">
        <v>456</v>
      </c>
      <c r="J156" t="s">
        <v>12</v>
      </c>
      <c r="K156" t="s">
        <v>457</v>
      </c>
      <c r="M156" t="s">
        <v>456</v>
      </c>
      <c r="S156" t="s">
        <v>12</v>
      </c>
      <c r="T156" t="s">
        <v>78</v>
      </c>
      <c r="U156" t="s">
        <v>12</v>
      </c>
      <c r="V156" t="e">
        <f>VLOOKUP(Table1[[#This Row],[Facility Name]],[1]Partners!G:G,1,FALSE)</f>
        <v>#N/A</v>
      </c>
      <c r="W156">
        <v>51</v>
      </c>
    </row>
    <row r="157" spans="1:23">
      <c r="A157" t="s">
        <v>723</v>
      </c>
      <c r="B157" t="s">
        <v>115</v>
      </c>
      <c r="C157" t="s">
        <v>724</v>
      </c>
      <c r="D157" t="s">
        <v>725</v>
      </c>
      <c r="E157" t="s">
        <v>721</v>
      </c>
      <c r="F157" t="s">
        <v>445</v>
      </c>
      <c r="G157" t="s">
        <v>454</v>
      </c>
      <c r="H157" t="s">
        <v>455</v>
      </c>
      <c r="I157" t="s">
        <v>456</v>
      </c>
      <c r="J157" t="s">
        <v>12</v>
      </c>
      <c r="K157" t="s">
        <v>457</v>
      </c>
      <c r="M157" t="s">
        <v>456</v>
      </c>
      <c r="S157" t="s">
        <v>12</v>
      </c>
      <c r="T157" t="s">
        <v>115</v>
      </c>
      <c r="U157" t="s">
        <v>12</v>
      </c>
      <c r="V157" t="e">
        <f>VLOOKUP(Table1[[#This Row],[Facility Name]],[1]Partners!G:G,1,FALSE)</f>
        <v>#N/A</v>
      </c>
      <c r="W157">
        <v>62</v>
      </c>
    </row>
    <row r="158" spans="1:23">
      <c r="A158" t="s">
        <v>723</v>
      </c>
      <c r="B158" t="s">
        <v>726</v>
      </c>
      <c r="D158" t="s">
        <v>727</v>
      </c>
      <c r="E158" t="s">
        <v>721</v>
      </c>
      <c r="F158" t="s">
        <v>445</v>
      </c>
      <c r="G158" t="s">
        <v>446</v>
      </c>
      <c r="H158" t="s">
        <v>455</v>
      </c>
      <c r="I158" t="s">
        <v>460</v>
      </c>
      <c r="J158" t="s">
        <v>9</v>
      </c>
      <c r="K158" t="s">
        <v>457</v>
      </c>
      <c r="M158" t="s">
        <v>461</v>
      </c>
      <c r="Q158" t="s">
        <v>12</v>
      </c>
      <c r="T158" t="e">
        <v>#N/A</v>
      </c>
      <c r="U158" t="s">
        <v>9</v>
      </c>
      <c r="V158" t="e">
        <f>VLOOKUP(Table1[[#This Row],[Facility Name]],[1]Partners!G:G,1,FALSE)</f>
        <v>#N/A</v>
      </c>
      <c r="W158">
        <v>63</v>
      </c>
    </row>
    <row r="159" spans="1:23">
      <c r="A159" t="s">
        <v>728</v>
      </c>
      <c r="B159" t="s">
        <v>224</v>
      </c>
      <c r="D159" t="s">
        <v>729</v>
      </c>
      <c r="E159" t="s">
        <v>721</v>
      </c>
      <c r="F159" t="s">
        <v>445</v>
      </c>
      <c r="G159" t="s">
        <v>446</v>
      </c>
      <c r="H159" t="s">
        <v>455</v>
      </c>
      <c r="I159" t="s">
        <v>433</v>
      </c>
      <c r="J159" t="s">
        <v>12</v>
      </c>
      <c r="K159" t="s">
        <v>457</v>
      </c>
      <c r="M159" t="s">
        <v>461</v>
      </c>
      <c r="N159" t="s">
        <v>12</v>
      </c>
      <c r="T159" t="s">
        <v>224</v>
      </c>
      <c r="U159" t="s">
        <v>12</v>
      </c>
      <c r="V159" t="e">
        <f>VLOOKUP(Table1[[#This Row],[Facility Name]],[1]Partners!G:G,1,FALSE)</f>
        <v>#N/A</v>
      </c>
      <c r="W159">
        <v>158</v>
      </c>
    </row>
    <row r="160" spans="1:23">
      <c r="A160" t="s">
        <v>728</v>
      </c>
      <c r="B160" t="s">
        <v>730</v>
      </c>
      <c r="D160" t="s">
        <v>729</v>
      </c>
      <c r="E160" t="s">
        <v>721</v>
      </c>
      <c r="F160" t="s">
        <v>445</v>
      </c>
      <c r="G160" t="s">
        <v>446</v>
      </c>
      <c r="H160" t="s">
        <v>455</v>
      </c>
      <c r="I160" t="s">
        <v>460</v>
      </c>
      <c r="J160" t="s">
        <v>9</v>
      </c>
      <c r="K160" t="s">
        <v>457</v>
      </c>
      <c r="M160" t="s">
        <v>461</v>
      </c>
      <c r="Q160" t="s">
        <v>12</v>
      </c>
      <c r="T160" t="e">
        <v>#N/A</v>
      </c>
      <c r="U160" t="s">
        <v>9</v>
      </c>
      <c r="V160" t="e">
        <f>VLOOKUP(Table1[[#This Row],[Facility Name]],[1]Partners!G:G,1,FALSE)</f>
        <v>#N/A</v>
      </c>
      <c r="W160">
        <v>159</v>
      </c>
    </row>
    <row r="161" spans="1:23">
      <c r="B161" t="s">
        <v>234</v>
      </c>
      <c r="C161" t="s">
        <v>234</v>
      </c>
      <c r="D161" t="s">
        <v>731</v>
      </c>
      <c r="E161" t="s">
        <v>721</v>
      </c>
      <c r="F161" t="s">
        <v>445</v>
      </c>
      <c r="G161" t="s">
        <v>446</v>
      </c>
      <c r="H161" t="s">
        <v>455</v>
      </c>
      <c r="I161" t="s">
        <v>433</v>
      </c>
      <c r="J161" t="s">
        <v>12</v>
      </c>
      <c r="K161" t="s">
        <v>457</v>
      </c>
      <c r="M161" t="s">
        <v>461</v>
      </c>
      <c r="N161" t="s">
        <v>12</v>
      </c>
      <c r="T161" t="s">
        <v>234</v>
      </c>
      <c r="U161" t="s">
        <v>12</v>
      </c>
      <c r="V161" t="e">
        <f>VLOOKUP(Table1[[#This Row],[Facility Name]],[1]Partners!G:G,1,FALSE)</f>
        <v>#N/A</v>
      </c>
      <c r="W161">
        <v>161</v>
      </c>
    </row>
    <row r="162" spans="1:23">
      <c r="B162" t="s">
        <v>258</v>
      </c>
      <c r="C162" t="s">
        <v>732</v>
      </c>
      <c r="D162" t="s">
        <v>733</v>
      </c>
      <c r="E162" t="s">
        <v>721</v>
      </c>
      <c r="F162" t="s">
        <v>445</v>
      </c>
      <c r="G162" t="s">
        <v>446</v>
      </c>
      <c r="H162" t="s">
        <v>455</v>
      </c>
      <c r="I162" t="s">
        <v>433</v>
      </c>
      <c r="J162" t="s">
        <v>12</v>
      </c>
      <c r="K162" t="s">
        <v>457</v>
      </c>
      <c r="M162" t="s">
        <v>456</v>
      </c>
      <c r="N162" t="s">
        <v>12</v>
      </c>
      <c r="T162" t="s">
        <v>258</v>
      </c>
      <c r="U162" t="s">
        <v>12</v>
      </c>
      <c r="V162" t="e">
        <f>VLOOKUP(Table1[[#This Row],[Facility Name]],[1]Partners!G:G,1,FALSE)</f>
        <v>#N/A</v>
      </c>
      <c r="W162">
        <v>177</v>
      </c>
    </row>
    <row r="163" spans="1:23">
      <c r="B163" t="s">
        <v>734</v>
      </c>
      <c r="D163" t="s">
        <v>735</v>
      </c>
      <c r="E163" t="s">
        <v>721</v>
      </c>
      <c r="F163" t="s">
        <v>445</v>
      </c>
      <c r="G163" t="s">
        <v>446</v>
      </c>
      <c r="H163" t="s">
        <v>455</v>
      </c>
      <c r="I163" t="s">
        <v>460</v>
      </c>
      <c r="J163" t="s">
        <v>9</v>
      </c>
      <c r="K163" t="s">
        <v>457</v>
      </c>
      <c r="M163" t="s">
        <v>461</v>
      </c>
      <c r="Q163" t="s">
        <v>12</v>
      </c>
      <c r="T163" t="e">
        <v>#N/A</v>
      </c>
      <c r="U163" t="s">
        <v>9</v>
      </c>
      <c r="V163" t="e">
        <f>VLOOKUP(Table1[[#This Row],[Facility Name]],[1]Partners!G:G,1,FALSE)</f>
        <v>#N/A</v>
      </c>
      <c r="W163">
        <v>178</v>
      </c>
    </row>
    <row r="164" spans="1:23">
      <c r="B164" t="s">
        <v>270</v>
      </c>
      <c r="C164" t="s">
        <v>270</v>
      </c>
      <c r="D164" t="s">
        <v>736</v>
      </c>
      <c r="E164" t="s">
        <v>721</v>
      </c>
      <c r="F164" t="s">
        <v>445</v>
      </c>
      <c r="G164" t="s">
        <v>454</v>
      </c>
      <c r="H164" t="s">
        <v>455</v>
      </c>
      <c r="I164" t="s">
        <v>456</v>
      </c>
      <c r="J164" t="s">
        <v>12</v>
      </c>
      <c r="K164" t="s">
        <v>457</v>
      </c>
      <c r="M164" t="s">
        <v>456</v>
      </c>
      <c r="S164" t="s">
        <v>12</v>
      </c>
      <c r="T164" t="s">
        <v>270</v>
      </c>
      <c r="U164" t="s">
        <v>12</v>
      </c>
      <c r="V164" t="e">
        <f>VLOOKUP(Table1[[#This Row],[Facility Name]],[1]Partners!G:G,1,FALSE)</f>
        <v>#N/A</v>
      </c>
      <c r="W164">
        <v>189</v>
      </c>
    </row>
    <row r="165" spans="1:23">
      <c r="B165" t="s">
        <v>294</v>
      </c>
      <c r="C165" t="s">
        <v>737</v>
      </c>
      <c r="D165" t="s">
        <v>738</v>
      </c>
      <c r="E165" t="s">
        <v>721</v>
      </c>
      <c r="F165" t="s">
        <v>445</v>
      </c>
      <c r="G165" t="s">
        <v>446</v>
      </c>
      <c r="H165" t="s">
        <v>455</v>
      </c>
      <c r="I165" t="s">
        <v>433</v>
      </c>
      <c r="J165" t="s">
        <v>12</v>
      </c>
      <c r="K165" t="s">
        <v>457</v>
      </c>
      <c r="M165" t="s">
        <v>461</v>
      </c>
      <c r="N165" t="s">
        <v>12</v>
      </c>
      <c r="T165" t="s">
        <v>294</v>
      </c>
      <c r="U165" t="s">
        <v>12</v>
      </c>
      <c r="V165" t="e">
        <f>VLOOKUP(Table1[[#This Row],[Facility Name]],[1]Partners!G:G,1,FALSE)</f>
        <v>#N/A</v>
      </c>
      <c r="W165">
        <v>211</v>
      </c>
    </row>
    <row r="166" spans="1:23">
      <c r="A166" t="s">
        <v>723</v>
      </c>
      <c r="B166" t="s">
        <v>340</v>
      </c>
      <c r="C166" t="s">
        <v>340</v>
      </c>
      <c r="D166" t="s">
        <v>739</v>
      </c>
      <c r="E166" t="s">
        <v>721</v>
      </c>
      <c r="F166" t="s">
        <v>445</v>
      </c>
      <c r="G166" t="s">
        <v>446</v>
      </c>
      <c r="H166" t="s">
        <v>455</v>
      </c>
      <c r="I166" t="s">
        <v>484</v>
      </c>
      <c r="J166" t="s">
        <v>12</v>
      </c>
      <c r="K166" t="s">
        <v>457</v>
      </c>
      <c r="M166" t="s">
        <v>461</v>
      </c>
      <c r="P166" t="s">
        <v>12</v>
      </c>
      <c r="T166" t="s">
        <v>340</v>
      </c>
      <c r="U166" t="s">
        <v>12</v>
      </c>
      <c r="V166" t="e">
        <f>VLOOKUP(Table1[[#This Row],[Facility Name]],[1]Partners!G:G,1,FALSE)</f>
        <v>#N/A</v>
      </c>
      <c r="W166">
        <v>239</v>
      </c>
    </row>
    <row r="167" spans="1:23">
      <c r="B167" t="s">
        <v>67</v>
      </c>
      <c r="C167" t="s">
        <v>67</v>
      </c>
      <c r="D167" t="s">
        <v>740</v>
      </c>
      <c r="E167" t="s">
        <v>741</v>
      </c>
      <c r="F167" t="s">
        <v>445</v>
      </c>
      <c r="G167" t="s">
        <v>454</v>
      </c>
      <c r="H167" t="s">
        <v>455</v>
      </c>
      <c r="I167" t="s">
        <v>456</v>
      </c>
      <c r="J167" t="s">
        <v>12</v>
      </c>
      <c r="K167" t="s">
        <v>457</v>
      </c>
      <c r="M167" t="s">
        <v>456</v>
      </c>
      <c r="S167" t="s">
        <v>12</v>
      </c>
      <c r="T167" t="s">
        <v>67</v>
      </c>
      <c r="U167" t="s">
        <v>12</v>
      </c>
      <c r="V167" t="e">
        <f>VLOOKUP(Table1[[#This Row],[Facility Name]],[1]Partners!G:G,1,FALSE)</f>
        <v>#N/A</v>
      </c>
      <c r="W167">
        <v>46</v>
      </c>
    </row>
    <row r="168" spans="1:23">
      <c r="B168" t="s">
        <v>121</v>
      </c>
      <c r="D168" t="s">
        <v>742</v>
      </c>
      <c r="E168" t="s">
        <v>741</v>
      </c>
      <c r="F168" t="s">
        <v>445</v>
      </c>
      <c r="G168" t="s">
        <v>446</v>
      </c>
      <c r="H168" t="s">
        <v>447</v>
      </c>
      <c r="I168" t="s">
        <v>433</v>
      </c>
      <c r="J168" t="s">
        <v>12</v>
      </c>
      <c r="K168" t="s">
        <v>485</v>
      </c>
      <c r="M168" t="s">
        <v>449</v>
      </c>
      <c r="N168" t="s">
        <v>12</v>
      </c>
      <c r="T168" t="s">
        <v>121</v>
      </c>
      <c r="U168" t="s">
        <v>9</v>
      </c>
      <c r="V168" t="str">
        <f>VLOOKUP(Table1[[#This Row],[Facility Name]],[1]Partners!G:G,1,FALSE)</f>
        <v>Glendowie Community Centre</v>
      </c>
      <c r="W168">
        <v>67</v>
      </c>
    </row>
    <row r="169" spans="1:23">
      <c r="B169" t="s">
        <v>151</v>
      </c>
      <c r="C169" t="s">
        <v>151</v>
      </c>
      <c r="D169" t="s">
        <v>743</v>
      </c>
      <c r="E169" t="s">
        <v>741</v>
      </c>
      <c r="F169" t="s">
        <v>445</v>
      </c>
      <c r="G169" t="s">
        <v>454</v>
      </c>
      <c r="H169" t="s">
        <v>455</v>
      </c>
      <c r="I169" t="s">
        <v>456</v>
      </c>
      <c r="J169" t="s">
        <v>12</v>
      </c>
      <c r="K169" t="s">
        <v>457</v>
      </c>
      <c r="M169" t="s">
        <v>456</v>
      </c>
      <c r="S169" t="s">
        <v>12</v>
      </c>
      <c r="T169" t="s">
        <v>151</v>
      </c>
      <c r="U169" t="s">
        <v>12</v>
      </c>
      <c r="V169" t="e">
        <f>VLOOKUP(Table1[[#This Row],[Facility Name]],[1]Partners!G:G,1,FALSE)</f>
        <v>#N/A</v>
      </c>
      <c r="W169">
        <v>107</v>
      </c>
    </row>
    <row r="170" spans="1:23">
      <c r="B170" t="s">
        <v>185</v>
      </c>
      <c r="C170" t="s">
        <v>185</v>
      </c>
      <c r="D170" t="s">
        <v>744</v>
      </c>
      <c r="E170" t="s">
        <v>741</v>
      </c>
      <c r="F170" t="s">
        <v>445</v>
      </c>
      <c r="G170" t="s">
        <v>446</v>
      </c>
      <c r="H170" t="s">
        <v>455</v>
      </c>
      <c r="I170" t="s">
        <v>433</v>
      </c>
      <c r="J170" t="s">
        <v>12</v>
      </c>
      <c r="K170" t="s">
        <v>457</v>
      </c>
      <c r="M170" t="s">
        <v>461</v>
      </c>
      <c r="N170" t="s">
        <v>12</v>
      </c>
      <c r="T170" t="s">
        <v>185</v>
      </c>
      <c r="U170" t="s">
        <v>12</v>
      </c>
      <c r="V170" t="e">
        <f>VLOOKUP(Table1[[#This Row],[Facility Name]],[1]Partners!G:G,1,FALSE)</f>
        <v>#N/A</v>
      </c>
      <c r="W170">
        <v>134</v>
      </c>
    </row>
    <row r="171" spans="1:23">
      <c r="B171" t="s">
        <v>232</v>
      </c>
      <c r="C171" t="s">
        <v>232</v>
      </c>
      <c r="D171" t="s">
        <v>745</v>
      </c>
      <c r="E171" t="s">
        <v>741</v>
      </c>
      <c r="F171" t="s">
        <v>445</v>
      </c>
      <c r="G171" t="s">
        <v>446</v>
      </c>
      <c r="H171" t="s">
        <v>455</v>
      </c>
      <c r="I171" t="s">
        <v>433</v>
      </c>
      <c r="J171" t="s">
        <v>12</v>
      </c>
      <c r="K171" t="s">
        <v>457</v>
      </c>
      <c r="M171" t="s">
        <v>461</v>
      </c>
      <c r="N171" t="s">
        <v>12</v>
      </c>
      <c r="T171" t="s">
        <v>232</v>
      </c>
      <c r="U171" t="s">
        <v>12</v>
      </c>
      <c r="V171" t="e">
        <f>VLOOKUP(Table1[[#This Row],[Facility Name]],[1]Partners!G:G,1,FALSE)</f>
        <v>#N/A</v>
      </c>
      <c r="W171">
        <v>160</v>
      </c>
    </row>
    <row r="172" spans="1:23">
      <c r="B172" t="s">
        <v>746</v>
      </c>
      <c r="D172" t="s">
        <v>747</v>
      </c>
      <c r="E172" t="s">
        <v>741</v>
      </c>
      <c r="F172" t="s">
        <v>445</v>
      </c>
      <c r="G172" t="s">
        <v>446</v>
      </c>
      <c r="H172" t="s">
        <v>455</v>
      </c>
      <c r="I172" t="s">
        <v>460</v>
      </c>
      <c r="J172" t="s">
        <v>9</v>
      </c>
      <c r="K172" t="s">
        <v>457</v>
      </c>
      <c r="M172" t="s">
        <v>461</v>
      </c>
      <c r="Q172" t="s">
        <v>12</v>
      </c>
      <c r="T172" t="e">
        <v>#N/A</v>
      </c>
      <c r="U172" t="s">
        <v>9</v>
      </c>
      <c r="V172" t="e">
        <f>VLOOKUP(Table1[[#This Row],[Facility Name]],[1]Partners!G:G,1,FALSE)</f>
        <v>#N/A</v>
      </c>
      <c r="W172">
        <v>209</v>
      </c>
    </row>
    <row r="173" spans="1:23">
      <c r="B173" t="s">
        <v>51</v>
      </c>
      <c r="C173" t="s">
        <v>748</v>
      </c>
      <c r="D173" t="s">
        <v>749</v>
      </c>
      <c r="E173" t="s">
        <v>741</v>
      </c>
      <c r="F173" t="s">
        <v>483</v>
      </c>
      <c r="G173" t="s">
        <v>446</v>
      </c>
      <c r="H173" t="s">
        <v>447</v>
      </c>
      <c r="I173" t="s">
        <v>433</v>
      </c>
      <c r="J173" t="s">
        <v>12</v>
      </c>
      <c r="K173" t="s">
        <v>448</v>
      </c>
      <c r="M173" t="s">
        <v>449</v>
      </c>
      <c r="N173" t="s">
        <v>12</v>
      </c>
      <c r="T173" t="s">
        <v>51</v>
      </c>
      <c r="U173" t="s">
        <v>9</v>
      </c>
      <c r="V173" t="str">
        <f>VLOOKUP(Table1[[#This Row],[Facility Name]],[1]Partners!G:G,1,FALSE)</f>
        <v>Remuera-Newmarket Community Centre</v>
      </c>
      <c r="W173">
        <v>210</v>
      </c>
    </row>
    <row r="174" spans="1:23">
      <c r="B174" t="s">
        <v>303</v>
      </c>
      <c r="C174" t="s">
        <v>750</v>
      </c>
      <c r="D174" t="s">
        <v>751</v>
      </c>
      <c r="E174" t="s">
        <v>741</v>
      </c>
      <c r="F174" t="s">
        <v>483</v>
      </c>
      <c r="G174" t="s">
        <v>446</v>
      </c>
      <c r="H174" t="s">
        <v>447</v>
      </c>
      <c r="I174" t="s">
        <v>433</v>
      </c>
      <c r="J174" t="s">
        <v>12</v>
      </c>
      <c r="K174" t="s">
        <v>485</v>
      </c>
      <c r="M174" t="s">
        <v>449</v>
      </c>
      <c r="N174" t="s">
        <v>12</v>
      </c>
      <c r="T174" t="s">
        <v>303</v>
      </c>
      <c r="U174" t="s">
        <v>9</v>
      </c>
      <c r="V174" t="str">
        <f>VLOOKUP(Table1[[#This Row],[Facility Name]],[1]Partners!G:G,1,FALSE)</f>
        <v>St Heliers Church &amp; Community Centre</v>
      </c>
      <c r="W174">
        <v>219</v>
      </c>
    </row>
    <row r="175" spans="1:23">
      <c r="B175" t="s">
        <v>752</v>
      </c>
      <c r="D175" t="s">
        <v>753</v>
      </c>
      <c r="E175" t="s">
        <v>741</v>
      </c>
      <c r="F175" t="s">
        <v>445</v>
      </c>
      <c r="G175" t="s">
        <v>446</v>
      </c>
      <c r="H175" t="s">
        <v>455</v>
      </c>
      <c r="I175" t="s">
        <v>460</v>
      </c>
      <c r="J175" t="s">
        <v>9</v>
      </c>
      <c r="K175" t="s">
        <v>457</v>
      </c>
      <c r="M175" t="s">
        <v>461</v>
      </c>
      <c r="Q175" t="s">
        <v>12</v>
      </c>
      <c r="T175" t="e">
        <v>#N/A</v>
      </c>
      <c r="U175" t="s">
        <v>9</v>
      </c>
      <c r="V175" t="e">
        <f>VLOOKUP(Table1[[#This Row],[Facility Name]],[1]Partners!G:G,1,FALSE)</f>
        <v>#N/A</v>
      </c>
      <c r="W175">
        <v>220</v>
      </c>
    </row>
    <row r="176" spans="1:23">
      <c r="B176" t="s">
        <v>313</v>
      </c>
      <c r="C176" t="s">
        <v>754</v>
      </c>
      <c r="D176" t="s">
        <v>755</v>
      </c>
      <c r="E176" t="s">
        <v>741</v>
      </c>
      <c r="F176" t="s">
        <v>445</v>
      </c>
      <c r="G176" t="s">
        <v>454</v>
      </c>
      <c r="H176" t="s">
        <v>455</v>
      </c>
      <c r="I176" t="s">
        <v>456</v>
      </c>
      <c r="J176" t="s">
        <v>12</v>
      </c>
      <c r="K176" t="s">
        <v>457</v>
      </c>
      <c r="M176" t="s">
        <v>456</v>
      </c>
      <c r="S176" t="s">
        <v>12</v>
      </c>
      <c r="T176" t="s">
        <v>313</v>
      </c>
      <c r="U176" t="s">
        <v>12</v>
      </c>
      <c r="V176" t="e">
        <f>VLOOKUP(Table1[[#This Row],[Facility Name]],[1]Partners!G:G,1,FALSE)</f>
        <v>#N/A</v>
      </c>
      <c r="W176">
        <v>225</v>
      </c>
    </row>
    <row r="177" spans="1:23">
      <c r="B177" t="s">
        <v>320</v>
      </c>
      <c r="C177" t="s">
        <v>320</v>
      </c>
      <c r="D177" t="s">
        <v>756</v>
      </c>
      <c r="E177" t="s">
        <v>741</v>
      </c>
      <c r="F177" t="s">
        <v>445</v>
      </c>
      <c r="G177" t="s">
        <v>454</v>
      </c>
      <c r="H177" t="s">
        <v>455</v>
      </c>
      <c r="I177" t="s">
        <v>456</v>
      </c>
      <c r="J177" t="s">
        <v>12</v>
      </c>
      <c r="K177" t="s">
        <v>457</v>
      </c>
      <c r="M177" t="s">
        <v>456</v>
      </c>
      <c r="S177" t="s">
        <v>12</v>
      </c>
      <c r="T177" t="s">
        <v>320</v>
      </c>
      <c r="U177" t="s">
        <v>12</v>
      </c>
      <c r="V177" t="e">
        <f>VLOOKUP(Table1[[#This Row],[Facility Name]],[1]Partners!G:G,1,FALSE)</f>
        <v>#N/A</v>
      </c>
      <c r="W177">
        <v>230</v>
      </c>
    </row>
    <row r="178" spans="1:23">
      <c r="B178" t="s">
        <v>45</v>
      </c>
      <c r="C178" t="s">
        <v>45</v>
      </c>
      <c r="D178" t="s">
        <v>757</v>
      </c>
      <c r="E178" t="s">
        <v>758</v>
      </c>
      <c r="F178" t="s">
        <v>445</v>
      </c>
      <c r="G178" t="s">
        <v>446</v>
      </c>
      <c r="H178" t="s">
        <v>447</v>
      </c>
      <c r="I178" t="s">
        <v>433</v>
      </c>
      <c r="J178" t="s">
        <v>12</v>
      </c>
      <c r="K178" t="s">
        <v>448</v>
      </c>
      <c r="M178" t="s">
        <v>449</v>
      </c>
      <c r="N178" t="s">
        <v>12</v>
      </c>
      <c r="T178" t="s">
        <v>45</v>
      </c>
      <c r="U178" t="s">
        <v>9</v>
      </c>
      <c r="V178" t="str">
        <f>VLOOKUP(Table1[[#This Row],[Facility Name]],[1]Partners!G:G,1,FALSE)</f>
        <v>Clover Park Community House</v>
      </c>
      <c r="W178">
        <v>32</v>
      </c>
    </row>
    <row r="179" spans="1:23">
      <c r="B179" t="s">
        <v>59</v>
      </c>
      <c r="C179" t="s">
        <v>59</v>
      </c>
      <c r="D179" t="s">
        <v>759</v>
      </c>
      <c r="E179" t="s">
        <v>758</v>
      </c>
      <c r="F179" t="s">
        <v>445</v>
      </c>
      <c r="G179" t="s">
        <v>454</v>
      </c>
      <c r="H179" t="s">
        <v>455</v>
      </c>
      <c r="I179" t="s">
        <v>456</v>
      </c>
      <c r="J179" t="s">
        <v>12</v>
      </c>
      <c r="K179" t="s">
        <v>457</v>
      </c>
      <c r="M179" t="s">
        <v>456</v>
      </c>
      <c r="S179" t="s">
        <v>12</v>
      </c>
      <c r="T179" t="s">
        <v>59</v>
      </c>
      <c r="U179" t="s">
        <v>12</v>
      </c>
      <c r="V179" t="e">
        <f>VLOOKUP(Table1[[#This Row],[Facility Name]],[1]Partners!G:G,1,FALSE)</f>
        <v>#N/A</v>
      </c>
      <c r="W179">
        <v>43</v>
      </c>
    </row>
    <row r="180" spans="1:23">
      <c r="A180" t="s">
        <v>760</v>
      </c>
      <c r="B180" t="s">
        <v>761</v>
      </c>
      <c r="D180" t="s">
        <v>762</v>
      </c>
      <c r="E180" t="s">
        <v>758</v>
      </c>
      <c r="F180" t="s">
        <v>445</v>
      </c>
      <c r="G180" t="s">
        <v>446</v>
      </c>
      <c r="H180" t="s">
        <v>455</v>
      </c>
      <c r="I180" t="s">
        <v>484</v>
      </c>
      <c r="J180" t="s">
        <v>9</v>
      </c>
      <c r="K180" t="s">
        <v>457</v>
      </c>
      <c r="M180" t="s">
        <v>461</v>
      </c>
      <c r="P180" t="s">
        <v>12</v>
      </c>
      <c r="T180" t="e">
        <v>#N/A</v>
      </c>
      <c r="U180" t="s">
        <v>9</v>
      </c>
      <c r="V180" t="e">
        <f>VLOOKUP(Table1[[#This Row],[Facility Name]],[1]Partners!G:G,1,FALSE)</f>
        <v>#N/A</v>
      </c>
      <c r="W180">
        <v>57</v>
      </c>
    </row>
    <row r="181" spans="1:23">
      <c r="A181" t="s">
        <v>167</v>
      </c>
      <c r="B181" t="s">
        <v>167</v>
      </c>
      <c r="D181" t="s">
        <v>763</v>
      </c>
      <c r="E181" t="s">
        <v>758</v>
      </c>
      <c r="F181" t="s">
        <v>445</v>
      </c>
      <c r="G181" t="s">
        <v>446</v>
      </c>
      <c r="H181" t="s">
        <v>455</v>
      </c>
      <c r="I181" t="s">
        <v>460</v>
      </c>
      <c r="J181" t="s">
        <v>12</v>
      </c>
      <c r="K181" t="s">
        <v>457</v>
      </c>
      <c r="M181" t="s">
        <v>461</v>
      </c>
      <c r="Q181" t="s">
        <v>12</v>
      </c>
      <c r="T181" t="s">
        <v>167</v>
      </c>
      <c r="U181" t="s">
        <v>12</v>
      </c>
      <c r="V181" t="e">
        <f>VLOOKUP(Table1[[#This Row],[Facility Name]],[1]Partners!G:G,1,FALSE)</f>
        <v>#N/A</v>
      </c>
      <c r="W181">
        <v>123</v>
      </c>
    </row>
    <row r="182" spans="1:23">
      <c r="A182" t="s">
        <v>760</v>
      </c>
      <c r="B182" t="s">
        <v>764</v>
      </c>
      <c r="D182" t="s">
        <v>762</v>
      </c>
      <c r="E182" t="s">
        <v>758</v>
      </c>
      <c r="F182" t="s">
        <v>445</v>
      </c>
      <c r="G182" t="s">
        <v>446</v>
      </c>
      <c r="H182" t="s">
        <v>455</v>
      </c>
      <c r="I182" t="s">
        <v>460</v>
      </c>
      <c r="J182" t="s">
        <v>9</v>
      </c>
      <c r="K182" t="s">
        <v>457</v>
      </c>
      <c r="M182" t="s">
        <v>461</v>
      </c>
      <c r="Q182" t="s">
        <v>12</v>
      </c>
      <c r="T182" t="e">
        <v>#N/A</v>
      </c>
      <c r="U182" t="s">
        <v>9</v>
      </c>
      <c r="V182" t="e">
        <f>VLOOKUP(Table1[[#This Row],[Facility Name]],[1]Partners!G:G,1,FALSE)</f>
        <v>#N/A</v>
      </c>
      <c r="W182">
        <v>169</v>
      </c>
    </row>
    <row r="183" spans="1:23">
      <c r="A183" t="s">
        <v>760</v>
      </c>
      <c r="B183" t="s">
        <v>253</v>
      </c>
      <c r="C183" t="s">
        <v>765</v>
      </c>
      <c r="D183" t="s">
        <v>762</v>
      </c>
      <c r="E183" t="s">
        <v>758</v>
      </c>
      <c r="F183" t="s">
        <v>445</v>
      </c>
      <c r="G183" t="s">
        <v>446</v>
      </c>
      <c r="H183" t="s">
        <v>455</v>
      </c>
      <c r="I183" t="s">
        <v>484</v>
      </c>
      <c r="J183" t="s">
        <v>12</v>
      </c>
      <c r="K183" t="s">
        <v>457</v>
      </c>
      <c r="M183" t="s">
        <v>461</v>
      </c>
      <c r="P183" t="s">
        <v>12</v>
      </c>
      <c r="T183" t="s">
        <v>253</v>
      </c>
      <c r="U183" t="s">
        <v>9</v>
      </c>
      <c r="V183" t="e">
        <f>VLOOKUP(Table1[[#This Row],[Facility Name]],[1]Partners!G:G,1,FALSE)</f>
        <v>#N/A</v>
      </c>
      <c r="W183">
        <v>170</v>
      </c>
    </row>
    <row r="184" spans="1:23">
      <c r="B184" t="s">
        <v>766</v>
      </c>
      <c r="D184" t="s">
        <v>767</v>
      </c>
      <c r="E184" t="s">
        <v>758</v>
      </c>
      <c r="F184" t="s">
        <v>445</v>
      </c>
      <c r="G184" t="s">
        <v>446</v>
      </c>
      <c r="H184" t="s">
        <v>447</v>
      </c>
      <c r="I184" t="s">
        <v>484</v>
      </c>
      <c r="J184" t="s">
        <v>9</v>
      </c>
      <c r="K184" t="s">
        <v>485</v>
      </c>
      <c r="M184" t="s">
        <v>486</v>
      </c>
      <c r="P184" t="s">
        <v>12</v>
      </c>
      <c r="T184" t="e">
        <v>#N/A</v>
      </c>
      <c r="U184" t="s">
        <v>9</v>
      </c>
      <c r="V184" t="str">
        <f>VLOOKUP(Table1[[#This Row],[Facility Name]],[1]Partners!G:G,1,FALSE)</f>
        <v>Papatoetoe Historical Society Museum</v>
      </c>
      <c r="W184">
        <v>184</v>
      </c>
    </row>
    <row r="185" spans="1:23">
      <c r="A185" t="s">
        <v>265</v>
      </c>
      <c r="B185" t="s">
        <v>265</v>
      </c>
      <c r="D185" t="s">
        <v>768</v>
      </c>
      <c r="E185" t="s">
        <v>758</v>
      </c>
      <c r="F185" t="s">
        <v>445</v>
      </c>
      <c r="G185" t="s">
        <v>446</v>
      </c>
      <c r="H185" t="s">
        <v>455</v>
      </c>
      <c r="I185" t="s">
        <v>460</v>
      </c>
      <c r="J185" t="s">
        <v>12</v>
      </c>
      <c r="K185" t="s">
        <v>457</v>
      </c>
      <c r="M185" t="s">
        <v>461</v>
      </c>
      <c r="Q185" t="s">
        <v>12</v>
      </c>
      <c r="T185" t="s">
        <v>265</v>
      </c>
      <c r="U185" t="s">
        <v>12</v>
      </c>
      <c r="V185" t="e">
        <f>VLOOKUP(Table1[[#This Row],[Facility Name]],[1]Partners!G:G,1,FALSE)</f>
        <v>#N/A</v>
      </c>
      <c r="W185">
        <v>185</v>
      </c>
    </row>
    <row r="186" spans="1:23">
      <c r="B186" t="s">
        <v>267</v>
      </c>
      <c r="C186" t="s">
        <v>267</v>
      </c>
      <c r="D186" t="s">
        <v>769</v>
      </c>
      <c r="E186" t="s">
        <v>758</v>
      </c>
      <c r="F186" t="s">
        <v>445</v>
      </c>
      <c r="G186" t="s">
        <v>454</v>
      </c>
      <c r="H186" t="s">
        <v>455</v>
      </c>
      <c r="I186" t="s">
        <v>456</v>
      </c>
      <c r="J186" t="s">
        <v>12</v>
      </c>
      <c r="K186" t="s">
        <v>457</v>
      </c>
      <c r="M186" t="s">
        <v>456</v>
      </c>
      <c r="S186" t="s">
        <v>12</v>
      </c>
      <c r="T186" t="s">
        <v>267</v>
      </c>
      <c r="U186" t="s">
        <v>12</v>
      </c>
      <c r="V186" t="e">
        <f>VLOOKUP(Table1[[#This Row],[Facility Name]],[1]Partners!G:G,1,FALSE)</f>
        <v>#N/A</v>
      </c>
      <c r="W186">
        <v>186</v>
      </c>
    </row>
    <row r="187" spans="1:23">
      <c r="B187" t="s">
        <v>359</v>
      </c>
      <c r="C187" t="s">
        <v>359</v>
      </c>
      <c r="D187" t="s">
        <v>770</v>
      </c>
      <c r="E187" t="s">
        <v>758</v>
      </c>
      <c r="F187" t="s">
        <v>445</v>
      </c>
      <c r="G187" t="s">
        <v>446</v>
      </c>
      <c r="H187" t="s">
        <v>455</v>
      </c>
      <c r="I187" t="s">
        <v>433</v>
      </c>
      <c r="J187" t="s">
        <v>12</v>
      </c>
      <c r="K187" t="s">
        <v>457</v>
      </c>
      <c r="M187" t="s">
        <v>461</v>
      </c>
      <c r="N187" t="s">
        <v>12</v>
      </c>
      <c r="T187" t="s">
        <v>359</v>
      </c>
      <c r="U187" t="s">
        <v>12</v>
      </c>
      <c r="V187" t="e">
        <f>VLOOKUP(Table1[[#This Row],[Facility Name]],[1]Partners!G:G,1,FALSE)</f>
        <v>#N/A</v>
      </c>
      <c r="W187">
        <v>242</v>
      </c>
    </row>
    <row r="188" spans="1:23">
      <c r="A188" t="s">
        <v>760</v>
      </c>
      <c r="B188" t="s">
        <v>372</v>
      </c>
      <c r="C188" t="s">
        <v>760</v>
      </c>
      <c r="D188" t="s">
        <v>771</v>
      </c>
      <c r="E188" t="s">
        <v>758</v>
      </c>
      <c r="F188" t="s">
        <v>445</v>
      </c>
      <c r="G188" t="s">
        <v>454</v>
      </c>
      <c r="H188" t="s">
        <v>455</v>
      </c>
      <c r="I188" t="s">
        <v>456</v>
      </c>
      <c r="J188" t="s">
        <v>12</v>
      </c>
      <c r="K188" t="s">
        <v>457</v>
      </c>
      <c r="M188" t="s">
        <v>456</v>
      </c>
      <c r="S188" t="s">
        <v>12</v>
      </c>
      <c r="T188" t="s">
        <v>372</v>
      </c>
      <c r="U188" t="s">
        <v>12</v>
      </c>
      <c r="V188" t="e">
        <f>VLOOKUP(Table1[[#This Row],[Facility Name]],[1]Partners!G:G,1,FALSE)</f>
        <v>#N/A</v>
      </c>
      <c r="W188">
        <v>256</v>
      </c>
    </row>
    <row r="189" spans="1:23">
      <c r="A189" t="s">
        <v>373</v>
      </c>
      <c r="B189" t="s">
        <v>373</v>
      </c>
      <c r="D189" t="s">
        <v>772</v>
      </c>
      <c r="E189" t="s">
        <v>758</v>
      </c>
      <c r="F189" t="s">
        <v>445</v>
      </c>
      <c r="G189" t="s">
        <v>446</v>
      </c>
      <c r="H189" t="s">
        <v>455</v>
      </c>
      <c r="I189" t="s">
        <v>460</v>
      </c>
      <c r="J189" t="s">
        <v>12</v>
      </c>
      <c r="K189" t="s">
        <v>457</v>
      </c>
      <c r="M189" t="s">
        <v>461</v>
      </c>
      <c r="Q189" t="s">
        <v>12</v>
      </c>
      <c r="T189" t="s">
        <v>373</v>
      </c>
      <c r="U189" t="s">
        <v>12</v>
      </c>
      <c r="V189" t="e">
        <f>VLOOKUP(Table1[[#This Row],[Facility Name]],[1]Partners!G:G,1,FALSE)</f>
        <v>#N/A</v>
      </c>
      <c r="W189">
        <v>257</v>
      </c>
    </row>
    <row r="190" spans="1:23">
      <c r="B190" t="s">
        <v>57</v>
      </c>
      <c r="C190" t="s">
        <v>57</v>
      </c>
      <c r="D190" t="s">
        <v>773</v>
      </c>
      <c r="E190" t="s">
        <v>774</v>
      </c>
      <c r="F190" t="s">
        <v>445</v>
      </c>
      <c r="G190" t="s">
        <v>454</v>
      </c>
      <c r="H190" t="s">
        <v>455</v>
      </c>
      <c r="I190" t="s">
        <v>456</v>
      </c>
      <c r="J190" t="s">
        <v>12</v>
      </c>
      <c r="K190" t="s">
        <v>457</v>
      </c>
      <c r="M190" t="s">
        <v>456</v>
      </c>
      <c r="S190" t="s">
        <v>12</v>
      </c>
      <c r="T190" t="s">
        <v>57</v>
      </c>
      <c r="U190" t="s">
        <v>12</v>
      </c>
      <c r="V190" t="e">
        <f>VLOOKUP(Table1[[#This Row],[Facility Name]],[1]Partners!G:G,1,FALSE)</f>
        <v>#N/A</v>
      </c>
      <c r="W190">
        <v>39</v>
      </c>
    </row>
    <row r="191" spans="1:23">
      <c r="B191" t="s">
        <v>60</v>
      </c>
      <c r="C191" t="s">
        <v>775</v>
      </c>
      <c r="D191" t="s">
        <v>776</v>
      </c>
      <c r="E191" t="s">
        <v>774</v>
      </c>
      <c r="F191" t="s">
        <v>445</v>
      </c>
      <c r="G191" t="s">
        <v>454</v>
      </c>
      <c r="H191" t="s">
        <v>455</v>
      </c>
      <c r="I191" t="s">
        <v>456</v>
      </c>
      <c r="J191" t="s">
        <v>12</v>
      </c>
      <c r="K191" t="s">
        <v>457</v>
      </c>
      <c r="M191" t="s">
        <v>456</v>
      </c>
      <c r="S191" t="s">
        <v>12</v>
      </c>
      <c r="T191" t="s">
        <v>60</v>
      </c>
      <c r="U191" t="s">
        <v>12</v>
      </c>
      <c r="V191" t="e">
        <f>VLOOKUP(Table1[[#This Row],[Facility Name]],[1]Partners!G:G,1,FALSE)</f>
        <v>#N/A</v>
      </c>
      <c r="W191">
        <v>44</v>
      </c>
    </row>
    <row r="192" spans="1:23">
      <c r="B192" t="s">
        <v>777</v>
      </c>
      <c r="C192" t="s">
        <v>777</v>
      </c>
      <c r="D192" t="s">
        <v>778</v>
      </c>
      <c r="E192" t="s">
        <v>774</v>
      </c>
      <c r="F192" t="s">
        <v>445</v>
      </c>
      <c r="G192" t="s">
        <v>446</v>
      </c>
      <c r="H192" t="s">
        <v>455</v>
      </c>
      <c r="I192" t="s">
        <v>484</v>
      </c>
      <c r="J192" t="s">
        <v>9</v>
      </c>
      <c r="K192" t="s">
        <v>457</v>
      </c>
      <c r="M192" t="s">
        <v>461</v>
      </c>
      <c r="P192" t="s">
        <v>12</v>
      </c>
      <c r="T192" t="e">
        <v>#N/A</v>
      </c>
      <c r="U192" t="s">
        <v>9</v>
      </c>
      <c r="V192" t="e">
        <f>VLOOKUP(Table1[[#This Row],[Facility Name]],[1]Partners!G:G,1,FALSE)</f>
        <v>#N/A</v>
      </c>
      <c r="W192">
        <v>77</v>
      </c>
    </row>
    <row r="193" spans="1:23">
      <c r="B193" t="s">
        <v>182</v>
      </c>
      <c r="C193" t="s">
        <v>779</v>
      </c>
      <c r="D193" t="s">
        <v>780</v>
      </c>
      <c r="E193" t="s">
        <v>774</v>
      </c>
      <c r="F193" t="s">
        <v>445</v>
      </c>
      <c r="G193" t="s">
        <v>454</v>
      </c>
      <c r="H193" t="s">
        <v>455</v>
      </c>
      <c r="I193" t="s">
        <v>456</v>
      </c>
      <c r="J193" t="s">
        <v>12</v>
      </c>
      <c r="K193" t="s">
        <v>457</v>
      </c>
      <c r="M193" t="s">
        <v>456</v>
      </c>
      <c r="S193" t="s">
        <v>12</v>
      </c>
      <c r="T193" t="s">
        <v>182</v>
      </c>
      <c r="U193" t="s">
        <v>12</v>
      </c>
      <c r="V193" t="e">
        <f>VLOOKUP(Table1[[#This Row],[Facility Name]],[1]Partners!G:G,1,FALSE)</f>
        <v>#N/A</v>
      </c>
      <c r="W193">
        <v>130</v>
      </c>
    </row>
    <row r="194" spans="1:23">
      <c r="B194" t="s">
        <v>781</v>
      </c>
      <c r="C194" t="s">
        <v>781</v>
      </c>
      <c r="D194" t="s">
        <v>782</v>
      </c>
      <c r="E194" t="s">
        <v>774</v>
      </c>
      <c r="F194" t="s">
        <v>445</v>
      </c>
      <c r="G194" t="s">
        <v>446</v>
      </c>
      <c r="H194" t="s">
        <v>455</v>
      </c>
      <c r="I194" t="s">
        <v>484</v>
      </c>
      <c r="J194" t="s">
        <v>9</v>
      </c>
      <c r="K194" t="s">
        <v>457</v>
      </c>
      <c r="M194" t="s">
        <v>461</v>
      </c>
      <c r="P194" t="s">
        <v>12</v>
      </c>
      <c r="T194" t="e">
        <v>#N/A</v>
      </c>
      <c r="U194" t="s">
        <v>9</v>
      </c>
      <c r="V194" t="e">
        <f>VLOOKUP(Table1[[#This Row],[Facility Name]],[1]Partners!G:G,1,FALSE)</f>
        <v>#N/A</v>
      </c>
      <c r="W194">
        <v>179</v>
      </c>
    </row>
    <row r="195" spans="1:23">
      <c r="A195" t="s">
        <v>262</v>
      </c>
      <c r="B195" t="s">
        <v>262</v>
      </c>
      <c r="D195" t="s">
        <v>783</v>
      </c>
      <c r="E195" t="s">
        <v>774</v>
      </c>
      <c r="F195" t="s">
        <v>445</v>
      </c>
      <c r="G195" t="s">
        <v>446</v>
      </c>
      <c r="H195" t="s">
        <v>455</v>
      </c>
      <c r="I195" t="s">
        <v>460</v>
      </c>
      <c r="J195" t="s">
        <v>12</v>
      </c>
      <c r="K195" t="s">
        <v>457</v>
      </c>
      <c r="M195" t="s">
        <v>461</v>
      </c>
      <c r="Q195" t="s">
        <v>12</v>
      </c>
      <c r="T195" t="s">
        <v>262</v>
      </c>
      <c r="U195" t="s">
        <v>12</v>
      </c>
      <c r="V195" t="e">
        <f>VLOOKUP(Table1[[#This Row],[Facility Name]],[1]Partners!G:G,1,FALSE)</f>
        <v>#N/A</v>
      </c>
      <c r="W195">
        <v>180</v>
      </c>
    </row>
    <row r="196" spans="1:23">
      <c r="A196" t="s">
        <v>262</v>
      </c>
      <c r="B196" t="s">
        <v>784</v>
      </c>
      <c r="D196" t="s">
        <v>783</v>
      </c>
      <c r="E196" t="s">
        <v>774</v>
      </c>
      <c r="F196" t="s">
        <v>445</v>
      </c>
      <c r="G196" t="s">
        <v>446</v>
      </c>
      <c r="H196" t="s">
        <v>447</v>
      </c>
      <c r="I196" t="s">
        <v>484</v>
      </c>
      <c r="J196" t="s">
        <v>9</v>
      </c>
      <c r="K196" t="s">
        <v>485</v>
      </c>
      <c r="M196" t="s">
        <v>486</v>
      </c>
      <c r="P196" t="s">
        <v>12</v>
      </c>
      <c r="T196" t="e">
        <v>#N/A</v>
      </c>
      <c r="U196" t="s">
        <v>9</v>
      </c>
      <c r="V196" t="str">
        <f>VLOOKUP(Table1[[#This Row],[Facility Name]],[1]Partners!G:G,1,FALSE)</f>
        <v>Papakura Museum</v>
      </c>
      <c r="W196">
        <v>181</v>
      </c>
    </row>
    <row r="197" spans="1:23">
      <c r="B197" t="s">
        <v>263</v>
      </c>
      <c r="C197" t="s">
        <v>785</v>
      </c>
      <c r="D197" t="s">
        <v>786</v>
      </c>
      <c r="E197" t="s">
        <v>774</v>
      </c>
      <c r="F197" t="s">
        <v>445</v>
      </c>
      <c r="G197" t="s">
        <v>454</v>
      </c>
      <c r="H197" t="s">
        <v>455</v>
      </c>
      <c r="I197" t="s">
        <v>456</v>
      </c>
      <c r="J197" t="s">
        <v>12</v>
      </c>
      <c r="K197" t="s">
        <v>457</v>
      </c>
      <c r="M197" t="s">
        <v>456</v>
      </c>
      <c r="S197" t="s">
        <v>12</v>
      </c>
      <c r="T197" t="s">
        <v>263</v>
      </c>
      <c r="U197" t="s">
        <v>12</v>
      </c>
      <c r="V197" t="e">
        <f>VLOOKUP(Table1[[#This Row],[Facility Name]],[1]Partners!G:G,1,FALSE)</f>
        <v>#N/A</v>
      </c>
      <c r="W197">
        <v>182</v>
      </c>
    </row>
    <row r="198" spans="1:23">
      <c r="B198" t="s">
        <v>301</v>
      </c>
      <c r="C198" t="s">
        <v>787</v>
      </c>
      <c r="D198" t="s">
        <v>788</v>
      </c>
      <c r="E198" t="s">
        <v>774</v>
      </c>
      <c r="F198" t="s">
        <v>445</v>
      </c>
      <c r="G198" t="s">
        <v>454</v>
      </c>
      <c r="H198" t="s">
        <v>455</v>
      </c>
      <c r="I198" t="s">
        <v>456</v>
      </c>
      <c r="J198" t="s">
        <v>12</v>
      </c>
      <c r="K198" t="s">
        <v>457</v>
      </c>
      <c r="M198" t="s">
        <v>456</v>
      </c>
      <c r="S198" t="s">
        <v>12</v>
      </c>
      <c r="T198" t="s">
        <v>301</v>
      </c>
      <c r="U198" t="s">
        <v>12</v>
      </c>
      <c r="V198" t="e">
        <f>VLOOKUP(Table1[[#This Row],[Facility Name]],[1]Partners!G:G,1,FALSE)</f>
        <v>#N/A</v>
      </c>
      <c r="W198">
        <v>217</v>
      </c>
    </row>
    <row r="199" spans="1:23">
      <c r="B199" t="s">
        <v>315</v>
      </c>
      <c r="D199" t="s">
        <v>789</v>
      </c>
      <c r="E199" t="s">
        <v>774</v>
      </c>
      <c r="F199" t="s">
        <v>445</v>
      </c>
      <c r="G199" t="s">
        <v>446</v>
      </c>
      <c r="H199" t="s">
        <v>455</v>
      </c>
      <c r="I199" t="s">
        <v>593</v>
      </c>
      <c r="J199" t="s">
        <v>12</v>
      </c>
      <c r="K199" t="s">
        <v>457</v>
      </c>
      <c r="M199" t="s">
        <v>461</v>
      </c>
      <c r="N199" t="s">
        <v>12</v>
      </c>
      <c r="O199" t="s">
        <v>12</v>
      </c>
      <c r="Q199" t="s">
        <v>12</v>
      </c>
      <c r="T199" t="s">
        <v>315</v>
      </c>
      <c r="U199" t="s">
        <v>9</v>
      </c>
      <c r="V199" t="e">
        <f>VLOOKUP(Table1[[#This Row],[Facility Name]],[1]Partners!G:G,1,FALSE)</f>
        <v>#N/A</v>
      </c>
      <c r="W199">
        <v>226</v>
      </c>
    </row>
    <row r="200" spans="1:23">
      <c r="B200" t="s">
        <v>318</v>
      </c>
      <c r="C200" t="s">
        <v>318</v>
      </c>
      <c r="D200" t="s">
        <v>790</v>
      </c>
      <c r="E200" t="s">
        <v>774</v>
      </c>
      <c r="F200" t="s">
        <v>445</v>
      </c>
      <c r="G200" t="s">
        <v>454</v>
      </c>
      <c r="H200" t="s">
        <v>455</v>
      </c>
      <c r="I200" t="s">
        <v>456</v>
      </c>
      <c r="J200" t="s">
        <v>12</v>
      </c>
      <c r="K200" t="s">
        <v>457</v>
      </c>
      <c r="M200" t="s">
        <v>456</v>
      </c>
      <c r="S200" t="s">
        <v>12</v>
      </c>
      <c r="T200" t="s">
        <v>318</v>
      </c>
      <c r="U200" t="s">
        <v>12</v>
      </c>
      <c r="V200" t="e">
        <f>VLOOKUP(Table1[[#This Row],[Facility Name]],[1]Partners!G:G,1,FALSE)</f>
        <v>#N/A</v>
      </c>
      <c r="W200">
        <v>227</v>
      </c>
    </row>
    <row r="201" spans="1:23">
      <c r="A201" t="s">
        <v>791</v>
      </c>
      <c r="B201" t="s">
        <v>82</v>
      </c>
      <c r="C201" t="s">
        <v>82</v>
      </c>
      <c r="D201" t="s">
        <v>792</v>
      </c>
      <c r="E201" t="s">
        <v>793</v>
      </c>
      <c r="F201" t="s">
        <v>445</v>
      </c>
      <c r="G201" t="s">
        <v>454</v>
      </c>
      <c r="H201" t="s">
        <v>455</v>
      </c>
      <c r="I201" t="s">
        <v>456</v>
      </c>
      <c r="J201" t="s">
        <v>12</v>
      </c>
      <c r="K201" t="s">
        <v>457</v>
      </c>
      <c r="M201" t="s">
        <v>456</v>
      </c>
      <c r="S201" t="s">
        <v>12</v>
      </c>
      <c r="T201" t="s">
        <v>82</v>
      </c>
      <c r="U201" t="s">
        <v>12</v>
      </c>
      <c r="V201" t="e">
        <f>VLOOKUP(Table1[[#This Row],[Facility Name]],[1]Partners!G:G,1,FALSE)</f>
        <v>#N/A</v>
      </c>
      <c r="W201">
        <v>53</v>
      </c>
    </row>
    <row r="202" spans="1:23">
      <c r="A202" t="s">
        <v>791</v>
      </c>
      <c r="B202" t="s">
        <v>794</v>
      </c>
      <c r="D202" t="s">
        <v>795</v>
      </c>
      <c r="E202" t="s">
        <v>793</v>
      </c>
      <c r="F202" t="s">
        <v>445</v>
      </c>
      <c r="G202" t="s">
        <v>446</v>
      </c>
      <c r="H202" t="s">
        <v>455</v>
      </c>
      <c r="I202" t="s">
        <v>460</v>
      </c>
      <c r="J202" t="s">
        <v>9</v>
      </c>
      <c r="K202" t="s">
        <v>457</v>
      </c>
      <c r="M202" t="s">
        <v>461</v>
      </c>
      <c r="Q202" t="s">
        <v>12</v>
      </c>
      <c r="T202" t="e">
        <v>#N/A</v>
      </c>
      <c r="U202" t="s">
        <v>9</v>
      </c>
      <c r="V202" t="e">
        <f>VLOOKUP(Table1[[#This Row],[Facility Name]],[1]Partners!G:G,1,FALSE)</f>
        <v>#N/A</v>
      </c>
      <c r="W202">
        <v>144</v>
      </c>
    </row>
    <row r="203" spans="1:23">
      <c r="B203" t="s">
        <v>198</v>
      </c>
      <c r="C203" t="s">
        <v>198</v>
      </c>
      <c r="D203" t="s">
        <v>796</v>
      </c>
      <c r="E203" t="s">
        <v>793</v>
      </c>
      <c r="F203" t="s">
        <v>445</v>
      </c>
      <c r="G203" t="s">
        <v>454</v>
      </c>
      <c r="H203" t="s">
        <v>455</v>
      </c>
      <c r="I203" t="s">
        <v>456</v>
      </c>
      <c r="J203" t="s">
        <v>12</v>
      </c>
      <c r="K203" t="s">
        <v>457</v>
      </c>
      <c r="M203" t="s">
        <v>456</v>
      </c>
      <c r="S203" t="s">
        <v>12</v>
      </c>
      <c r="T203" t="s">
        <v>198</v>
      </c>
      <c r="U203" t="s">
        <v>12</v>
      </c>
      <c r="V203" t="e">
        <f>VLOOKUP(Table1[[#This Row],[Facility Name]],[1]Partners!G:G,1,FALSE)</f>
        <v>#N/A</v>
      </c>
      <c r="W203">
        <v>145</v>
      </c>
    </row>
    <row r="204" spans="1:23">
      <c r="B204" t="s">
        <v>797</v>
      </c>
      <c r="C204" t="s">
        <v>798</v>
      </c>
      <c r="D204" t="s">
        <v>799</v>
      </c>
      <c r="E204" t="s">
        <v>793</v>
      </c>
      <c r="F204" t="s">
        <v>505</v>
      </c>
      <c r="G204" t="s">
        <v>446</v>
      </c>
      <c r="H204" t="s">
        <v>447</v>
      </c>
      <c r="I204" t="s">
        <v>484</v>
      </c>
      <c r="J204" t="s">
        <v>9</v>
      </c>
      <c r="K204" t="s">
        <v>485</v>
      </c>
      <c r="M204" t="s">
        <v>486</v>
      </c>
      <c r="P204" t="s">
        <v>12</v>
      </c>
      <c r="T204" t="e">
        <v>#N/A</v>
      </c>
      <c r="U204" t="s">
        <v>9</v>
      </c>
      <c r="V204" t="str">
        <f>VLOOKUP(Table1[[#This Row],[Facility Name]],[1]Partners!G:G,1,FALSE)</f>
        <v>Pah Homestead Wallace Arts Centre</v>
      </c>
      <c r="W204">
        <v>173</v>
      </c>
    </row>
    <row r="205" spans="1:23">
      <c r="B205" t="s">
        <v>295</v>
      </c>
      <c r="C205" t="s">
        <v>295</v>
      </c>
      <c r="D205" t="s">
        <v>800</v>
      </c>
      <c r="E205" t="s">
        <v>793</v>
      </c>
      <c r="F205" t="s">
        <v>445</v>
      </c>
      <c r="G205" t="s">
        <v>446</v>
      </c>
      <c r="H205" t="s">
        <v>455</v>
      </c>
      <c r="I205" t="s">
        <v>433</v>
      </c>
      <c r="J205" t="s">
        <v>12</v>
      </c>
      <c r="K205" t="s">
        <v>457</v>
      </c>
      <c r="M205" t="s">
        <v>461</v>
      </c>
      <c r="N205" t="s">
        <v>12</v>
      </c>
      <c r="T205" t="s">
        <v>295</v>
      </c>
      <c r="U205" t="s">
        <v>12</v>
      </c>
      <c r="V205" t="e">
        <f>VLOOKUP(Table1[[#This Row],[Facility Name]],[1]Partners!G:G,1,FALSE)</f>
        <v>#N/A</v>
      </c>
      <c r="W205">
        <v>212</v>
      </c>
    </row>
    <row r="206" spans="1:23">
      <c r="B206" t="s">
        <v>368</v>
      </c>
      <c r="C206" t="s">
        <v>368</v>
      </c>
      <c r="D206" t="s">
        <v>801</v>
      </c>
      <c r="E206" t="s">
        <v>793</v>
      </c>
      <c r="F206" t="s">
        <v>445</v>
      </c>
      <c r="G206" t="s">
        <v>454</v>
      </c>
      <c r="H206" t="s">
        <v>455</v>
      </c>
      <c r="I206" t="s">
        <v>456</v>
      </c>
      <c r="J206" t="s">
        <v>12</v>
      </c>
      <c r="K206" t="s">
        <v>457</v>
      </c>
      <c r="M206" t="s">
        <v>456</v>
      </c>
      <c r="S206" t="s">
        <v>12</v>
      </c>
      <c r="T206" t="s">
        <v>368</v>
      </c>
      <c r="U206" t="s">
        <v>12</v>
      </c>
      <c r="V206" t="e">
        <f>VLOOKUP(Table1[[#This Row],[Facility Name]],[1]Partners!G:G,1,FALSE)</f>
        <v>#N/A</v>
      </c>
      <c r="W206">
        <v>251</v>
      </c>
    </row>
    <row r="207" spans="1:23">
      <c r="B207" t="s">
        <v>396</v>
      </c>
      <c r="C207" t="s">
        <v>396</v>
      </c>
      <c r="D207" t="s">
        <v>800</v>
      </c>
      <c r="E207" t="s">
        <v>793</v>
      </c>
      <c r="F207" t="s">
        <v>445</v>
      </c>
      <c r="G207" t="s">
        <v>446</v>
      </c>
      <c r="H207" t="s">
        <v>455</v>
      </c>
      <c r="I207" t="s">
        <v>433</v>
      </c>
      <c r="J207" t="s">
        <v>12</v>
      </c>
      <c r="K207" t="s">
        <v>457</v>
      </c>
      <c r="M207" t="s">
        <v>461</v>
      </c>
      <c r="N207" t="s">
        <v>12</v>
      </c>
      <c r="T207" t="s">
        <v>396</v>
      </c>
      <c r="U207" t="s">
        <v>12</v>
      </c>
      <c r="V207" t="e">
        <f>VLOOKUP(Table1[[#This Row],[Facility Name]],[1]Partners!G:G,1,FALSE)</f>
        <v>#N/A</v>
      </c>
      <c r="W207">
        <v>280</v>
      </c>
    </row>
    <row r="208" spans="1:23">
      <c r="B208" t="s">
        <v>7</v>
      </c>
      <c r="C208" t="s">
        <v>802</v>
      </c>
      <c r="D208" t="s">
        <v>803</v>
      </c>
      <c r="E208" t="s">
        <v>804</v>
      </c>
      <c r="F208" t="s">
        <v>445</v>
      </c>
      <c r="G208" t="s">
        <v>446</v>
      </c>
      <c r="H208" t="s">
        <v>447</v>
      </c>
      <c r="I208" t="s">
        <v>437</v>
      </c>
      <c r="J208" t="s">
        <v>12</v>
      </c>
      <c r="K208" t="s">
        <v>805</v>
      </c>
      <c r="M208" t="s">
        <v>449</v>
      </c>
      <c r="R208" t="s">
        <v>12</v>
      </c>
      <c r="T208" t="s">
        <v>7</v>
      </c>
      <c r="U208" t="s">
        <v>9</v>
      </c>
      <c r="V208" t="str">
        <f>VLOOKUP(Table1[[#This Row],[Facility Name]],[1]Partners!G:G,1,FALSE)</f>
        <v>Ahuroa Hall</v>
      </c>
      <c r="W208">
        <v>1</v>
      </c>
    </row>
    <row r="209" spans="2:23">
      <c r="B209" t="s">
        <v>50</v>
      </c>
      <c r="C209" t="s">
        <v>50</v>
      </c>
      <c r="D209" t="s">
        <v>806</v>
      </c>
      <c r="E209" t="s">
        <v>804</v>
      </c>
      <c r="F209" t="s">
        <v>445</v>
      </c>
      <c r="G209" t="s">
        <v>446</v>
      </c>
      <c r="H209" t="s">
        <v>447</v>
      </c>
      <c r="I209" t="s">
        <v>437</v>
      </c>
      <c r="J209" t="s">
        <v>12</v>
      </c>
      <c r="K209" t="s">
        <v>448</v>
      </c>
      <c r="M209" t="s">
        <v>449</v>
      </c>
      <c r="R209" t="s">
        <v>12</v>
      </c>
      <c r="T209" t="s">
        <v>50</v>
      </c>
      <c r="U209" t="s">
        <v>9</v>
      </c>
      <c r="V209" t="str">
        <f>VLOOKUP(Table1[[#This Row],[Facility Name]],[1]Partners!G:G,1,FALSE)</f>
        <v>Coatesville Settlers Hall</v>
      </c>
      <c r="W209">
        <v>33</v>
      </c>
    </row>
    <row r="210" spans="2:23">
      <c r="B210" t="s">
        <v>110</v>
      </c>
      <c r="C210" t="s">
        <v>807</v>
      </c>
      <c r="D210" t="s">
        <v>808</v>
      </c>
      <c r="E210" t="s">
        <v>804</v>
      </c>
      <c r="F210" t="s">
        <v>445</v>
      </c>
      <c r="G210" t="s">
        <v>446</v>
      </c>
      <c r="H210" t="s">
        <v>447</v>
      </c>
      <c r="I210" t="s">
        <v>437</v>
      </c>
      <c r="J210" t="s">
        <v>12</v>
      </c>
      <c r="K210" t="s">
        <v>805</v>
      </c>
      <c r="M210" t="s">
        <v>449</v>
      </c>
      <c r="R210" t="s">
        <v>12</v>
      </c>
      <c r="T210" t="s">
        <v>110</v>
      </c>
      <c r="U210" t="s">
        <v>9</v>
      </c>
      <c r="V210" t="str">
        <f>VLOOKUP(Table1[[#This Row],[Facility Name]],[1]Partners!G:G,1,FALSE)</f>
        <v>Glasgow Park Hall</v>
      </c>
      <c r="W210">
        <v>58</v>
      </c>
    </row>
    <row r="211" spans="2:23">
      <c r="B211" t="s">
        <v>809</v>
      </c>
      <c r="D211" t="s">
        <v>810</v>
      </c>
      <c r="E211" t="s">
        <v>804</v>
      </c>
      <c r="F211" t="s">
        <v>445</v>
      </c>
      <c r="G211" t="s">
        <v>446</v>
      </c>
      <c r="H211" t="s">
        <v>447</v>
      </c>
      <c r="I211" t="s">
        <v>484</v>
      </c>
      <c r="J211" t="s">
        <v>9</v>
      </c>
      <c r="K211" t="s">
        <v>485</v>
      </c>
      <c r="M211" t="s">
        <v>486</v>
      </c>
      <c r="P211" t="s">
        <v>12</v>
      </c>
      <c r="T211" t="e">
        <v>#N/A</v>
      </c>
      <c r="U211" t="s">
        <v>9</v>
      </c>
      <c r="V211" t="str">
        <f>VLOOKUP(Table1[[#This Row],[Facility Name]],[1]Partners!G:G,1,FALSE)</f>
        <v>Helensville Arts Centre</v>
      </c>
      <c r="W211">
        <v>80</v>
      </c>
    </row>
    <row r="212" spans="2:23">
      <c r="B212" t="s">
        <v>811</v>
      </c>
      <c r="D212" t="s">
        <v>812</v>
      </c>
      <c r="E212" t="s">
        <v>804</v>
      </c>
      <c r="F212" t="s">
        <v>445</v>
      </c>
      <c r="G212" t="s">
        <v>446</v>
      </c>
      <c r="H212" t="s">
        <v>455</v>
      </c>
      <c r="I212" t="s">
        <v>460</v>
      </c>
      <c r="J212" t="s">
        <v>9</v>
      </c>
      <c r="K212" t="s">
        <v>457</v>
      </c>
      <c r="M212" t="s">
        <v>461</v>
      </c>
      <c r="Q212" t="s">
        <v>12</v>
      </c>
      <c r="T212" t="e">
        <v>#N/A</v>
      </c>
      <c r="U212" t="s">
        <v>9</v>
      </c>
      <c r="V212" t="e">
        <f>VLOOKUP(Table1[[#This Row],[Facility Name]],[1]Partners!G:G,1,FALSE)</f>
        <v>#N/A</v>
      </c>
      <c r="W212">
        <v>81</v>
      </c>
    </row>
    <row r="213" spans="2:23">
      <c r="B213" t="s">
        <v>137</v>
      </c>
      <c r="C213" t="s">
        <v>137</v>
      </c>
      <c r="D213" t="s">
        <v>813</v>
      </c>
      <c r="E213" t="s">
        <v>804</v>
      </c>
      <c r="F213" t="s">
        <v>445</v>
      </c>
      <c r="G213" t="s">
        <v>446</v>
      </c>
      <c r="H213" t="s">
        <v>455</v>
      </c>
      <c r="I213" t="s">
        <v>437</v>
      </c>
      <c r="J213" t="s">
        <v>12</v>
      </c>
      <c r="K213" t="s">
        <v>457</v>
      </c>
      <c r="M213" t="s">
        <v>449</v>
      </c>
      <c r="R213" t="s">
        <v>12</v>
      </c>
      <c r="T213" t="s">
        <v>137</v>
      </c>
      <c r="U213" t="s">
        <v>12</v>
      </c>
      <c r="V213" t="e">
        <f>VLOOKUP(Table1[[#This Row],[Facility Name]],[1]Partners!G:G,1,FALSE)</f>
        <v>#N/A</v>
      </c>
      <c r="W213">
        <v>82</v>
      </c>
    </row>
    <row r="214" spans="2:23">
      <c r="B214" t="s">
        <v>147</v>
      </c>
      <c r="C214" t="s">
        <v>147</v>
      </c>
      <c r="D214" t="s">
        <v>814</v>
      </c>
      <c r="E214" t="s">
        <v>804</v>
      </c>
      <c r="F214" t="s">
        <v>445</v>
      </c>
      <c r="G214" t="s">
        <v>446</v>
      </c>
      <c r="H214" t="s">
        <v>455</v>
      </c>
      <c r="I214" t="s">
        <v>437</v>
      </c>
      <c r="J214" t="s">
        <v>12</v>
      </c>
      <c r="K214" t="s">
        <v>457</v>
      </c>
      <c r="M214" t="s">
        <v>449</v>
      </c>
      <c r="R214" t="s">
        <v>12</v>
      </c>
      <c r="T214" t="s">
        <v>147</v>
      </c>
      <c r="U214" t="s">
        <v>12</v>
      </c>
      <c r="V214" t="e">
        <f>VLOOKUP(Table1[[#This Row],[Facility Name]],[1]Partners!G:G,1,FALSE)</f>
        <v>#N/A</v>
      </c>
      <c r="W214">
        <v>98</v>
      </c>
    </row>
    <row r="215" spans="2:23">
      <c r="B215" t="s">
        <v>149</v>
      </c>
      <c r="C215" t="s">
        <v>815</v>
      </c>
      <c r="D215" t="s">
        <v>816</v>
      </c>
      <c r="E215" t="s">
        <v>804</v>
      </c>
      <c r="F215" t="s">
        <v>445</v>
      </c>
      <c r="G215" t="s">
        <v>446</v>
      </c>
      <c r="H215" t="s">
        <v>447</v>
      </c>
      <c r="I215" t="s">
        <v>437</v>
      </c>
      <c r="J215" t="s">
        <v>12</v>
      </c>
      <c r="K215" t="s">
        <v>457</v>
      </c>
      <c r="M215" t="s">
        <v>449</v>
      </c>
      <c r="R215" t="s">
        <v>12</v>
      </c>
      <c r="T215" t="s">
        <v>149</v>
      </c>
      <c r="U215" t="s">
        <v>9</v>
      </c>
      <c r="V215" t="str">
        <f>VLOOKUP(Table1[[#This Row],[Facility Name]],[1]Partners!G:G,1,FALSE)</f>
        <v>Kourawhero Hall</v>
      </c>
      <c r="W215">
        <v>102</v>
      </c>
    </row>
    <row r="216" spans="2:23">
      <c r="B216" t="s">
        <v>817</v>
      </c>
      <c r="D216" t="s">
        <v>818</v>
      </c>
      <c r="E216" t="s">
        <v>804</v>
      </c>
      <c r="F216" t="s">
        <v>445</v>
      </c>
      <c r="G216" t="s">
        <v>446</v>
      </c>
      <c r="H216" t="s">
        <v>447</v>
      </c>
      <c r="I216" t="s">
        <v>484</v>
      </c>
      <c r="J216" t="s">
        <v>9</v>
      </c>
      <c r="K216" t="s">
        <v>485</v>
      </c>
      <c r="M216" t="s">
        <v>486</v>
      </c>
      <c r="P216" t="s">
        <v>12</v>
      </c>
      <c r="T216" t="e">
        <v>#N/A</v>
      </c>
      <c r="U216" t="s">
        <v>9</v>
      </c>
      <c r="V216" t="str">
        <f>VLOOKUP(Table1[[#This Row],[Facility Name]],[1]Partners!G:G,1,FALSE)</f>
        <v>Kumeu Arts Centre</v>
      </c>
      <c r="W216">
        <v>103</v>
      </c>
    </row>
    <row r="217" spans="2:23">
      <c r="B217" t="s">
        <v>819</v>
      </c>
      <c r="D217" t="s">
        <v>820</v>
      </c>
      <c r="E217" t="s">
        <v>804</v>
      </c>
      <c r="F217" t="s">
        <v>445</v>
      </c>
      <c r="G217" t="s">
        <v>446</v>
      </c>
      <c r="H217" t="s">
        <v>455</v>
      </c>
      <c r="I217" t="s">
        <v>460</v>
      </c>
      <c r="J217" t="s">
        <v>9</v>
      </c>
      <c r="K217" t="s">
        <v>457</v>
      </c>
      <c r="M217" t="s">
        <v>461</v>
      </c>
      <c r="Q217" t="s">
        <v>12</v>
      </c>
      <c r="T217" t="e">
        <v>#N/A</v>
      </c>
      <c r="U217" t="s">
        <v>9</v>
      </c>
      <c r="V217" t="e">
        <f>VLOOKUP(Table1[[#This Row],[Facility Name]],[1]Partners!G:G,1,FALSE)</f>
        <v>#N/A</v>
      </c>
      <c r="W217">
        <v>104</v>
      </c>
    </row>
    <row r="218" spans="2:23">
      <c r="B218" t="s">
        <v>152</v>
      </c>
      <c r="C218" t="s">
        <v>821</v>
      </c>
      <c r="D218" t="s">
        <v>822</v>
      </c>
      <c r="E218" t="s">
        <v>804</v>
      </c>
      <c r="F218" t="s">
        <v>445</v>
      </c>
      <c r="G218" t="s">
        <v>446</v>
      </c>
      <c r="H218" t="s">
        <v>447</v>
      </c>
      <c r="I218" t="s">
        <v>437</v>
      </c>
      <c r="J218" t="s">
        <v>12</v>
      </c>
      <c r="K218" t="s">
        <v>805</v>
      </c>
      <c r="M218" t="s">
        <v>449</v>
      </c>
      <c r="R218" t="s">
        <v>12</v>
      </c>
      <c r="T218" t="s">
        <v>152</v>
      </c>
      <c r="U218" t="s">
        <v>9</v>
      </c>
      <c r="V218" t="str">
        <f>VLOOKUP(Table1[[#This Row],[Facility Name]],[1]Partners!G:G,1,FALSE)</f>
        <v>Leigh Hall</v>
      </c>
      <c r="W218">
        <v>108</v>
      </c>
    </row>
    <row r="219" spans="2:23">
      <c r="B219" t="s">
        <v>153</v>
      </c>
      <c r="C219" t="s">
        <v>823</v>
      </c>
      <c r="D219" t="s">
        <v>824</v>
      </c>
      <c r="E219" t="s">
        <v>804</v>
      </c>
      <c r="F219" t="s">
        <v>445</v>
      </c>
      <c r="G219" t="s">
        <v>446</v>
      </c>
      <c r="H219" t="s">
        <v>447</v>
      </c>
      <c r="I219" t="s">
        <v>433</v>
      </c>
      <c r="J219" t="s">
        <v>12</v>
      </c>
      <c r="K219" t="s">
        <v>805</v>
      </c>
      <c r="M219" t="s">
        <v>449</v>
      </c>
      <c r="R219" t="s">
        <v>12</v>
      </c>
      <c r="T219" t="s">
        <v>153</v>
      </c>
      <c r="U219" t="s">
        <v>9</v>
      </c>
      <c r="V219" t="str">
        <f>VLOOKUP(Table1[[#This Row],[Facility Name]],[1]Partners!G:G,1,FALSE)</f>
        <v>Mahurangi East Community Centre</v>
      </c>
      <c r="W219">
        <v>112</v>
      </c>
    </row>
    <row r="220" spans="2:23">
      <c r="B220" t="s">
        <v>825</v>
      </c>
      <c r="D220" t="s">
        <v>824</v>
      </c>
      <c r="E220" t="s">
        <v>804</v>
      </c>
      <c r="F220" t="s">
        <v>445</v>
      </c>
      <c r="G220" t="s">
        <v>446</v>
      </c>
      <c r="H220" t="s">
        <v>455</v>
      </c>
      <c r="I220" t="s">
        <v>460</v>
      </c>
      <c r="J220" t="s">
        <v>9</v>
      </c>
      <c r="K220" t="s">
        <v>457</v>
      </c>
      <c r="M220" t="s">
        <v>461</v>
      </c>
      <c r="Q220" t="s">
        <v>12</v>
      </c>
      <c r="T220" t="e">
        <v>#N/A</v>
      </c>
      <c r="U220" t="s">
        <v>9</v>
      </c>
      <c r="V220" t="e">
        <f>VLOOKUP(Table1[[#This Row],[Facility Name]],[1]Partners!G:G,1,FALSE)</f>
        <v>#N/A</v>
      </c>
      <c r="W220">
        <v>113</v>
      </c>
    </row>
    <row r="221" spans="2:23">
      <c r="B221" t="s">
        <v>256</v>
      </c>
      <c r="C221" t="s">
        <v>256</v>
      </c>
      <c r="D221" t="s">
        <v>826</v>
      </c>
      <c r="E221" t="s">
        <v>804</v>
      </c>
      <c r="F221" t="s">
        <v>445</v>
      </c>
      <c r="G221" t="s">
        <v>446</v>
      </c>
      <c r="H221" t="s">
        <v>447</v>
      </c>
      <c r="I221" t="s">
        <v>437</v>
      </c>
      <c r="J221" t="s">
        <v>12</v>
      </c>
      <c r="K221" t="s">
        <v>805</v>
      </c>
      <c r="M221" t="s">
        <v>449</v>
      </c>
      <c r="R221" t="s">
        <v>12</v>
      </c>
      <c r="T221" t="s">
        <v>256</v>
      </c>
      <c r="U221" t="s">
        <v>9</v>
      </c>
      <c r="V221" t="str">
        <f>VLOOKUP(Table1[[#This Row],[Facility Name]],[1]Partners!G:G,1,FALSE)</f>
        <v>Pakiri Hall</v>
      </c>
      <c r="W221">
        <v>174</v>
      </c>
    </row>
    <row r="222" spans="2:23">
      <c r="B222" t="s">
        <v>277</v>
      </c>
      <c r="C222" t="s">
        <v>277</v>
      </c>
      <c r="D222" t="s">
        <v>827</v>
      </c>
      <c r="E222" t="s">
        <v>804</v>
      </c>
      <c r="F222" t="s">
        <v>445</v>
      </c>
      <c r="G222" t="s">
        <v>446</v>
      </c>
      <c r="H222" t="s">
        <v>447</v>
      </c>
      <c r="I222" t="s">
        <v>437</v>
      </c>
      <c r="J222" t="s">
        <v>12</v>
      </c>
      <c r="K222" t="s">
        <v>448</v>
      </c>
      <c r="M222" t="s">
        <v>449</v>
      </c>
      <c r="R222" t="s">
        <v>12</v>
      </c>
      <c r="T222" t="s">
        <v>277</v>
      </c>
      <c r="U222" t="s">
        <v>9</v>
      </c>
      <c r="V222" t="str">
        <f>VLOOKUP(Table1[[#This Row],[Facility Name]],[1]Partners!G:G,1,FALSE)</f>
        <v>Point Wells Hall</v>
      </c>
      <c r="W222">
        <v>193</v>
      </c>
    </row>
    <row r="223" spans="2:23">
      <c r="B223" t="s">
        <v>290</v>
      </c>
      <c r="C223" t="s">
        <v>828</v>
      </c>
      <c r="D223" t="s">
        <v>829</v>
      </c>
      <c r="E223" t="s">
        <v>804</v>
      </c>
      <c r="F223" t="s">
        <v>445</v>
      </c>
      <c r="G223" t="s">
        <v>446</v>
      </c>
      <c r="H223" t="s">
        <v>447</v>
      </c>
      <c r="I223" t="s">
        <v>437</v>
      </c>
      <c r="J223" t="s">
        <v>12</v>
      </c>
      <c r="K223" t="s">
        <v>805</v>
      </c>
      <c r="M223" t="s">
        <v>449</v>
      </c>
      <c r="R223" t="s">
        <v>12</v>
      </c>
      <c r="T223" t="s">
        <v>290</v>
      </c>
      <c r="U223" t="s">
        <v>9</v>
      </c>
      <c r="V223" t="str">
        <f>VLOOKUP(Table1[[#This Row],[Facility Name]],[1]Partners!G:G,1,FALSE)</f>
        <v>Ranfurly Hall, Kaipara Flats</v>
      </c>
      <c r="W223">
        <v>206</v>
      </c>
    </row>
    <row r="224" spans="2:23">
      <c r="B224" t="s">
        <v>299</v>
      </c>
      <c r="C224" t="s">
        <v>299</v>
      </c>
      <c r="D224" t="s">
        <v>830</v>
      </c>
      <c r="E224" t="s">
        <v>804</v>
      </c>
      <c r="F224" t="s">
        <v>445</v>
      </c>
      <c r="G224" t="s">
        <v>446</v>
      </c>
      <c r="H224" t="s">
        <v>455</v>
      </c>
      <c r="I224" t="s">
        <v>437</v>
      </c>
      <c r="J224" t="s">
        <v>12</v>
      </c>
      <c r="K224" t="s">
        <v>457</v>
      </c>
      <c r="M224" t="s">
        <v>449</v>
      </c>
      <c r="R224" t="s">
        <v>12</v>
      </c>
      <c r="T224" t="s">
        <v>299</v>
      </c>
      <c r="U224" t="s">
        <v>12</v>
      </c>
      <c r="V224" t="e">
        <f>VLOOKUP(Table1[[#This Row],[Facility Name]],[1]Partners!G:G,1,FALSE)</f>
        <v>#N/A</v>
      </c>
      <c r="W224">
        <v>215</v>
      </c>
    </row>
    <row r="225" spans="1:23">
      <c r="B225" t="s">
        <v>302</v>
      </c>
      <c r="C225" t="s">
        <v>302</v>
      </c>
      <c r="D225" t="s">
        <v>831</v>
      </c>
      <c r="E225" t="s">
        <v>804</v>
      </c>
      <c r="F225" t="s">
        <v>445</v>
      </c>
      <c r="G225" t="s">
        <v>446</v>
      </c>
      <c r="H225" t="s">
        <v>455</v>
      </c>
      <c r="I225" t="s">
        <v>437</v>
      </c>
      <c r="J225" t="s">
        <v>12</v>
      </c>
      <c r="K225" t="s">
        <v>457</v>
      </c>
      <c r="M225" t="s">
        <v>449</v>
      </c>
      <c r="R225" t="s">
        <v>12</v>
      </c>
      <c r="T225" t="s">
        <v>302</v>
      </c>
      <c r="U225" t="s">
        <v>12</v>
      </c>
      <c r="V225" t="e">
        <f>VLOOKUP(Table1[[#This Row],[Facility Name]],[1]Partners!G:G,1,FALSE)</f>
        <v>#N/A</v>
      </c>
      <c r="W225">
        <v>218</v>
      </c>
    </row>
    <row r="226" spans="1:23">
      <c r="B226" t="s">
        <v>321</v>
      </c>
      <c r="C226" t="s">
        <v>832</v>
      </c>
      <c r="D226" t="s">
        <v>833</v>
      </c>
      <c r="E226" t="s">
        <v>804</v>
      </c>
      <c r="F226" t="s">
        <v>445</v>
      </c>
      <c r="G226" t="s">
        <v>446</v>
      </c>
      <c r="H226" t="s">
        <v>447</v>
      </c>
      <c r="I226" t="s">
        <v>437</v>
      </c>
      <c r="J226" t="s">
        <v>12</v>
      </c>
      <c r="K226" t="s">
        <v>805</v>
      </c>
      <c r="M226" t="s">
        <v>449</v>
      </c>
      <c r="R226" t="s">
        <v>12</v>
      </c>
      <c r="T226" t="s">
        <v>321</v>
      </c>
      <c r="U226" t="s">
        <v>9</v>
      </c>
      <c r="V226" t="str">
        <f>VLOOKUP(Table1[[#This Row],[Facility Name]],[1]Partners!G:G,1,FALSE)</f>
        <v>Tapora Hall</v>
      </c>
      <c r="W226">
        <v>232</v>
      </c>
    </row>
    <row r="227" spans="1:23">
      <c r="B227" t="s">
        <v>322</v>
      </c>
      <c r="C227" t="s">
        <v>834</v>
      </c>
      <c r="D227" t="s">
        <v>835</v>
      </c>
      <c r="E227" t="s">
        <v>804</v>
      </c>
      <c r="F227" t="s">
        <v>445</v>
      </c>
      <c r="G227" t="s">
        <v>446</v>
      </c>
      <c r="H227" t="s">
        <v>447</v>
      </c>
      <c r="I227" t="s">
        <v>437</v>
      </c>
      <c r="J227" t="s">
        <v>12</v>
      </c>
      <c r="K227" t="s">
        <v>805</v>
      </c>
      <c r="M227" t="s">
        <v>449</v>
      </c>
      <c r="R227" t="s">
        <v>12</v>
      </c>
      <c r="T227" t="s">
        <v>322</v>
      </c>
      <c r="U227" t="s">
        <v>9</v>
      </c>
      <c r="V227" t="str">
        <f>VLOOKUP(Table1[[#This Row],[Facility Name]],[1]Partners!G:G,1,FALSE)</f>
        <v>Tauhoa (Victoria) Hall</v>
      </c>
      <c r="W227">
        <v>233</v>
      </c>
    </row>
    <row r="228" spans="1:23">
      <c r="B228" t="s">
        <v>330</v>
      </c>
      <c r="C228" t="s">
        <v>330</v>
      </c>
      <c r="D228" t="s">
        <v>836</v>
      </c>
      <c r="E228" t="s">
        <v>804</v>
      </c>
      <c r="F228" t="s">
        <v>445</v>
      </c>
      <c r="G228" t="s">
        <v>446</v>
      </c>
      <c r="H228" t="s">
        <v>455</v>
      </c>
      <c r="I228" t="s">
        <v>437</v>
      </c>
      <c r="J228" t="s">
        <v>12</v>
      </c>
      <c r="K228" t="s">
        <v>457</v>
      </c>
      <c r="M228" t="s">
        <v>449</v>
      </c>
      <c r="R228" t="s">
        <v>12</v>
      </c>
      <c r="T228" t="s">
        <v>330</v>
      </c>
      <c r="U228" t="s">
        <v>12</v>
      </c>
      <c r="V228" t="e">
        <f>VLOOKUP(Table1[[#This Row],[Facility Name]],[1]Partners!G:G,1,FALSE)</f>
        <v>#N/A</v>
      </c>
      <c r="W228">
        <v>237</v>
      </c>
    </row>
    <row r="229" spans="1:23">
      <c r="B229" t="s">
        <v>378</v>
      </c>
      <c r="C229" t="s">
        <v>378</v>
      </c>
      <c r="D229" t="s">
        <v>837</v>
      </c>
      <c r="E229" t="s">
        <v>804</v>
      </c>
      <c r="F229" t="s">
        <v>445</v>
      </c>
      <c r="G229" t="s">
        <v>446</v>
      </c>
      <c r="H229" t="s">
        <v>455</v>
      </c>
      <c r="I229" t="s">
        <v>437</v>
      </c>
      <c r="J229" t="s">
        <v>12</v>
      </c>
      <c r="K229" t="s">
        <v>457</v>
      </c>
      <c r="M229" t="s">
        <v>449</v>
      </c>
      <c r="R229" t="s">
        <v>12</v>
      </c>
      <c r="T229" t="s">
        <v>378</v>
      </c>
      <c r="U229" t="s">
        <v>12</v>
      </c>
      <c r="V229" t="e">
        <f>VLOOKUP(Table1[[#This Row],[Facility Name]],[1]Partners!G:G,1,FALSE)</f>
        <v>#N/A</v>
      </c>
      <c r="W229">
        <v>264</v>
      </c>
    </row>
    <row r="230" spans="1:23">
      <c r="B230" t="s">
        <v>379</v>
      </c>
      <c r="C230" t="s">
        <v>379</v>
      </c>
      <c r="D230" t="s">
        <v>838</v>
      </c>
      <c r="E230" t="s">
        <v>804</v>
      </c>
      <c r="F230" t="s">
        <v>445</v>
      </c>
      <c r="G230" t="s">
        <v>446</v>
      </c>
      <c r="H230" t="s">
        <v>455</v>
      </c>
      <c r="I230" t="s">
        <v>437</v>
      </c>
      <c r="J230" t="s">
        <v>12</v>
      </c>
      <c r="K230" t="s">
        <v>457</v>
      </c>
      <c r="M230" t="s">
        <v>449</v>
      </c>
      <c r="R230" t="s">
        <v>12</v>
      </c>
      <c r="T230" t="s">
        <v>379</v>
      </c>
      <c r="U230" t="s">
        <v>12</v>
      </c>
      <c r="V230" t="e">
        <f>VLOOKUP(Table1[[#This Row],[Facility Name]],[1]Partners!G:G,1,FALSE)</f>
        <v>#N/A</v>
      </c>
      <c r="W230">
        <v>265</v>
      </c>
    </row>
    <row r="231" spans="1:23">
      <c r="B231" t="s">
        <v>839</v>
      </c>
      <c r="D231" t="s">
        <v>840</v>
      </c>
      <c r="E231" t="s">
        <v>804</v>
      </c>
      <c r="F231" t="s">
        <v>445</v>
      </c>
      <c r="G231" t="s">
        <v>446</v>
      </c>
      <c r="H231" t="s">
        <v>455</v>
      </c>
      <c r="I231" t="s">
        <v>460</v>
      </c>
      <c r="J231" t="s">
        <v>9</v>
      </c>
      <c r="K231" t="s">
        <v>457</v>
      </c>
      <c r="M231" t="s">
        <v>461</v>
      </c>
      <c r="Q231" t="s">
        <v>12</v>
      </c>
      <c r="T231" t="e">
        <v>#N/A</v>
      </c>
      <c r="U231" t="s">
        <v>9</v>
      </c>
      <c r="V231" t="e">
        <f>VLOOKUP(Table1[[#This Row],[Facility Name]],[1]Partners!G:G,1,FALSE)</f>
        <v>#N/A</v>
      </c>
      <c r="W231">
        <v>275</v>
      </c>
    </row>
    <row r="232" spans="1:23">
      <c r="B232" t="s">
        <v>385</v>
      </c>
      <c r="C232" t="s">
        <v>385</v>
      </c>
      <c r="D232" t="s">
        <v>841</v>
      </c>
      <c r="E232" t="s">
        <v>804</v>
      </c>
      <c r="F232" t="s">
        <v>445</v>
      </c>
      <c r="G232" t="s">
        <v>446</v>
      </c>
      <c r="H232" t="s">
        <v>455</v>
      </c>
      <c r="I232" t="s">
        <v>437</v>
      </c>
      <c r="J232" t="s">
        <v>12</v>
      </c>
      <c r="K232" t="s">
        <v>457</v>
      </c>
      <c r="M232" t="s">
        <v>449</v>
      </c>
      <c r="R232" t="s">
        <v>12</v>
      </c>
      <c r="T232" t="s">
        <v>385</v>
      </c>
      <c r="U232" t="s">
        <v>12</v>
      </c>
      <c r="V232" t="e">
        <f>VLOOKUP(Table1[[#This Row],[Facility Name]],[1]Partners!G:G,1,FALSE)</f>
        <v>#N/A</v>
      </c>
      <c r="W232">
        <v>276</v>
      </c>
    </row>
    <row r="233" spans="1:23">
      <c r="B233" t="s">
        <v>386</v>
      </c>
      <c r="C233" t="s">
        <v>386</v>
      </c>
      <c r="D233" t="s">
        <v>842</v>
      </c>
      <c r="E233" t="s">
        <v>804</v>
      </c>
      <c r="F233" t="s">
        <v>445</v>
      </c>
      <c r="G233" t="s">
        <v>446</v>
      </c>
      <c r="H233" t="s">
        <v>455</v>
      </c>
      <c r="I233" t="s">
        <v>437</v>
      </c>
      <c r="J233" t="s">
        <v>12</v>
      </c>
      <c r="K233" t="s">
        <v>457</v>
      </c>
      <c r="M233" t="s">
        <v>449</v>
      </c>
      <c r="R233" t="s">
        <v>12</v>
      </c>
      <c r="T233" t="s">
        <v>386</v>
      </c>
      <c r="U233" t="s">
        <v>12</v>
      </c>
      <c r="V233" t="e">
        <f>VLOOKUP(Table1[[#This Row],[Facility Name]],[1]Partners!G:G,1,FALSE)</f>
        <v>#N/A</v>
      </c>
      <c r="W233">
        <v>277</v>
      </c>
    </row>
    <row r="234" spans="1:23">
      <c r="B234" t="s">
        <v>393</v>
      </c>
      <c r="C234" t="s">
        <v>393</v>
      </c>
      <c r="D234" t="s">
        <v>843</v>
      </c>
      <c r="E234" t="s">
        <v>804</v>
      </c>
      <c r="F234" t="s">
        <v>445</v>
      </c>
      <c r="G234" t="s">
        <v>446</v>
      </c>
      <c r="H234" t="s">
        <v>447</v>
      </c>
      <c r="I234" t="s">
        <v>433</v>
      </c>
      <c r="J234" t="s">
        <v>12</v>
      </c>
      <c r="K234" t="s">
        <v>805</v>
      </c>
      <c r="M234" t="s">
        <v>449</v>
      </c>
      <c r="R234" t="s">
        <v>12</v>
      </c>
      <c r="T234" t="s">
        <v>393</v>
      </c>
      <c r="U234" t="s">
        <v>9</v>
      </c>
      <c r="V234" t="str">
        <f>VLOOKUP(Table1[[#This Row],[Facility Name]],[1]Partners!G:G,1,FALSE)</f>
        <v>Wellsford Community Centre</v>
      </c>
      <c r="W234">
        <v>278</v>
      </c>
    </row>
    <row r="235" spans="1:23">
      <c r="A235" t="s">
        <v>394</v>
      </c>
      <c r="B235" t="s">
        <v>394</v>
      </c>
      <c r="D235" t="s">
        <v>844</v>
      </c>
      <c r="E235" t="s">
        <v>804</v>
      </c>
      <c r="F235" t="s">
        <v>445</v>
      </c>
      <c r="G235" t="s">
        <v>446</v>
      </c>
      <c r="H235" t="s">
        <v>455</v>
      </c>
      <c r="I235" t="s">
        <v>460</v>
      </c>
      <c r="J235" t="s">
        <v>12</v>
      </c>
      <c r="K235" t="s">
        <v>457</v>
      </c>
      <c r="M235" t="s">
        <v>461</v>
      </c>
      <c r="Q235" t="s">
        <v>12</v>
      </c>
      <c r="T235" t="s">
        <v>394</v>
      </c>
      <c r="U235" t="s">
        <v>12</v>
      </c>
      <c r="V235" t="e">
        <f>VLOOKUP(Table1[[#This Row],[Facility Name]],[1]Partners!G:G,1,FALSE)</f>
        <v>#N/A</v>
      </c>
      <c r="W235">
        <v>279</v>
      </c>
    </row>
    <row r="236" spans="1:23">
      <c r="B236" t="s">
        <v>410</v>
      </c>
      <c r="C236" t="s">
        <v>410</v>
      </c>
      <c r="D236" t="s">
        <v>845</v>
      </c>
      <c r="E236" t="s">
        <v>804</v>
      </c>
      <c r="F236" t="s">
        <v>445</v>
      </c>
      <c r="G236" t="s">
        <v>446</v>
      </c>
      <c r="H236" t="s">
        <v>447</v>
      </c>
      <c r="I236" t="s">
        <v>437</v>
      </c>
      <c r="J236" t="s">
        <v>12</v>
      </c>
      <c r="K236" t="s">
        <v>805</v>
      </c>
      <c r="M236" t="s">
        <v>449</v>
      </c>
      <c r="R236" t="s">
        <v>12</v>
      </c>
      <c r="T236" t="s">
        <v>410</v>
      </c>
      <c r="U236" t="s">
        <v>9</v>
      </c>
      <c r="V236" t="str">
        <f>VLOOKUP(Table1[[#This Row],[Facility Name]],[1]Partners!G:G,1,FALSE)</f>
        <v>Whangaripo Hall</v>
      </c>
      <c r="W236">
        <v>286</v>
      </c>
    </row>
    <row r="237" spans="1:23">
      <c r="B237" t="s">
        <v>411</v>
      </c>
      <c r="C237" t="s">
        <v>411</v>
      </c>
      <c r="D237" t="s">
        <v>846</v>
      </c>
      <c r="E237" t="s">
        <v>804</v>
      </c>
      <c r="F237" t="s">
        <v>445</v>
      </c>
      <c r="G237" t="s">
        <v>446</v>
      </c>
      <c r="H237" t="s">
        <v>447</v>
      </c>
      <c r="I237" t="s">
        <v>437</v>
      </c>
      <c r="J237" t="s">
        <v>12</v>
      </c>
      <c r="K237" t="s">
        <v>805</v>
      </c>
      <c r="M237" t="s">
        <v>449</v>
      </c>
      <c r="R237" t="s">
        <v>12</v>
      </c>
      <c r="T237" t="s">
        <v>411</v>
      </c>
      <c r="U237" t="s">
        <v>9</v>
      </c>
      <c r="V237" t="str">
        <f>VLOOKUP(Table1[[#This Row],[Facility Name]],[1]Partners!G:G,1,FALSE)</f>
        <v>Whangateau Hall</v>
      </c>
      <c r="W237">
        <v>287</v>
      </c>
    </row>
    <row r="238" spans="1:23">
      <c r="B238" t="s">
        <v>10</v>
      </c>
      <c r="C238" t="s">
        <v>847</v>
      </c>
      <c r="D238" t="s">
        <v>848</v>
      </c>
      <c r="E238" t="s">
        <v>849</v>
      </c>
      <c r="F238" t="s">
        <v>505</v>
      </c>
      <c r="G238" t="s">
        <v>446</v>
      </c>
      <c r="H238" t="s">
        <v>447</v>
      </c>
      <c r="I238" t="s">
        <v>433</v>
      </c>
      <c r="J238" t="s">
        <v>12</v>
      </c>
      <c r="M238" t="s">
        <v>449</v>
      </c>
      <c r="N238" t="s">
        <v>12</v>
      </c>
      <c r="T238" t="s">
        <v>10</v>
      </c>
      <c r="U238" t="s">
        <v>9</v>
      </c>
      <c r="V238" t="str">
        <f>VLOOKUP(Table1[[#This Row],[Facility Name]],[1]Partners!G:G,1,FALSE)</f>
        <v>Albany Hall</v>
      </c>
      <c r="W238">
        <v>2</v>
      </c>
    </row>
    <row r="239" spans="1:23">
      <c r="B239" t="s">
        <v>850</v>
      </c>
      <c r="D239" t="s">
        <v>851</v>
      </c>
      <c r="E239" t="s">
        <v>849</v>
      </c>
      <c r="F239" t="s">
        <v>445</v>
      </c>
      <c r="G239" t="s">
        <v>446</v>
      </c>
      <c r="H239" t="s">
        <v>455</v>
      </c>
      <c r="I239" t="s">
        <v>460</v>
      </c>
      <c r="J239" t="s">
        <v>9</v>
      </c>
      <c r="K239" t="s">
        <v>457</v>
      </c>
      <c r="M239" t="s">
        <v>461</v>
      </c>
      <c r="Q239" t="s">
        <v>12</v>
      </c>
      <c r="T239" t="e">
        <v>#N/A</v>
      </c>
      <c r="U239" t="s">
        <v>9</v>
      </c>
      <c r="V239" t="e">
        <f>VLOOKUP(Table1[[#This Row],[Facility Name]],[1]Partners!G:G,1,FALSE)</f>
        <v>#N/A</v>
      </c>
      <c r="W239">
        <v>3</v>
      </c>
    </row>
    <row r="240" spans="1:23">
      <c r="B240" t="s">
        <v>128</v>
      </c>
      <c r="C240" t="s">
        <v>852</v>
      </c>
      <c r="D240" t="s">
        <v>853</v>
      </c>
      <c r="E240" t="s">
        <v>849</v>
      </c>
      <c r="F240" t="s">
        <v>445</v>
      </c>
      <c r="G240" t="s">
        <v>446</v>
      </c>
      <c r="H240" t="s">
        <v>447</v>
      </c>
      <c r="I240" t="s">
        <v>433</v>
      </c>
      <c r="J240" t="s">
        <v>12</v>
      </c>
      <c r="K240" t="s">
        <v>448</v>
      </c>
      <c r="M240" t="s">
        <v>449</v>
      </c>
      <c r="N240" t="s">
        <v>12</v>
      </c>
      <c r="T240" t="s">
        <v>128</v>
      </c>
      <c r="U240" t="s">
        <v>9</v>
      </c>
      <c r="V240" t="str">
        <f>VLOOKUP(Table1[[#This Row],[Facility Name]],[1]Partners!G:G,1,FALSE)</f>
        <v>Headquarters, Hobsonville</v>
      </c>
      <c r="W240">
        <v>78</v>
      </c>
    </row>
    <row r="241" spans="1:23">
      <c r="B241" t="s">
        <v>189</v>
      </c>
      <c r="C241" t="s">
        <v>189</v>
      </c>
      <c r="D241" t="s">
        <v>854</v>
      </c>
      <c r="E241" t="s">
        <v>849</v>
      </c>
      <c r="F241" t="s">
        <v>445</v>
      </c>
      <c r="G241" t="s">
        <v>446</v>
      </c>
      <c r="H241" t="s">
        <v>447</v>
      </c>
      <c r="I241" t="s">
        <v>433</v>
      </c>
      <c r="J241" t="s">
        <v>12</v>
      </c>
      <c r="K241" t="s">
        <v>448</v>
      </c>
      <c r="M241" t="s">
        <v>449</v>
      </c>
      <c r="N241" t="s">
        <v>12</v>
      </c>
      <c r="T241" t="s">
        <v>189</v>
      </c>
      <c r="U241" t="s">
        <v>9</v>
      </c>
      <c r="V241" t="str">
        <f>VLOOKUP(Table1[[#This Row],[Facility Name]],[1]Partners!G:G,1,FALSE)</f>
        <v>Meadowood Community House</v>
      </c>
      <c r="W241">
        <v>135</v>
      </c>
    </row>
    <row r="242" spans="1:23">
      <c r="B242" t="s">
        <v>311</v>
      </c>
      <c r="C242" t="s">
        <v>311</v>
      </c>
      <c r="D242" t="s">
        <v>855</v>
      </c>
      <c r="E242" t="s">
        <v>849</v>
      </c>
      <c r="F242" t="s">
        <v>445</v>
      </c>
      <c r="G242" t="s">
        <v>446</v>
      </c>
      <c r="H242" t="s">
        <v>447</v>
      </c>
      <c r="I242" t="s">
        <v>433</v>
      </c>
      <c r="J242" t="s">
        <v>12</v>
      </c>
      <c r="K242" t="s">
        <v>448</v>
      </c>
      <c r="M242" t="s">
        <v>449</v>
      </c>
      <c r="N242" t="s">
        <v>12</v>
      </c>
      <c r="T242" t="s">
        <v>311</v>
      </c>
      <c r="U242" t="s">
        <v>9</v>
      </c>
      <c r="V242" t="str">
        <f>VLOOKUP(Table1[[#This Row],[Facility Name]],[1]Partners!G:G,1,FALSE)</f>
        <v>Sunderland Lounge</v>
      </c>
      <c r="W242">
        <v>223</v>
      </c>
    </row>
    <row r="243" spans="1:23">
      <c r="B243" t="s">
        <v>354</v>
      </c>
      <c r="C243" t="s">
        <v>856</v>
      </c>
      <c r="D243" t="s">
        <v>857</v>
      </c>
      <c r="E243" t="s">
        <v>849</v>
      </c>
      <c r="F243" t="s">
        <v>445</v>
      </c>
      <c r="G243" t="s">
        <v>446</v>
      </c>
      <c r="H243" t="s">
        <v>455</v>
      </c>
      <c r="I243" t="s">
        <v>433</v>
      </c>
      <c r="J243" t="s">
        <v>12</v>
      </c>
      <c r="K243" t="s">
        <v>457</v>
      </c>
      <c r="M243" t="s">
        <v>461</v>
      </c>
      <c r="N243" t="s">
        <v>12</v>
      </c>
      <c r="T243" t="s">
        <v>354</v>
      </c>
      <c r="U243" t="s">
        <v>12</v>
      </c>
      <c r="V243" t="e">
        <f>VLOOKUP(Table1[[#This Row],[Facility Name]],[1]Partners!G:G,1,FALSE)</f>
        <v>#N/A</v>
      </c>
      <c r="W243">
        <v>241</v>
      </c>
    </row>
    <row r="244" spans="1:23">
      <c r="B244" t="s">
        <v>858</v>
      </c>
      <c r="D244" t="s">
        <v>859</v>
      </c>
      <c r="E244" t="s">
        <v>860</v>
      </c>
      <c r="F244" t="s">
        <v>483</v>
      </c>
      <c r="G244" t="s">
        <v>446</v>
      </c>
      <c r="H244" t="s">
        <v>447</v>
      </c>
      <c r="I244" t="s">
        <v>484</v>
      </c>
      <c r="J244" t="s">
        <v>9</v>
      </c>
      <c r="K244" t="s">
        <v>485</v>
      </c>
      <c r="M244" t="s">
        <v>486</v>
      </c>
      <c r="P244" t="s">
        <v>12</v>
      </c>
      <c r="T244" t="e">
        <v>#N/A</v>
      </c>
      <c r="U244" t="s">
        <v>9</v>
      </c>
      <c r="V244" t="str">
        <f>VLOOKUP(Table1[[#This Row],[Facility Name]],[1]Partners!G:G,1,FALSE)</f>
        <v>Artworks Theatre</v>
      </c>
      <c r="W244">
        <v>8</v>
      </c>
    </row>
    <row r="245" spans="1:23">
      <c r="B245" t="s">
        <v>222</v>
      </c>
      <c r="C245" t="s">
        <v>222</v>
      </c>
      <c r="D245" t="s">
        <v>861</v>
      </c>
      <c r="E245" t="s">
        <v>860</v>
      </c>
      <c r="F245" t="s">
        <v>445</v>
      </c>
      <c r="G245" t="s">
        <v>454</v>
      </c>
      <c r="H245" t="s">
        <v>455</v>
      </c>
      <c r="I245" t="s">
        <v>456</v>
      </c>
      <c r="J245" t="s">
        <v>12</v>
      </c>
      <c r="K245" t="s">
        <v>457</v>
      </c>
      <c r="M245" t="s">
        <v>456</v>
      </c>
      <c r="S245" t="s">
        <v>12</v>
      </c>
      <c r="T245" t="s">
        <v>222</v>
      </c>
      <c r="U245" t="s">
        <v>12</v>
      </c>
      <c r="V245" t="e">
        <f>VLOOKUP(Table1[[#This Row],[Facility Name]],[1]Partners!G:G,1,FALSE)</f>
        <v>#N/A</v>
      </c>
      <c r="W245">
        <v>156</v>
      </c>
    </row>
    <row r="246" spans="1:23">
      <c r="B246" t="s">
        <v>862</v>
      </c>
      <c r="D246" t="s">
        <v>859</v>
      </c>
      <c r="E246" t="s">
        <v>860</v>
      </c>
      <c r="F246" t="s">
        <v>505</v>
      </c>
      <c r="G246" t="s">
        <v>446</v>
      </c>
      <c r="H246" t="s">
        <v>447</v>
      </c>
      <c r="I246" t="s">
        <v>484</v>
      </c>
      <c r="J246" t="s">
        <v>9</v>
      </c>
      <c r="K246" t="s">
        <v>485</v>
      </c>
      <c r="M246" t="s">
        <v>486</v>
      </c>
      <c r="P246" t="s">
        <v>12</v>
      </c>
      <c r="T246" t="e">
        <v>#N/A</v>
      </c>
      <c r="U246" t="s">
        <v>9</v>
      </c>
      <c r="V246" t="str">
        <f>VLOOKUP(Table1[[#This Row],[Facility Name]],[1]Partners!G:G,1,FALSE)</f>
        <v>Waiheke Community Art Gallery</v>
      </c>
      <c r="W246">
        <v>262</v>
      </c>
    </row>
    <row r="247" spans="1:23">
      <c r="B247" t="s">
        <v>863</v>
      </c>
      <c r="D247" t="s">
        <v>864</v>
      </c>
      <c r="E247" t="s">
        <v>860</v>
      </c>
      <c r="F247" t="s">
        <v>445</v>
      </c>
      <c r="G247" t="s">
        <v>446</v>
      </c>
      <c r="H247" t="s">
        <v>455</v>
      </c>
      <c r="I247" t="s">
        <v>460</v>
      </c>
      <c r="J247" t="s">
        <v>9</v>
      </c>
      <c r="K247" t="s">
        <v>457</v>
      </c>
      <c r="M247" t="s">
        <v>461</v>
      </c>
      <c r="Q247" t="s">
        <v>12</v>
      </c>
      <c r="T247" t="e">
        <v>#N/A</v>
      </c>
      <c r="U247" t="s">
        <v>9</v>
      </c>
      <c r="V247" t="e">
        <f>VLOOKUP(Table1[[#This Row],[Facility Name]],[1]Partners!G:G,1,FALSE)</f>
        <v>#N/A</v>
      </c>
      <c r="W247">
        <v>263</v>
      </c>
    </row>
    <row r="248" spans="1:23">
      <c r="B248" t="s">
        <v>22</v>
      </c>
      <c r="C248" t="s">
        <v>22</v>
      </c>
      <c r="D248" t="s">
        <v>865</v>
      </c>
      <c r="E248" t="s">
        <v>866</v>
      </c>
      <c r="F248" t="s">
        <v>505</v>
      </c>
      <c r="G248" t="s">
        <v>446</v>
      </c>
      <c r="H248" t="s">
        <v>447</v>
      </c>
      <c r="I248" t="s">
        <v>437</v>
      </c>
      <c r="J248" t="s">
        <v>12</v>
      </c>
      <c r="K248" t="s">
        <v>485</v>
      </c>
      <c r="M248" t="s">
        <v>449</v>
      </c>
      <c r="R248" t="s">
        <v>12</v>
      </c>
      <c r="T248" t="s">
        <v>22</v>
      </c>
      <c r="U248" t="s">
        <v>9</v>
      </c>
      <c r="V248" t="str">
        <f>VLOOKUP(Table1[[#This Row],[Facility Name]],[1]Partners!G:G,1,FALSE)</f>
        <v>Barnett Hall</v>
      </c>
      <c r="W248">
        <v>13</v>
      </c>
    </row>
    <row r="249" spans="1:23">
      <c r="B249" t="s">
        <v>40</v>
      </c>
      <c r="C249" t="s">
        <v>40</v>
      </c>
      <c r="D249" t="s">
        <v>867</v>
      </c>
      <c r="E249" t="s">
        <v>866</v>
      </c>
      <c r="F249" t="s">
        <v>445</v>
      </c>
      <c r="G249" t="s">
        <v>454</v>
      </c>
      <c r="H249" t="s">
        <v>455</v>
      </c>
      <c r="I249" t="s">
        <v>456</v>
      </c>
      <c r="J249" t="s">
        <v>12</v>
      </c>
      <c r="K249" t="s">
        <v>457</v>
      </c>
      <c r="M249" t="s">
        <v>456</v>
      </c>
      <c r="S249" t="s">
        <v>12</v>
      </c>
      <c r="T249" t="s">
        <v>40</v>
      </c>
      <c r="U249" t="s">
        <v>12</v>
      </c>
      <c r="V249" t="e">
        <f>VLOOKUP(Table1[[#This Row],[Facility Name]],[1]Partners!G:G,1,FALSE)</f>
        <v>#N/A</v>
      </c>
      <c r="W249">
        <v>28</v>
      </c>
    </row>
    <row r="250" spans="1:23">
      <c r="B250" t="s">
        <v>111</v>
      </c>
      <c r="C250" t="s">
        <v>868</v>
      </c>
      <c r="D250" t="s">
        <v>869</v>
      </c>
      <c r="E250" t="s">
        <v>866</v>
      </c>
      <c r="F250" t="s">
        <v>445</v>
      </c>
      <c r="G250" t="s">
        <v>446</v>
      </c>
      <c r="H250" t="s">
        <v>447</v>
      </c>
      <c r="I250" t="s">
        <v>437</v>
      </c>
      <c r="J250" t="s">
        <v>12</v>
      </c>
      <c r="K250" t="s">
        <v>485</v>
      </c>
      <c r="M250" t="s">
        <v>449</v>
      </c>
      <c r="R250" t="s">
        <v>12</v>
      </c>
      <c r="T250" t="s">
        <v>111</v>
      </c>
      <c r="U250" t="s">
        <v>9</v>
      </c>
      <c r="V250" t="str">
        <f>VLOOKUP(Table1[[#This Row],[Facility Name]],[1]Partners!G:G,1,FALSE)</f>
        <v>Glen Eden Community and Recreation Centre War Memorial Hall</v>
      </c>
      <c r="W250">
        <v>59</v>
      </c>
    </row>
    <row r="251" spans="1:23">
      <c r="B251" t="s">
        <v>112</v>
      </c>
      <c r="C251" t="s">
        <v>112</v>
      </c>
      <c r="D251" t="s">
        <v>870</v>
      </c>
      <c r="E251" t="s">
        <v>866</v>
      </c>
      <c r="F251" t="s">
        <v>445</v>
      </c>
      <c r="G251" t="s">
        <v>446</v>
      </c>
      <c r="H251" t="s">
        <v>447</v>
      </c>
      <c r="I251" t="s">
        <v>433</v>
      </c>
      <c r="J251" t="s">
        <v>12</v>
      </c>
      <c r="K251" t="s">
        <v>448</v>
      </c>
      <c r="M251" t="s">
        <v>449</v>
      </c>
      <c r="N251" t="s">
        <v>12</v>
      </c>
      <c r="T251" t="s">
        <v>112</v>
      </c>
      <c r="U251" t="s">
        <v>9</v>
      </c>
      <c r="V251" t="str">
        <f>VLOOKUP(Table1[[#This Row],[Facility Name]],[1]Partners!G:G,1,FALSE)</f>
        <v>Glen Eden Community House</v>
      </c>
      <c r="W251">
        <v>60</v>
      </c>
    </row>
    <row r="252" spans="1:23">
      <c r="A252" t="s">
        <v>113</v>
      </c>
      <c r="B252" t="s">
        <v>113</v>
      </c>
      <c r="D252" t="s">
        <v>871</v>
      </c>
      <c r="E252" t="s">
        <v>866</v>
      </c>
      <c r="F252" t="s">
        <v>445</v>
      </c>
      <c r="G252" t="s">
        <v>446</v>
      </c>
      <c r="H252" t="s">
        <v>455</v>
      </c>
      <c r="I252" t="s">
        <v>460</v>
      </c>
      <c r="J252" t="s">
        <v>12</v>
      </c>
      <c r="K252" t="s">
        <v>457</v>
      </c>
      <c r="M252" t="s">
        <v>461</v>
      </c>
      <c r="Q252" t="s">
        <v>12</v>
      </c>
      <c r="T252" t="s">
        <v>113</v>
      </c>
      <c r="U252" t="s">
        <v>12</v>
      </c>
      <c r="V252" t="e">
        <f>VLOOKUP(Table1[[#This Row],[Facility Name]],[1]Partners!G:G,1,FALSE)</f>
        <v>#N/A</v>
      </c>
      <c r="W252">
        <v>61</v>
      </c>
    </row>
    <row r="253" spans="1:23">
      <c r="B253" t="s">
        <v>141</v>
      </c>
      <c r="C253" t="s">
        <v>872</v>
      </c>
      <c r="D253" t="s">
        <v>873</v>
      </c>
      <c r="E253" t="s">
        <v>866</v>
      </c>
      <c r="F253" t="s">
        <v>483</v>
      </c>
      <c r="G253" t="s">
        <v>446</v>
      </c>
      <c r="H253" t="s">
        <v>447</v>
      </c>
      <c r="I253" t="s">
        <v>437</v>
      </c>
      <c r="J253" t="s">
        <v>12</v>
      </c>
      <c r="K253" t="s">
        <v>485</v>
      </c>
      <c r="M253" t="s">
        <v>449</v>
      </c>
      <c r="R253" t="s">
        <v>12</v>
      </c>
      <c r="T253" t="s">
        <v>141</v>
      </c>
      <c r="U253" t="s">
        <v>9</v>
      </c>
      <c r="V253" t="str">
        <f>VLOOKUP(Table1[[#This Row],[Facility Name]],[1]Partners!G:G,1,FALSE)</f>
        <v>Hoani Waititi House</v>
      </c>
      <c r="W253">
        <v>87</v>
      </c>
    </row>
    <row r="254" spans="1:23">
      <c r="B254" t="s">
        <v>143</v>
      </c>
      <c r="C254" t="s">
        <v>143</v>
      </c>
      <c r="D254" t="s">
        <v>874</v>
      </c>
      <c r="E254" t="s">
        <v>866</v>
      </c>
      <c r="F254" t="s">
        <v>483</v>
      </c>
      <c r="G254" t="s">
        <v>446</v>
      </c>
      <c r="H254" t="s">
        <v>447</v>
      </c>
      <c r="I254" t="s">
        <v>437</v>
      </c>
      <c r="J254" t="s">
        <v>12</v>
      </c>
      <c r="K254" t="s">
        <v>485</v>
      </c>
      <c r="M254" t="s">
        <v>449</v>
      </c>
      <c r="R254" t="s">
        <v>12</v>
      </c>
      <c r="T254" t="s">
        <v>143</v>
      </c>
      <c r="U254" t="s">
        <v>9</v>
      </c>
      <c r="V254" t="str">
        <f>VLOOKUP(Table1[[#This Row],[Facility Name]],[1]Partners!G:G,1,FALSE)</f>
        <v>Huia Hall</v>
      </c>
      <c r="W254">
        <v>94</v>
      </c>
    </row>
    <row r="255" spans="1:23">
      <c r="B255" t="s">
        <v>150</v>
      </c>
      <c r="C255" t="s">
        <v>150</v>
      </c>
      <c r="D255" t="s">
        <v>875</v>
      </c>
      <c r="E255" t="s">
        <v>866</v>
      </c>
      <c r="F255" t="s">
        <v>445</v>
      </c>
      <c r="G255" t="s">
        <v>446</v>
      </c>
      <c r="H255" t="s">
        <v>447</v>
      </c>
      <c r="I255" t="s">
        <v>437</v>
      </c>
      <c r="J255" t="s">
        <v>12</v>
      </c>
      <c r="K255" t="s">
        <v>485</v>
      </c>
      <c r="M255" t="s">
        <v>449</v>
      </c>
      <c r="R255" t="s">
        <v>12</v>
      </c>
      <c r="T255" t="s">
        <v>150</v>
      </c>
      <c r="U255" t="s">
        <v>9</v>
      </c>
      <c r="V255" t="str">
        <f>VLOOKUP(Table1[[#This Row],[Facility Name]],[1]Partners!G:G,1,FALSE)</f>
        <v>Laingholm Village Hall</v>
      </c>
      <c r="W255">
        <v>105</v>
      </c>
    </row>
    <row r="256" spans="1:23">
      <c r="A256" t="s">
        <v>876</v>
      </c>
      <c r="B256" t="s">
        <v>876</v>
      </c>
      <c r="C256" t="s">
        <v>876</v>
      </c>
      <c r="D256" t="s">
        <v>877</v>
      </c>
      <c r="E256" t="s">
        <v>866</v>
      </c>
      <c r="F256" t="s">
        <v>878</v>
      </c>
      <c r="G256" t="s">
        <v>446</v>
      </c>
      <c r="H256" t="s">
        <v>455</v>
      </c>
      <c r="I256" t="s">
        <v>484</v>
      </c>
      <c r="J256" t="s">
        <v>9</v>
      </c>
      <c r="K256" t="s">
        <v>879</v>
      </c>
      <c r="M256" t="s">
        <v>461</v>
      </c>
      <c r="P256" t="s">
        <v>12</v>
      </c>
      <c r="T256" t="e">
        <v>#N/A</v>
      </c>
      <c r="U256" t="s">
        <v>9</v>
      </c>
      <c r="V256" t="e">
        <f>VLOOKUP(Table1[[#This Row],[Facility Name]],[1]Partners!G:G,1,FALSE)</f>
        <v>#N/A</v>
      </c>
      <c r="W256">
        <v>111</v>
      </c>
    </row>
    <row r="257" spans="1:23">
      <c r="B257" t="s">
        <v>880</v>
      </c>
      <c r="C257" t="s">
        <v>881</v>
      </c>
      <c r="D257" t="s">
        <v>882</v>
      </c>
      <c r="E257" t="s">
        <v>866</v>
      </c>
      <c r="F257" t="s">
        <v>483</v>
      </c>
      <c r="G257" t="s">
        <v>446</v>
      </c>
      <c r="H257" t="s">
        <v>447</v>
      </c>
      <c r="I257" t="s">
        <v>484</v>
      </c>
      <c r="J257" t="s">
        <v>9</v>
      </c>
      <c r="K257" t="s">
        <v>485</v>
      </c>
      <c r="M257" t="s">
        <v>486</v>
      </c>
      <c r="P257" t="s">
        <v>12</v>
      </c>
      <c r="T257" t="e">
        <v>#N/A</v>
      </c>
      <c r="U257" t="s">
        <v>9</v>
      </c>
      <c r="V257" t="str">
        <f>VLOOKUP(Table1[[#This Row],[Facility Name]],[1]Partners!G:G,1,FALSE)</f>
        <v>McCahon House</v>
      </c>
      <c r="W257">
        <v>133</v>
      </c>
    </row>
    <row r="258" spans="1:23">
      <c r="A258" t="s">
        <v>239</v>
      </c>
      <c r="B258" t="s">
        <v>239</v>
      </c>
      <c r="C258" t="s">
        <v>239</v>
      </c>
      <c r="D258" t="s">
        <v>883</v>
      </c>
      <c r="E258" t="s">
        <v>866</v>
      </c>
      <c r="F258" t="s">
        <v>445</v>
      </c>
      <c r="G258" t="s">
        <v>446</v>
      </c>
      <c r="H258" t="s">
        <v>447</v>
      </c>
      <c r="I258" t="s">
        <v>437</v>
      </c>
      <c r="J258" t="s">
        <v>12</v>
      </c>
      <c r="K258" t="s">
        <v>485</v>
      </c>
      <c r="M258" t="s">
        <v>449</v>
      </c>
      <c r="R258" t="s">
        <v>12</v>
      </c>
      <c r="T258" t="s">
        <v>239</v>
      </c>
      <c r="U258" t="s">
        <v>9</v>
      </c>
      <c r="V258" t="str">
        <f>VLOOKUP(Table1[[#This Row],[Facility Name]],[1]Partners!G:G,1,FALSE)</f>
        <v>Oratia Settlers Hall</v>
      </c>
      <c r="W258">
        <v>162</v>
      </c>
    </row>
    <row r="259" spans="1:23">
      <c r="B259" t="s">
        <v>884</v>
      </c>
      <c r="C259" t="s">
        <v>885</v>
      </c>
      <c r="D259" t="s">
        <v>886</v>
      </c>
      <c r="E259" t="s">
        <v>866</v>
      </c>
      <c r="F259" t="s">
        <v>483</v>
      </c>
      <c r="G259" t="s">
        <v>446</v>
      </c>
      <c r="H259" t="s">
        <v>447</v>
      </c>
      <c r="I259" t="s">
        <v>484</v>
      </c>
      <c r="J259" t="s">
        <v>9</v>
      </c>
      <c r="K259" t="s">
        <v>485</v>
      </c>
      <c r="M259" t="s">
        <v>486</v>
      </c>
      <c r="P259" t="s">
        <v>12</v>
      </c>
      <c r="T259" t="e">
        <v>#N/A</v>
      </c>
      <c r="U259" t="s">
        <v>9</v>
      </c>
      <c r="V259" t="str">
        <f>VLOOKUP(Table1[[#This Row],[Facility Name]],[1]Partners!G:G,1,FALSE)</f>
        <v>Playhouse Theatre</v>
      </c>
      <c r="W259">
        <v>190</v>
      </c>
    </row>
    <row r="260" spans="1:23">
      <c r="B260" t="s">
        <v>887</v>
      </c>
      <c r="D260" t="s">
        <v>888</v>
      </c>
      <c r="E260" t="s">
        <v>866</v>
      </c>
      <c r="F260" t="s">
        <v>445</v>
      </c>
      <c r="G260" t="s">
        <v>446</v>
      </c>
      <c r="H260" t="s">
        <v>447</v>
      </c>
      <c r="I260" t="s">
        <v>484</v>
      </c>
      <c r="J260" t="s">
        <v>9</v>
      </c>
      <c r="K260" t="s">
        <v>485</v>
      </c>
      <c r="M260" t="s">
        <v>486</v>
      </c>
      <c r="P260" t="s">
        <v>12</v>
      </c>
      <c r="T260" t="e">
        <v>#N/A</v>
      </c>
      <c r="U260" t="s">
        <v>9</v>
      </c>
      <c r="V260" t="str">
        <f>VLOOKUP(Table1[[#This Row],[Facility Name]],[1]Partners!G:G,1,FALSE)</f>
        <v>Shadbolt House (non operational)</v>
      </c>
      <c r="W260">
        <v>214</v>
      </c>
    </row>
    <row r="261" spans="1:23">
      <c r="A261" t="s">
        <v>876</v>
      </c>
      <c r="B261" t="s">
        <v>889</v>
      </c>
      <c r="D261" t="s">
        <v>890</v>
      </c>
      <c r="E261" t="s">
        <v>866</v>
      </c>
      <c r="F261" t="s">
        <v>445</v>
      </c>
      <c r="G261" t="s">
        <v>446</v>
      </c>
      <c r="H261" t="s">
        <v>447</v>
      </c>
      <c r="I261" t="s">
        <v>484</v>
      </c>
      <c r="J261" t="s">
        <v>9</v>
      </c>
      <c r="K261" t="s">
        <v>485</v>
      </c>
      <c r="M261" t="s">
        <v>486</v>
      </c>
      <c r="P261" t="s">
        <v>12</v>
      </c>
      <c r="T261" t="e">
        <v>#N/A</v>
      </c>
      <c r="U261" t="s">
        <v>9</v>
      </c>
      <c r="V261" t="str">
        <f>VLOOKUP(Table1[[#This Row],[Facility Name]],[1]Partners!G:G,1,FALSE)</f>
        <v>Te Uru</v>
      </c>
      <c r="W261">
        <v>246</v>
      </c>
    </row>
    <row r="262" spans="1:23">
      <c r="B262" t="s">
        <v>369</v>
      </c>
      <c r="C262" t="s">
        <v>891</v>
      </c>
      <c r="D262" t="s">
        <v>892</v>
      </c>
      <c r="E262" t="s">
        <v>866</v>
      </c>
      <c r="F262" t="s">
        <v>522</v>
      </c>
      <c r="G262" t="s">
        <v>446</v>
      </c>
      <c r="H262" t="s">
        <v>447</v>
      </c>
      <c r="I262" t="s">
        <v>437</v>
      </c>
      <c r="J262" t="s">
        <v>12</v>
      </c>
      <c r="K262" t="s">
        <v>485</v>
      </c>
      <c r="M262" t="s">
        <v>449</v>
      </c>
      <c r="R262" t="s">
        <v>12</v>
      </c>
      <c r="T262" t="s">
        <v>369</v>
      </c>
      <c r="U262" t="s">
        <v>9</v>
      </c>
      <c r="V262" t="str">
        <f>VLOOKUP(Table1[[#This Row],[Facility Name]],[1]Partners!G:G,1,FALSE)</f>
        <v>Titirangi Beach Hall</v>
      </c>
      <c r="W262">
        <v>252</v>
      </c>
    </row>
    <row r="263" spans="1:23">
      <c r="B263" t="s">
        <v>370</v>
      </c>
      <c r="C263" t="s">
        <v>370</v>
      </c>
      <c r="D263" t="s">
        <v>893</v>
      </c>
      <c r="E263" t="s">
        <v>866</v>
      </c>
      <c r="F263" t="s">
        <v>505</v>
      </c>
      <c r="G263" t="s">
        <v>446</v>
      </c>
      <c r="H263" t="s">
        <v>447</v>
      </c>
      <c r="I263" t="s">
        <v>433</v>
      </c>
      <c r="J263" t="s">
        <v>12</v>
      </c>
      <c r="K263" t="s">
        <v>448</v>
      </c>
      <c r="M263" t="s">
        <v>449</v>
      </c>
      <c r="N263" t="s">
        <v>12</v>
      </c>
      <c r="T263" t="s">
        <v>370</v>
      </c>
      <c r="U263" t="s">
        <v>9</v>
      </c>
      <c r="V263" t="str">
        <f>VLOOKUP(Table1[[#This Row],[Facility Name]],[1]Partners!G:G,1,FALSE)</f>
        <v>Titirangi Community House</v>
      </c>
      <c r="W263">
        <v>253</v>
      </c>
    </row>
    <row r="264" spans="1:23">
      <c r="B264" t="s">
        <v>894</v>
      </c>
      <c r="D264" t="s">
        <v>893</v>
      </c>
      <c r="E264" t="s">
        <v>866</v>
      </c>
      <c r="F264" t="s">
        <v>445</v>
      </c>
      <c r="G264" t="s">
        <v>446</v>
      </c>
      <c r="H264" t="s">
        <v>455</v>
      </c>
      <c r="I264" t="s">
        <v>460</v>
      </c>
      <c r="J264" t="s">
        <v>9</v>
      </c>
      <c r="K264" t="s">
        <v>457</v>
      </c>
      <c r="M264" t="s">
        <v>461</v>
      </c>
      <c r="Q264" t="s">
        <v>12</v>
      </c>
      <c r="T264" t="e">
        <v>#N/A</v>
      </c>
      <c r="U264" t="s">
        <v>9</v>
      </c>
      <c r="V264" t="e">
        <f>VLOOKUP(Table1[[#This Row],[Facility Name]],[1]Partners!G:G,1,FALSE)</f>
        <v>#N/A</v>
      </c>
      <c r="W264">
        <v>254</v>
      </c>
    </row>
    <row r="265" spans="1:23">
      <c r="B265" t="s">
        <v>371</v>
      </c>
      <c r="C265" t="s">
        <v>371</v>
      </c>
      <c r="D265" t="s">
        <v>893</v>
      </c>
      <c r="E265" t="s">
        <v>866</v>
      </c>
      <c r="F265" t="s">
        <v>445</v>
      </c>
      <c r="G265" t="s">
        <v>454</v>
      </c>
      <c r="H265" t="s">
        <v>455</v>
      </c>
      <c r="I265" t="s">
        <v>456</v>
      </c>
      <c r="J265" t="s">
        <v>12</v>
      </c>
      <c r="K265" t="s">
        <v>457</v>
      </c>
      <c r="M265" t="s">
        <v>456</v>
      </c>
      <c r="S265" t="s">
        <v>12</v>
      </c>
      <c r="T265" t="s">
        <v>371</v>
      </c>
      <c r="U265" t="s">
        <v>12</v>
      </c>
      <c r="V265" t="e">
        <f>VLOOKUP(Table1[[#This Row],[Facility Name]],[1]Partners!G:G,1,FALSE)</f>
        <v>#N/A</v>
      </c>
      <c r="W265">
        <v>255</v>
      </c>
    </row>
    <row r="266" spans="1:23">
      <c r="A266" t="s">
        <v>876</v>
      </c>
      <c r="B266" t="s">
        <v>895</v>
      </c>
      <c r="D266" t="s">
        <v>877</v>
      </c>
      <c r="E266" t="s">
        <v>866</v>
      </c>
      <c r="F266" t="s">
        <v>445</v>
      </c>
      <c r="G266" t="s">
        <v>446</v>
      </c>
      <c r="H266" t="s">
        <v>447</v>
      </c>
      <c r="I266" t="s">
        <v>484</v>
      </c>
      <c r="J266" t="s">
        <v>9</v>
      </c>
      <c r="K266" t="s">
        <v>485</v>
      </c>
      <c r="M266" t="s">
        <v>486</v>
      </c>
      <c r="P266" t="s">
        <v>12</v>
      </c>
      <c r="T266" t="e">
        <v>#N/A</v>
      </c>
      <c r="U266" t="s">
        <v>9</v>
      </c>
      <c r="V266" t="str">
        <f>VLOOKUP(Table1[[#This Row],[Facility Name]],[1]Partners!G:G,1,FALSE)</f>
        <v>Upstairs Gallery (Lopdell)</v>
      </c>
      <c r="W266">
        <v>258</v>
      </c>
    </row>
    <row r="267" spans="1:23">
      <c r="B267" t="s">
        <v>375</v>
      </c>
      <c r="C267" t="s">
        <v>896</v>
      </c>
      <c r="D267" t="s">
        <v>897</v>
      </c>
      <c r="E267" t="s">
        <v>866</v>
      </c>
      <c r="F267" t="s">
        <v>445</v>
      </c>
      <c r="G267" t="s">
        <v>446</v>
      </c>
      <c r="H267" t="s">
        <v>447</v>
      </c>
      <c r="I267" t="s">
        <v>437</v>
      </c>
      <c r="J267" t="s">
        <v>12</v>
      </c>
      <c r="K267" t="s">
        <v>485</v>
      </c>
      <c r="M267" t="s">
        <v>449</v>
      </c>
      <c r="R267" t="s">
        <v>12</v>
      </c>
      <c r="T267" t="s">
        <v>375</v>
      </c>
      <c r="U267" t="s">
        <v>9</v>
      </c>
      <c r="V267" t="str">
        <f>VLOOKUP(Table1[[#This Row],[Facility Name]],[1]Partners!G:G,1,FALSE)</f>
        <v>Waiatarua Hall</v>
      </c>
      <c r="W267">
        <v>260</v>
      </c>
    </row>
    <row r="268" spans="1:23">
      <c r="B268" t="s">
        <v>381</v>
      </c>
      <c r="C268" t="s">
        <v>898</v>
      </c>
      <c r="D268" t="s">
        <v>899</v>
      </c>
      <c r="E268" t="s">
        <v>866</v>
      </c>
      <c r="F268" t="s">
        <v>445</v>
      </c>
      <c r="G268" t="s">
        <v>446</v>
      </c>
      <c r="H268" t="s">
        <v>447</v>
      </c>
      <c r="I268" t="s">
        <v>437</v>
      </c>
      <c r="J268" t="s">
        <v>12</v>
      </c>
      <c r="K268" t="s">
        <v>485</v>
      </c>
      <c r="M268" t="s">
        <v>449</v>
      </c>
      <c r="R268" t="s">
        <v>12</v>
      </c>
      <c r="T268" t="s">
        <v>381</v>
      </c>
      <c r="U268" t="s">
        <v>9</v>
      </c>
      <c r="V268" t="str">
        <f>VLOOKUP(Table1[[#This Row],[Facility Name]],[1]Partners!G:G,1,FALSE)</f>
        <v>Waitakere Hall</v>
      </c>
      <c r="W268">
        <v>270</v>
      </c>
    </row>
    <row r="269" spans="1:23">
      <c r="B269" t="s">
        <v>382</v>
      </c>
      <c r="C269" t="s">
        <v>382</v>
      </c>
      <c r="D269" t="s">
        <v>900</v>
      </c>
      <c r="E269" t="s">
        <v>866</v>
      </c>
      <c r="F269" t="s">
        <v>483</v>
      </c>
      <c r="G269" t="s">
        <v>446</v>
      </c>
      <c r="H269" t="s">
        <v>447</v>
      </c>
      <c r="I269" t="s">
        <v>437</v>
      </c>
      <c r="J269" t="s">
        <v>12</v>
      </c>
      <c r="K269" t="s">
        <v>485</v>
      </c>
      <c r="M269" t="s">
        <v>449</v>
      </c>
      <c r="R269" t="s">
        <v>12</v>
      </c>
      <c r="T269" t="s">
        <v>382</v>
      </c>
      <c r="U269" t="s">
        <v>9</v>
      </c>
      <c r="V269" t="str">
        <f>VLOOKUP(Table1[[#This Row],[Facility Name]],[1]Partners!G:G,1,FALSE)</f>
        <v>Waitakere Township Hall</v>
      </c>
      <c r="W269">
        <v>271</v>
      </c>
    </row>
    <row r="270" spans="1:23">
      <c r="B270" t="s">
        <v>901</v>
      </c>
      <c r="C270" t="s">
        <v>902</v>
      </c>
      <c r="D270" t="s">
        <v>903</v>
      </c>
      <c r="E270" t="s">
        <v>866</v>
      </c>
      <c r="F270" t="s">
        <v>505</v>
      </c>
      <c r="G270" t="s">
        <v>446</v>
      </c>
      <c r="H270" t="s">
        <v>447</v>
      </c>
      <c r="I270" t="s">
        <v>484</v>
      </c>
      <c r="J270" t="s">
        <v>9</v>
      </c>
      <c r="K270" t="s">
        <v>485</v>
      </c>
      <c r="M270" t="s">
        <v>486</v>
      </c>
      <c r="P270" t="s">
        <v>12</v>
      </c>
      <c r="T270" t="e">
        <v>#N/A</v>
      </c>
      <c r="U270" t="s">
        <v>9</v>
      </c>
      <c r="V270" t="str">
        <f>VLOOKUP(Table1[[#This Row],[Facility Name]],[1]Partners!G:G,1,FALSE)</f>
        <v>West Coast Gallery</v>
      </c>
      <c r="W270">
        <v>281</v>
      </c>
    </row>
    <row r="271" spans="1:23">
      <c r="A271" t="s">
        <v>38</v>
      </c>
      <c r="B271" t="s">
        <v>904</v>
      </c>
      <c r="D271" t="s">
        <v>905</v>
      </c>
      <c r="E271" t="s">
        <v>906</v>
      </c>
      <c r="F271" t="s">
        <v>445</v>
      </c>
      <c r="G271" t="s">
        <v>446</v>
      </c>
      <c r="H271" t="s">
        <v>455</v>
      </c>
      <c r="I271" t="s">
        <v>460</v>
      </c>
      <c r="J271" t="s">
        <v>12</v>
      </c>
      <c r="K271" t="s">
        <v>457</v>
      </c>
      <c r="M271" t="s">
        <v>534</v>
      </c>
      <c r="Q271" t="s">
        <v>12</v>
      </c>
      <c r="T271" t="s">
        <v>38</v>
      </c>
      <c r="U271" t="s">
        <v>12</v>
      </c>
      <c r="V271" t="e">
        <f>VLOOKUP(Table1[[#This Row],[Facility Name]],[1]Partners!G:G,1,FALSE)</f>
        <v>#N/A</v>
      </c>
      <c r="W271">
        <v>26</v>
      </c>
    </row>
    <row r="272" spans="1:23">
      <c r="B272" t="s">
        <v>52</v>
      </c>
      <c r="C272" t="s">
        <v>53</v>
      </c>
      <c r="D272" t="s">
        <v>907</v>
      </c>
      <c r="E272" t="s">
        <v>906</v>
      </c>
      <c r="F272" t="s">
        <v>445</v>
      </c>
      <c r="G272" t="s">
        <v>454</v>
      </c>
      <c r="H272" t="s">
        <v>455</v>
      </c>
      <c r="I272" t="s">
        <v>456</v>
      </c>
      <c r="J272" t="s">
        <v>12</v>
      </c>
      <c r="K272" t="s">
        <v>457</v>
      </c>
      <c r="M272" t="s">
        <v>456</v>
      </c>
      <c r="S272" t="s">
        <v>12</v>
      </c>
      <c r="T272" t="s">
        <v>52</v>
      </c>
      <c r="U272" t="s">
        <v>12</v>
      </c>
      <c r="V272" t="e">
        <f>VLOOKUP(Table1[[#This Row],[Facility Name]],[1]Partners!G:G,1,FALSE)</f>
        <v>#N/A</v>
      </c>
      <c r="W272">
        <v>35</v>
      </c>
    </row>
    <row r="273" spans="1:23">
      <c r="A273" t="s">
        <v>61</v>
      </c>
      <c r="B273" t="s">
        <v>61</v>
      </c>
      <c r="C273" t="s">
        <v>61</v>
      </c>
      <c r="D273" t="s">
        <v>908</v>
      </c>
      <c r="E273" t="s">
        <v>906</v>
      </c>
      <c r="F273" t="s">
        <v>445</v>
      </c>
      <c r="G273" t="s">
        <v>446</v>
      </c>
      <c r="H273" t="s">
        <v>455</v>
      </c>
      <c r="I273" t="s">
        <v>433</v>
      </c>
      <c r="J273" t="s">
        <v>12</v>
      </c>
      <c r="K273" t="s">
        <v>457</v>
      </c>
      <c r="M273" t="s">
        <v>534</v>
      </c>
      <c r="N273" t="s">
        <v>12</v>
      </c>
      <c r="T273" t="s">
        <v>61</v>
      </c>
      <c r="U273" t="s">
        <v>12</v>
      </c>
      <c r="V273" t="e">
        <f>VLOOKUP(Table1[[#This Row],[Facility Name]],[1]Partners!G:G,1,FALSE)</f>
        <v>#N/A</v>
      </c>
      <c r="W273">
        <v>45</v>
      </c>
    </row>
    <row r="274" spans="1:23">
      <c r="B274" t="s">
        <v>106</v>
      </c>
      <c r="C274" t="s">
        <v>909</v>
      </c>
      <c r="D274" t="s">
        <v>910</v>
      </c>
      <c r="E274" t="s">
        <v>906</v>
      </c>
      <c r="F274" t="s">
        <v>445</v>
      </c>
      <c r="G274" t="s">
        <v>454</v>
      </c>
      <c r="H274" t="s">
        <v>455</v>
      </c>
      <c r="I274" t="s">
        <v>456</v>
      </c>
      <c r="J274" t="s">
        <v>12</v>
      </c>
      <c r="K274" t="s">
        <v>457</v>
      </c>
      <c r="M274" t="s">
        <v>456</v>
      </c>
      <c r="S274" t="s">
        <v>12</v>
      </c>
      <c r="T274" t="s">
        <v>106</v>
      </c>
      <c r="U274" t="s">
        <v>12</v>
      </c>
      <c r="V274" t="e">
        <f>VLOOKUP(Table1[[#This Row],[Facility Name]],[1]Partners!G:G,1,FALSE)</f>
        <v>#N/A</v>
      </c>
      <c r="W274">
        <v>56</v>
      </c>
    </row>
    <row r="275" spans="1:23">
      <c r="B275" t="s">
        <v>126</v>
      </c>
      <c r="C275" t="s">
        <v>126</v>
      </c>
      <c r="D275" t="s">
        <v>911</v>
      </c>
      <c r="E275" t="s">
        <v>906</v>
      </c>
      <c r="F275" t="s">
        <v>445</v>
      </c>
      <c r="G275" t="s">
        <v>446</v>
      </c>
      <c r="H275" t="s">
        <v>447</v>
      </c>
      <c r="I275" t="s">
        <v>433</v>
      </c>
      <c r="J275" t="s">
        <v>12</v>
      </c>
      <c r="K275" t="s">
        <v>448</v>
      </c>
      <c r="M275" t="s">
        <v>449</v>
      </c>
      <c r="N275" t="s">
        <v>12</v>
      </c>
      <c r="T275" t="s">
        <v>126</v>
      </c>
      <c r="U275" t="s">
        <v>9</v>
      </c>
      <c r="V275" t="str">
        <f>VLOOKUP(Table1[[#This Row],[Facility Name]],[1]Partners!G:G,1,FALSE)</f>
        <v>Grey Lynn Community Centre</v>
      </c>
      <c r="W275">
        <v>74</v>
      </c>
    </row>
    <row r="276" spans="1:23">
      <c r="A276" t="s">
        <v>912</v>
      </c>
      <c r="B276" t="s">
        <v>913</v>
      </c>
      <c r="D276" t="s">
        <v>914</v>
      </c>
      <c r="E276" t="s">
        <v>906</v>
      </c>
      <c r="F276" t="s">
        <v>445</v>
      </c>
      <c r="G276" t="s">
        <v>446</v>
      </c>
      <c r="H276" t="s">
        <v>455</v>
      </c>
      <c r="I276" t="s">
        <v>460</v>
      </c>
      <c r="J276" t="s">
        <v>9</v>
      </c>
      <c r="K276" t="s">
        <v>457</v>
      </c>
      <c r="M276" t="s">
        <v>461</v>
      </c>
      <c r="Q276" t="s">
        <v>12</v>
      </c>
      <c r="T276" t="e">
        <v>#N/A</v>
      </c>
      <c r="U276" t="s">
        <v>9</v>
      </c>
      <c r="V276" t="e">
        <f>VLOOKUP(Table1[[#This Row],[Facility Name]],[1]Partners!G:G,1,FALSE)</f>
        <v>#N/A</v>
      </c>
      <c r="W276">
        <v>75</v>
      </c>
    </row>
    <row r="277" spans="1:23">
      <c r="A277" t="s">
        <v>912</v>
      </c>
      <c r="B277" t="s">
        <v>127</v>
      </c>
      <c r="D277" t="s">
        <v>915</v>
      </c>
      <c r="E277" t="s">
        <v>906</v>
      </c>
      <c r="F277" t="s">
        <v>445</v>
      </c>
      <c r="G277" t="s">
        <v>454</v>
      </c>
      <c r="H277" t="s">
        <v>455</v>
      </c>
      <c r="I277" t="s">
        <v>456</v>
      </c>
      <c r="J277" t="s">
        <v>12</v>
      </c>
      <c r="K277" t="s">
        <v>457</v>
      </c>
      <c r="M277" t="s">
        <v>456</v>
      </c>
      <c r="S277" t="s">
        <v>12</v>
      </c>
      <c r="T277" t="s">
        <v>127</v>
      </c>
      <c r="U277" t="s">
        <v>12</v>
      </c>
      <c r="V277" t="e">
        <f>VLOOKUP(Table1[[#This Row],[Facility Name]],[1]Partners!G:G,1,FALSE)</f>
        <v>#N/A</v>
      </c>
      <c r="W277">
        <v>76</v>
      </c>
    </row>
    <row r="278" spans="1:23">
      <c r="A278" t="s">
        <v>916</v>
      </c>
      <c r="B278" t="s">
        <v>417</v>
      </c>
      <c r="C278" t="s">
        <v>417</v>
      </c>
      <c r="D278" t="s">
        <v>917</v>
      </c>
      <c r="E278" t="s">
        <v>906</v>
      </c>
      <c r="F278" t="s">
        <v>445</v>
      </c>
      <c r="G278" t="s">
        <v>454</v>
      </c>
      <c r="H278" t="s">
        <v>455</v>
      </c>
      <c r="I278" t="s">
        <v>456</v>
      </c>
      <c r="J278" t="s">
        <v>12</v>
      </c>
      <c r="K278" t="s">
        <v>457</v>
      </c>
      <c r="M278" t="s">
        <v>456</v>
      </c>
      <c r="S278" t="s">
        <v>12</v>
      </c>
      <c r="T278" t="e">
        <v>#N/A</v>
      </c>
      <c r="U278" t="s">
        <v>9</v>
      </c>
      <c r="V278" t="e">
        <f>VLOOKUP(Table1[[#This Row],[Facility Name]],[1]Partners!G:G,1,FALSE)</f>
        <v>#N/A</v>
      </c>
      <c r="W278">
        <v>109</v>
      </c>
    </row>
    <row r="279" spans="1:23">
      <c r="B279" t="s">
        <v>918</v>
      </c>
      <c r="D279" t="s">
        <v>919</v>
      </c>
      <c r="E279" t="s">
        <v>906</v>
      </c>
      <c r="F279" t="s">
        <v>445</v>
      </c>
      <c r="G279" t="s">
        <v>446</v>
      </c>
      <c r="H279" t="s">
        <v>455</v>
      </c>
      <c r="I279" t="s">
        <v>460</v>
      </c>
      <c r="J279" t="s">
        <v>9</v>
      </c>
      <c r="K279" t="s">
        <v>457</v>
      </c>
      <c r="M279" t="s">
        <v>461</v>
      </c>
      <c r="Q279" t="s">
        <v>12</v>
      </c>
      <c r="T279" t="e">
        <v>#N/A</v>
      </c>
      <c r="U279" t="s">
        <v>9</v>
      </c>
      <c r="V279" t="e">
        <f>VLOOKUP(Table1[[#This Row],[Facility Name]],[1]Partners!G:G,1,FALSE)</f>
        <v>#N/A</v>
      </c>
      <c r="W279">
        <v>110</v>
      </c>
    </row>
    <row r="280" spans="1:23">
      <c r="B280" t="s">
        <v>255</v>
      </c>
      <c r="C280" t="s">
        <v>255</v>
      </c>
      <c r="D280" t="s">
        <v>920</v>
      </c>
      <c r="E280" t="s">
        <v>906</v>
      </c>
      <c r="F280" t="s">
        <v>445</v>
      </c>
      <c r="G280" t="s">
        <v>454</v>
      </c>
      <c r="H280" t="s">
        <v>455</v>
      </c>
      <c r="I280" t="s">
        <v>456</v>
      </c>
      <c r="J280" t="s">
        <v>12</v>
      </c>
      <c r="K280" t="s">
        <v>457</v>
      </c>
      <c r="M280" t="s">
        <v>456</v>
      </c>
      <c r="S280" t="s">
        <v>12</v>
      </c>
      <c r="T280" t="s">
        <v>255</v>
      </c>
      <c r="U280" t="s">
        <v>12</v>
      </c>
      <c r="V280" t="e">
        <f>VLOOKUP(Table1[[#This Row],[Facility Name]],[1]Partners!G:G,1,FALSE)</f>
        <v>#N/A</v>
      </c>
      <c r="W280">
        <v>171</v>
      </c>
    </row>
    <row r="281" spans="1:23">
      <c r="B281" t="s">
        <v>269</v>
      </c>
      <c r="C281" t="s">
        <v>269</v>
      </c>
      <c r="D281" t="s">
        <v>921</v>
      </c>
      <c r="E281" t="s">
        <v>906</v>
      </c>
      <c r="F281" t="s">
        <v>483</v>
      </c>
      <c r="G281" t="s">
        <v>446</v>
      </c>
      <c r="H281" t="s">
        <v>447</v>
      </c>
      <c r="I281" t="s">
        <v>433</v>
      </c>
      <c r="J281" t="s">
        <v>12</v>
      </c>
      <c r="K281" t="s">
        <v>448</v>
      </c>
      <c r="M281" t="s">
        <v>449</v>
      </c>
      <c r="N281" t="s">
        <v>12</v>
      </c>
      <c r="T281" t="s">
        <v>269</v>
      </c>
      <c r="U281" t="s">
        <v>9</v>
      </c>
      <c r="V281" t="str">
        <f>VLOOKUP(Table1[[#This Row],[Facility Name]],[1]Partners!G:G,1,FALSE)</f>
        <v>Parnell Community Centre</v>
      </c>
      <c r="W281">
        <v>187</v>
      </c>
    </row>
    <row r="282" spans="1:23">
      <c r="B282" t="s">
        <v>922</v>
      </c>
      <c r="D282" t="s">
        <v>921</v>
      </c>
      <c r="E282" t="s">
        <v>906</v>
      </c>
      <c r="F282" t="s">
        <v>445</v>
      </c>
      <c r="G282" t="s">
        <v>446</v>
      </c>
      <c r="H282" t="s">
        <v>455</v>
      </c>
      <c r="I282" t="s">
        <v>460</v>
      </c>
      <c r="J282" t="s">
        <v>9</v>
      </c>
      <c r="K282" t="s">
        <v>457</v>
      </c>
      <c r="M282" t="s">
        <v>461</v>
      </c>
      <c r="Q282" t="s">
        <v>12</v>
      </c>
      <c r="T282" t="e">
        <v>#N/A</v>
      </c>
      <c r="U282" t="s">
        <v>9</v>
      </c>
      <c r="V282" t="e">
        <f>VLOOKUP(Table1[[#This Row],[Facility Name]],[1]Partners!G:G,1,FALSE)</f>
        <v>#N/A</v>
      </c>
      <c r="W282">
        <v>188</v>
      </c>
    </row>
    <row r="283" spans="1:23">
      <c r="A283" t="s">
        <v>916</v>
      </c>
      <c r="B283" t="s">
        <v>279</v>
      </c>
      <c r="C283" t="s">
        <v>923</v>
      </c>
      <c r="D283" t="s">
        <v>924</v>
      </c>
      <c r="E283" t="s">
        <v>906</v>
      </c>
      <c r="F283" t="s">
        <v>445</v>
      </c>
      <c r="G283" t="s">
        <v>446</v>
      </c>
      <c r="H283" t="s">
        <v>447</v>
      </c>
      <c r="I283" t="s">
        <v>433</v>
      </c>
      <c r="J283" t="s">
        <v>12</v>
      </c>
      <c r="K283" t="s">
        <v>448</v>
      </c>
      <c r="M283" t="s">
        <v>449</v>
      </c>
      <c r="N283" t="s">
        <v>12</v>
      </c>
      <c r="T283" t="s">
        <v>279</v>
      </c>
      <c r="U283" t="s">
        <v>9</v>
      </c>
      <c r="V283" t="str">
        <f>VLOOKUP(Table1[[#This Row],[Facility Name]],[1]Partners!G:G,1,FALSE)</f>
        <v>Ponsonby Community Centre</v>
      </c>
      <c r="W283">
        <v>195</v>
      </c>
    </row>
    <row r="284" spans="1:23">
      <c r="B284" t="s">
        <v>925</v>
      </c>
      <c r="C284" t="s">
        <v>926</v>
      </c>
      <c r="D284" t="s">
        <v>927</v>
      </c>
      <c r="E284" t="s">
        <v>906</v>
      </c>
      <c r="F284" t="s">
        <v>483</v>
      </c>
      <c r="G284" t="s">
        <v>446</v>
      </c>
      <c r="H284" t="s">
        <v>447</v>
      </c>
      <c r="I284" t="s">
        <v>484</v>
      </c>
      <c r="J284" t="s">
        <v>9</v>
      </c>
      <c r="K284" t="s">
        <v>928</v>
      </c>
      <c r="M284" t="s">
        <v>486</v>
      </c>
      <c r="P284" t="s">
        <v>12</v>
      </c>
      <c r="T284" t="e">
        <v>#N/A</v>
      </c>
      <c r="U284" t="s">
        <v>9</v>
      </c>
      <c r="V284" t="str">
        <f>VLOOKUP(Table1[[#This Row],[Facility Name]],[1]Partners!G:G,1,FALSE)</f>
        <v>Q Theatre</v>
      </c>
      <c r="W284">
        <v>203</v>
      </c>
    </row>
    <row r="285" spans="1:23">
      <c r="A285" t="s">
        <v>304</v>
      </c>
      <c r="B285" t="s">
        <v>304</v>
      </c>
      <c r="C285" t="s">
        <v>304</v>
      </c>
      <c r="D285" t="s">
        <v>929</v>
      </c>
      <c r="E285" t="s">
        <v>906</v>
      </c>
      <c r="F285" t="s">
        <v>445</v>
      </c>
      <c r="G285" t="s">
        <v>446</v>
      </c>
      <c r="H285" t="s">
        <v>455</v>
      </c>
      <c r="I285" t="s">
        <v>484</v>
      </c>
      <c r="J285" t="s">
        <v>12</v>
      </c>
      <c r="K285" t="s">
        <v>457</v>
      </c>
      <c r="M285" t="s">
        <v>461</v>
      </c>
      <c r="P285" t="s">
        <v>12</v>
      </c>
      <c r="T285" t="s">
        <v>304</v>
      </c>
      <c r="U285" t="s">
        <v>12</v>
      </c>
      <c r="V285" t="e">
        <f>VLOOKUP(Table1[[#This Row],[Facility Name]],[1]Partners!G:G,1,FALSE)</f>
        <v>#N/A</v>
      </c>
      <c r="W285">
        <v>221</v>
      </c>
    </row>
    <row r="286" spans="1:23">
      <c r="B286" t="s">
        <v>930</v>
      </c>
      <c r="C286" t="s">
        <v>931</v>
      </c>
      <c r="D286" t="s">
        <v>932</v>
      </c>
      <c r="E286" t="s">
        <v>906</v>
      </c>
      <c r="F286" t="s">
        <v>483</v>
      </c>
      <c r="G286" t="s">
        <v>446</v>
      </c>
      <c r="H286" t="s">
        <v>447</v>
      </c>
      <c r="I286" t="s">
        <v>484</v>
      </c>
      <c r="J286" t="s">
        <v>9</v>
      </c>
      <c r="K286" t="s">
        <v>485</v>
      </c>
      <c r="M286" t="s">
        <v>486</v>
      </c>
      <c r="P286" t="s">
        <v>12</v>
      </c>
      <c r="T286" t="e">
        <v>#N/A</v>
      </c>
      <c r="U286" t="s">
        <v>9</v>
      </c>
      <c r="V286" t="str">
        <f>VLOOKUP(Table1[[#This Row],[Facility Name]],[1]Partners!G:G,1,FALSE)</f>
        <v>TAPAC</v>
      </c>
      <c r="W286">
        <v>231</v>
      </c>
    </row>
    <row r="287" spans="1:23">
      <c r="B287" t="s">
        <v>18</v>
      </c>
      <c r="C287" t="s">
        <v>18</v>
      </c>
      <c r="D287" t="s">
        <v>933</v>
      </c>
      <c r="E287" t="s">
        <v>934</v>
      </c>
      <c r="F287" t="s">
        <v>445</v>
      </c>
      <c r="G287" t="s">
        <v>446</v>
      </c>
      <c r="H287" t="s">
        <v>455</v>
      </c>
      <c r="I287" t="s">
        <v>433</v>
      </c>
      <c r="J287" t="s">
        <v>12</v>
      </c>
      <c r="K287" t="s">
        <v>457</v>
      </c>
      <c r="M287" t="s">
        <v>461</v>
      </c>
      <c r="N287" t="s">
        <v>12</v>
      </c>
      <c r="T287" t="s">
        <v>18</v>
      </c>
      <c r="U287" t="s">
        <v>12</v>
      </c>
      <c r="V287" t="e">
        <f>VLOOKUP(Table1[[#This Row],[Facility Name]],[1]Partners!G:G,1,FALSE)</f>
        <v>#N/A</v>
      </c>
      <c r="W287">
        <v>10</v>
      </c>
    </row>
    <row r="288" spans="1:23">
      <c r="B288" t="s">
        <v>935</v>
      </c>
      <c r="D288" t="s">
        <v>936</v>
      </c>
      <c r="E288" t="s">
        <v>934</v>
      </c>
      <c r="F288" t="s">
        <v>445</v>
      </c>
      <c r="G288" t="s">
        <v>446</v>
      </c>
      <c r="H288" t="s">
        <v>455</v>
      </c>
      <c r="I288" t="s">
        <v>460</v>
      </c>
      <c r="J288" t="s">
        <v>9</v>
      </c>
      <c r="K288" t="s">
        <v>457</v>
      </c>
      <c r="M288" t="s">
        <v>461</v>
      </c>
      <c r="Q288" t="s">
        <v>12</v>
      </c>
      <c r="T288" t="e">
        <v>#N/A</v>
      </c>
      <c r="U288" t="s">
        <v>9</v>
      </c>
      <c r="V288" t="e">
        <f>VLOOKUP(Table1[[#This Row],[Facility Name]],[1]Partners!G:G,1,FALSE)</f>
        <v>#N/A</v>
      </c>
      <c r="W288">
        <v>11</v>
      </c>
    </row>
    <row r="289" spans="1:23">
      <c r="B289" t="s">
        <v>32</v>
      </c>
      <c r="C289" t="s">
        <v>32</v>
      </c>
      <c r="D289" t="s">
        <v>937</v>
      </c>
      <c r="E289" t="s">
        <v>934</v>
      </c>
      <c r="F289" t="s">
        <v>445</v>
      </c>
      <c r="G289" t="s">
        <v>446</v>
      </c>
      <c r="H289" t="s">
        <v>447</v>
      </c>
      <c r="I289" t="s">
        <v>433</v>
      </c>
      <c r="J289" t="s">
        <v>12</v>
      </c>
      <c r="K289" t="s">
        <v>448</v>
      </c>
      <c r="M289" t="s">
        <v>449</v>
      </c>
      <c r="N289" t="s">
        <v>12</v>
      </c>
      <c r="T289" t="s">
        <v>32</v>
      </c>
      <c r="U289" t="s">
        <v>9</v>
      </c>
      <c r="V289" t="str">
        <f>VLOOKUP(Table1[[#This Row],[Facility Name]],[1]Partners!G:G,1,FALSE)</f>
        <v>Blockhouse Bay Community Centre</v>
      </c>
      <c r="W289">
        <v>21</v>
      </c>
    </row>
    <row r="290" spans="1:23">
      <c r="B290" t="s">
        <v>938</v>
      </c>
      <c r="D290" t="s">
        <v>939</v>
      </c>
      <c r="E290" t="s">
        <v>934</v>
      </c>
      <c r="F290" t="s">
        <v>445</v>
      </c>
      <c r="G290" t="s">
        <v>446</v>
      </c>
      <c r="H290" t="s">
        <v>455</v>
      </c>
      <c r="I290" t="s">
        <v>460</v>
      </c>
      <c r="J290" t="s">
        <v>9</v>
      </c>
      <c r="K290" t="s">
        <v>457</v>
      </c>
      <c r="M290" t="s">
        <v>461</v>
      </c>
      <c r="Q290" t="s">
        <v>12</v>
      </c>
      <c r="T290" t="e">
        <v>#N/A</v>
      </c>
      <c r="U290" t="s">
        <v>9</v>
      </c>
      <c r="V290" t="e">
        <f>VLOOKUP(Table1[[#This Row],[Facility Name]],[1]Partners!G:G,1,FALSE)</f>
        <v>#N/A</v>
      </c>
      <c r="W290">
        <v>22</v>
      </c>
    </row>
    <row r="291" spans="1:23">
      <c r="B291" t="s">
        <v>125</v>
      </c>
      <c r="C291" t="s">
        <v>125</v>
      </c>
      <c r="D291" t="s">
        <v>940</v>
      </c>
      <c r="E291" t="s">
        <v>934</v>
      </c>
      <c r="F291" t="s">
        <v>445</v>
      </c>
      <c r="G291" t="s">
        <v>446</v>
      </c>
      <c r="H291" t="s">
        <v>447</v>
      </c>
      <c r="I291" t="s">
        <v>433</v>
      </c>
      <c r="J291" t="s">
        <v>12</v>
      </c>
      <c r="K291" t="s">
        <v>448</v>
      </c>
      <c r="M291" t="s">
        <v>449</v>
      </c>
      <c r="N291" t="s">
        <v>12</v>
      </c>
      <c r="T291" t="s">
        <v>125</v>
      </c>
      <c r="U291" t="s">
        <v>9</v>
      </c>
      <c r="V291" t="str">
        <f>VLOOKUP(Table1[[#This Row],[Facility Name]],[1]Partners!G:G,1,FALSE)</f>
        <v>Green Bay Community House</v>
      </c>
      <c r="W291">
        <v>73</v>
      </c>
    </row>
    <row r="292" spans="1:23">
      <c r="B292" t="s">
        <v>941</v>
      </c>
      <c r="C292" t="s">
        <v>941</v>
      </c>
      <c r="D292" t="s">
        <v>942</v>
      </c>
      <c r="E292" t="s">
        <v>934</v>
      </c>
      <c r="F292" t="s">
        <v>445</v>
      </c>
      <c r="G292" t="s">
        <v>446</v>
      </c>
      <c r="H292" t="s">
        <v>447</v>
      </c>
      <c r="I292" t="s">
        <v>433</v>
      </c>
      <c r="J292" t="s">
        <v>9</v>
      </c>
      <c r="K292" t="s">
        <v>448</v>
      </c>
      <c r="M292" t="s">
        <v>449</v>
      </c>
      <c r="N292" t="s">
        <v>12</v>
      </c>
      <c r="T292" t="e">
        <v>#N/A</v>
      </c>
      <c r="U292" t="s">
        <v>9</v>
      </c>
      <c r="V292" t="str">
        <f>VLOOKUP(Table1[[#This Row],[Facility Name]],[1]Partners!G:G,1,FALSE)</f>
        <v>Kelston Community Hub</v>
      </c>
      <c r="W292">
        <v>100</v>
      </c>
    </row>
    <row r="293" spans="1:23">
      <c r="B293" t="s">
        <v>211</v>
      </c>
      <c r="C293" t="s">
        <v>211</v>
      </c>
      <c r="D293" t="s">
        <v>943</v>
      </c>
      <c r="E293" t="s">
        <v>934</v>
      </c>
      <c r="F293" t="s">
        <v>445</v>
      </c>
      <c r="G293" t="s">
        <v>446</v>
      </c>
      <c r="H293" t="s">
        <v>455</v>
      </c>
      <c r="I293" t="s">
        <v>433</v>
      </c>
      <c r="J293" t="s">
        <v>12</v>
      </c>
      <c r="K293" t="s">
        <v>457</v>
      </c>
      <c r="M293" t="s">
        <v>461</v>
      </c>
      <c r="N293" t="s">
        <v>12</v>
      </c>
      <c r="T293" t="s">
        <v>211</v>
      </c>
      <c r="U293" t="s">
        <v>12</v>
      </c>
      <c r="V293" t="e">
        <f>VLOOKUP(Table1[[#This Row],[Facility Name]],[1]Partners!G:G,1,FALSE)</f>
        <v>#N/A</v>
      </c>
      <c r="W293">
        <v>147</v>
      </c>
    </row>
    <row r="294" spans="1:23">
      <c r="A294" t="s">
        <v>216</v>
      </c>
      <c r="B294" t="s">
        <v>216</v>
      </c>
      <c r="D294" t="s">
        <v>944</v>
      </c>
      <c r="E294" t="s">
        <v>934</v>
      </c>
      <c r="F294" t="s">
        <v>445</v>
      </c>
      <c r="G294" t="s">
        <v>446</v>
      </c>
      <c r="H294" t="s">
        <v>455</v>
      </c>
      <c r="I294" t="s">
        <v>460</v>
      </c>
      <c r="J294" t="s">
        <v>12</v>
      </c>
      <c r="K294" t="s">
        <v>457</v>
      </c>
      <c r="M294" t="s">
        <v>461</v>
      </c>
      <c r="T294" t="s">
        <v>216</v>
      </c>
      <c r="U294" t="s">
        <v>12</v>
      </c>
      <c r="V294" t="e">
        <f>VLOOKUP(Table1[[#This Row],[Facility Name]],[1]Partners!G:G,1,FALSE)</f>
        <v>#N/A</v>
      </c>
      <c r="W294">
        <v>148</v>
      </c>
    </row>
    <row r="295" spans="1:23">
      <c r="B295" t="s">
        <v>945</v>
      </c>
      <c r="D295" t="s">
        <v>946</v>
      </c>
      <c r="E295" t="s">
        <v>934</v>
      </c>
      <c r="F295" t="s">
        <v>445</v>
      </c>
      <c r="G295" t="s">
        <v>446</v>
      </c>
      <c r="H295" t="s">
        <v>447</v>
      </c>
      <c r="I295" t="s">
        <v>484</v>
      </c>
      <c r="J295" t="s">
        <v>9</v>
      </c>
      <c r="K295" t="s">
        <v>485</v>
      </c>
      <c r="M295" t="s">
        <v>486</v>
      </c>
      <c r="P295" t="s">
        <v>12</v>
      </c>
      <c r="T295" t="e">
        <v>#N/A</v>
      </c>
      <c r="U295" t="s">
        <v>9</v>
      </c>
      <c r="V295" t="str">
        <f>VLOOKUP(Table1[[#This Row],[Facility Name]],[1]Partners!G:G,1,FALSE)</f>
        <v>Te Toi Uku</v>
      </c>
      <c r="W295">
        <v>243</v>
      </c>
    </row>
  </sheetData>
  <conditionalFormatting sqref="D239:D1048576 E160 D159:D237 D3:D157">
    <cfRule type="duplicateValues" dxfId="5" priority="3"/>
  </conditionalFormatting>
  <conditionalFormatting sqref="D158">
    <cfRule type="duplicateValues" dxfId="4" priority="2"/>
  </conditionalFormatting>
  <conditionalFormatting sqref="D238">
    <cfRule type="duplicateValues" dxfId="3" priority="1"/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75904-BE65-4EDC-BC12-30FA2BE8AA9E}">
  <dimension ref="A1:X406"/>
  <sheetViews>
    <sheetView workbookViewId="0">
      <selection activeCell="W4" sqref="W4"/>
    </sheetView>
  </sheetViews>
  <sheetFormatPr defaultRowHeight="15"/>
  <cols>
    <col min="1" max="1" width="23" style="6" bestFit="1" customWidth="1"/>
    <col min="2" max="2" width="19.140625" style="6" bestFit="1" customWidth="1"/>
    <col min="3" max="3" width="18.85546875" style="6" bestFit="1" customWidth="1"/>
    <col min="4" max="4" width="41.7109375" style="6" bestFit="1" customWidth="1"/>
    <col min="5" max="5" width="50.42578125" style="6" bestFit="1" customWidth="1"/>
    <col min="6" max="6" width="18.140625" bestFit="1" customWidth="1"/>
    <col min="7" max="7" width="13.28515625" bestFit="1" customWidth="1"/>
    <col min="8" max="8" width="13" bestFit="1" customWidth="1"/>
    <col min="9" max="9" width="20.28515625" bestFit="1" customWidth="1"/>
    <col min="10" max="10" width="17" bestFit="1" customWidth="1"/>
    <col min="11" max="11" width="14.28515625" bestFit="1" customWidth="1"/>
    <col min="12" max="12" width="12.5703125" bestFit="1" customWidth="1"/>
    <col min="13" max="13" width="17.85546875" bestFit="1" customWidth="1"/>
    <col min="14" max="14" width="14.85546875" bestFit="1" customWidth="1"/>
    <col min="15" max="15" width="16" bestFit="1" customWidth="1"/>
    <col min="16" max="16" width="20.28515625" bestFit="1" customWidth="1"/>
    <col min="17" max="17" width="17.7109375" bestFit="1" customWidth="1"/>
    <col min="18" max="18" width="17.42578125" bestFit="1" customWidth="1"/>
    <col min="19" max="19" width="9.28515625" bestFit="1" customWidth="1"/>
    <col min="20" max="20" width="11.7109375" bestFit="1" customWidth="1"/>
    <col min="21" max="21" width="11" bestFit="1" customWidth="1"/>
    <col min="22" max="22" width="16.85546875" bestFit="1" customWidth="1"/>
    <col min="23" max="23" width="43" bestFit="1" customWidth="1"/>
  </cols>
  <sheetData>
    <row r="1" spans="1:24">
      <c r="A1" s="7" t="s">
        <v>947</v>
      </c>
      <c r="B1" s="8"/>
      <c r="C1" s="8"/>
      <c r="D1" s="8"/>
      <c r="E1" s="8"/>
      <c r="F1" t="s">
        <v>948</v>
      </c>
    </row>
    <row r="2" spans="1:24">
      <c r="A2" s="6" t="s">
        <v>949</v>
      </c>
      <c r="B2" s="6" t="s">
        <v>950</v>
      </c>
      <c r="C2" s="6" t="s">
        <v>951</v>
      </c>
      <c r="D2" s="6" t="s">
        <v>952</v>
      </c>
      <c r="E2" s="6" t="s">
        <v>953</v>
      </c>
      <c r="F2" t="s">
        <v>423</v>
      </c>
      <c r="G2" t="s">
        <v>424</v>
      </c>
      <c r="H2" t="s">
        <v>425</v>
      </c>
      <c r="I2" t="s">
        <v>426</v>
      </c>
      <c r="J2" t="s">
        <v>427</v>
      </c>
      <c r="K2" t="s">
        <v>428</v>
      </c>
      <c r="L2" t="s">
        <v>429</v>
      </c>
      <c r="M2" t="s">
        <v>430</v>
      </c>
      <c r="N2" t="s">
        <v>431</v>
      </c>
      <c r="O2" t="s">
        <v>432</v>
      </c>
      <c r="P2" t="s">
        <v>433</v>
      </c>
      <c r="Q2" t="s">
        <v>434</v>
      </c>
      <c r="R2" t="s">
        <v>435</v>
      </c>
      <c r="S2" t="s">
        <v>436</v>
      </c>
      <c r="T2" t="s">
        <v>437</v>
      </c>
      <c r="U2" t="s">
        <v>438</v>
      </c>
      <c r="V2" t="s">
        <v>439</v>
      </c>
      <c r="W2" t="s">
        <v>440</v>
      </c>
      <c r="X2" t="s">
        <v>441</v>
      </c>
    </row>
    <row r="3" spans="1:24">
      <c r="A3" s="6" t="s">
        <v>954</v>
      </c>
      <c r="B3" s="6" t="s">
        <v>955</v>
      </c>
      <c r="C3" s="6" t="s">
        <v>956</v>
      </c>
      <c r="D3" s="6" t="s">
        <v>957</v>
      </c>
      <c r="E3" s="6" t="s">
        <v>904</v>
      </c>
      <c r="F3" t="str">
        <f>VLOOKUP($E3,Facilities!$B:$W,MATCH(F$2,Table1[[#Headers],[Facility Name]:[in partner]],0),FALSE)</f>
        <v>44 Lorne Street</v>
      </c>
      <c r="G3" t="str">
        <f>VLOOKUP($E3,Facilities!$B:$W,MATCH(G$2,Table1[[#Headers],[Facility Name]:[in partner]],0),FALSE)</f>
        <v>Waitemata</v>
      </c>
      <c r="H3" t="str">
        <f>VLOOKUP($E3,Facilities!$B:$W,MATCH(H$2,Table1[[#Headers],[Facility Name]:[in partner]],0),FALSE)</f>
        <v>Council-owned</v>
      </c>
      <c r="I3" t="str">
        <f>VLOOKUP($E3,Facilities!$B:$W,MATCH(I$2,Table1[[#Headers],[Facility Name]:[in partner]],0),FALSE)</f>
        <v>Connected Communities</v>
      </c>
      <c r="J3" t="str">
        <f>VLOOKUP($E3,Facilities!$B:$W,MATCH(J$2,Table1[[#Headers],[Facility Name]:[in partner]],0),FALSE)</f>
        <v>Council led</v>
      </c>
      <c r="K3" t="str">
        <f>VLOOKUP($E3,Facilities!$B:$W,MATCH(K$2,Table1[[#Headers],[Facility Name]:[in partner]],0),FALSE)</f>
        <v>Community Library</v>
      </c>
      <c r="L3" t="str">
        <f>VLOOKUP($E3,Facilities!$B:$W,MATCH(L$2,Table1[[#Headers],[Facility Name]:[in partner]],0),FALSE)</f>
        <v>Y</v>
      </c>
      <c r="M3" t="str">
        <f>VLOOKUP($E3,Facilities!$B:$W,MATCH(M$2,Table1[[#Headers],[Facility Name]:[in partner]],0),FALSE)</f>
        <v>Internally operated</v>
      </c>
      <c r="N3">
        <f>VLOOKUP($E3,Facilities!$B:$W,MATCH(N$2,Table1[[#Headers],[Facility Name]:[in partner]],0),FALSE)</f>
        <v>0</v>
      </c>
      <c r="O3" t="str">
        <f>VLOOKUP($E3,Facilities!$B:$W,MATCH(O$2,Table1[[#Headers],[Facility Name]:[in partner]],0),FALSE)</f>
        <v>Hub Manager</v>
      </c>
      <c r="P3">
        <f>VLOOKUP($E3,Facilities!$B:$W,MATCH(P$2,Table1[[#Headers],[Facility Name]:[in partner]],0),FALSE)</f>
        <v>0</v>
      </c>
      <c r="Q3">
        <f>VLOOKUP($E3,Facilities!$B:$W,MATCH(Q$2,Table1[[#Headers],[Facility Name]:[in partner]],0),FALSE)</f>
        <v>0</v>
      </c>
      <c r="R3">
        <f>VLOOKUP($E3,Facilities!$B:$W,MATCH(R$2,Table1[[#Headers],[Facility Name]:[in partner]],0),FALSE)</f>
        <v>0</v>
      </c>
      <c r="S3" t="str">
        <f>VLOOKUP($E3,Facilities!$B:$W,MATCH(S$2,Table1[[#Headers],[Facility Name]:[in partner]],0),FALSE)</f>
        <v>Y</v>
      </c>
      <c r="T3">
        <f>VLOOKUP($E3,Facilities!$B:$W,MATCH(T$2,Table1[[#Headers],[Facility Name]:[in partner]],0),FALSE)</f>
        <v>0</v>
      </c>
      <c r="U3">
        <f>VLOOKUP($E3,Facilities!$B:$W,MATCH(U$2,Table1[[#Headers],[Facility Name]:[in partner]],0),FALSE)</f>
        <v>0</v>
      </c>
      <c r="V3" t="str">
        <f>VLOOKUP($E3,Facilities!$B:$W,MATCH(V$2,Table1[[#Headers],[Facility Name]:[in partner]],0),FALSE)</f>
        <v>Central City Library</v>
      </c>
      <c r="W3" t="str">
        <f>VLOOKUP($E3,Facilities!$B:$W,MATCH(W$2,Table1[[#Headers],[Facility Name]:[in partner]],0),FALSE)</f>
        <v>Y</v>
      </c>
      <c r="X3" t="e">
        <f>VLOOKUP($E3,Facilities!$B:$W,MATCH(X$2,Table1[[#Headers],[Facility Name]:[in partner]],0),FALSE)</f>
        <v>#N/A</v>
      </c>
    </row>
    <row r="4" spans="1:24">
      <c r="A4" s="6" t="s">
        <v>958</v>
      </c>
      <c r="B4" s="6" t="s">
        <v>959</v>
      </c>
      <c r="C4" s="6" t="s">
        <v>960</v>
      </c>
      <c r="D4" s="6" t="s">
        <v>957</v>
      </c>
      <c r="E4" s="6" t="s">
        <v>71</v>
      </c>
      <c r="F4" t="str">
        <f>VLOOKUP($E4,Facilities!$B:$W,MATCH(F$2,Table1[[#Headers],[Facility Name]:[in partner]],0),FALSE)</f>
        <v>202 Gillies Avenue</v>
      </c>
      <c r="G4" t="str">
        <f>VLOOKUP($E4,Facilities!$B:$W,MATCH(G$2,Table1[[#Headers],[Facility Name]:[in partner]],0),FALSE)</f>
        <v>Albert-Eden</v>
      </c>
      <c r="H4" t="str">
        <f>VLOOKUP($E4,Facilities!$B:$W,MATCH(H$2,Table1[[#Headers],[Facility Name]:[in partner]],0),FALSE)</f>
        <v>Council-owned</v>
      </c>
      <c r="I4" t="str">
        <f>VLOOKUP($E4,Facilities!$B:$W,MATCH(I$2,Table1[[#Headers],[Facility Name]:[in partner]],0),FALSE)</f>
        <v>Connected Communities</v>
      </c>
      <c r="J4" t="str">
        <f>VLOOKUP($E4,Facilities!$B:$W,MATCH(J$2,Table1[[#Headers],[Facility Name]:[in partner]],0),FALSE)</f>
        <v>Community led</v>
      </c>
      <c r="K4" t="str">
        <f>VLOOKUP($E4,Facilities!$B:$W,MATCH(K$2,Table1[[#Headers],[Facility Name]:[in partner]],0),FALSE)</f>
        <v>Community Centre</v>
      </c>
      <c r="L4" t="str">
        <f>VLOOKUP($E4,Facilities!$B:$W,MATCH(L$2,Table1[[#Headers],[Facility Name]:[in partner]],0),FALSE)</f>
        <v>Y</v>
      </c>
      <c r="M4" t="str">
        <f>VLOOKUP($E4,Facilities!$B:$W,MATCH(M$2,Table1[[#Headers],[Facility Name]:[in partner]],0),FALSE)</f>
        <v>Service agreement</v>
      </c>
      <c r="N4">
        <f>VLOOKUP($E4,Facilities!$B:$W,MATCH(N$2,Table1[[#Headers],[Facility Name]:[in partner]],0),FALSE)</f>
        <v>0</v>
      </c>
      <c r="O4" t="str">
        <f>VLOOKUP($E4,Facilities!$B:$W,MATCH(O$2,Table1[[#Headers],[Facility Name]:[in partner]],0),FALSE)</f>
        <v>Place &amp; Partner Specialists (Community)</v>
      </c>
      <c r="P4" t="str">
        <f>VLOOKUP($E4,Facilities!$B:$W,MATCH(P$2,Table1[[#Headers],[Facility Name]:[in partner]],0),FALSE)</f>
        <v>Y</v>
      </c>
      <c r="Q4">
        <f>VLOOKUP($E4,Facilities!$B:$W,MATCH(Q$2,Table1[[#Headers],[Facility Name]:[in partner]],0),FALSE)</f>
        <v>0</v>
      </c>
      <c r="R4">
        <f>VLOOKUP($E4,Facilities!$B:$W,MATCH(R$2,Table1[[#Headers],[Facility Name]:[in partner]],0),FALSE)</f>
        <v>0</v>
      </c>
      <c r="S4">
        <f>VLOOKUP($E4,Facilities!$B:$W,MATCH(S$2,Table1[[#Headers],[Facility Name]:[in partner]],0),FALSE)</f>
        <v>0</v>
      </c>
      <c r="T4">
        <f>VLOOKUP($E4,Facilities!$B:$W,MATCH(T$2,Table1[[#Headers],[Facility Name]:[in partner]],0),FALSE)</f>
        <v>0</v>
      </c>
      <c r="U4">
        <f>VLOOKUP($E4,Facilities!$B:$W,MATCH(U$2,Table1[[#Headers],[Facility Name]:[in partner]],0),FALSE)</f>
        <v>0</v>
      </c>
      <c r="V4" t="str">
        <f>VLOOKUP($E4,Facilities!$B:$W,MATCH(V$2,Table1[[#Headers],[Facility Name]:[in partner]],0),FALSE)</f>
        <v>Epsom Community Centre</v>
      </c>
      <c r="W4" t="str">
        <f>VLOOKUP($E4,Facilities!$B:$W,MATCH(W$2,Table1[[#Headers],[Facility Name]:[in partner]],0),FALSE)</f>
        <v>N</v>
      </c>
      <c r="X4" t="str">
        <f>VLOOKUP($E4,Facilities!$B:$W,MATCH(X$2,Table1[[#Headers],[Facility Name]:[in partner]],0),FALSE)</f>
        <v>Epsom Community Centre</v>
      </c>
    </row>
    <row r="5" spans="1:24">
      <c r="A5" s="6" t="s">
        <v>961</v>
      </c>
      <c r="B5" s="6" t="s">
        <v>962</v>
      </c>
      <c r="C5" s="6" t="s">
        <v>963</v>
      </c>
      <c r="D5" s="6" t="s">
        <v>964</v>
      </c>
      <c r="E5" s="6" t="s">
        <v>965</v>
      </c>
      <c r="F5" t="e">
        <f>VLOOKUP($E5,Facilities!$B:$W,MATCH(F$2,Table1[[#Headers],[Facility Name]:[in partner]],0),FALSE)</f>
        <v>#N/A</v>
      </c>
      <c r="G5" t="e">
        <f>VLOOKUP($E5,Facilities!$B:$W,MATCH(G$2,Table1[[#Headers],[Facility Name]:[in partner]],0),FALSE)</f>
        <v>#N/A</v>
      </c>
      <c r="H5" t="e">
        <f>VLOOKUP($E5,Facilities!$B:$W,MATCH(H$2,Table1[[#Headers],[Facility Name]:[in partner]],0),FALSE)</f>
        <v>#N/A</v>
      </c>
      <c r="I5" t="e">
        <f>VLOOKUP($E5,Facilities!$B:$W,MATCH(I$2,Table1[[#Headers],[Facility Name]:[in partner]],0),FALSE)</f>
        <v>#N/A</v>
      </c>
      <c r="J5" t="e">
        <f>VLOOKUP($E5,Facilities!$B:$W,MATCH(J$2,Table1[[#Headers],[Facility Name]:[in partner]],0),FALSE)</f>
        <v>#N/A</v>
      </c>
      <c r="K5" t="e">
        <f>VLOOKUP($E5,Facilities!$B:$W,MATCH(K$2,Table1[[#Headers],[Facility Name]:[in partner]],0),FALSE)</f>
        <v>#N/A</v>
      </c>
      <c r="L5" t="e">
        <f>VLOOKUP($E5,Facilities!$B:$W,MATCH(L$2,Table1[[#Headers],[Facility Name]:[in partner]],0),FALSE)</f>
        <v>#N/A</v>
      </c>
      <c r="M5" t="e">
        <f>VLOOKUP($E5,Facilities!$B:$W,MATCH(M$2,Table1[[#Headers],[Facility Name]:[in partner]],0),FALSE)</f>
        <v>#N/A</v>
      </c>
      <c r="N5" t="e">
        <f>VLOOKUP($E5,Facilities!$B:$W,MATCH(N$2,Table1[[#Headers],[Facility Name]:[in partner]],0),FALSE)</f>
        <v>#N/A</v>
      </c>
      <c r="O5" t="e">
        <f>VLOOKUP($E5,Facilities!$B:$W,MATCH(O$2,Table1[[#Headers],[Facility Name]:[in partner]],0),FALSE)</f>
        <v>#N/A</v>
      </c>
      <c r="P5" t="e">
        <f>VLOOKUP($E5,Facilities!$B:$W,MATCH(P$2,Table1[[#Headers],[Facility Name]:[in partner]],0),FALSE)</f>
        <v>#N/A</v>
      </c>
      <c r="Q5" t="e">
        <f>VLOOKUP($E5,Facilities!$B:$W,MATCH(Q$2,Table1[[#Headers],[Facility Name]:[in partner]],0),FALSE)</f>
        <v>#N/A</v>
      </c>
      <c r="R5" t="e">
        <f>VLOOKUP($E5,Facilities!$B:$W,MATCH(R$2,Table1[[#Headers],[Facility Name]:[in partner]],0),FALSE)</f>
        <v>#N/A</v>
      </c>
      <c r="S5" t="e">
        <f>VLOOKUP($E5,Facilities!$B:$W,MATCH(S$2,Table1[[#Headers],[Facility Name]:[in partner]],0),FALSE)</f>
        <v>#N/A</v>
      </c>
      <c r="T5" t="e">
        <f>VLOOKUP($E5,Facilities!$B:$W,MATCH(T$2,Table1[[#Headers],[Facility Name]:[in partner]],0),FALSE)</f>
        <v>#N/A</v>
      </c>
      <c r="U5" t="e">
        <f>VLOOKUP($E5,Facilities!$B:$W,MATCH(U$2,Table1[[#Headers],[Facility Name]:[in partner]],0),FALSE)</f>
        <v>#N/A</v>
      </c>
      <c r="V5" t="e">
        <f>VLOOKUP($E5,Facilities!$B:$W,MATCH(V$2,Table1[[#Headers],[Facility Name]:[in partner]],0),FALSE)</f>
        <v>#N/A</v>
      </c>
      <c r="W5" t="e">
        <f>VLOOKUP($E5,Facilities!$B:$W,MATCH(W$2,Table1[[#Headers],[Facility Name]:[in partner]],0),FALSE)</f>
        <v>#N/A</v>
      </c>
      <c r="X5" t="e">
        <f>VLOOKUP($E5,Facilities!$B:$W,MATCH(X$2,Table1[[#Headers],[Facility Name]:[in partner]],0),FALSE)</f>
        <v>#N/A</v>
      </c>
    </row>
    <row r="6" spans="1:24">
      <c r="A6" s="6" t="s">
        <v>966</v>
      </c>
      <c r="B6" s="6" t="s">
        <v>955</v>
      </c>
      <c r="C6" s="6" t="s">
        <v>956</v>
      </c>
      <c r="D6" s="6" t="s">
        <v>967</v>
      </c>
      <c r="E6" s="6" t="s">
        <v>904</v>
      </c>
      <c r="F6" t="str">
        <f>VLOOKUP($E6,Facilities!$B:$W,MATCH(F$2,Table1[[#Headers],[Facility Name]:[in partner]],0),FALSE)</f>
        <v>44 Lorne Street</v>
      </c>
      <c r="G6" t="str">
        <f>VLOOKUP($E6,Facilities!$B:$W,MATCH(G$2,Table1[[#Headers],[Facility Name]:[in partner]],0),FALSE)</f>
        <v>Waitemata</v>
      </c>
      <c r="H6" t="str">
        <f>VLOOKUP($E6,Facilities!$B:$W,MATCH(H$2,Table1[[#Headers],[Facility Name]:[in partner]],0),FALSE)</f>
        <v>Council-owned</v>
      </c>
      <c r="I6" t="str">
        <f>VLOOKUP($E6,Facilities!$B:$W,MATCH(I$2,Table1[[#Headers],[Facility Name]:[in partner]],0),FALSE)</f>
        <v>Connected Communities</v>
      </c>
      <c r="J6" t="str">
        <f>VLOOKUP($E6,Facilities!$B:$W,MATCH(J$2,Table1[[#Headers],[Facility Name]:[in partner]],0),FALSE)</f>
        <v>Council led</v>
      </c>
      <c r="K6" t="str">
        <f>VLOOKUP($E6,Facilities!$B:$W,MATCH(K$2,Table1[[#Headers],[Facility Name]:[in partner]],0),FALSE)</f>
        <v>Community Library</v>
      </c>
      <c r="L6" t="str">
        <f>VLOOKUP($E6,Facilities!$B:$W,MATCH(L$2,Table1[[#Headers],[Facility Name]:[in partner]],0),FALSE)</f>
        <v>Y</v>
      </c>
      <c r="M6" t="str">
        <f>VLOOKUP($E6,Facilities!$B:$W,MATCH(M$2,Table1[[#Headers],[Facility Name]:[in partner]],0),FALSE)</f>
        <v>Internally operated</v>
      </c>
      <c r="N6">
        <f>VLOOKUP($E6,Facilities!$B:$W,MATCH(N$2,Table1[[#Headers],[Facility Name]:[in partner]],0),FALSE)</f>
        <v>0</v>
      </c>
      <c r="O6" t="str">
        <f>VLOOKUP($E6,Facilities!$B:$W,MATCH(O$2,Table1[[#Headers],[Facility Name]:[in partner]],0),FALSE)</f>
        <v>Hub Manager</v>
      </c>
      <c r="P6">
        <f>VLOOKUP($E6,Facilities!$B:$W,MATCH(P$2,Table1[[#Headers],[Facility Name]:[in partner]],0),FALSE)</f>
        <v>0</v>
      </c>
      <c r="Q6">
        <f>VLOOKUP($E6,Facilities!$B:$W,MATCH(Q$2,Table1[[#Headers],[Facility Name]:[in partner]],0),FALSE)</f>
        <v>0</v>
      </c>
      <c r="R6">
        <f>VLOOKUP($E6,Facilities!$B:$W,MATCH(R$2,Table1[[#Headers],[Facility Name]:[in partner]],0),FALSE)</f>
        <v>0</v>
      </c>
      <c r="S6" t="str">
        <f>VLOOKUP($E6,Facilities!$B:$W,MATCH(S$2,Table1[[#Headers],[Facility Name]:[in partner]],0),FALSE)</f>
        <v>Y</v>
      </c>
      <c r="T6">
        <f>VLOOKUP($E6,Facilities!$B:$W,MATCH(T$2,Table1[[#Headers],[Facility Name]:[in partner]],0),FALSE)</f>
        <v>0</v>
      </c>
      <c r="U6">
        <f>VLOOKUP($E6,Facilities!$B:$W,MATCH(U$2,Table1[[#Headers],[Facility Name]:[in partner]],0),FALSE)</f>
        <v>0</v>
      </c>
      <c r="V6" t="str">
        <f>VLOOKUP($E6,Facilities!$B:$W,MATCH(V$2,Table1[[#Headers],[Facility Name]:[in partner]],0),FALSE)</f>
        <v>Central City Library</v>
      </c>
      <c r="W6" t="str">
        <f>VLOOKUP($E6,Facilities!$B:$W,MATCH(W$2,Table1[[#Headers],[Facility Name]:[in partner]],0),FALSE)</f>
        <v>Y</v>
      </c>
      <c r="X6" t="e">
        <f>VLOOKUP($E6,Facilities!$B:$W,MATCH(X$2,Table1[[#Headers],[Facility Name]:[in partner]],0),FALSE)</f>
        <v>#N/A</v>
      </c>
    </row>
    <row r="7" spans="1:24">
      <c r="A7" s="6" t="s">
        <v>968</v>
      </c>
      <c r="B7" s="6" t="s">
        <v>955</v>
      </c>
      <c r="C7" s="6" t="s">
        <v>956</v>
      </c>
      <c r="D7" s="6" t="s">
        <v>969</v>
      </c>
      <c r="E7" s="6" t="s">
        <v>904</v>
      </c>
      <c r="F7" t="str">
        <f>VLOOKUP($E7,Facilities!$B:$W,MATCH(F$2,Table1[[#Headers],[Facility Name]:[in partner]],0),FALSE)</f>
        <v>44 Lorne Street</v>
      </c>
      <c r="G7" t="str">
        <f>VLOOKUP($E7,Facilities!$B:$W,MATCH(G$2,Table1[[#Headers],[Facility Name]:[in partner]],0),FALSE)</f>
        <v>Waitemata</v>
      </c>
      <c r="H7" t="str">
        <f>VLOOKUP($E7,Facilities!$B:$W,MATCH(H$2,Table1[[#Headers],[Facility Name]:[in partner]],0),FALSE)</f>
        <v>Council-owned</v>
      </c>
      <c r="I7" t="str">
        <f>VLOOKUP($E7,Facilities!$B:$W,MATCH(I$2,Table1[[#Headers],[Facility Name]:[in partner]],0),FALSE)</f>
        <v>Connected Communities</v>
      </c>
      <c r="J7" t="str">
        <f>VLOOKUP($E7,Facilities!$B:$W,MATCH(J$2,Table1[[#Headers],[Facility Name]:[in partner]],0),FALSE)</f>
        <v>Council led</v>
      </c>
      <c r="K7" t="str">
        <f>VLOOKUP($E7,Facilities!$B:$W,MATCH(K$2,Table1[[#Headers],[Facility Name]:[in partner]],0),FALSE)</f>
        <v>Community Library</v>
      </c>
      <c r="L7" t="str">
        <f>VLOOKUP($E7,Facilities!$B:$W,MATCH(L$2,Table1[[#Headers],[Facility Name]:[in partner]],0),FALSE)</f>
        <v>Y</v>
      </c>
      <c r="M7" t="str">
        <f>VLOOKUP($E7,Facilities!$B:$W,MATCH(M$2,Table1[[#Headers],[Facility Name]:[in partner]],0),FALSE)</f>
        <v>Internally operated</v>
      </c>
      <c r="N7">
        <f>VLOOKUP($E7,Facilities!$B:$W,MATCH(N$2,Table1[[#Headers],[Facility Name]:[in partner]],0),FALSE)</f>
        <v>0</v>
      </c>
      <c r="O7" t="str">
        <f>VLOOKUP($E7,Facilities!$B:$W,MATCH(O$2,Table1[[#Headers],[Facility Name]:[in partner]],0),FALSE)</f>
        <v>Hub Manager</v>
      </c>
      <c r="P7">
        <f>VLOOKUP($E7,Facilities!$B:$W,MATCH(P$2,Table1[[#Headers],[Facility Name]:[in partner]],0),FALSE)</f>
        <v>0</v>
      </c>
      <c r="Q7">
        <f>VLOOKUP($E7,Facilities!$B:$W,MATCH(Q$2,Table1[[#Headers],[Facility Name]:[in partner]],0),FALSE)</f>
        <v>0</v>
      </c>
      <c r="R7">
        <f>VLOOKUP($E7,Facilities!$B:$W,MATCH(R$2,Table1[[#Headers],[Facility Name]:[in partner]],0),FALSE)</f>
        <v>0</v>
      </c>
      <c r="S7" t="str">
        <f>VLOOKUP($E7,Facilities!$B:$W,MATCH(S$2,Table1[[#Headers],[Facility Name]:[in partner]],0),FALSE)</f>
        <v>Y</v>
      </c>
      <c r="T7">
        <f>VLOOKUP($E7,Facilities!$B:$W,MATCH(T$2,Table1[[#Headers],[Facility Name]:[in partner]],0),FALSE)</f>
        <v>0</v>
      </c>
      <c r="U7">
        <f>VLOOKUP($E7,Facilities!$B:$W,MATCH(U$2,Table1[[#Headers],[Facility Name]:[in partner]],0),FALSE)</f>
        <v>0</v>
      </c>
      <c r="V7" t="str">
        <f>VLOOKUP($E7,Facilities!$B:$W,MATCH(V$2,Table1[[#Headers],[Facility Name]:[in partner]],0),FALSE)</f>
        <v>Central City Library</v>
      </c>
      <c r="W7" t="str">
        <f>VLOOKUP($E7,Facilities!$B:$W,MATCH(W$2,Table1[[#Headers],[Facility Name]:[in partner]],0),FALSE)</f>
        <v>Y</v>
      </c>
      <c r="X7" t="e">
        <f>VLOOKUP($E7,Facilities!$B:$W,MATCH(X$2,Table1[[#Headers],[Facility Name]:[in partner]],0),FALSE)</f>
        <v>#N/A</v>
      </c>
    </row>
    <row r="8" spans="1:24">
      <c r="A8" s="6" t="s">
        <v>970</v>
      </c>
      <c r="B8" s="6" t="s">
        <v>962</v>
      </c>
      <c r="C8" s="6" t="s">
        <v>963</v>
      </c>
      <c r="D8" s="6" t="s">
        <v>957</v>
      </c>
      <c r="E8" s="6" t="s">
        <v>965</v>
      </c>
      <c r="F8" t="e">
        <f>VLOOKUP($E8,Facilities!$B:$W,MATCH(F$2,Table1[[#Headers],[Facility Name]:[in partner]],0),FALSE)</f>
        <v>#N/A</v>
      </c>
      <c r="G8" t="e">
        <f>VLOOKUP($E8,Facilities!$B:$W,MATCH(G$2,Table1[[#Headers],[Facility Name]:[in partner]],0),FALSE)</f>
        <v>#N/A</v>
      </c>
      <c r="H8" t="e">
        <f>VLOOKUP($E8,Facilities!$B:$W,MATCH(H$2,Table1[[#Headers],[Facility Name]:[in partner]],0),FALSE)</f>
        <v>#N/A</v>
      </c>
      <c r="I8" t="e">
        <f>VLOOKUP($E8,Facilities!$B:$W,MATCH(I$2,Table1[[#Headers],[Facility Name]:[in partner]],0),FALSE)</f>
        <v>#N/A</v>
      </c>
      <c r="J8" t="e">
        <f>VLOOKUP($E8,Facilities!$B:$W,MATCH(J$2,Table1[[#Headers],[Facility Name]:[in partner]],0),FALSE)</f>
        <v>#N/A</v>
      </c>
      <c r="K8" t="e">
        <f>VLOOKUP($E8,Facilities!$B:$W,MATCH(K$2,Table1[[#Headers],[Facility Name]:[in partner]],0),FALSE)</f>
        <v>#N/A</v>
      </c>
      <c r="L8" t="e">
        <f>VLOOKUP($E8,Facilities!$B:$W,MATCH(L$2,Table1[[#Headers],[Facility Name]:[in partner]],0),FALSE)</f>
        <v>#N/A</v>
      </c>
      <c r="M8" t="e">
        <f>VLOOKUP($E8,Facilities!$B:$W,MATCH(M$2,Table1[[#Headers],[Facility Name]:[in partner]],0),FALSE)</f>
        <v>#N/A</v>
      </c>
      <c r="N8" t="e">
        <f>VLOOKUP($E8,Facilities!$B:$W,MATCH(N$2,Table1[[#Headers],[Facility Name]:[in partner]],0),FALSE)</f>
        <v>#N/A</v>
      </c>
      <c r="O8" t="e">
        <f>VLOOKUP($E8,Facilities!$B:$W,MATCH(O$2,Table1[[#Headers],[Facility Name]:[in partner]],0),FALSE)</f>
        <v>#N/A</v>
      </c>
      <c r="P8" t="e">
        <f>VLOOKUP($E8,Facilities!$B:$W,MATCH(P$2,Table1[[#Headers],[Facility Name]:[in partner]],0),FALSE)</f>
        <v>#N/A</v>
      </c>
      <c r="Q8" t="e">
        <f>VLOOKUP($E8,Facilities!$B:$W,MATCH(Q$2,Table1[[#Headers],[Facility Name]:[in partner]],0),FALSE)</f>
        <v>#N/A</v>
      </c>
      <c r="R8" t="e">
        <f>VLOOKUP($E8,Facilities!$B:$W,MATCH(R$2,Table1[[#Headers],[Facility Name]:[in partner]],0),FALSE)</f>
        <v>#N/A</v>
      </c>
      <c r="S8" t="e">
        <f>VLOOKUP($E8,Facilities!$B:$W,MATCH(S$2,Table1[[#Headers],[Facility Name]:[in partner]],0),FALSE)</f>
        <v>#N/A</v>
      </c>
      <c r="T8" t="e">
        <f>VLOOKUP($E8,Facilities!$B:$W,MATCH(T$2,Table1[[#Headers],[Facility Name]:[in partner]],0),FALSE)</f>
        <v>#N/A</v>
      </c>
      <c r="U8" t="e">
        <f>VLOOKUP($E8,Facilities!$B:$W,MATCH(U$2,Table1[[#Headers],[Facility Name]:[in partner]],0),FALSE)</f>
        <v>#N/A</v>
      </c>
      <c r="V8" t="e">
        <f>VLOOKUP($E8,Facilities!$B:$W,MATCH(V$2,Table1[[#Headers],[Facility Name]:[in partner]],0),FALSE)</f>
        <v>#N/A</v>
      </c>
      <c r="W8" t="e">
        <f>VLOOKUP($E8,Facilities!$B:$W,MATCH(W$2,Table1[[#Headers],[Facility Name]:[in partner]],0),FALSE)</f>
        <v>#N/A</v>
      </c>
      <c r="X8" t="e">
        <f>VLOOKUP($E8,Facilities!$B:$W,MATCH(X$2,Table1[[#Headers],[Facility Name]:[in partner]],0),FALSE)</f>
        <v>#N/A</v>
      </c>
    </row>
    <row r="9" spans="1:24">
      <c r="A9" s="6" t="s">
        <v>971</v>
      </c>
      <c r="B9" s="6" t="s">
        <v>972</v>
      </c>
      <c r="C9" s="6" t="s">
        <v>973</v>
      </c>
      <c r="D9" s="6" t="s">
        <v>957</v>
      </c>
      <c r="E9" s="6" t="s">
        <v>974</v>
      </c>
      <c r="F9" t="e">
        <f>VLOOKUP($E9,Facilities!$B:$W,MATCH(F$2,Table1[[#Headers],[Facility Name]:[in partner]],0),FALSE)</f>
        <v>#N/A</v>
      </c>
      <c r="G9" t="e">
        <f>VLOOKUP($E9,Facilities!$B:$W,MATCH(G$2,Table1[[#Headers],[Facility Name]:[in partner]],0),FALSE)</f>
        <v>#N/A</v>
      </c>
      <c r="H9" t="e">
        <f>VLOOKUP($E9,Facilities!$B:$W,MATCH(H$2,Table1[[#Headers],[Facility Name]:[in partner]],0),FALSE)</f>
        <v>#N/A</v>
      </c>
      <c r="I9" t="e">
        <f>VLOOKUP($E9,Facilities!$B:$W,MATCH(I$2,Table1[[#Headers],[Facility Name]:[in partner]],0),FALSE)</f>
        <v>#N/A</v>
      </c>
      <c r="J9" t="e">
        <f>VLOOKUP($E9,Facilities!$B:$W,MATCH(J$2,Table1[[#Headers],[Facility Name]:[in partner]],0),FALSE)</f>
        <v>#N/A</v>
      </c>
      <c r="K9" t="e">
        <f>VLOOKUP($E9,Facilities!$B:$W,MATCH(K$2,Table1[[#Headers],[Facility Name]:[in partner]],0),FALSE)</f>
        <v>#N/A</v>
      </c>
      <c r="L9" t="e">
        <f>VLOOKUP($E9,Facilities!$B:$W,MATCH(L$2,Table1[[#Headers],[Facility Name]:[in partner]],0),FALSE)</f>
        <v>#N/A</v>
      </c>
      <c r="M9" t="e">
        <f>VLOOKUP($E9,Facilities!$B:$W,MATCH(M$2,Table1[[#Headers],[Facility Name]:[in partner]],0),FALSE)</f>
        <v>#N/A</v>
      </c>
      <c r="N9" t="e">
        <f>VLOOKUP($E9,Facilities!$B:$W,MATCH(N$2,Table1[[#Headers],[Facility Name]:[in partner]],0),FALSE)</f>
        <v>#N/A</v>
      </c>
      <c r="O9" t="e">
        <f>VLOOKUP($E9,Facilities!$B:$W,MATCH(O$2,Table1[[#Headers],[Facility Name]:[in partner]],0),FALSE)</f>
        <v>#N/A</v>
      </c>
      <c r="P9" t="e">
        <f>VLOOKUP($E9,Facilities!$B:$W,MATCH(P$2,Table1[[#Headers],[Facility Name]:[in partner]],0),FALSE)</f>
        <v>#N/A</v>
      </c>
      <c r="Q9" t="e">
        <f>VLOOKUP($E9,Facilities!$B:$W,MATCH(Q$2,Table1[[#Headers],[Facility Name]:[in partner]],0),FALSE)</f>
        <v>#N/A</v>
      </c>
      <c r="R9" t="e">
        <f>VLOOKUP($E9,Facilities!$B:$W,MATCH(R$2,Table1[[#Headers],[Facility Name]:[in partner]],0),FALSE)</f>
        <v>#N/A</v>
      </c>
      <c r="S9" t="e">
        <f>VLOOKUP($E9,Facilities!$B:$W,MATCH(S$2,Table1[[#Headers],[Facility Name]:[in partner]],0),FALSE)</f>
        <v>#N/A</v>
      </c>
      <c r="T9" t="e">
        <f>VLOOKUP($E9,Facilities!$B:$W,MATCH(T$2,Table1[[#Headers],[Facility Name]:[in partner]],0),FALSE)</f>
        <v>#N/A</v>
      </c>
      <c r="U9" t="e">
        <f>VLOOKUP($E9,Facilities!$B:$W,MATCH(U$2,Table1[[#Headers],[Facility Name]:[in partner]],0),FALSE)</f>
        <v>#N/A</v>
      </c>
      <c r="V9" t="e">
        <f>VLOOKUP($E9,Facilities!$B:$W,MATCH(V$2,Table1[[#Headers],[Facility Name]:[in partner]],0),FALSE)</f>
        <v>#N/A</v>
      </c>
      <c r="W9" t="e">
        <f>VLOOKUP($E9,Facilities!$B:$W,MATCH(W$2,Table1[[#Headers],[Facility Name]:[in partner]],0),FALSE)</f>
        <v>#N/A</v>
      </c>
      <c r="X9" t="e">
        <f>VLOOKUP($E9,Facilities!$B:$W,MATCH(X$2,Table1[[#Headers],[Facility Name]:[in partner]],0),FALSE)</f>
        <v>#N/A</v>
      </c>
    </row>
    <row r="10" spans="1:24">
      <c r="A10" s="6" t="s">
        <v>975</v>
      </c>
      <c r="B10" s="6" t="s">
        <v>976</v>
      </c>
      <c r="C10" s="6" t="s">
        <v>963</v>
      </c>
      <c r="D10" s="6" t="s">
        <v>977</v>
      </c>
      <c r="E10" s="6" t="s">
        <v>978</v>
      </c>
      <c r="F10" t="e">
        <f>VLOOKUP($E10,Facilities!$B:$W,MATCH(F$2,Table1[[#Headers],[Facility Name]:[in partner]],0),FALSE)</f>
        <v>#N/A</v>
      </c>
      <c r="G10" t="e">
        <f>VLOOKUP($E10,Facilities!$B:$W,MATCH(G$2,Table1[[#Headers],[Facility Name]:[in partner]],0),FALSE)</f>
        <v>#N/A</v>
      </c>
      <c r="H10" t="e">
        <f>VLOOKUP($E10,Facilities!$B:$W,MATCH(H$2,Table1[[#Headers],[Facility Name]:[in partner]],0),FALSE)</f>
        <v>#N/A</v>
      </c>
      <c r="I10" t="e">
        <f>VLOOKUP($E10,Facilities!$B:$W,MATCH(I$2,Table1[[#Headers],[Facility Name]:[in partner]],0),FALSE)</f>
        <v>#N/A</v>
      </c>
      <c r="J10" t="e">
        <f>VLOOKUP($E10,Facilities!$B:$W,MATCH(J$2,Table1[[#Headers],[Facility Name]:[in partner]],0),FALSE)</f>
        <v>#N/A</v>
      </c>
      <c r="K10" t="e">
        <f>VLOOKUP($E10,Facilities!$B:$W,MATCH(K$2,Table1[[#Headers],[Facility Name]:[in partner]],0),FALSE)</f>
        <v>#N/A</v>
      </c>
      <c r="L10" t="e">
        <f>VLOOKUP($E10,Facilities!$B:$W,MATCH(L$2,Table1[[#Headers],[Facility Name]:[in partner]],0),FALSE)</f>
        <v>#N/A</v>
      </c>
      <c r="M10" t="e">
        <f>VLOOKUP($E10,Facilities!$B:$W,MATCH(M$2,Table1[[#Headers],[Facility Name]:[in partner]],0),FALSE)</f>
        <v>#N/A</v>
      </c>
      <c r="N10" t="e">
        <f>VLOOKUP($E10,Facilities!$B:$W,MATCH(N$2,Table1[[#Headers],[Facility Name]:[in partner]],0),FALSE)</f>
        <v>#N/A</v>
      </c>
      <c r="O10" t="e">
        <f>VLOOKUP($E10,Facilities!$B:$W,MATCH(O$2,Table1[[#Headers],[Facility Name]:[in partner]],0),FALSE)</f>
        <v>#N/A</v>
      </c>
      <c r="P10" t="e">
        <f>VLOOKUP($E10,Facilities!$B:$W,MATCH(P$2,Table1[[#Headers],[Facility Name]:[in partner]],0),FALSE)</f>
        <v>#N/A</v>
      </c>
      <c r="Q10" t="e">
        <f>VLOOKUP($E10,Facilities!$B:$W,MATCH(Q$2,Table1[[#Headers],[Facility Name]:[in partner]],0),FALSE)</f>
        <v>#N/A</v>
      </c>
      <c r="R10" t="e">
        <f>VLOOKUP($E10,Facilities!$B:$W,MATCH(R$2,Table1[[#Headers],[Facility Name]:[in partner]],0),FALSE)</f>
        <v>#N/A</v>
      </c>
      <c r="S10" t="e">
        <f>VLOOKUP($E10,Facilities!$B:$W,MATCH(S$2,Table1[[#Headers],[Facility Name]:[in partner]],0),FALSE)</f>
        <v>#N/A</v>
      </c>
      <c r="T10" t="e">
        <f>VLOOKUP($E10,Facilities!$B:$W,MATCH(T$2,Table1[[#Headers],[Facility Name]:[in partner]],0),FALSE)</f>
        <v>#N/A</v>
      </c>
      <c r="U10" t="e">
        <f>VLOOKUP($E10,Facilities!$B:$W,MATCH(U$2,Table1[[#Headers],[Facility Name]:[in partner]],0),FALSE)</f>
        <v>#N/A</v>
      </c>
      <c r="V10" t="e">
        <f>VLOOKUP($E10,Facilities!$B:$W,MATCH(V$2,Table1[[#Headers],[Facility Name]:[in partner]],0),FALSE)</f>
        <v>#N/A</v>
      </c>
      <c r="W10" t="e">
        <f>VLOOKUP($E10,Facilities!$B:$W,MATCH(W$2,Table1[[#Headers],[Facility Name]:[in partner]],0),FALSE)</f>
        <v>#N/A</v>
      </c>
      <c r="X10" t="e">
        <f>VLOOKUP($E10,Facilities!$B:$W,MATCH(X$2,Table1[[#Headers],[Facility Name]:[in partner]],0),FALSE)</f>
        <v>#N/A</v>
      </c>
    </row>
    <row r="11" spans="1:24">
      <c r="A11" s="6" t="s">
        <v>979</v>
      </c>
      <c r="B11" s="6" t="s">
        <v>980</v>
      </c>
      <c r="C11" s="6" t="s">
        <v>960</v>
      </c>
      <c r="D11" s="6" t="s">
        <v>981</v>
      </c>
      <c r="E11" s="6" t="s">
        <v>396</v>
      </c>
      <c r="F11" t="str">
        <f>VLOOKUP($E11,Facilities!$B:$W,MATCH(F$2,Table1[[#Headers],[Facility Name]:[in partner]],0),FALSE)</f>
        <v>740 Sandringham Road</v>
      </c>
      <c r="G11" t="str">
        <f>VLOOKUP($E11,Facilities!$B:$W,MATCH(G$2,Table1[[#Headers],[Facility Name]:[in partner]],0),FALSE)</f>
        <v>Puketapapa</v>
      </c>
      <c r="H11" t="str">
        <f>VLOOKUP($E11,Facilities!$B:$W,MATCH(H$2,Table1[[#Headers],[Facility Name]:[in partner]],0),FALSE)</f>
        <v>Council-owned</v>
      </c>
      <c r="I11" t="str">
        <f>VLOOKUP($E11,Facilities!$B:$W,MATCH(I$2,Table1[[#Headers],[Facility Name]:[in partner]],0),FALSE)</f>
        <v>Connected Communities</v>
      </c>
      <c r="J11" t="str">
        <f>VLOOKUP($E11,Facilities!$B:$W,MATCH(J$2,Table1[[#Headers],[Facility Name]:[in partner]],0),FALSE)</f>
        <v>Council led</v>
      </c>
      <c r="K11" t="str">
        <f>VLOOKUP($E11,Facilities!$B:$W,MATCH(K$2,Table1[[#Headers],[Facility Name]:[in partner]],0),FALSE)</f>
        <v>Community Centre</v>
      </c>
      <c r="L11" t="str">
        <f>VLOOKUP($E11,Facilities!$B:$W,MATCH(L$2,Table1[[#Headers],[Facility Name]:[in partner]],0),FALSE)</f>
        <v>Y</v>
      </c>
      <c r="M11" t="str">
        <f>VLOOKUP($E11,Facilities!$B:$W,MATCH(M$2,Table1[[#Headers],[Facility Name]:[in partner]],0),FALSE)</f>
        <v>Internally operated</v>
      </c>
      <c r="N11">
        <f>VLOOKUP($E11,Facilities!$B:$W,MATCH(N$2,Table1[[#Headers],[Facility Name]:[in partner]],0),FALSE)</f>
        <v>0</v>
      </c>
      <c r="O11" t="str">
        <f>VLOOKUP($E11,Facilities!$B:$W,MATCH(O$2,Table1[[#Headers],[Facility Name]:[in partner]],0),FALSE)</f>
        <v>Lead and Coach</v>
      </c>
      <c r="P11" t="str">
        <f>VLOOKUP($E11,Facilities!$B:$W,MATCH(P$2,Table1[[#Headers],[Facility Name]:[in partner]],0),FALSE)</f>
        <v>Y</v>
      </c>
      <c r="Q11">
        <f>VLOOKUP($E11,Facilities!$B:$W,MATCH(Q$2,Table1[[#Headers],[Facility Name]:[in partner]],0),FALSE)</f>
        <v>0</v>
      </c>
      <c r="R11">
        <f>VLOOKUP($E11,Facilities!$B:$W,MATCH(R$2,Table1[[#Headers],[Facility Name]:[in partner]],0),FALSE)</f>
        <v>0</v>
      </c>
      <c r="S11">
        <f>VLOOKUP($E11,Facilities!$B:$W,MATCH(S$2,Table1[[#Headers],[Facility Name]:[in partner]],0),FALSE)</f>
        <v>0</v>
      </c>
      <c r="T11">
        <f>VLOOKUP($E11,Facilities!$B:$W,MATCH(T$2,Table1[[#Headers],[Facility Name]:[in partner]],0),FALSE)</f>
        <v>0</v>
      </c>
      <c r="U11">
        <f>VLOOKUP($E11,Facilities!$B:$W,MATCH(U$2,Table1[[#Headers],[Facility Name]:[in partner]],0),FALSE)</f>
        <v>0</v>
      </c>
      <c r="V11" t="str">
        <f>VLOOKUP($E11,Facilities!$B:$W,MATCH(V$2,Table1[[#Headers],[Facility Name]:[in partner]],0),FALSE)</f>
        <v>Wesley Community Centre</v>
      </c>
      <c r="W11" t="str">
        <f>VLOOKUP($E11,Facilities!$B:$W,MATCH(W$2,Table1[[#Headers],[Facility Name]:[in partner]],0),FALSE)</f>
        <v>Y</v>
      </c>
      <c r="X11" t="e">
        <f>VLOOKUP($E11,Facilities!$B:$W,MATCH(X$2,Table1[[#Headers],[Facility Name]:[in partner]],0),FALSE)</f>
        <v>#N/A</v>
      </c>
    </row>
    <row r="12" spans="1:24">
      <c r="A12" s="6" t="s">
        <v>982</v>
      </c>
      <c r="B12" s="6" t="s">
        <v>983</v>
      </c>
      <c r="C12" s="6" t="s">
        <v>973</v>
      </c>
      <c r="D12" s="6" t="s">
        <v>957</v>
      </c>
      <c r="E12" s="6" t="s">
        <v>984</v>
      </c>
      <c r="F12" t="e">
        <f>VLOOKUP($E12,Facilities!$B:$W,MATCH(F$2,Table1[[#Headers],[Facility Name]:[in partner]],0),FALSE)</f>
        <v>#N/A</v>
      </c>
      <c r="G12" t="e">
        <f>VLOOKUP($E12,Facilities!$B:$W,MATCH(G$2,Table1[[#Headers],[Facility Name]:[in partner]],0),FALSE)</f>
        <v>#N/A</v>
      </c>
      <c r="H12" t="e">
        <f>VLOOKUP($E12,Facilities!$B:$W,MATCH(H$2,Table1[[#Headers],[Facility Name]:[in partner]],0),FALSE)</f>
        <v>#N/A</v>
      </c>
      <c r="I12" t="e">
        <f>VLOOKUP($E12,Facilities!$B:$W,MATCH(I$2,Table1[[#Headers],[Facility Name]:[in partner]],0),FALSE)</f>
        <v>#N/A</v>
      </c>
      <c r="J12" t="e">
        <f>VLOOKUP($E12,Facilities!$B:$W,MATCH(J$2,Table1[[#Headers],[Facility Name]:[in partner]],0),FALSE)</f>
        <v>#N/A</v>
      </c>
      <c r="K12" t="e">
        <f>VLOOKUP($E12,Facilities!$B:$W,MATCH(K$2,Table1[[#Headers],[Facility Name]:[in partner]],0),FALSE)</f>
        <v>#N/A</v>
      </c>
      <c r="L12" t="e">
        <f>VLOOKUP($E12,Facilities!$B:$W,MATCH(L$2,Table1[[#Headers],[Facility Name]:[in partner]],0),FALSE)</f>
        <v>#N/A</v>
      </c>
      <c r="M12" t="e">
        <f>VLOOKUP($E12,Facilities!$B:$W,MATCH(M$2,Table1[[#Headers],[Facility Name]:[in partner]],0),FALSE)</f>
        <v>#N/A</v>
      </c>
      <c r="N12" t="e">
        <f>VLOOKUP($E12,Facilities!$B:$W,MATCH(N$2,Table1[[#Headers],[Facility Name]:[in partner]],0),FALSE)</f>
        <v>#N/A</v>
      </c>
      <c r="O12" t="e">
        <f>VLOOKUP($E12,Facilities!$B:$W,MATCH(O$2,Table1[[#Headers],[Facility Name]:[in partner]],0),FALSE)</f>
        <v>#N/A</v>
      </c>
      <c r="P12" t="e">
        <f>VLOOKUP($E12,Facilities!$B:$W,MATCH(P$2,Table1[[#Headers],[Facility Name]:[in partner]],0),FALSE)</f>
        <v>#N/A</v>
      </c>
      <c r="Q12" t="e">
        <f>VLOOKUP($E12,Facilities!$B:$W,MATCH(Q$2,Table1[[#Headers],[Facility Name]:[in partner]],0),FALSE)</f>
        <v>#N/A</v>
      </c>
      <c r="R12" t="e">
        <f>VLOOKUP($E12,Facilities!$B:$W,MATCH(R$2,Table1[[#Headers],[Facility Name]:[in partner]],0),FALSE)</f>
        <v>#N/A</v>
      </c>
      <c r="S12" t="e">
        <f>VLOOKUP($E12,Facilities!$B:$W,MATCH(S$2,Table1[[#Headers],[Facility Name]:[in partner]],0),FALSE)</f>
        <v>#N/A</v>
      </c>
      <c r="T12" t="e">
        <f>VLOOKUP($E12,Facilities!$B:$W,MATCH(T$2,Table1[[#Headers],[Facility Name]:[in partner]],0),FALSE)</f>
        <v>#N/A</v>
      </c>
      <c r="U12" t="e">
        <f>VLOOKUP($E12,Facilities!$B:$W,MATCH(U$2,Table1[[#Headers],[Facility Name]:[in partner]],0),FALSE)</f>
        <v>#N/A</v>
      </c>
      <c r="V12" t="e">
        <f>VLOOKUP($E12,Facilities!$B:$W,MATCH(V$2,Table1[[#Headers],[Facility Name]:[in partner]],0),FALSE)</f>
        <v>#N/A</v>
      </c>
      <c r="W12" t="e">
        <f>VLOOKUP($E12,Facilities!$B:$W,MATCH(W$2,Table1[[#Headers],[Facility Name]:[in partner]],0),FALSE)</f>
        <v>#N/A</v>
      </c>
      <c r="X12" t="e">
        <f>VLOOKUP($E12,Facilities!$B:$W,MATCH(X$2,Table1[[#Headers],[Facility Name]:[in partner]],0),FALSE)</f>
        <v>#N/A</v>
      </c>
    </row>
    <row r="13" spans="1:24">
      <c r="A13" s="6" t="s">
        <v>985</v>
      </c>
      <c r="B13" s="6" t="s">
        <v>986</v>
      </c>
      <c r="C13" s="6" t="s">
        <v>960</v>
      </c>
      <c r="D13" s="6" t="s">
        <v>981</v>
      </c>
      <c r="E13" s="6" t="s">
        <v>295</v>
      </c>
      <c r="F13" t="str">
        <f>VLOOKUP($E13,Facilities!$B:$W,MATCH(F$2,Table1[[#Headers],[Facility Name]:[in partner]],0),FALSE)</f>
        <v>740 Sandringham Road</v>
      </c>
      <c r="G13" t="str">
        <f>VLOOKUP($E13,Facilities!$B:$W,MATCH(G$2,Table1[[#Headers],[Facility Name]:[in partner]],0),FALSE)</f>
        <v>Puketapapa</v>
      </c>
      <c r="H13" t="str">
        <f>VLOOKUP($E13,Facilities!$B:$W,MATCH(H$2,Table1[[#Headers],[Facility Name]:[in partner]],0),FALSE)</f>
        <v>Council-owned</v>
      </c>
      <c r="I13" t="str">
        <f>VLOOKUP($E13,Facilities!$B:$W,MATCH(I$2,Table1[[#Headers],[Facility Name]:[in partner]],0),FALSE)</f>
        <v>Connected Communities</v>
      </c>
      <c r="J13" t="str">
        <f>VLOOKUP($E13,Facilities!$B:$W,MATCH(J$2,Table1[[#Headers],[Facility Name]:[in partner]],0),FALSE)</f>
        <v>Council led</v>
      </c>
      <c r="K13" t="str">
        <f>VLOOKUP($E13,Facilities!$B:$W,MATCH(K$2,Table1[[#Headers],[Facility Name]:[in partner]],0),FALSE)</f>
        <v>Community Centre</v>
      </c>
      <c r="L13" t="str">
        <f>VLOOKUP($E13,Facilities!$B:$W,MATCH(L$2,Table1[[#Headers],[Facility Name]:[in partner]],0),FALSE)</f>
        <v>Y</v>
      </c>
      <c r="M13" t="str">
        <f>VLOOKUP($E13,Facilities!$B:$W,MATCH(M$2,Table1[[#Headers],[Facility Name]:[in partner]],0),FALSE)</f>
        <v>Internally operated</v>
      </c>
      <c r="N13">
        <f>VLOOKUP($E13,Facilities!$B:$W,MATCH(N$2,Table1[[#Headers],[Facility Name]:[in partner]],0),FALSE)</f>
        <v>0</v>
      </c>
      <c r="O13" t="str">
        <f>VLOOKUP($E13,Facilities!$B:$W,MATCH(O$2,Table1[[#Headers],[Facility Name]:[in partner]],0),FALSE)</f>
        <v>Lead and Coach</v>
      </c>
      <c r="P13" t="str">
        <f>VLOOKUP($E13,Facilities!$B:$W,MATCH(P$2,Table1[[#Headers],[Facility Name]:[in partner]],0),FALSE)</f>
        <v>Y</v>
      </c>
      <c r="Q13">
        <f>VLOOKUP($E13,Facilities!$B:$W,MATCH(Q$2,Table1[[#Headers],[Facility Name]:[in partner]],0),FALSE)</f>
        <v>0</v>
      </c>
      <c r="R13">
        <f>VLOOKUP($E13,Facilities!$B:$W,MATCH(R$2,Table1[[#Headers],[Facility Name]:[in partner]],0),FALSE)</f>
        <v>0</v>
      </c>
      <c r="S13">
        <f>VLOOKUP($E13,Facilities!$B:$W,MATCH(S$2,Table1[[#Headers],[Facility Name]:[in partner]],0),FALSE)</f>
        <v>0</v>
      </c>
      <c r="T13">
        <f>VLOOKUP($E13,Facilities!$B:$W,MATCH(T$2,Table1[[#Headers],[Facility Name]:[in partner]],0),FALSE)</f>
        <v>0</v>
      </c>
      <c r="U13">
        <f>VLOOKUP($E13,Facilities!$B:$W,MATCH(U$2,Table1[[#Headers],[Facility Name]:[in partner]],0),FALSE)</f>
        <v>0</v>
      </c>
      <c r="V13" t="str">
        <f>VLOOKUP($E13,Facilities!$B:$W,MATCH(V$2,Table1[[#Headers],[Facility Name]:[in partner]],0),FALSE)</f>
        <v>Roskill Youth Zone</v>
      </c>
      <c r="W13" t="str">
        <f>VLOOKUP($E13,Facilities!$B:$W,MATCH(W$2,Table1[[#Headers],[Facility Name]:[in partner]],0),FALSE)</f>
        <v>Y</v>
      </c>
      <c r="X13" t="e">
        <f>VLOOKUP($E13,Facilities!$B:$W,MATCH(X$2,Table1[[#Headers],[Facility Name]:[in partner]],0),FALSE)</f>
        <v>#N/A</v>
      </c>
    </row>
    <row r="14" spans="1:24">
      <c r="A14" s="6" t="s">
        <v>987</v>
      </c>
      <c r="B14" s="6" t="s">
        <v>988</v>
      </c>
      <c r="C14" s="6" t="s">
        <v>973</v>
      </c>
      <c r="D14" s="6" t="s">
        <v>981</v>
      </c>
      <c r="E14" s="6" t="s">
        <v>82</v>
      </c>
      <c r="F14" t="str">
        <f>VLOOKUP($E14,Facilities!$B:$W,MATCH(F$2,Table1[[#Headers],[Facility Name]:[in partner]],0),FALSE)</f>
        <v>546-548 Mt Albert Road  Mt Albert</v>
      </c>
      <c r="G14" t="str">
        <f>VLOOKUP($E14,Facilities!$B:$W,MATCH(G$2,Table1[[#Headers],[Facility Name]:[in partner]],0),FALSE)</f>
        <v>Puketapapa</v>
      </c>
      <c r="H14" t="str">
        <f>VLOOKUP($E14,Facilities!$B:$W,MATCH(H$2,Table1[[#Headers],[Facility Name]:[in partner]],0),FALSE)</f>
        <v>Council-owned</v>
      </c>
      <c r="I14" t="str">
        <f>VLOOKUP($E14,Facilities!$B:$W,MATCH(I$2,Table1[[#Headers],[Facility Name]:[in partner]],0),FALSE)</f>
        <v>VH Team</v>
      </c>
      <c r="J14" t="str">
        <f>VLOOKUP($E14,Facilities!$B:$W,MATCH(J$2,Table1[[#Headers],[Facility Name]:[in partner]],0),FALSE)</f>
        <v>Council led</v>
      </c>
      <c r="K14" t="str">
        <f>VLOOKUP($E14,Facilities!$B:$W,MATCH(K$2,Table1[[#Headers],[Facility Name]:[in partner]],0),FALSE)</f>
        <v>Venue for Hire</v>
      </c>
      <c r="L14" t="str">
        <f>VLOOKUP($E14,Facilities!$B:$W,MATCH(L$2,Table1[[#Headers],[Facility Name]:[in partner]],0),FALSE)</f>
        <v>Y</v>
      </c>
      <c r="M14" t="str">
        <f>VLOOKUP($E14,Facilities!$B:$W,MATCH(M$2,Table1[[#Headers],[Facility Name]:[in partner]],0),FALSE)</f>
        <v>Internally operated</v>
      </c>
      <c r="N14">
        <f>VLOOKUP($E14,Facilities!$B:$W,MATCH(N$2,Table1[[#Headers],[Facility Name]:[in partner]],0),FALSE)</f>
        <v>0</v>
      </c>
      <c r="O14" t="str">
        <f>VLOOKUP($E14,Facilities!$B:$W,MATCH(O$2,Table1[[#Headers],[Facility Name]:[in partner]],0),FALSE)</f>
        <v>Venue for Hire</v>
      </c>
      <c r="P14">
        <f>VLOOKUP($E14,Facilities!$B:$W,MATCH(P$2,Table1[[#Headers],[Facility Name]:[in partner]],0),FALSE)</f>
        <v>0</v>
      </c>
      <c r="Q14">
        <f>VLOOKUP($E14,Facilities!$B:$W,MATCH(Q$2,Table1[[#Headers],[Facility Name]:[in partner]],0),FALSE)</f>
        <v>0</v>
      </c>
      <c r="R14">
        <f>VLOOKUP($E14,Facilities!$B:$W,MATCH(R$2,Table1[[#Headers],[Facility Name]:[in partner]],0),FALSE)</f>
        <v>0</v>
      </c>
      <c r="S14">
        <f>VLOOKUP($E14,Facilities!$B:$W,MATCH(S$2,Table1[[#Headers],[Facility Name]:[in partner]],0),FALSE)</f>
        <v>0</v>
      </c>
      <c r="T14">
        <f>VLOOKUP($E14,Facilities!$B:$W,MATCH(T$2,Table1[[#Headers],[Facility Name]:[in partner]],0),FALSE)</f>
        <v>0</v>
      </c>
      <c r="U14" t="str">
        <f>VLOOKUP($E14,Facilities!$B:$W,MATCH(U$2,Table1[[#Headers],[Facility Name]:[in partner]],0),FALSE)</f>
        <v>Y</v>
      </c>
      <c r="V14" t="str">
        <f>VLOOKUP($E14,Facilities!$B:$W,MATCH(V$2,Table1[[#Headers],[Facility Name]:[in partner]],0),FALSE)</f>
        <v>Fickling Convention Centre</v>
      </c>
      <c r="W14" t="str">
        <f>VLOOKUP($E14,Facilities!$B:$W,MATCH(W$2,Table1[[#Headers],[Facility Name]:[in partner]],0),FALSE)</f>
        <v>Y</v>
      </c>
      <c r="X14" t="e">
        <f>VLOOKUP($E14,Facilities!$B:$W,MATCH(X$2,Table1[[#Headers],[Facility Name]:[in partner]],0),FALSE)</f>
        <v>#N/A</v>
      </c>
    </row>
    <row r="15" spans="1:24">
      <c r="A15" s="6" t="s">
        <v>989</v>
      </c>
      <c r="B15" s="6" t="s">
        <v>990</v>
      </c>
      <c r="C15" s="6" t="s">
        <v>973</v>
      </c>
      <c r="D15" s="6" t="s">
        <v>957</v>
      </c>
      <c r="E15" s="6" t="s">
        <v>991</v>
      </c>
      <c r="F15" t="e">
        <f>VLOOKUP($E15,Facilities!$B:$W,MATCH(F$2,Table1[[#Headers],[Facility Name]:[in partner]],0),FALSE)</f>
        <v>#N/A</v>
      </c>
      <c r="G15" t="e">
        <f>VLOOKUP($E15,Facilities!$B:$W,MATCH(G$2,Table1[[#Headers],[Facility Name]:[in partner]],0),FALSE)</f>
        <v>#N/A</v>
      </c>
      <c r="H15" t="e">
        <f>VLOOKUP($E15,Facilities!$B:$W,MATCH(H$2,Table1[[#Headers],[Facility Name]:[in partner]],0),FALSE)</f>
        <v>#N/A</v>
      </c>
      <c r="I15" t="e">
        <f>VLOOKUP($E15,Facilities!$B:$W,MATCH(I$2,Table1[[#Headers],[Facility Name]:[in partner]],0),FALSE)</f>
        <v>#N/A</v>
      </c>
      <c r="J15" t="e">
        <f>VLOOKUP($E15,Facilities!$B:$W,MATCH(J$2,Table1[[#Headers],[Facility Name]:[in partner]],0),FALSE)</f>
        <v>#N/A</v>
      </c>
      <c r="K15" t="e">
        <f>VLOOKUP($E15,Facilities!$B:$W,MATCH(K$2,Table1[[#Headers],[Facility Name]:[in partner]],0),FALSE)</f>
        <v>#N/A</v>
      </c>
      <c r="L15" t="e">
        <f>VLOOKUP($E15,Facilities!$B:$W,MATCH(L$2,Table1[[#Headers],[Facility Name]:[in partner]],0),FALSE)</f>
        <v>#N/A</v>
      </c>
      <c r="M15" t="e">
        <f>VLOOKUP($E15,Facilities!$B:$W,MATCH(M$2,Table1[[#Headers],[Facility Name]:[in partner]],0),FALSE)</f>
        <v>#N/A</v>
      </c>
      <c r="N15" t="e">
        <f>VLOOKUP($E15,Facilities!$B:$W,MATCH(N$2,Table1[[#Headers],[Facility Name]:[in partner]],0),FALSE)</f>
        <v>#N/A</v>
      </c>
      <c r="O15" t="e">
        <f>VLOOKUP($E15,Facilities!$B:$W,MATCH(O$2,Table1[[#Headers],[Facility Name]:[in partner]],0),FALSE)</f>
        <v>#N/A</v>
      </c>
      <c r="P15" t="e">
        <f>VLOOKUP($E15,Facilities!$B:$W,MATCH(P$2,Table1[[#Headers],[Facility Name]:[in partner]],0),FALSE)</f>
        <v>#N/A</v>
      </c>
      <c r="Q15" t="e">
        <f>VLOOKUP($E15,Facilities!$B:$W,MATCH(Q$2,Table1[[#Headers],[Facility Name]:[in partner]],0),FALSE)</f>
        <v>#N/A</v>
      </c>
      <c r="R15" t="e">
        <f>VLOOKUP($E15,Facilities!$B:$W,MATCH(R$2,Table1[[#Headers],[Facility Name]:[in partner]],0),FALSE)</f>
        <v>#N/A</v>
      </c>
      <c r="S15" t="e">
        <f>VLOOKUP($E15,Facilities!$B:$W,MATCH(S$2,Table1[[#Headers],[Facility Name]:[in partner]],0),FALSE)</f>
        <v>#N/A</v>
      </c>
      <c r="T15" t="e">
        <f>VLOOKUP($E15,Facilities!$B:$W,MATCH(T$2,Table1[[#Headers],[Facility Name]:[in partner]],0),FALSE)</f>
        <v>#N/A</v>
      </c>
      <c r="U15" t="e">
        <f>VLOOKUP($E15,Facilities!$B:$W,MATCH(U$2,Table1[[#Headers],[Facility Name]:[in partner]],0),FALSE)</f>
        <v>#N/A</v>
      </c>
      <c r="V15" t="e">
        <f>VLOOKUP($E15,Facilities!$B:$W,MATCH(V$2,Table1[[#Headers],[Facility Name]:[in partner]],0),FALSE)</f>
        <v>#N/A</v>
      </c>
      <c r="W15" t="e">
        <f>VLOOKUP($E15,Facilities!$B:$W,MATCH(W$2,Table1[[#Headers],[Facility Name]:[in partner]],0),FALSE)</f>
        <v>#N/A</v>
      </c>
      <c r="X15" t="e">
        <f>VLOOKUP($E15,Facilities!$B:$W,MATCH(X$2,Table1[[#Headers],[Facility Name]:[in partner]],0),FALSE)</f>
        <v>#N/A</v>
      </c>
    </row>
    <row r="16" spans="1:24">
      <c r="A16" s="6" t="s">
        <v>992</v>
      </c>
      <c r="B16" s="6" t="s">
        <v>993</v>
      </c>
      <c r="C16" s="6" t="s">
        <v>960</v>
      </c>
      <c r="D16" s="6" t="s">
        <v>957</v>
      </c>
      <c r="E16" s="6" t="s">
        <v>269</v>
      </c>
      <c r="F16" t="str">
        <f>VLOOKUP($E16,Facilities!$B:$W,MATCH(F$2,Table1[[#Headers],[Facility Name]:[in partner]],0),FALSE)</f>
        <v>545 Parnell Road</v>
      </c>
      <c r="G16" t="str">
        <f>VLOOKUP($E16,Facilities!$B:$W,MATCH(G$2,Table1[[#Headers],[Facility Name]:[in partner]],0),FALSE)</f>
        <v>Waitemata</v>
      </c>
      <c r="H16" t="str">
        <f>VLOOKUP($E16,Facilities!$B:$W,MATCH(H$2,Table1[[#Headers],[Facility Name]:[in partner]],0),FALSE)</f>
        <v>Community owned</v>
      </c>
      <c r="I16" t="str">
        <f>VLOOKUP($E16,Facilities!$B:$W,MATCH(I$2,Table1[[#Headers],[Facility Name]:[in partner]],0),FALSE)</f>
        <v>Connected Communities</v>
      </c>
      <c r="J16" t="str">
        <f>VLOOKUP($E16,Facilities!$B:$W,MATCH(J$2,Table1[[#Headers],[Facility Name]:[in partner]],0),FALSE)</f>
        <v>Community led</v>
      </c>
      <c r="K16" t="str">
        <f>VLOOKUP($E16,Facilities!$B:$W,MATCH(K$2,Table1[[#Headers],[Facility Name]:[in partner]],0),FALSE)</f>
        <v>Community Centre</v>
      </c>
      <c r="L16" t="str">
        <f>VLOOKUP($E16,Facilities!$B:$W,MATCH(L$2,Table1[[#Headers],[Facility Name]:[in partner]],0),FALSE)</f>
        <v>Y</v>
      </c>
      <c r="M16" t="str">
        <f>VLOOKUP($E16,Facilities!$B:$W,MATCH(M$2,Table1[[#Headers],[Facility Name]:[in partner]],0),FALSE)</f>
        <v>Service agreement</v>
      </c>
      <c r="N16">
        <f>VLOOKUP($E16,Facilities!$B:$W,MATCH(N$2,Table1[[#Headers],[Facility Name]:[in partner]],0),FALSE)</f>
        <v>0</v>
      </c>
      <c r="O16" t="str">
        <f>VLOOKUP($E16,Facilities!$B:$W,MATCH(O$2,Table1[[#Headers],[Facility Name]:[in partner]],0),FALSE)</f>
        <v>Place &amp; Partner Specialists (Community)</v>
      </c>
      <c r="P16" t="str">
        <f>VLOOKUP($E16,Facilities!$B:$W,MATCH(P$2,Table1[[#Headers],[Facility Name]:[in partner]],0),FALSE)</f>
        <v>Y</v>
      </c>
      <c r="Q16">
        <f>VLOOKUP($E16,Facilities!$B:$W,MATCH(Q$2,Table1[[#Headers],[Facility Name]:[in partner]],0),FALSE)</f>
        <v>0</v>
      </c>
      <c r="R16">
        <f>VLOOKUP($E16,Facilities!$B:$W,MATCH(R$2,Table1[[#Headers],[Facility Name]:[in partner]],0),FALSE)</f>
        <v>0</v>
      </c>
      <c r="S16">
        <f>VLOOKUP($E16,Facilities!$B:$W,MATCH(S$2,Table1[[#Headers],[Facility Name]:[in partner]],0),FALSE)</f>
        <v>0</v>
      </c>
      <c r="T16">
        <f>VLOOKUP($E16,Facilities!$B:$W,MATCH(T$2,Table1[[#Headers],[Facility Name]:[in partner]],0),FALSE)</f>
        <v>0</v>
      </c>
      <c r="U16">
        <f>VLOOKUP($E16,Facilities!$B:$W,MATCH(U$2,Table1[[#Headers],[Facility Name]:[in partner]],0),FALSE)</f>
        <v>0</v>
      </c>
      <c r="V16" t="str">
        <f>VLOOKUP($E16,Facilities!$B:$W,MATCH(V$2,Table1[[#Headers],[Facility Name]:[in partner]],0),FALSE)</f>
        <v>Parnell Community Centre</v>
      </c>
      <c r="W16" t="str">
        <f>VLOOKUP($E16,Facilities!$B:$W,MATCH(W$2,Table1[[#Headers],[Facility Name]:[in partner]],0),FALSE)</f>
        <v>N</v>
      </c>
      <c r="X16" t="str">
        <f>VLOOKUP($E16,Facilities!$B:$W,MATCH(X$2,Table1[[#Headers],[Facility Name]:[in partner]],0),FALSE)</f>
        <v>Parnell Community Centre</v>
      </c>
    </row>
    <row r="17" spans="1:24">
      <c r="A17" s="6" t="s">
        <v>994</v>
      </c>
      <c r="B17" s="6" t="s">
        <v>993</v>
      </c>
      <c r="C17" s="6" t="s">
        <v>956</v>
      </c>
      <c r="D17" s="6" t="s">
        <v>967</v>
      </c>
      <c r="E17" s="6" t="s">
        <v>922</v>
      </c>
      <c r="F17" t="str">
        <f>VLOOKUP($E17,Facilities!$B:$W,MATCH(F$2,Table1[[#Headers],[Facility Name]:[in partner]],0),FALSE)</f>
        <v>545 Parnell Road</v>
      </c>
      <c r="G17" t="str">
        <f>VLOOKUP($E17,Facilities!$B:$W,MATCH(G$2,Table1[[#Headers],[Facility Name]:[in partner]],0),FALSE)</f>
        <v>Waitemata</v>
      </c>
      <c r="H17" t="str">
        <f>VLOOKUP($E17,Facilities!$B:$W,MATCH(H$2,Table1[[#Headers],[Facility Name]:[in partner]],0),FALSE)</f>
        <v>Council-owned</v>
      </c>
      <c r="I17" t="str">
        <f>VLOOKUP($E17,Facilities!$B:$W,MATCH(I$2,Table1[[#Headers],[Facility Name]:[in partner]],0),FALSE)</f>
        <v>Connected Communities</v>
      </c>
      <c r="J17" t="str">
        <f>VLOOKUP($E17,Facilities!$B:$W,MATCH(J$2,Table1[[#Headers],[Facility Name]:[in partner]],0),FALSE)</f>
        <v>Council led</v>
      </c>
      <c r="K17" t="str">
        <f>VLOOKUP($E17,Facilities!$B:$W,MATCH(K$2,Table1[[#Headers],[Facility Name]:[in partner]],0),FALSE)</f>
        <v>Community Library</v>
      </c>
      <c r="L17" t="str">
        <f>VLOOKUP($E17,Facilities!$B:$W,MATCH(L$2,Table1[[#Headers],[Facility Name]:[in partner]],0),FALSE)</f>
        <v>N</v>
      </c>
      <c r="M17" t="str">
        <f>VLOOKUP($E17,Facilities!$B:$W,MATCH(M$2,Table1[[#Headers],[Facility Name]:[in partner]],0),FALSE)</f>
        <v>Internally operated</v>
      </c>
      <c r="N17">
        <f>VLOOKUP($E17,Facilities!$B:$W,MATCH(N$2,Table1[[#Headers],[Facility Name]:[in partner]],0),FALSE)</f>
        <v>0</v>
      </c>
      <c r="O17" t="str">
        <f>VLOOKUP($E17,Facilities!$B:$W,MATCH(O$2,Table1[[#Headers],[Facility Name]:[in partner]],0),FALSE)</f>
        <v>Lead and Coach</v>
      </c>
      <c r="P17">
        <f>VLOOKUP($E17,Facilities!$B:$W,MATCH(P$2,Table1[[#Headers],[Facility Name]:[in partner]],0),FALSE)</f>
        <v>0</v>
      </c>
      <c r="Q17">
        <f>VLOOKUP($E17,Facilities!$B:$W,MATCH(Q$2,Table1[[#Headers],[Facility Name]:[in partner]],0),FALSE)</f>
        <v>0</v>
      </c>
      <c r="R17">
        <f>VLOOKUP($E17,Facilities!$B:$W,MATCH(R$2,Table1[[#Headers],[Facility Name]:[in partner]],0),FALSE)</f>
        <v>0</v>
      </c>
      <c r="S17" t="str">
        <f>VLOOKUP($E17,Facilities!$B:$W,MATCH(S$2,Table1[[#Headers],[Facility Name]:[in partner]],0),FALSE)</f>
        <v>Y</v>
      </c>
      <c r="T17">
        <f>VLOOKUP($E17,Facilities!$B:$W,MATCH(T$2,Table1[[#Headers],[Facility Name]:[in partner]],0),FALSE)</f>
        <v>0</v>
      </c>
      <c r="U17">
        <f>VLOOKUP($E17,Facilities!$B:$W,MATCH(U$2,Table1[[#Headers],[Facility Name]:[in partner]],0),FALSE)</f>
        <v>0</v>
      </c>
      <c r="V17" t="e">
        <f>VLOOKUP($E17,Facilities!$B:$W,MATCH(V$2,Table1[[#Headers],[Facility Name]:[in partner]],0),FALSE)</f>
        <v>#N/A</v>
      </c>
      <c r="W17" t="str">
        <f>VLOOKUP($E17,Facilities!$B:$W,MATCH(W$2,Table1[[#Headers],[Facility Name]:[in partner]],0),FALSE)</f>
        <v>N</v>
      </c>
      <c r="X17" t="e">
        <f>VLOOKUP($E17,Facilities!$B:$W,MATCH(X$2,Table1[[#Headers],[Facility Name]:[in partner]],0),FALSE)</f>
        <v>#N/A</v>
      </c>
    </row>
    <row r="18" spans="1:24">
      <c r="A18" s="6" t="s">
        <v>995</v>
      </c>
      <c r="B18" s="6" t="s">
        <v>996</v>
      </c>
      <c r="C18" s="6" t="s">
        <v>973</v>
      </c>
      <c r="D18" s="6" t="s">
        <v>957</v>
      </c>
      <c r="E18" s="6" t="s">
        <v>997</v>
      </c>
      <c r="F18" t="e">
        <f>VLOOKUP($E18,Facilities!$B:$W,MATCH(F$2,Table1[[#Headers],[Facility Name]:[in partner]],0),FALSE)</f>
        <v>#N/A</v>
      </c>
      <c r="G18" t="e">
        <f>VLOOKUP($E18,Facilities!$B:$W,MATCH(G$2,Table1[[#Headers],[Facility Name]:[in partner]],0),FALSE)</f>
        <v>#N/A</v>
      </c>
      <c r="H18" t="e">
        <f>VLOOKUP($E18,Facilities!$B:$W,MATCH(H$2,Table1[[#Headers],[Facility Name]:[in partner]],0),FALSE)</f>
        <v>#N/A</v>
      </c>
      <c r="I18" t="e">
        <f>VLOOKUP($E18,Facilities!$B:$W,MATCH(I$2,Table1[[#Headers],[Facility Name]:[in partner]],0),FALSE)</f>
        <v>#N/A</v>
      </c>
      <c r="J18" t="e">
        <f>VLOOKUP($E18,Facilities!$B:$W,MATCH(J$2,Table1[[#Headers],[Facility Name]:[in partner]],0),FALSE)</f>
        <v>#N/A</v>
      </c>
      <c r="K18" t="e">
        <f>VLOOKUP($E18,Facilities!$B:$W,MATCH(K$2,Table1[[#Headers],[Facility Name]:[in partner]],0),FALSE)</f>
        <v>#N/A</v>
      </c>
      <c r="L18" t="e">
        <f>VLOOKUP($E18,Facilities!$B:$W,MATCH(L$2,Table1[[#Headers],[Facility Name]:[in partner]],0),FALSE)</f>
        <v>#N/A</v>
      </c>
      <c r="M18" t="e">
        <f>VLOOKUP($E18,Facilities!$B:$W,MATCH(M$2,Table1[[#Headers],[Facility Name]:[in partner]],0),FALSE)</f>
        <v>#N/A</v>
      </c>
      <c r="N18" t="e">
        <f>VLOOKUP($E18,Facilities!$B:$W,MATCH(N$2,Table1[[#Headers],[Facility Name]:[in partner]],0),FALSE)</f>
        <v>#N/A</v>
      </c>
      <c r="O18" t="e">
        <f>VLOOKUP($E18,Facilities!$B:$W,MATCH(O$2,Table1[[#Headers],[Facility Name]:[in partner]],0),FALSE)</f>
        <v>#N/A</v>
      </c>
      <c r="P18" t="e">
        <f>VLOOKUP($E18,Facilities!$B:$W,MATCH(P$2,Table1[[#Headers],[Facility Name]:[in partner]],0),FALSE)</f>
        <v>#N/A</v>
      </c>
      <c r="Q18" t="e">
        <f>VLOOKUP($E18,Facilities!$B:$W,MATCH(Q$2,Table1[[#Headers],[Facility Name]:[in partner]],0),FALSE)</f>
        <v>#N/A</v>
      </c>
      <c r="R18" t="e">
        <f>VLOOKUP($E18,Facilities!$B:$W,MATCH(R$2,Table1[[#Headers],[Facility Name]:[in partner]],0),FALSE)</f>
        <v>#N/A</v>
      </c>
      <c r="S18" t="e">
        <f>VLOOKUP($E18,Facilities!$B:$W,MATCH(S$2,Table1[[#Headers],[Facility Name]:[in partner]],0),FALSE)</f>
        <v>#N/A</v>
      </c>
      <c r="T18" t="e">
        <f>VLOOKUP($E18,Facilities!$B:$W,MATCH(T$2,Table1[[#Headers],[Facility Name]:[in partner]],0),FALSE)</f>
        <v>#N/A</v>
      </c>
      <c r="U18" t="e">
        <f>VLOOKUP($E18,Facilities!$B:$W,MATCH(U$2,Table1[[#Headers],[Facility Name]:[in partner]],0),FALSE)</f>
        <v>#N/A</v>
      </c>
      <c r="V18" t="e">
        <f>VLOOKUP($E18,Facilities!$B:$W,MATCH(V$2,Table1[[#Headers],[Facility Name]:[in partner]],0),FALSE)</f>
        <v>#N/A</v>
      </c>
      <c r="W18" t="e">
        <f>VLOOKUP($E18,Facilities!$B:$W,MATCH(W$2,Table1[[#Headers],[Facility Name]:[in partner]],0),FALSE)</f>
        <v>#N/A</v>
      </c>
      <c r="X18" t="e">
        <f>VLOOKUP($E18,Facilities!$B:$W,MATCH(X$2,Table1[[#Headers],[Facility Name]:[in partner]],0),FALSE)</f>
        <v>#N/A</v>
      </c>
    </row>
    <row r="19" spans="1:24">
      <c r="A19" s="6" t="s">
        <v>998</v>
      </c>
      <c r="B19" s="6" t="s">
        <v>999</v>
      </c>
      <c r="C19" s="6" t="s">
        <v>960</v>
      </c>
      <c r="D19" s="6" t="s">
        <v>1000</v>
      </c>
      <c r="E19" s="6" t="s">
        <v>1001</v>
      </c>
      <c r="F19" t="e">
        <f>VLOOKUP($E19,Facilities!$B:$W,MATCH(F$2,Table1[[#Headers],[Facility Name]:[in partner]],0),FALSE)</f>
        <v>#N/A</v>
      </c>
      <c r="G19" t="e">
        <f>VLOOKUP($E19,Facilities!$B:$W,MATCH(G$2,Table1[[#Headers],[Facility Name]:[in partner]],0),FALSE)</f>
        <v>#N/A</v>
      </c>
      <c r="H19" t="e">
        <f>VLOOKUP($E19,Facilities!$B:$W,MATCH(H$2,Table1[[#Headers],[Facility Name]:[in partner]],0),FALSE)</f>
        <v>#N/A</v>
      </c>
      <c r="I19" t="e">
        <f>VLOOKUP($E19,Facilities!$B:$W,MATCH(I$2,Table1[[#Headers],[Facility Name]:[in partner]],0),FALSE)</f>
        <v>#N/A</v>
      </c>
      <c r="J19" t="e">
        <f>VLOOKUP($E19,Facilities!$B:$W,MATCH(J$2,Table1[[#Headers],[Facility Name]:[in partner]],0),FALSE)</f>
        <v>#N/A</v>
      </c>
      <c r="K19" t="e">
        <f>VLOOKUP($E19,Facilities!$B:$W,MATCH(K$2,Table1[[#Headers],[Facility Name]:[in partner]],0),FALSE)</f>
        <v>#N/A</v>
      </c>
      <c r="L19" t="e">
        <f>VLOOKUP($E19,Facilities!$B:$W,MATCH(L$2,Table1[[#Headers],[Facility Name]:[in partner]],0),FALSE)</f>
        <v>#N/A</v>
      </c>
      <c r="M19" t="e">
        <f>VLOOKUP($E19,Facilities!$B:$W,MATCH(M$2,Table1[[#Headers],[Facility Name]:[in partner]],0),FALSE)</f>
        <v>#N/A</v>
      </c>
      <c r="N19" t="e">
        <f>VLOOKUP($E19,Facilities!$B:$W,MATCH(N$2,Table1[[#Headers],[Facility Name]:[in partner]],0),FALSE)</f>
        <v>#N/A</v>
      </c>
      <c r="O19" t="e">
        <f>VLOOKUP($E19,Facilities!$B:$W,MATCH(O$2,Table1[[#Headers],[Facility Name]:[in partner]],0),FALSE)</f>
        <v>#N/A</v>
      </c>
      <c r="P19" t="e">
        <f>VLOOKUP($E19,Facilities!$B:$W,MATCH(P$2,Table1[[#Headers],[Facility Name]:[in partner]],0),FALSE)</f>
        <v>#N/A</v>
      </c>
      <c r="Q19" t="e">
        <f>VLOOKUP($E19,Facilities!$B:$W,MATCH(Q$2,Table1[[#Headers],[Facility Name]:[in partner]],0),FALSE)</f>
        <v>#N/A</v>
      </c>
      <c r="R19" t="e">
        <f>VLOOKUP($E19,Facilities!$B:$W,MATCH(R$2,Table1[[#Headers],[Facility Name]:[in partner]],0),FALSE)</f>
        <v>#N/A</v>
      </c>
      <c r="S19" t="e">
        <f>VLOOKUP($E19,Facilities!$B:$W,MATCH(S$2,Table1[[#Headers],[Facility Name]:[in partner]],0),FALSE)</f>
        <v>#N/A</v>
      </c>
      <c r="T19" t="e">
        <f>VLOOKUP($E19,Facilities!$B:$W,MATCH(T$2,Table1[[#Headers],[Facility Name]:[in partner]],0),FALSE)</f>
        <v>#N/A</v>
      </c>
      <c r="U19" t="e">
        <f>VLOOKUP($E19,Facilities!$B:$W,MATCH(U$2,Table1[[#Headers],[Facility Name]:[in partner]],0),FALSE)</f>
        <v>#N/A</v>
      </c>
      <c r="V19" t="e">
        <f>VLOOKUP($E19,Facilities!$B:$W,MATCH(V$2,Table1[[#Headers],[Facility Name]:[in partner]],0),FALSE)</f>
        <v>#N/A</v>
      </c>
      <c r="W19" t="e">
        <f>VLOOKUP($E19,Facilities!$B:$W,MATCH(W$2,Table1[[#Headers],[Facility Name]:[in partner]],0),FALSE)</f>
        <v>#N/A</v>
      </c>
      <c r="X19" t="e">
        <f>VLOOKUP($E19,Facilities!$B:$W,MATCH(X$2,Table1[[#Headers],[Facility Name]:[in partner]],0),FALSE)</f>
        <v>#N/A</v>
      </c>
    </row>
    <row r="20" spans="1:24">
      <c r="A20" s="6" t="s">
        <v>1002</v>
      </c>
      <c r="B20" s="6" t="s">
        <v>1003</v>
      </c>
      <c r="C20" s="6" t="s">
        <v>973</v>
      </c>
      <c r="D20" s="6" t="s">
        <v>957</v>
      </c>
      <c r="E20" s="6" t="s">
        <v>1004</v>
      </c>
      <c r="F20" t="e">
        <f>VLOOKUP($E20,Facilities!$B:$W,MATCH(F$2,Table1[[#Headers],[Facility Name]:[in partner]],0),FALSE)</f>
        <v>#N/A</v>
      </c>
      <c r="G20" t="e">
        <f>VLOOKUP($E20,Facilities!$B:$W,MATCH(G$2,Table1[[#Headers],[Facility Name]:[in partner]],0),FALSE)</f>
        <v>#N/A</v>
      </c>
      <c r="H20" t="e">
        <f>VLOOKUP($E20,Facilities!$B:$W,MATCH(H$2,Table1[[#Headers],[Facility Name]:[in partner]],0),FALSE)</f>
        <v>#N/A</v>
      </c>
      <c r="I20" t="e">
        <f>VLOOKUP($E20,Facilities!$B:$W,MATCH(I$2,Table1[[#Headers],[Facility Name]:[in partner]],0),FALSE)</f>
        <v>#N/A</v>
      </c>
      <c r="J20" t="e">
        <f>VLOOKUP($E20,Facilities!$B:$W,MATCH(J$2,Table1[[#Headers],[Facility Name]:[in partner]],0),FALSE)</f>
        <v>#N/A</v>
      </c>
      <c r="K20" t="e">
        <f>VLOOKUP($E20,Facilities!$B:$W,MATCH(K$2,Table1[[#Headers],[Facility Name]:[in partner]],0),FALSE)</f>
        <v>#N/A</v>
      </c>
      <c r="L20" t="e">
        <f>VLOOKUP($E20,Facilities!$B:$W,MATCH(L$2,Table1[[#Headers],[Facility Name]:[in partner]],0),FALSE)</f>
        <v>#N/A</v>
      </c>
      <c r="M20" t="e">
        <f>VLOOKUP($E20,Facilities!$B:$W,MATCH(M$2,Table1[[#Headers],[Facility Name]:[in partner]],0),FALSE)</f>
        <v>#N/A</v>
      </c>
      <c r="N20" t="e">
        <f>VLOOKUP($E20,Facilities!$B:$W,MATCH(N$2,Table1[[#Headers],[Facility Name]:[in partner]],0),FALSE)</f>
        <v>#N/A</v>
      </c>
      <c r="O20" t="e">
        <f>VLOOKUP($E20,Facilities!$B:$W,MATCH(O$2,Table1[[#Headers],[Facility Name]:[in partner]],0),FALSE)</f>
        <v>#N/A</v>
      </c>
      <c r="P20" t="e">
        <f>VLOOKUP($E20,Facilities!$B:$W,MATCH(P$2,Table1[[#Headers],[Facility Name]:[in partner]],0),FALSE)</f>
        <v>#N/A</v>
      </c>
      <c r="Q20" t="e">
        <f>VLOOKUP($E20,Facilities!$B:$W,MATCH(Q$2,Table1[[#Headers],[Facility Name]:[in partner]],0),FALSE)</f>
        <v>#N/A</v>
      </c>
      <c r="R20" t="e">
        <f>VLOOKUP($E20,Facilities!$B:$W,MATCH(R$2,Table1[[#Headers],[Facility Name]:[in partner]],0),FALSE)</f>
        <v>#N/A</v>
      </c>
      <c r="S20" t="e">
        <f>VLOOKUP($E20,Facilities!$B:$W,MATCH(S$2,Table1[[#Headers],[Facility Name]:[in partner]],0),FALSE)</f>
        <v>#N/A</v>
      </c>
      <c r="T20" t="e">
        <f>VLOOKUP($E20,Facilities!$B:$W,MATCH(T$2,Table1[[#Headers],[Facility Name]:[in partner]],0),FALSE)</f>
        <v>#N/A</v>
      </c>
      <c r="U20" t="e">
        <f>VLOOKUP($E20,Facilities!$B:$W,MATCH(U$2,Table1[[#Headers],[Facility Name]:[in partner]],0),FALSE)</f>
        <v>#N/A</v>
      </c>
      <c r="V20" t="e">
        <f>VLOOKUP($E20,Facilities!$B:$W,MATCH(V$2,Table1[[#Headers],[Facility Name]:[in partner]],0),FALSE)</f>
        <v>#N/A</v>
      </c>
      <c r="W20" t="e">
        <f>VLOOKUP($E20,Facilities!$B:$W,MATCH(W$2,Table1[[#Headers],[Facility Name]:[in partner]],0),FALSE)</f>
        <v>#N/A</v>
      </c>
      <c r="X20" t="e">
        <f>VLOOKUP($E20,Facilities!$B:$W,MATCH(X$2,Table1[[#Headers],[Facility Name]:[in partner]],0),FALSE)</f>
        <v>#N/A</v>
      </c>
    </row>
    <row r="21" spans="1:24">
      <c r="A21" s="6" t="s">
        <v>1005</v>
      </c>
      <c r="B21" s="6" t="s">
        <v>1006</v>
      </c>
      <c r="C21" s="6" t="s">
        <v>973</v>
      </c>
      <c r="D21" s="6" t="s">
        <v>957</v>
      </c>
      <c r="E21" s="6" t="s">
        <v>754</v>
      </c>
      <c r="F21" t="e">
        <f>VLOOKUP($E21,Facilities!$B:$W,MATCH(F$2,Table1[[#Headers],[Facility Name]:[in partner]],0),FALSE)</f>
        <v>#N/A</v>
      </c>
      <c r="G21" t="e">
        <f>VLOOKUP($E21,Facilities!$B:$W,MATCH(G$2,Table1[[#Headers],[Facility Name]:[in partner]],0),FALSE)</f>
        <v>#N/A</v>
      </c>
      <c r="H21" t="e">
        <f>VLOOKUP($E21,Facilities!$B:$W,MATCH(H$2,Table1[[#Headers],[Facility Name]:[in partner]],0),FALSE)</f>
        <v>#N/A</v>
      </c>
      <c r="I21" t="e">
        <f>VLOOKUP($E21,Facilities!$B:$W,MATCH(I$2,Table1[[#Headers],[Facility Name]:[in partner]],0),FALSE)</f>
        <v>#N/A</v>
      </c>
      <c r="J21" t="e">
        <f>VLOOKUP($E21,Facilities!$B:$W,MATCH(J$2,Table1[[#Headers],[Facility Name]:[in partner]],0),FALSE)</f>
        <v>#N/A</v>
      </c>
      <c r="K21" t="e">
        <f>VLOOKUP($E21,Facilities!$B:$W,MATCH(K$2,Table1[[#Headers],[Facility Name]:[in partner]],0),FALSE)</f>
        <v>#N/A</v>
      </c>
      <c r="L21" t="e">
        <f>VLOOKUP($E21,Facilities!$B:$W,MATCH(L$2,Table1[[#Headers],[Facility Name]:[in partner]],0),FALSE)</f>
        <v>#N/A</v>
      </c>
      <c r="M21" t="e">
        <f>VLOOKUP($E21,Facilities!$B:$W,MATCH(M$2,Table1[[#Headers],[Facility Name]:[in partner]],0),FALSE)</f>
        <v>#N/A</v>
      </c>
      <c r="N21" t="e">
        <f>VLOOKUP($E21,Facilities!$B:$W,MATCH(N$2,Table1[[#Headers],[Facility Name]:[in partner]],0),FALSE)</f>
        <v>#N/A</v>
      </c>
      <c r="O21" t="e">
        <f>VLOOKUP($E21,Facilities!$B:$W,MATCH(O$2,Table1[[#Headers],[Facility Name]:[in partner]],0),FALSE)</f>
        <v>#N/A</v>
      </c>
      <c r="P21" t="e">
        <f>VLOOKUP($E21,Facilities!$B:$W,MATCH(P$2,Table1[[#Headers],[Facility Name]:[in partner]],0),FALSE)</f>
        <v>#N/A</v>
      </c>
      <c r="Q21" t="e">
        <f>VLOOKUP($E21,Facilities!$B:$W,MATCH(Q$2,Table1[[#Headers],[Facility Name]:[in partner]],0),FALSE)</f>
        <v>#N/A</v>
      </c>
      <c r="R21" t="e">
        <f>VLOOKUP($E21,Facilities!$B:$W,MATCH(R$2,Table1[[#Headers],[Facility Name]:[in partner]],0),FALSE)</f>
        <v>#N/A</v>
      </c>
      <c r="S21" t="e">
        <f>VLOOKUP($E21,Facilities!$B:$W,MATCH(S$2,Table1[[#Headers],[Facility Name]:[in partner]],0),FALSE)</f>
        <v>#N/A</v>
      </c>
      <c r="T21" t="e">
        <f>VLOOKUP($E21,Facilities!$B:$W,MATCH(T$2,Table1[[#Headers],[Facility Name]:[in partner]],0),FALSE)</f>
        <v>#N/A</v>
      </c>
      <c r="U21" t="e">
        <f>VLOOKUP($E21,Facilities!$B:$W,MATCH(U$2,Table1[[#Headers],[Facility Name]:[in partner]],0),FALSE)</f>
        <v>#N/A</v>
      </c>
      <c r="V21" t="e">
        <f>VLOOKUP($E21,Facilities!$B:$W,MATCH(V$2,Table1[[#Headers],[Facility Name]:[in partner]],0),FALSE)</f>
        <v>#N/A</v>
      </c>
      <c r="W21" t="e">
        <f>VLOOKUP($E21,Facilities!$B:$W,MATCH(W$2,Table1[[#Headers],[Facility Name]:[in partner]],0),FALSE)</f>
        <v>#N/A</v>
      </c>
      <c r="X21" t="e">
        <f>VLOOKUP($E21,Facilities!$B:$W,MATCH(X$2,Table1[[#Headers],[Facility Name]:[in partner]],0),FALSE)</f>
        <v>#N/A</v>
      </c>
    </row>
    <row r="22" spans="1:24">
      <c r="A22" s="6" t="s">
        <v>1007</v>
      </c>
      <c r="B22" s="6" t="s">
        <v>1008</v>
      </c>
      <c r="C22" s="6" t="s">
        <v>960</v>
      </c>
      <c r="D22" s="6" t="s">
        <v>981</v>
      </c>
      <c r="E22" s="6" t="s">
        <v>32</v>
      </c>
      <c r="F22" t="str">
        <f>VLOOKUP($E22,Facilities!$B:$W,MATCH(F$2,Table1[[#Headers],[Facility Name]:[in partner]],0),FALSE)</f>
        <v>524 Blockhouse Bay Road</v>
      </c>
      <c r="G22" t="str">
        <f>VLOOKUP($E22,Facilities!$B:$W,MATCH(G$2,Table1[[#Headers],[Facility Name]:[in partner]],0),FALSE)</f>
        <v>Whau</v>
      </c>
      <c r="H22" t="str">
        <f>VLOOKUP($E22,Facilities!$B:$W,MATCH(H$2,Table1[[#Headers],[Facility Name]:[in partner]],0),FALSE)</f>
        <v>Council-owned</v>
      </c>
      <c r="I22" t="str">
        <f>VLOOKUP($E22,Facilities!$B:$W,MATCH(I$2,Table1[[#Headers],[Facility Name]:[in partner]],0),FALSE)</f>
        <v>Connected Communities</v>
      </c>
      <c r="J22" t="str">
        <f>VLOOKUP($E22,Facilities!$B:$W,MATCH(J$2,Table1[[#Headers],[Facility Name]:[in partner]],0),FALSE)</f>
        <v>Community led</v>
      </c>
      <c r="K22" t="str">
        <f>VLOOKUP($E22,Facilities!$B:$W,MATCH(K$2,Table1[[#Headers],[Facility Name]:[in partner]],0),FALSE)</f>
        <v>Community Centre</v>
      </c>
      <c r="L22" t="str">
        <f>VLOOKUP($E22,Facilities!$B:$W,MATCH(L$2,Table1[[#Headers],[Facility Name]:[in partner]],0),FALSE)</f>
        <v>Y</v>
      </c>
      <c r="M22" t="str">
        <f>VLOOKUP($E22,Facilities!$B:$W,MATCH(M$2,Table1[[#Headers],[Facility Name]:[in partner]],0),FALSE)</f>
        <v>Service agreement</v>
      </c>
      <c r="N22">
        <f>VLOOKUP($E22,Facilities!$B:$W,MATCH(N$2,Table1[[#Headers],[Facility Name]:[in partner]],0),FALSE)</f>
        <v>0</v>
      </c>
      <c r="O22" t="str">
        <f>VLOOKUP($E22,Facilities!$B:$W,MATCH(O$2,Table1[[#Headers],[Facility Name]:[in partner]],0),FALSE)</f>
        <v>Place &amp; Partner Specialists (Community)</v>
      </c>
      <c r="P22" t="str">
        <f>VLOOKUP($E22,Facilities!$B:$W,MATCH(P$2,Table1[[#Headers],[Facility Name]:[in partner]],0),FALSE)</f>
        <v>Y</v>
      </c>
      <c r="Q22">
        <f>VLOOKUP($E22,Facilities!$B:$W,MATCH(Q$2,Table1[[#Headers],[Facility Name]:[in partner]],0),FALSE)</f>
        <v>0</v>
      </c>
      <c r="R22">
        <f>VLOOKUP($E22,Facilities!$B:$W,MATCH(R$2,Table1[[#Headers],[Facility Name]:[in partner]],0),FALSE)</f>
        <v>0</v>
      </c>
      <c r="S22">
        <f>VLOOKUP($E22,Facilities!$B:$W,MATCH(S$2,Table1[[#Headers],[Facility Name]:[in partner]],0),FALSE)</f>
        <v>0</v>
      </c>
      <c r="T22">
        <f>VLOOKUP($E22,Facilities!$B:$W,MATCH(T$2,Table1[[#Headers],[Facility Name]:[in partner]],0),FALSE)</f>
        <v>0</v>
      </c>
      <c r="U22">
        <f>VLOOKUP($E22,Facilities!$B:$W,MATCH(U$2,Table1[[#Headers],[Facility Name]:[in partner]],0),FALSE)</f>
        <v>0</v>
      </c>
      <c r="V22" t="str">
        <f>VLOOKUP($E22,Facilities!$B:$W,MATCH(V$2,Table1[[#Headers],[Facility Name]:[in partner]],0),FALSE)</f>
        <v>Blockhouse Bay Community Centre</v>
      </c>
      <c r="W22" t="str">
        <f>VLOOKUP($E22,Facilities!$B:$W,MATCH(W$2,Table1[[#Headers],[Facility Name]:[in partner]],0),FALSE)</f>
        <v>N</v>
      </c>
      <c r="X22" t="str">
        <f>VLOOKUP($E22,Facilities!$B:$W,MATCH(X$2,Table1[[#Headers],[Facility Name]:[in partner]],0),FALSE)</f>
        <v>Blockhouse Bay Community Centre</v>
      </c>
    </row>
    <row r="23" spans="1:24">
      <c r="A23" s="6" t="s">
        <v>1009</v>
      </c>
      <c r="B23" s="6" t="s">
        <v>988</v>
      </c>
      <c r="C23" s="6" t="s">
        <v>956</v>
      </c>
      <c r="D23" s="6" t="s">
        <v>967</v>
      </c>
      <c r="E23" s="6" t="s">
        <v>1010</v>
      </c>
      <c r="F23" t="e">
        <f>VLOOKUP($E23,Facilities!$B:$W,MATCH(F$2,Table1[[#Headers],[Facility Name]:[in partner]],0),FALSE)</f>
        <v>#N/A</v>
      </c>
      <c r="G23" t="e">
        <f>VLOOKUP($E23,Facilities!$B:$W,MATCH(G$2,Table1[[#Headers],[Facility Name]:[in partner]],0),FALSE)</f>
        <v>#N/A</v>
      </c>
      <c r="H23" t="e">
        <f>VLOOKUP($E23,Facilities!$B:$W,MATCH(H$2,Table1[[#Headers],[Facility Name]:[in partner]],0),FALSE)</f>
        <v>#N/A</v>
      </c>
      <c r="I23" t="e">
        <f>VLOOKUP($E23,Facilities!$B:$W,MATCH(I$2,Table1[[#Headers],[Facility Name]:[in partner]],0),FALSE)</f>
        <v>#N/A</v>
      </c>
      <c r="J23" t="e">
        <f>VLOOKUP($E23,Facilities!$B:$W,MATCH(J$2,Table1[[#Headers],[Facility Name]:[in partner]],0),FALSE)</f>
        <v>#N/A</v>
      </c>
      <c r="K23" t="e">
        <f>VLOOKUP($E23,Facilities!$B:$W,MATCH(K$2,Table1[[#Headers],[Facility Name]:[in partner]],0),FALSE)</f>
        <v>#N/A</v>
      </c>
      <c r="L23" t="e">
        <f>VLOOKUP($E23,Facilities!$B:$W,MATCH(L$2,Table1[[#Headers],[Facility Name]:[in partner]],0),FALSE)</f>
        <v>#N/A</v>
      </c>
      <c r="M23" t="e">
        <f>VLOOKUP($E23,Facilities!$B:$W,MATCH(M$2,Table1[[#Headers],[Facility Name]:[in partner]],0),FALSE)</f>
        <v>#N/A</v>
      </c>
      <c r="N23" t="e">
        <f>VLOOKUP($E23,Facilities!$B:$W,MATCH(N$2,Table1[[#Headers],[Facility Name]:[in partner]],0),FALSE)</f>
        <v>#N/A</v>
      </c>
      <c r="O23" t="e">
        <f>VLOOKUP($E23,Facilities!$B:$W,MATCH(O$2,Table1[[#Headers],[Facility Name]:[in partner]],0),FALSE)</f>
        <v>#N/A</v>
      </c>
      <c r="P23" t="e">
        <f>VLOOKUP($E23,Facilities!$B:$W,MATCH(P$2,Table1[[#Headers],[Facility Name]:[in partner]],0),FALSE)</f>
        <v>#N/A</v>
      </c>
      <c r="Q23" t="e">
        <f>VLOOKUP($E23,Facilities!$B:$W,MATCH(Q$2,Table1[[#Headers],[Facility Name]:[in partner]],0),FALSE)</f>
        <v>#N/A</v>
      </c>
      <c r="R23" t="e">
        <f>VLOOKUP($E23,Facilities!$B:$W,MATCH(R$2,Table1[[#Headers],[Facility Name]:[in partner]],0),FALSE)</f>
        <v>#N/A</v>
      </c>
      <c r="S23" t="e">
        <f>VLOOKUP($E23,Facilities!$B:$W,MATCH(S$2,Table1[[#Headers],[Facility Name]:[in partner]],0),FALSE)</f>
        <v>#N/A</v>
      </c>
      <c r="T23" t="e">
        <f>VLOOKUP($E23,Facilities!$B:$W,MATCH(T$2,Table1[[#Headers],[Facility Name]:[in partner]],0),FALSE)</f>
        <v>#N/A</v>
      </c>
      <c r="U23" t="e">
        <f>VLOOKUP($E23,Facilities!$B:$W,MATCH(U$2,Table1[[#Headers],[Facility Name]:[in partner]],0),FALSE)</f>
        <v>#N/A</v>
      </c>
      <c r="V23" t="e">
        <f>VLOOKUP($E23,Facilities!$B:$W,MATCH(V$2,Table1[[#Headers],[Facility Name]:[in partner]],0),FALSE)</f>
        <v>#N/A</v>
      </c>
      <c r="W23" t="e">
        <f>VLOOKUP($E23,Facilities!$B:$W,MATCH(W$2,Table1[[#Headers],[Facility Name]:[in partner]],0),FALSE)</f>
        <v>#N/A</v>
      </c>
      <c r="X23" t="e">
        <f>VLOOKUP($E23,Facilities!$B:$W,MATCH(X$2,Table1[[#Headers],[Facility Name]:[in partner]],0),FALSE)</f>
        <v>#N/A</v>
      </c>
    </row>
    <row r="24" spans="1:24">
      <c r="A24" s="6" t="s">
        <v>1011</v>
      </c>
      <c r="B24" s="6" t="s">
        <v>1012</v>
      </c>
      <c r="C24" s="6" t="s">
        <v>960</v>
      </c>
      <c r="D24" s="6" t="s">
        <v>957</v>
      </c>
      <c r="E24" s="6" t="s">
        <v>127</v>
      </c>
      <c r="F24" t="str">
        <f>VLOOKUP($E24,Facilities!$B:$W,MATCH(F$2,Table1[[#Headers],[Facility Name]:[in partner]],0),FALSE)</f>
        <v>475 Great North Road</v>
      </c>
      <c r="G24" t="str">
        <f>VLOOKUP($E24,Facilities!$B:$W,MATCH(G$2,Table1[[#Headers],[Facility Name]:[in partner]],0),FALSE)</f>
        <v>Waitemata</v>
      </c>
      <c r="H24" t="str">
        <f>VLOOKUP($E24,Facilities!$B:$W,MATCH(H$2,Table1[[#Headers],[Facility Name]:[in partner]],0),FALSE)</f>
        <v>Council-owned</v>
      </c>
      <c r="I24" t="str">
        <f>VLOOKUP($E24,Facilities!$B:$W,MATCH(I$2,Table1[[#Headers],[Facility Name]:[in partner]],0),FALSE)</f>
        <v>VH Team</v>
      </c>
      <c r="J24" t="str">
        <f>VLOOKUP($E24,Facilities!$B:$W,MATCH(J$2,Table1[[#Headers],[Facility Name]:[in partner]],0),FALSE)</f>
        <v>Council led</v>
      </c>
      <c r="K24" t="str">
        <f>VLOOKUP($E24,Facilities!$B:$W,MATCH(K$2,Table1[[#Headers],[Facility Name]:[in partner]],0),FALSE)</f>
        <v>Venue for Hire</v>
      </c>
      <c r="L24" t="str">
        <f>VLOOKUP($E24,Facilities!$B:$W,MATCH(L$2,Table1[[#Headers],[Facility Name]:[in partner]],0),FALSE)</f>
        <v>Y</v>
      </c>
      <c r="M24" t="str">
        <f>VLOOKUP($E24,Facilities!$B:$W,MATCH(M$2,Table1[[#Headers],[Facility Name]:[in partner]],0),FALSE)</f>
        <v>Internally operated</v>
      </c>
      <c r="N24">
        <f>VLOOKUP($E24,Facilities!$B:$W,MATCH(N$2,Table1[[#Headers],[Facility Name]:[in partner]],0),FALSE)</f>
        <v>0</v>
      </c>
      <c r="O24" t="str">
        <f>VLOOKUP($E24,Facilities!$B:$W,MATCH(O$2,Table1[[#Headers],[Facility Name]:[in partner]],0),FALSE)</f>
        <v>Venue for Hire</v>
      </c>
      <c r="P24">
        <f>VLOOKUP($E24,Facilities!$B:$W,MATCH(P$2,Table1[[#Headers],[Facility Name]:[in partner]],0),FALSE)</f>
        <v>0</v>
      </c>
      <c r="Q24">
        <f>VLOOKUP($E24,Facilities!$B:$W,MATCH(Q$2,Table1[[#Headers],[Facility Name]:[in partner]],0),FALSE)</f>
        <v>0</v>
      </c>
      <c r="R24">
        <f>VLOOKUP($E24,Facilities!$B:$W,MATCH(R$2,Table1[[#Headers],[Facility Name]:[in partner]],0),FALSE)</f>
        <v>0</v>
      </c>
      <c r="S24">
        <f>VLOOKUP($E24,Facilities!$B:$W,MATCH(S$2,Table1[[#Headers],[Facility Name]:[in partner]],0),FALSE)</f>
        <v>0</v>
      </c>
      <c r="T24">
        <f>VLOOKUP($E24,Facilities!$B:$W,MATCH(T$2,Table1[[#Headers],[Facility Name]:[in partner]],0),FALSE)</f>
        <v>0</v>
      </c>
      <c r="U24" t="str">
        <f>VLOOKUP($E24,Facilities!$B:$W,MATCH(U$2,Table1[[#Headers],[Facility Name]:[in partner]],0),FALSE)</f>
        <v>Y</v>
      </c>
      <c r="V24" t="str">
        <f>VLOOKUP($E24,Facilities!$B:$W,MATCH(V$2,Table1[[#Headers],[Facility Name]:[in partner]],0),FALSE)</f>
        <v>Grey Lynn Library Hall</v>
      </c>
      <c r="W24" t="str">
        <f>VLOOKUP($E24,Facilities!$B:$W,MATCH(W$2,Table1[[#Headers],[Facility Name]:[in partner]],0),FALSE)</f>
        <v>Y</v>
      </c>
      <c r="X24" t="e">
        <f>VLOOKUP($E24,Facilities!$B:$W,MATCH(X$2,Table1[[#Headers],[Facility Name]:[in partner]],0),FALSE)</f>
        <v>#N/A</v>
      </c>
    </row>
    <row r="25" spans="1:24">
      <c r="A25" s="6" t="s">
        <v>1013</v>
      </c>
      <c r="B25" s="6" t="s">
        <v>1014</v>
      </c>
      <c r="C25" s="6" t="s">
        <v>956</v>
      </c>
      <c r="D25" s="6" t="s">
        <v>967</v>
      </c>
      <c r="E25" s="6" t="s">
        <v>275</v>
      </c>
      <c r="F25" t="str">
        <f>VLOOKUP($E25,Facilities!$B:$W,MATCH(F$2,Table1[[#Headers],[Facility Name]:[in partner]],0),FALSE)</f>
        <v>Cnr Great North and Pt Chevalier Rds</v>
      </c>
      <c r="G25" t="str">
        <f>VLOOKUP($E25,Facilities!$B:$W,MATCH(G$2,Table1[[#Headers],[Facility Name]:[in partner]],0),FALSE)</f>
        <v>Albert-Eden</v>
      </c>
      <c r="H25" t="str">
        <f>VLOOKUP($E25,Facilities!$B:$W,MATCH(H$2,Table1[[#Headers],[Facility Name]:[in partner]],0),FALSE)</f>
        <v>Council-owned</v>
      </c>
      <c r="I25" t="str">
        <f>VLOOKUP($E25,Facilities!$B:$W,MATCH(I$2,Table1[[#Headers],[Facility Name]:[in partner]],0),FALSE)</f>
        <v>Connected Communities</v>
      </c>
      <c r="J25" t="str">
        <f>VLOOKUP($E25,Facilities!$B:$W,MATCH(J$2,Table1[[#Headers],[Facility Name]:[in partner]],0),FALSE)</f>
        <v>Council led</v>
      </c>
      <c r="K25" t="str">
        <f>VLOOKUP($E25,Facilities!$B:$W,MATCH(K$2,Table1[[#Headers],[Facility Name]:[in partner]],0),FALSE)</f>
        <v>Community Library</v>
      </c>
      <c r="L25" t="str">
        <f>VLOOKUP($E25,Facilities!$B:$W,MATCH(L$2,Table1[[#Headers],[Facility Name]:[in partner]],0),FALSE)</f>
        <v>Y</v>
      </c>
      <c r="M25" t="str">
        <f>VLOOKUP($E25,Facilities!$B:$W,MATCH(M$2,Table1[[#Headers],[Facility Name]:[in partner]],0),FALSE)</f>
        <v>Internally operated</v>
      </c>
      <c r="N25">
        <f>VLOOKUP($E25,Facilities!$B:$W,MATCH(N$2,Table1[[#Headers],[Facility Name]:[in partner]],0),FALSE)</f>
        <v>0</v>
      </c>
      <c r="O25" t="str">
        <f>VLOOKUP($E25,Facilities!$B:$W,MATCH(O$2,Table1[[#Headers],[Facility Name]:[in partner]],0),FALSE)</f>
        <v>Lead and Coach</v>
      </c>
      <c r="P25">
        <f>VLOOKUP($E25,Facilities!$B:$W,MATCH(P$2,Table1[[#Headers],[Facility Name]:[in partner]],0),FALSE)</f>
        <v>0</v>
      </c>
      <c r="Q25">
        <f>VLOOKUP($E25,Facilities!$B:$W,MATCH(Q$2,Table1[[#Headers],[Facility Name]:[in partner]],0),FALSE)</f>
        <v>0</v>
      </c>
      <c r="R25">
        <f>VLOOKUP($E25,Facilities!$B:$W,MATCH(R$2,Table1[[#Headers],[Facility Name]:[in partner]],0),FALSE)</f>
        <v>0</v>
      </c>
      <c r="S25" t="str">
        <f>VLOOKUP($E25,Facilities!$B:$W,MATCH(S$2,Table1[[#Headers],[Facility Name]:[in partner]],0),FALSE)</f>
        <v>Y</v>
      </c>
      <c r="T25">
        <f>VLOOKUP($E25,Facilities!$B:$W,MATCH(T$2,Table1[[#Headers],[Facility Name]:[in partner]],0),FALSE)</f>
        <v>0</v>
      </c>
      <c r="U25">
        <f>VLOOKUP($E25,Facilities!$B:$W,MATCH(U$2,Table1[[#Headers],[Facility Name]:[in partner]],0),FALSE)</f>
        <v>0</v>
      </c>
      <c r="V25" t="str">
        <f>VLOOKUP($E25,Facilities!$B:$W,MATCH(V$2,Table1[[#Headers],[Facility Name]:[in partner]],0),FALSE)</f>
        <v>Point Chevalier Library</v>
      </c>
      <c r="W25" t="str">
        <f>VLOOKUP($E25,Facilities!$B:$W,MATCH(W$2,Table1[[#Headers],[Facility Name]:[in partner]],0),FALSE)</f>
        <v>Y</v>
      </c>
      <c r="X25" t="e">
        <f>VLOOKUP($E25,Facilities!$B:$W,MATCH(X$2,Table1[[#Headers],[Facility Name]:[in partner]],0),FALSE)</f>
        <v>#N/A</v>
      </c>
    </row>
    <row r="26" spans="1:24">
      <c r="A26" s="6" t="s">
        <v>1015</v>
      </c>
      <c r="B26" s="6" t="s">
        <v>1012</v>
      </c>
      <c r="C26" s="6" t="s">
        <v>956</v>
      </c>
      <c r="D26" s="6" t="s">
        <v>967</v>
      </c>
      <c r="E26" s="6" t="s">
        <v>913</v>
      </c>
      <c r="F26" t="str">
        <f>VLOOKUP($E26,Facilities!$B:$W,MATCH(F$2,Table1[[#Headers],[Facility Name]:[in partner]],0),FALSE)</f>
        <v>474 Great North Road</v>
      </c>
      <c r="G26" t="str">
        <f>VLOOKUP($E26,Facilities!$B:$W,MATCH(G$2,Table1[[#Headers],[Facility Name]:[in partner]],0),FALSE)</f>
        <v>Waitemata</v>
      </c>
      <c r="H26" t="str">
        <f>VLOOKUP($E26,Facilities!$B:$W,MATCH(H$2,Table1[[#Headers],[Facility Name]:[in partner]],0),FALSE)</f>
        <v>Council-owned</v>
      </c>
      <c r="I26" t="str">
        <f>VLOOKUP($E26,Facilities!$B:$W,MATCH(I$2,Table1[[#Headers],[Facility Name]:[in partner]],0),FALSE)</f>
        <v>Connected Communities</v>
      </c>
      <c r="J26" t="str">
        <f>VLOOKUP($E26,Facilities!$B:$W,MATCH(J$2,Table1[[#Headers],[Facility Name]:[in partner]],0),FALSE)</f>
        <v>Council led</v>
      </c>
      <c r="K26" t="str">
        <f>VLOOKUP($E26,Facilities!$B:$W,MATCH(K$2,Table1[[#Headers],[Facility Name]:[in partner]],0),FALSE)</f>
        <v>Community Library</v>
      </c>
      <c r="L26" t="str">
        <f>VLOOKUP($E26,Facilities!$B:$W,MATCH(L$2,Table1[[#Headers],[Facility Name]:[in partner]],0),FALSE)</f>
        <v>N</v>
      </c>
      <c r="M26" t="str">
        <f>VLOOKUP($E26,Facilities!$B:$W,MATCH(M$2,Table1[[#Headers],[Facility Name]:[in partner]],0),FALSE)</f>
        <v>Internally operated</v>
      </c>
      <c r="N26">
        <f>VLOOKUP($E26,Facilities!$B:$W,MATCH(N$2,Table1[[#Headers],[Facility Name]:[in partner]],0),FALSE)</f>
        <v>0</v>
      </c>
      <c r="O26" t="str">
        <f>VLOOKUP($E26,Facilities!$B:$W,MATCH(O$2,Table1[[#Headers],[Facility Name]:[in partner]],0),FALSE)</f>
        <v>Lead and Coach</v>
      </c>
      <c r="P26">
        <f>VLOOKUP($E26,Facilities!$B:$W,MATCH(P$2,Table1[[#Headers],[Facility Name]:[in partner]],0),FALSE)</f>
        <v>0</v>
      </c>
      <c r="Q26">
        <f>VLOOKUP($E26,Facilities!$B:$W,MATCH(Q$2,Table1[[#Headers],[Facility Name]:[in partner]],0),FALSE)</f>
        <v>0</v>
      </c>
      <c r="R26">
        <f>VLOOKUP($E26,Facilities!$B:$W,MATCH(R$2,Table1[[#Headers],[Facility Name]:[in partner]],0),FALSE)</f>
        <v>0</v>
      </c>
      <c r="S26" t="str">
        <f>VLOOKUP($E26,Facilities!$B:$W,MATCH(S$2,Table1[[#Headers],[Facility Name]:[in partner]],0),FALSE)</f>
        <v>Y</v>
      </c>
      <c r="T26">
        <f>VLOOKUP($E26,Facilities!$B:$W,MATCH(T$2,Table1[[#Headers],[Facility Name]:[in partner]],0),FALSE)</f>
        <v>0</v>
      </c>
      <c r="U26">
        <f>VLOOKUP($E26,Facilities!$B:$W,MATCH(U$2,Table1[[#Headers],[Facility Name]:[in partner]],0),FALSE)</f>
        <v>0</v>
      </c>
      <c r="V26" t="e">
        <f>VLOOKUP($E26,Facilities!$B:$W,MATCH(V$2,Table1[[#Headers],[Facility Name]:[in partner]],0),FALSE)</f>
        <v>#N/A</v>
      </c>
      <c r="W26" t="str">
        <f>VLOOKUP($E26,Facilities!$B:$W,MATCH(W$2,Table1[[#Headers],[Facility Name]:[in partner]],0),FALSE)</f>
        <v>N</v>
      </c>
      <c r="X26" t="e">
        <f>VLOOKUP($E26,Facilities!$B:$W,MATCH(X$2,Table1[[#Headers],[Facility Name]:[in partner]],0),FALSE)</f>
        <v>#N/A</v>
      </c>
    </row>
    <row r="27" spans="1:24">
      <c r="A27" s="6" t="s">
        <v>1016</v>
      </c>
      <c r="B27" s="6" t="s">
        <v>1017</v>
      </c>
      <c r="C27" s="6" t="s">
        <v>973</v>
      </c>
      <c r="D27" s="6" t="s">
        <v>957</v>
      </c>
      <c r="E27" s="6" t="s">
        <v>1018</v>
      </c>
      <c r="F27" t="e">
        <f>VLOOKUP($E27,Facilities!$B:$W,MATCH(F$2,Table1[[#Headers],[Facility Name]:[in partner]],0),FALSE)</f>
        <v>#N/A</v>
      </c>
      <c r="G27" t="e">
        <f>VLOOKUP($E27,Facilities!$B:$W,MATCH(G$2,Table1[[#Headers],[Facility Name]:[in partner]],0),FALSE)</f>
        <v>#N/A</v>
      </c>
      <c r="H27" t="e">
        <f>VLOOKUP($E27,Facilities!$B:$W,MATCH(H$2,Table1[[#Headers],[Facility Name]:[in partner]],0),FALSE)</f>
        <v>#N/A</v>
      </c>
      <c r="I27" t="e">
        <f>VLOOKUP($E27,Facilities!$B:$W,MATCH(I$2,Table1[[#Headers],[Facility Name]:[in partner]],0),FALSE)</f>
        <v>#N/A</v>
      </c>
      <c r="J27" t="e">
        <f>VLOOKUP($E27,Facilities!$B:$W,MATCH(J$2,Table1[[#Headers],[Facility Name]:[in partner]],0),FALSE)</f>
        <v>#N/A</v>
      </c>
      <c r="K27" t="e">
        <f>VLOOKUP($E27,Facilities!$B:$W,MATCH(K$2,Table1[[#Headers],[Facility Name]:[in partner]],0),FALSE)</f>
        <v>#N/A</v>
      </c>
      <c r="L27" t="e">
        <f>VLOOKUP($E27,Facilities!$B:$W,MATCH(L$2,Table1[[#Headers],[Facility Name]:[in partner]],0),FALSE)</f>
        <v>#N/A</v>
      </c>
      <c r="M27" t="e">
        <f>VLOOKUP($E27,Facilities!$B:$W,MATCH(M$2,Table1[[#Headers],[Facility Name]:[in partner]],0),FALSE)</f>
        <v>#N/A</v>
      </c>
      <c r="N27" t="e">
        <f>VLOOKUP($E27,Facilities!$B:$W,MATCH(N$2,Table1[[#Headers],[Facility Name]:[in partner]],0),FALSE)</f>
        <v>#N/A</v>
      </c>
      <c r="O27" t="e">
        <f>VLOOKUP($E27,Facilities!$B:$W,MATCH(O$2,Table1[[#Headers],[Facility Name]:[in partner]],0),FALSE)</f>
        <v>#N/A</v>
      </c>
      <c r="P27" t="e">
        <f>VLOOKUP($E27,Facilities!$B:$W,MATCH(P$2,Table1[[#Headers],[Facility Name]:[in partner]],0),FALSE)</f>
        <v>#N/A</v>
      </c>
      <c r="Q27" t="e">
        <f>VLOOKUP($E27,Facilities!$B:$W,MATCH(Q$2,Table1[[#Headers],[Facility Name]:[in partner]],0),FALSE)</f>
        <v>#N/A</v>
      </c>
      <c r="R27" t="e">
        <f>VLOOKUP($E27,Facilities!$B:$W,MATCH(R$2,Table1[[#Headers],[Facility Name]:[in partner]],0),FALSE)</f>
        <v>#N/A</v>
      </c>
      <c r="S27" t="e">
        <f>VLOOKUP($E27,Facilities!$B:$W,MATCH(S$2,Table1[[#Headers],[Facility Name]:[in partner]],0),FALSE)</f>
        <v>#N/A</v>
      </c>
      <c r="T27" t="e">
        <f>VLOOKUP($E27,Facilities!$B:$W,MATCH(T$2,Table1[[#Headers],[Facility Name]:[in partner]],0),FALSE)</f>
        <v>#N/A</v>
      </c>
      <c r="U27" t="e">
        <f>VLOOKUP($E27,Facilities!$B:$W,MATCH(U$2,Table1[[#Headers],[Facility Name]:[in partner]],0),FALSE)</f>
        <v>#N/A</v>
      </c>
      <c r="V27" t="e">
        <f>VLOOKUP($E27,Facilities!$B:$W,MATCH(V$2,Table1[[#Headers],[Facility Name]:[in partner]],0),FALSE)</f>
        <v>#N/A</v>
      </c>
      <c r="W27" t="e">
        <f>VLOOKUP($E27,Facilities!$B:$W,MATCH(W$2,Table1[[#Headers],[Facility Name]:[in partner]],0),FALSE)</f>
        <v>#N/A</v>
      </c>
      <c r="X27" t="e">
        <f>VLOOKUP($E27,Facilities!$B:$W,MATCH(X$2,Table1[[#Headers],[Facility Name]:[in partner]],0),FALSE)</f>
        <v>#N/A</v>
      </c>
    </row>
    <row r="28" spans="1:24">
      <c r="A28" s="6" t="s">
        <v>1019</v>
      </c>
      <c r="B28" s="6" t="s">
        <v>1020</v>
      </c>
      <c r="C28" s="6" t="s">
        <v>956</v>
      </c>
      <c r="D28" s="6" t="s">
        <v>967</v>
      </c>
      <c r="E28" s="6" t="s">
        <v>746</v>
      </c>
      <c r="F28" t="str">
        <f>VLOOKUP($E28,Facilities!$B:$W,MATCH(F$2,Table1[[#Headers],[Facility Name]:[in partner]],0),FALSE)</f>
        <v>429 Remuera Rd</v>
      </c>
      <c r="G28" t="str">
        <f>VLOOKUP($E28,Facilities!$B:$W,MATCH(G$2,Table1[[#Headers],[Facility Name]:[in partner]],0),FALSE)</f>
        <v>Orakei</v>
      </c>
      <c r="H28" t="str">
        <f>VLOOKUP($E28,Facilities!$B:$W,MATCH(H$2,Table1[[#Headers],[Facility Name]:[in partner]],0),FALSE)</f>
        <v>Council-owned</v>
      </c>
      <c r="I28" t="str">
        <f>VLOOKUP($E28,Facilities!$B:$W,MATCH(I$2,Table1[[#Headers],[Facility Name]:[in partner]],0),FALSE)</f>
        <v>Connected Communities</v>
      </c>
      <c r="J28" t="str">
        <f>VLOOKUP($E28,Facilities!$B:$W,MATCH(J$2,Table1[[#Headers],[Facility Name]:[in partner]],0),FALSE)</f>
        <v>Council led</v>
      </c>
      <c r="K28" t="str">
        <f>VLOOKUP($E28,Facilities!$B:$W,MATCH(K$2,Table1[[#Headers],[Facility Name]:[in partner]],0),FALSE)</f>
        <v>Community Library</v>
      </c>
      <c r="L28" t="str">
        <f>VLOOKUP($E28,Facilities!$B:$W,MATCH(L$2,Table1[[#Headers],[Facility Name]:[in partner]],0),FALSE)</f>
        <v>N</v>
      </c>
      <c r="M28" t="str">
        <f>VLOOKUP($E28,Facilities!$B:$W,MATCH(M$2,Table1[[#Headers],[Facility Name]:[in partner]],0),FALSE)</f>
        <v>Internally operated</v>
      </c>
      <c r="N28">
        <f>VLOOKUP($E28,Facilities!$B:$W,MATCH(N$2,Table1[[#Headers],[Facility Name]:[in partner]],0),FALSE)</f>
        <v>0</v>
      </c>
      <c r="O28" t="str">
        <f>VLOOKUP($E28,Facilities!$B:$W,MATCH(O$2,Table1[[#Headers],[Facility Name]:[in partner]],0),FALSE)</f>
        <v>Lead and Coach</v>
      </c>
      <c r="P28">
        <f>VLOOKUP($E28,Facilities!$B:$W,MATCH(P$2,Table1[[#Headers],[Facility Name]:[in partner]],0),FALSE)</f>
        <v>0</v>
      </c>
      <c r="Q28">
        <f>VLOOKUP($E28,Facilities!$B:$W,MATCH(Q$2,Table1[[#Headers],[Facility Name]:[in partner]],0),FALSE)</f>
        <v>0</v>
      </c>
      <c r="R28">
        <f>VLOOKUP($E28,Facilities!$B:$W,MATCH(R$2,Table1[[#Headers],[Facility Name]:[in partner]],0),FALSE)</f>
        <v>0</v>
      </c>
      <c r="S28" t="str">
        <f>VLOOKUP($E28,Facilities!$B:$W,MATCH(S$2,Table1[[#Headers],[Facility Name]:[in partner]],0),FALSE)</f>
        <v>Y</v>
      </c>
      <c r="T28">
        <f>VLOOKUP($E28,Facilities!$B:$W,MATCH(T$2,Table1[[#Headers],[Facility Name]:[in partner]],0),FALSE)</f>
        <v>0</v>
      </c>
      <c r="U28">
        <f>VLOOKUP($E28,Facilities!$B:$W,MATCH(U$2,Table1[[#Headers],[Facility Name]:[in partner]],0),FALSE)</f>
        <v>0</v>
      </c>
      <c r="V28" t="e">
        <f>VLOOKUP($E28,Facilities!$B:$W,MATCH(V$2,Table1[[#Headers],[Facility Name]:[in partner]],0),FALSE)</f>
        <v>#N/A</v>
      </c>
      <c r="W28" t="str">
        <f>VLOOKUP($E28,Facilities!$B:$W,MATCH(W$2,Table1[[#Headers],[Facility Name]:[in partner]],0),FALSE)</f>
        <v>N</v>
      </c>
      <c r="X28" t="e">
        <f>VLOOKUP($E28,Facilities!$B:$W,MATCH(X$2,Table1[[#Headers],[Facility Name]:[in partner]],0),FALSE)</f>
        <v>#N/A</v>
      </c>
    </row>
    <row r="29" spans="1:24">
      <c r="A29" s="6" t="s">
        <v>1021</v>
      </c>
      <c r="B29" s="6" t="s">
        <v>1022</v>
      </c>
      <c r="C29" s="6" t="s">
        <v>960</v>
      </c>
      <c r="D29" s="6" t="s">
        <v>981</v>
      </c>
      <c r="E29" s="6" t="s">
        <v>185</v>
      </c>
      <c r="F29" t="str">
        <f>VLOOKUP($E29,Facilities!$B:$W,MATCH(F$2,Table1[[#Headers],[Facility Name]:[in partner]],0),FALSE)</f>
        <v>29 St Johns Road</v>
      </c>
      <c r="G29" t="str">
        <f>VLOOKUP($E29,Facilities!$B:$W,MATCH(G$2,Table1[[#Headers],[Facility Name]:[in partner]],0),FALSE)</f>
        <v>Orakei</v>
      </c>
      <c r="H29" t="str">
        <f>VLOOKUP($E29,Facilities!$B:$W,MATCH(H$2,Table1[[#Headers],[Facility Name]:[in partner]],0),FALSE)</f>
        <v>Council-owned</v>
      </c>
      <c r="I29" t="str">
        <f>VLOOKUP($E29,Facilities!$B:$W,MATCH(I$2,Table1[[#Headers],[Facility Name]:[in partner]],0),FALSE)</f>
        <v>Connected Communities</v>
      </c>
      <c r="J29" t="str">
        <f>VLOOKUP($E29,Facilities!$B:$W,MATCH(J$2,Table1[[#Headers],[Facility Name]:[in partner]],0),FALSE)</f>
        <v>Council led</v>
      </c>
      <c r="K29" t="str">
        <f>VLOOKUP($E29,Facilities!$B:$W,MATCH(K$2,Table1[[#Headers],[Facility Name]:[in partner]],0),FALSE)</f>
        <v>Community Centre</v>
      </c>
      <c r="L29" t="str">
        <f>VLOOKUP($E29,Facilities!$B:$W,MATCH(L$2,Table1[[#Headers],[Facility Name]:[in partner]],0),FALSE)</f>
        <v>Y</v>
      </c>
      <c r="M29" t="str">
        <f>VLOOKUP($E29,Facilities!$B:$W,MATCH(M$2,Table1[[#Headers],[Facility Name]:[in partner]],0),FALSE)</f>
        <v>Internally operated</v>
      </c>
      <c r="N29">
        <f>VLOOKUP($E29,Facilities!$B:$W,MATCH(N$2,Table1[[#Headers],[Facility Name]:[in partner]],0),FALSE)</f>
        <v>0</v>
      </c>
      <c r="O29" t="str">
        <f>VLOOKUP($E29,Facilities!$B:$W,MATCH(O$2,Table1[[#Headers],[Facility Name]:[in partner]],0),FALSE)</f>
        <v>Lead and Coach</v>
      </c>
      <c r="P29" t="str">
        <f>VLOOKUP($E29,Facilities!$B:$W,MATCH(P$2,Table1[[#Headers],[Facility Name]:[in partner]],0),FALSE)</f>
        <v>Y</v>
      </c>
      <c r="Q29">
        <f>VLOOKUP($E29,Facilities!$B:$W,MATCH(Q$2,Table1[[#Headers],[Facility Name]:[in partner]],0),FALSE)</f>
        <v>0</v>
      </c>
      <c r="R29">
        <f>VLOOKUP($E29,Facilities!$B:$W,MATCH(R$2,Table1[[#Headers],[Facility Name]:[in partner]],0),FALSE)</f>
        <v>0</v>
      </c>
      <c r="S29">
        <f>VLOOKUP($E29,Facilities!$B:$W,MATCH(S$2,Table1[[#Headers],[Facility Name]:[in partner]],0),FALSE)</f>
        <v>0</v>
      </c>
      <c r="T29">
        <f>VLOOKUP($E29,Facilities!$B:$W,MATCH(T$2,Table1[[#Headers],[Facility Name]:[in partner]],0),FALSE)</f>
        <v>0</v>
      </c>
      <c r="U29">
        <f>VLOOKUP($E29,Facilities!$B:$W,MATCH(U$2,Table1[[#Headers],[Facility Name]:[in partner]],0),FALSE)</f>
        <v>0</v>
      </c>
      <c r="V29" t="str">
        <f>VLOOKUP($E29,Facilities!$B:$W,MATCH(V$2,Table1[[#Headers],[Facility Name]:[in partner]],0),FALSE)</f>
        <v>Meadowbank Community Centre</v>
      </c>
      <c r="W29" t="str">
        <f>VLOOKUP($E29,Facilities!$B:$W,MATCH(W$2,Table1[[#Headers],[Facility Name]:[in partner]],0),FALSE)</f>
        <v>Y</v>
      </c>
      <c r="X29" t="e">
        <f>VLOOKUP($E29,Facilities!$B:$W,MATCH(X$2,Table1[[#Headers],[Facility Name]:[in partner]],0),FALSE)</f>
        <v>#N/A</v>
      </c>
    </row>
    <row r="30" spans="1:24">
      <c r="A30" s="6" t="s">
        <v>1023</v>
      </c>
      <c r="B30" s="6" t="s">
        <v>1024</v>
      </c>
      <c r="C30" s="6" t="s">
        <v>960</v>
      </c>
      <c r="D30" s="6" t="s">
        <v>981</v>
      </c>
      <c r="E30" s="6" t="s">
        <v>126</v>
      </c>
      <c r="F30" t="str">
        <f>VLOOKUP($E30,Facilities!$B:$W,MATCH(F$2,Table1[[#Headers],[Facility Name]:[in partner]],0),FALSE)</f>
        <v>510 Richmond Road</v>
      </c>
      <c r="G30" t="str">
        <f>VLOOKUP($E30,Facilities!$B:$W,MATCH(G$2,Table1[[#Headers],[Facility Name]:[in partner]],0),FALSE)</f>
        <v>Waitemata</v>
      </c>
      <c r="H30" t="str">
        <f>VLOOKUP($E30,Facilities!$B:$W,MATCH(H$2,Table1[[#Headers],[Facility Name]:[in partner]],0),FALSE)</f>
        <v>Council-owned</v>
      </c>
      <c r="I30" t="str">
        <f>VLOOKUP($E30,Facilities!$B:$W,MATCH(I$2,Table1[[#Headers],[Facility Name]:[in partner]],0),FALSE)</f>
        <v>Connected Communities</v>
      </c>
      <c r="J30" t="str">
        <f>VLOOKUP($E30,Facilities!$B:$W,MATCH(J$2,Table1[[#Headers],[Facility Name]:[in partner]],0),FALSE)</f>
        <v>Community led</v>
      </c>
      <c r="K30" t="str">
        <f>VLOOKUP($E30,Facilities!$B:$W,MATCH(K$2,Table1[[#Headers],[Facility Name]:[in partner]],0),FALSE)</f>
        <v>Community Centre</v>
      </c>
      <c r="L30" t="str">
        <f>VLOOKUP($E30,Facilities!$B:$W,MATCH(L$2,Table1[[#Headers],[Facility Name]:[in partner]],0),FALSE)</f>
        <v>Y</v>
      </c>
      <c r="M30" t="str">
        <f>VLOOKUP($E30,Facilities!$B:$W,MATCH(M$2,Table1[[#Headers],[Facility Name]:[in partner]],0),FALSE)</f>
        <v>Service agreement</v>
      </c>
      <c r="N30">
        <f>VLOOKUP($E30,Facilities!$B:$W,MATCH(N$2,Table1[[#Headers],[Facility Name]:[in partner]],0),FALSE)</f>
        <v>0</v>
      </c>
      <c r="O30" t="str">
        <f>VLOOKUP($E30,Facilities!$B:$W,MATCH(O$2,Table1[[#Headers],[Facility Name]:[in partner]],0),FALSE)</f>
        <v>Place &amp; Partner Specialists (Community)</v>
      </c>
      <c r="P30" t="str">
        <f>VLOOKUP($E30,Facilities!$B:$W,MATCH(P$2,Table1[[#Headers],[Facility Name]:[in partner]],0),FALSE)</f>
        <v>Y</v>
      </c>
      <c r="Q30">
        <f>VLOOKUP($E30,Facilities!$B:$W,MATCH(Q$2,Table1[[#Headers],[Facility Name]:[in partner]],0),FALSE)</f>
        <v>0</v>
      </c>
      <c r="R30">
        <f>VLOOKUP($E30,Facilities!$B:$W,MATCH(R$2,Table1[[#Headers],[Facility Name]:[in partner]],0),FALSE)</f>
        <v>0</v>
      </c>
      <c r="S30">
        <f>VLOOKUP($E30,Facilities!$B:$W,MATCH(S$2,Table1[[#Headers],[Facility Name]:[in partner]],0),FALSE)</f>
        <v>0</v>
      </c>
      <c r="T30">
        <f>VLOOKUP($E30,Facilities!$B:$W,MATCH(T$2,Table1[[#Headers],[Facility Name]:[in partner]],0),FALSE)</f>
        <v>0</v>
      </c>
      <c r="U30">
        <f>VLOOKUP($E30,Facilities!$B:$W,MATCH(U$2,Table1[[#Headers],[Facility Name]:[in partner]],0),FALSE)</f>
        <v>0</v>
      </c>
      <c r="V30" t="str">
        <f>VLOOKUP($E30,Facilities!$B:$W,MATCH(V$2,Table1[[#Headers],[Facility Name]:[in partner]],0),FALSE)</f>
        <v>Grey Lynn Community Centre</v>
      </c>
      <c r="W30" t="str">
        <f>VLOOKUP($E30,Facilities!$B:$W,MATCH(W$2,Table1[[#Headers],[Facility Name]:[in partner]],0),FALSE)</f>
        <v>N</v>
      </c>
      <c r="X30" t="str">
        <f>VLOOKUP($E30,Facilities!$B:$W,MATCH(X$2,Table1[[#Headers],[Facility Name]:[in partner]],0),FALSE)</f>
        <v>Grey Lynn Community Centre</v>
      </c>
    </row>
    <row r="31" spans="1:24">
      <c r="A31" s="6" t="s">
        <v>1025</v>
      </c>
      <c r="B31" s="6" t="s">
        <v>1026</v>
      </c>
      <c r="C31" s="6" t="s">
        <v>956</v>
      </c>
      <c r="D31" s="6" t="s">
        <v>967</v>
      </c>
      <c r="E31" s="6" t="s">
        <v>1027</v>
      </c>
      <c r="F31" t="e">
        <f>VLOOKUP($E31,Facilities!$B:$W,MATCH(F$2,Table1[[#Headers],[Facility Name]:[in partner]],0),FALSE)</f>
        <v>#N/A</v>
      </c>
      <c r="G31" t="e">
        <f>VLOOKUP($E31,Facilities!$B:$W,MATCH(G$2,Table1[[#Headers],[Facility Name]:[in partner]],0),FALSE)</f>
        <v>#N/A</v>
      </c>
      <c r="H31" t="e">
        <f>VLOOKUP($E31,Facilities!$B:$W,MATCH(H$2,Table1[[#Headers],[Facility Name]:[in partner]],0),FALSE)</f>
        <v>#N/A</v>
      </c>
      <c r="I31" t="e">
        <f>VLOOKUP($E31,Facilities!$B:$W,MATCH(I$2,Table1[[#Headers],[Facility Name]:[in partner]],0),FALSE)</f>
        <v>#N/A</v>
      </c>
      <c r="J31" t="e">
        <f>VLOOKUP($E31,Facilities!$B:$W,MATCH(J$2,Table1[[#Headers],[Facility Name]:[in partner]],0),FALSE)</f>
        <v>#N/A</v>
      </c>
      <c r="K31" t="e">
        <f>VLOOKUP($E31,Facilities!$B:$W,MATCH(K$2,Table1[[#Headers],[Facility Name]:[in partner]],0),FALSE)</f>
        <v>#N/A</v>
      </c>
      <c r="L31" t="e">
        <f>VLOOKUP($E31,Facilities!$B:$W,MATCH(L$2,Table1[[#Headers],[Facility Name]:[in partner]],0),FALSE)</f>
        <v>#N/A</v>
      </c>
      <c r="M31" t="e">
        <f>VLOOKUP($E31,Facilities!$B:$W,MATCH(M$2,Table1[[#Headers],[Facility Name]:[in partner]],0),FALSE)</f>
        <v>#N/A</v>
      </c>
      <c r="N31" t="e">
        <f>VLOOKUP($E31,Facilities!$B:$W,MATCH(N$2,Table1[[#Headers],[Facility Name]:[in partner]],0),FALSE)</f>
        <v>#N/A</v>
      </c>
      <c r="O31" t="e">
        <f>VLOOKUP($E31,Facilities!$B:$W,MATCH(O$2,Table1[[#Headers],[Facility Name]:[in partner]],0),FALSE)</f>
        <v>#N/A</v>
      </c>
      <c r="P31" t="e">
        <f>VLOOKUP($E31,Facilities!$B:$W,MATCH(P$2,Table1[[#Headers],[Facility Name]:[in partner]],0),FALSE)</f>
        <v>#N/A</v>
      </c>
      <c r="Q31" t="e">
        <f>VLOOKUP($E31,Facilities!$B:$W,MATCH(Q$2,Table1[[#Headers],[Facility Name]:[in partner]],0),FALSE)</f>
        <v>#N/A</v>
      </c>
      <c r="R31" t="e">
        <f>VLOOKUP($E31,Facilities!$B:$W,MATCH(R$2,Table1[[#Headers],[Facility Name]:[in partner]],0),FALSE)</f>
        <v>#N/A</v>
      </c>
      <c r="S31" t="e">
        <f>VLOOKUP($E31,Facilities!$B:$W,MATCH(S$2,Table1[[#Headers],[Facility Name]:[in partner]],0),FALSE)</f>
        <v>#N/A</v>
      </c>
      <c r="T31" t="e">
        <f>VLOOKUP($E31,Facilities!$B:$W,MATCH(T$2,Table1[[#Headers],[Facility Name]:[in partner]],0),FALSE)</f>
        <v>#N/A</v>
      </c>
      <c r="U31" t="e">
        <f>VLOOKUP($E31,Facilities!$B:$W,MATCH(U$2,Table1[[#Headers],[Facility Name]:[in partner]],0),FALSE)</f>
        <v>#N/A</v>
      </c>
      <c r="V31" t="e">
        <f>VLOOKUP($E31,Facilities!$B:$W,MATCH(V$2,Table1[[#Headers],[Facility Name]:[in partner]],0),FALSE)</f>
        <v>#N/A</v>
      </c>
      <c r="W31" t="e">
        <f>VLOOKUP($E31,Facilities!$B:$W,MATCH(W$2,Table1[[#Headers],[Facility Name]:[in partner]],0),FALSE)</f>
        <v>#N/A</v>
      </c>
      <c r="X31" t="e">
        <f>VLOOKUP($E31,Facilities!$B:$W,MATCH(X$2,Table1[[#Headers],[Facility Name]:[in partner]],0),FALSE)</f>
        <v>#N/A</v>
      </c>
    </row>
    <row r="32" spans="1:24">
      <c r="A32" s="6" t="s">
        <v>1028</v>
      </c>
      <c r="B32" s="6" t="s">
        <v>1029</v>
      </c>
      <c r="C32" s="6" t="s">
        <v>956</v>
      </c>
      <c r="D32" s="6" t="s">
        <v>967</v>
      </c>
      <c r="E32" s="6" t="s">
        <v>1030</v>
      </c>
      <c r="F32" t="e">
        <f>VLOOKUP($E32,Facilities!$B:$W,MATCH(F$2,Table1[[#Headers],[Facility Name]:[in partner]],0),FALSE)</f>
        <v>#N/A</v>
      </c>
      <c r="G32" t="e">
        <f>VLOOKUP($E32,Facilities!$B:$W,MATCH(G$2,Table1[[#Headers],[Facility Name]:[in partner]],0),FALSE)</f>
        <v>#N/A</v>
      </c>
      <c r="H32" t="e">
        <f>VLOOKUP($E32,Facilities!$B:$W,MATCH(H$2,Table1[[#Headers],[Facility Name]:[in partner]],0),FALSE)</f>
        <v>#N/A</v>
      </c>
      <c r="I32" t="e">
        <f>VLOOKUP($E32,Facilities!$B:$W,MATCH(I$2,Table1[[#Headers],[Facility Name]:[in partner]],0),FALSE)</f>
        <v>#N/A</v>
      </c>
      <c r="J32" t="e">
        <f>VLOOKUP($E32,Facilities!$B:$W,MATCH(J$2,Table1[[#Headers],[Facility Name]:[in partner]],0),FALSE)</f>
        <v>#N/A</v>
      </c>
      <c r="K32" t="e">
        <f>VLOOKUP($E32,Facilities!$B:$W,MATCH(K$2,Table1[[#Headers],[Facility Name]:[in partner]],0),FALSE)</f>
        <v>#N/A</v>
      </c>
      <c r="L32" t="e">
        <f>VLOOKUP($E32,Facilities!$B:$W,MATCH(L$2,Table1[[#Headers],[Facility Name]:[in partner]],0),FALSE)</f>
        <v>#N/A</v>
      </c>
      <c r="M32" t="e">
        <f>VLOOKUP($E32,Facilities!$B:$W,MATCH(M$2,Table1[[#Headers],[Facility Name]:[in partner]],0),FALSE)</f>
        <v>#N/A</v>
      </c>
      <c r="N32" t="e">
        <f>VLOOKUP($E32,Facilities!$B:$W,MATCH(N$2,Table1[[#Headers],[Facility Name]:[in partner]],0),FALSE)</f>
        <v>#N/A</v>
      </c>
      <c r="O32" t="e">
        <f>VLOOKUP($E32,Facilities!$B:$W,MATCH(O$2,Table1[[#Headers],[Facility Name]:[in partner]],0),FALSE)</f>
        <v>#N/A</v>
      </c>
      <c r="P32" t="e">
        <f>VLOOKUP($E32,Facilities!$B:$W,MATCH(P$2,Table1[[#Headers],[Facility Name]:[in partner]],0),FALSE)</f>
        <v>#N/A</v>
      </c>
      <c r="Q32" t="e">
        <f>VLOOKUP($E32,Facilities!$B:$W,MATCH(Q$2,Table1[[#Headers],[Facility Name]:[in partner]],0),FALSE)</f>
        <v>#N/A</v>
      </c>
      <c r="R32" t="e">
        <f>VLOOKUP($E32,Facilities!$B:$W,MATCH(R$2,Table1[[#Headers],[Facility Name]:[in partner]],0),FALSE)</f>
        <v>#N/A</v>
      </c>
      <c r="S32" t="e">
        <f>VLOOKUP($E32,Facilities!$B:$W,MATCH(S$2,Table1[[#Headers],[Facility Name]:[in partner]],0),FALSE)</f>
        <v>#N/A</v>
      </c>
      <c r="T32" t="e">
        <f>VLOOKUP($E32,Facilities!$B:$W,MATCH(T$2,Table1[[#Headers],[Facility Name]:[in partner]],0),FALSE)</f>
        <v>#N/A</v>
      </c>
      <c r="U32" t="e">
        <f>VLOOKUP($E32,Facilities!$B:$W,MATCH(U$2,Table1[[#Headers],[Facility Name]:[in partner]],0),FALSE)</f>
        <v>#N/A</v>
      </c>
      <c r="V32" t="e">
        <f>VLOOKUP($E32,Facilities!$B:$W,MATCH(V$2,Table1[[#Headers],[Facility Name]:[in partner]],0),FALSE)</f>
        <v>#N/A</v>
      </c>
      <c r="W32" t="e">
        <f>VLOOKUP($E32,Facilities!$B:$W,MATCH(W$2,Table1[[#Headers],[Facility Name]:[in partner]],0),FALSE)</f>
        <v>#N/A</v>
      </c>
      <c r="X32" t="e">
        <f>VLOOKUP($E32,Facilities!$B:$W,MATCH(X$2,Table1[[#Headers],[Facility Name]:[in partner]],0),FALSE)</f>
        <v>#N/A</v>
      </c>
    </row>
    <row r="33" spans="1:24">
      <c r="A33" s="6" t="s">
        <v>1031</v>
      </c>
      <c r="B33" s="6" t="s">
        <v>1032</v>
      </c>
      <c r="C33" s="6" t="s">
        <v>973</v>
      </c>
      <c r="D33" s="6" t="s">
        <v>957</v>
      </c>
      <c r="E33" s="6" t="s">
        <v>222</v>
      </c>
      <c r="F33" t="str">
        <f>VLOOKUP($E33,Facilities!$B:$W,MATCH(F$2,Table1[[#Headers],[Facility Name]:[in partner]],0),FALSE)</f>
        <v>Rata St  Blackpool</v>
      </c>
      <c r="G33" t="str">
        <f>VLOOKUP($E33,Facilities!$B:$W,MATCH(G$2,Table1[[#Headers],[Facility Name]:[in partner]],0),FALSE)</f>
        <v>Waiheke</v>
      </c>
      <c r="H33" t="str">
        <f>VLOOKUP($E33,Facilities!$B:$W,MATCH(H$2,Table1[[#Headers],[Facility Name]:[in partner]],0),FALSE)</f>
        <v>Council-owned</v>
      </c>
      <c r="I33" t="str">
        <f>VLOOKUP($E33,Facilities!$B:$W,MATCH(I$2,Table1[[#Headers],[Facility Name]:[in partner]],0),FALSE)</f>
        <v>VH Team</v>
      </c>
      <c r="J33" t="str">
        <f>VLOOKUP($E33,Facilities!$B:$W,MATCH(J$2,Table1[[#Headers],[Facility Name]:[in partner]],0),FALSE)</f>
        <v>Council led</v>
      </c>
      <c r="K33" t="str">
        <f>VLOOKUP($E33,Facilities!$B:$W,MATCH(K$2,Table1[[#Headers],[Facility Name]:[in partner]],0),FALSE)</f>
        <v>Venue for Hire</v>
      </c>
      <c r="L33" t="str">
        <f>VLOOKUP($E33,Facilities!$B:$W,MATCH(L$2,Table1[[#Headers],[Facility Name]:[in partner]],0),FALSE)</f>
        <v>Y</v>
      </c>
      <c r="M33" t="str">
        <f>VLOOKUP($E33,Facilities!$B:$W,MATCH(M$2,Table1[[#Headers],[Facility Name]:[in partner]],0),FALSE)</f>
        <v>Internally operated</v>
      </c>
      <c r="N33">
        <f>VLOOKUP($E33,Facilities!$B:$W,MATCH(N$2,Table1[[#Headers],[Facility Name]:[in partner]],0),FALSE)</f>
        <v>0</v>
      </c>
      <c r="O33" t="str">
        <f>VLOOKUP($E33,Facilities!$B:$W,MATCH(O$2,Table1[[#Headers],[Facility Name]:[in partner]],0),FALSE)</f>
        <v>Venue for Hire</v>
      </c>
      <c r="P33">
        <f>VLOOKUP($E33,Facilities!$B:$W,MATCH(P$2,Table1[[#Headers],[Facility Name]:[in partner]],0),FALSE)</f>
        <v>0</v>
      </c>
      <c r="Q33">
        <f>VLOOKUP($E33,Facilities!$B:$W,MATCH(Q$2,Table1[[#Headers],[Facility Name]:[in partner]],0),FALSE)</f>
        <v>0</v>
      </c>
      <c r="R33">
        <f>VLOOKUP($E33,Facilities!$B:$W,MATCH(R$2,Table1[[#Headers],[Facility Name]:[in partner]],0),FALSE)</f>
        <v>0</v>
      </c>
      <c r="S33">
        <f>VLOOKUP($E33,Facilities!$B:$W,MATCH(S$2,Table1[[#Headers],[Facility Name]:[in partner]],0),FALSE)</f>
        <v>0</v>
      </c>
      <c r="T33">
        <f>VLOOKUP($E33,Facilities!$B:$W,MATCH(T$2,Table1[[#Headers],[Facility Name]:[in partner]],0),FALSE)</f>
        <v>0</v>
      </c>
      <c r="U33" t="str">
        <f>VLOOKUP($E33,Facilities!$B:$W,MATCH(U$2,Table1[[#Headers],[Facility Name]:[in partner]],0),FALSE)</f>
        <v>Y</v>
      </c>
      <c r="V33" t="str">
        <f>VLOOKUP($E33,Facilities!$B:$W,MATCH(V$2,Table1[[#Headers],[Facility Name]:[in partner]],0),FALSE)</f>
        <v>Old Blackpool School Hall</v>
      </c>
      <c r="W33" t="str">
        <f>VLOOKUP($E33,Facilities!$B:$W,MATCH(W$2,Table1[[#Headers],[Facility Name]:[in partner]],0),FALSE)</f>
        <v>Y</v>
      </c>
      <c r="X33" t="e">
        <f>VLOOKUP($E33,Facilities!$B:$W,MATCH(X$2,Table1[[#Headers],[Facility Name]:[in partner]],0),FALSE)</f>
        <v>#N/A</v>
      </c>
    </row>
    <row r="34" spans="1:24">
      <c r="A34" s="6" t="s">
        <v>1033</v>
      </c>
      <c r="B34" s="6" t="s">
        <v>1034</v>
      </c>
      <c r="C34" s="6" t="s">
        <v>956</v>
      </c>
      <c r="D34" s="6" t="s">
        <v>967</v>
      </c>
      <c r="E34" s="6" t="s">
        <v>1035</v>
      </c>
      <c r="F34" t="e">
        <f>VLOOKUP($E34,Facilities!$B:$W,MATCH(F$2,Table1[[#Headers],[Facility Name]:[in partner]],0),FALSE)</f>
        <v>#N/A</v>
      </c>
      <c r="G34" t="e">
        <f>VLOOKUP($E34,Facilities!$B:$W,MATCH(G$2,Table1[[#Headers],[Facility Name]:[in partner]],0),FALSE)</f>
        <v>#N/A</v>
      </c>
      <c r="H34" t="e">
        <f>VLOOKUP($E34,Facilities!$B:$W,MATCH(H$2,Table1[[#Headers],[Facility Name]:[in partner]],0),FALSE)</f>
        <v>#N/A</v>
      </c>
      <c r="I34" t="e">
        <f>VLOOKUP($E34,Facilities!$B:$W,MATCH(I$2,Table1[[#Headers],[Facility Name]:[in partner]],0),FALSE)</f>
        <v>#N/A</v>
      </c>
      <c r="J34" t="e">
        <f>VLOOKUP($E34,Facilities!$B:$W,MATCH(J$2,Table1[[#Headers],[Facility Name]:[in partner]],0),FALSE)</f>
        <v>#N/A</v>
      </c>
      <c r="K34" t="e">
        <f>VLOOKUP($E34,Facilities!$B:$W,MATCH(K$2,Table1[[#Headers],[Facility Name]:[in partner]],0),FALSE)</f>
        <v>#N/A</v>
      </c>
      <c r="L34" t="e">
        <f>VLOOKUP($E34,Facilities!$B:$W,MATCH(L$2,Table1[[#Headers],[Facility Name]:[in partner]],0),FALSE)</f>
        <v>#N/A</v>
      </c>
      <c r="M34" t="e">
        <f>VLOOKUP($E34,Facilities!$B:$W,MATCH(M$2,Table1[[#Headers],[Facility Name]:[in partner]],0),FALSE)</f>
        <v>#N/A</v>
      </c>
      <c r="N34" t="e">
        <f>VLOOKUP($E34,Facilities!$B:$W,MATCH(N$2,Table1[[#Headers],[Facility Name]:[in partner]],0),FALSE)</f>
        <v>#N/A</v>
      </c>
      <c r="O34" t="e">
        <f>VLOOKUP($E34,Facilities!$B:$W,MATCH(O$2,Table1[[#Headers],[Facility Name]:[in partner]],0),FALSE)</f>
        <v>#N/A</v>
      </c>
      <c r="P34" t="e">
        <f>VLOOKUP($E34,Facilities!$B:$W,MATCH(P$2,Table1[[#Headers],[Facility Name]:[in partner]],0),FALSE)</f>
        <v>#N/A</v>
      </c>
      <c r="Q34" t="e">
        <f>VLOOKUP($E34,Facilities!$B:$W,MATCH(Q$2,Table1[[#Headers],[Facility Name]:[in partner]],0),FALSE)</f>
        <v>#N/A</v>
      </c>
      <c r="R34" t="e">
        <f>VLOOKUP($E34,Facilities!$B:$W,MATCH(R$2,Table1[[#Headers],[Facility Name]:[in partner]],0),FALSE)</f>
        <v>#N/A</v>
      </c>
      <c r="S34" t="e">
        <f>VLOOKUP($E34,Facilities!$B:$W,MATCH(S$2,Table1[[#Headers],[Facility Name]:[in partner]],0),FALSE)</f>
        <v>#N/A</v>
      </c>
      <c r="T34" t="e">
        <f>VLOOKUP($E34,Facilities!$B:$W,MATCH(T$2,Table1[[#Headers],[Facility Name]:[in partner]],0),FALSE)</f>
        <v>#N/A</v>
      </c>
      <c r="U34" t="e">
        <f>VLOOKUP($E34,Facilities!$B:$W,MATCH(U$2,Table1[[#Headers],[Facility Name]:[in partner]],0),FALSE)</f>
        <v>#N/A</v>
      </c>
      <c r="V34" t="e">
        <f>VLOOKUP($E34,Facilities!$B:$W,MATCH(V$2,Table1[[#Headers],[Facility Name]:[in partner]],0),FALSE)</f>
        <v>#N/A</v>
      </c>
      <c r="W34" t="e">
        <f>VLOOKUP($E34,Facilities!$B:$W,MATCH(W$2,Table1[[#Headers],[Facility Name]:[in partner]],0),FALSE)</f>
        <v>#N/A</v>
      </c>
      <c r="X34" t="e">
        <f>VLOOKUP($E34,Facilities!$B:$W,MATCH(X$2,Table1[[#Headers],[Facility Name]:[in partner]],0),FALSE)</f>
        <v>#N/A</v>
      </c>
    </row>
    <row r="35" spans="1:24">
      <c r="A35" s="6" t="s">
        <v>1036</v>
      </c>
      <c r="B35" s="6" t="s">
        <v>1034</v>
      </c>
      <c r="C35" s="6" t="s">
        <v>973</v>
      </c>
      <c r="D35" s="6" t="s">
        <v>957</v>
      </c>
      <c r="E35" s="6" t="s">
        <v>417</v>
      </c>
      <c r="F35" t="str">
        <f>VLOOKUP($E35,Facilities!$B:$W,MATCH(F$2,Table1[[#Headers],[Facility Name]:[in partner]],0),FALSE)</f>
        <v>20 St Marys Road</v>
      </c>
      <c r="G35" t="str">
        <f>VLOOKUP($E35,Facilities!$B:$W,MATCH(G$2,Table1[[#Headers],[Facility Name]:[in partner]],0),FALSE)</f>
        <v>Waitemata</v>
      </c>
      <c r="H35" t="str">
        <f>VLOOKUP($E35,Facilities!$B:$W,MATCH(H$2,Table1[[#Headers],[Facility Name]:[in partner]],0),FALSE)</f>
        <v>Council-owned</v>
      </c>
      <c r="I35" t="str">
        <f>VLOOKUP($E35,Facilities!$B:$W,MATCH(I$2,Table1[[#Headers],[Facility Name]:[in partner]],0),FALSE)</f>
        <v>VH Team</v>
      </c>
      <c r="J35" t="str">
        <f>VLOOKUP($E35,Facilities!$B:$W,MATCH(J$2,Table1[[#Headers],[Facility Name]:[in partner]],0),FALSE)</f>
        <v>Council led</v>
      </c>
      <c r="K35" t="str">
        <f>VLOOKUP($E35,Facilities!$B:$W,MATCH(K$2,Table1[[#Headers],[Facility Name]:[in partner]],0),FALSE)</f>
        <v>Venue for Hire</v>
      </c>
      <c r="L35" t="str">
        <f>VLOOKUP($E35,Facilities!$B:$W,MATCH(L$2,Table1[[#Headers],[Facility Name]:[in partner]],0),FALSE)</f>
        <v>Y</v>
      </c>
      <c r="M35" t="str">
        <f>VLOOKUP($E35,Facilities!$B:$W,MATCH(M$2,Table1[[#Headers],[Facility Name]:[in partner]],0),FALSE)</f>
        <v>Internally operated</v>
      </c>
      <c r="N35">
        <f>VLOOKUP($E35,Facilities!$B:$W,MATCH(N$2,Table1[[#Headers],[Facility Name]:[in partner]],0),FALSE)</f>
        <v>0</v>
      </c>
      <c r="O35" t="str">
        <f>VLOOKUP($E35,Facilities!$B:$W,MATCH(O$2,Table1[[#Headers],[Facility Name]:[in partner]],0),FALSE)</f>
        <v>Venue for Hire</v>
      </c>
      <c r="P35">
        <f>VLOOKUP($E35,Facilities!$B:$W,MATCH(P$2,Table1[[#Headers],[Facility Name]:[in partner]],0),FALSE)</f>
        <v>0</v>
      </c>
      <c r="Q35">
        <f>VLOOKUP($E35,Facilities!$B:$W,MATCH(Q$2,Table1[[#Headers],[Facility Name]:[in partner]],0),FALSE)</f>
        <v>0</v>
      </c>
      <c r="R35">
        <f>VLOOKUP($E35,Facilities!$B:$W,MATCH(R$2,Table1[[#Headers],[Facility Name]:[in partner]],0),FALSE)</f>
        <v>0</v>
      </c>
      <c r="S35">
        <f>VLOOKUP($E35,Facilities!$B:$W,MATCH(S$2,Table1[[#Headers],[Facility Name]:[in partner]],0),FALSE)</f>
        <v>0</v>
      </c>
      <c r="T35">
        <f>VLOOKUP($E35,Facilities!$B:$W,MATCH(T$2,Table1[[#Headers],[Facility Name]:[in partner]],0),FALSE)</f>
        <v>0</v>
      </c>
      <c r="U35" t="str">
        <f>VLOOKUP($E35,Facilities!$B:$W,MATCH(U$2,Table1[[#Headers],[Facility Name]:[in partner]],0),FALSE)</f>
        <v>Y</v>
      </c>
      <c r="V35" t="e">
        <f>VLOOKUP($E35,Facilities!$B:$W,MATCH(V$2,Table1[[#Headers],[Facility Name]:[in partner]],0),FALSE)</f>
        <v>#N/A</v>
      </c>
      <c r="W35" t="str">
        <f>VLOOKUP($E35,Facilities!$B:$W,MATCH(W$2,Table1[[#Headers],[Facility Name]:[in partner]],0),FALSE)</f>
        <v>N</v>
      </c>
      <c r="X35" t="e">
        <f>VLOOKUP($E35,Facilities!$B:$W,MATCH(X$2,Table1[[#Headers],[Facility Name]:[in partner]],0),FALSE)</f>
        <v>#N/A</v>
      </c>
    </row>
    <row r="36" spans="1:24">
      <c r="A36" s="6" t="s">
        <v>1037</v>
      </c>
      <c r="B36" s="6" t="s">
        <v>1038</v>
      </c>
      <c r="C36" s="6" t="s">
        <v>960</v>
      </c>
      <c r="D36" s="6" t="s">
        <v>981</v>
      </c>
      <c r="E36" s="6" t="s">
        <v>1039</v>
      </c>
      <c r="F36" t="e">
        <f>VLOOKUP($E36,Facilities!$B:$W,MATCH(F$2,Table1[[#Headers],[Facility Name]:[in partner]],0),FALSE)</f>
        <v>#N/A</v>
      </c>
      <c r="G36" t="e">
        <f>VLOOKUP($E36,Facilities!$B:$W,MATCH(G$2,Table1[[#Headers],[Facility Name]:[in partner]],0),FALSE)</f>
        <v>#N/A</v>
      </c>
      <c r="H36" t="e">
        <f>VLOOKUP($E36,Facilities!$B:$W,MATCH(H$2,Table1[[#Headers],[Facility Name]:[in partner]],0),FALSE)</f>
        <v>#N/A</v>
      </c>
      <c r="I36" t="e">
        <f>VLOOKUP($E36,Facilities!$B:$W,MATCH(I$2,Table1[[#Headers],[Facility Name]:[in partner]],0),FALSE)</f>
        <v>#N/A</v>
      </c>
      <c r="J36" t="e">
        <f>VLOOKUP($E36,Facilities!$B:$W,MATCH(J$2,Table1[[#Headers],[Facility Name]:[in partner]],0),FALSE)</f>
        <v>#N/A</v>
      </c>
      <c r="K36" t="e">
        <f>VLOOKUP($E36,Facilities!$B:$W,MATCH(K$2,Table1[[#Headers],[Facility Name]:[in partner]],0),FALSE)</f>
        <v>#N/A</v>
      </c>
      <c r="L36" t="e">
        <f>VLOOKUP($E36,Facilities!$B:$W,MATCH(L$2,Table1[[#Headers],[Facility Name]:[in partner]],0),FALSE)</f>
        <v>#N/A</v>
      </c>
      <c r="M36" t="e">
        <f>VLOOKUP($E36,Facilities!$B:$W,MATCH(M$2,Table1[[#Headers],[Facility Name]:[in partner]],0),FALSE)</f>
        <v>#N/A</v>
      </c>
      <c r="N36" t="e">
        <f>VLOOKUP($E36,Facilities!$B:$W,MATCH(N$2,Table1[[#Headers],[Facility Name]:[in partner]],0),FALSE)</f>
        <v>#N/A</v>
      </c>
      <c r="O36" t="e">
        <f>VLOOKUP($E36,Facilities!$B:$W,MATCH(O$2,Table1[[#Headers],[Facility Name]:[in partner]],0),FALSE)</f>
        <v>#N/A</v>
      </c>
      <c r="P36" t="e">
        <f>VLOOKUP($E36,Facilities!$B:$W,MATCH(P$2,Table1[[#Headers],[Facility Name]:[in partner]],0),FALSE)</f>
        <v>#N/A</v>
      </c>
      <c r="Q36" t="e">
        <f>VLOOKUP($E36,Facilities!$B:$W,MATCH(Q$2,Table1[[#Headers],[Facility Name]:[in partner]],0),FALSE)</f>
        <v>#N/A</v>
      </c>
      <c r="R36" t="e">
        <f>VLOOKUP($E36,Facilities!$B:$W,MATCH(R$2,Table1[[#Headers],[Facility Name]:[in partner]],0),FALSE)</f>
        <v>#N/A</v>
      </c>
      <c r="S36" t="e">
        <f>VLOOKUP($E36,Facilities!$B:$W,MATCH(S$2,Table1[[#Headers],[Facility Name]:[in partner]],0),FALSE)</f>
        <v>#N/A</v>
      </c>
      <c r="T36" t="e">
        <f>VLOOKUP($E36,Facilities!$B:$W,MATCH(T$2,Table1[[#Headers],[Facility Name]:[in partner]],0),FALSE)</f>
        <v>#N/A</v>
      </c>
      <c r="U36" t="e">
        <f>VLOOKUP($E36,Facilities!$B:$W,MATCH(U$2,Table1[[#Headers],[Facility Name]:[in partner]],0),FALSE)</f>
        <v>#N/A</v>
      </c>
      <c r="V36" t="e">
        <f>VLOOKUP($E36,Facilities!$B:$W,MATCH(V$2,Table1[[#Headers],[Facility Name]:[in partner]],0),FALSE)</f>
        <v>#N/A</v>
      </c>
      <c r="W36" t="e">
        <f>VLOOKUP($E36,Facilities!$B:$W,MATCH(W$2,Table1[[#Headers],[Facility Name]:[in partner]],0),FALSE)</f>
        <v>#N/A</v>
      </c>
      <c r="X36" t="e">
        <f>VLOOKUP($E36,Facilities!$B:$W,MATCH(X$2,Table1[[#Headers],[Facility Name]:[in partner]],0),FALSE)</f>
        <v>#N/A</v>
      </c>
    </row>
    <row r="37" spans="1:24">
      <c r="A37" s="6" t="s">
        <v>1040</v>
      </c>
      <c r="B37" s="6" t="s">
        <v>1041</v>
      </c>
      <c r="C37" s="6" t="s">
        <v>960</v>
      </c>
      <c r="D37" s="6" t="s">
        <v>981</v>
      </c>
      <c r="E37" s="6" t="s">
        <v>224</v>
      </c>
      <c r="F37" t="str">
        <f>VLOOKUP($E37,Facilities!$B:$W,MATCH(F$2,Table1[[#Headers],[Facility Name]:[in partner]],0),FALSE)</f>
        <v>83 Church Street</v>
      </c>
      <c r="G37" t="str">
        <f>VLOOKUP($E37,Facilities!$B:$W,MATCH(G$2,Table1[[#Headers],[Facility Name]:[in partner]],0),FALSE)</f>
        <v>Maungakiekie-Tamaki</v>
      </c>
      <c r="H37" t="str">
        <f>VLOOKUP($E37,Facilities!$B:$W,MATCH(H$2,Table1[[#Headers],[Facility Name]:[in partner]],0),FALSE)</f>
        <v>Council-owned</v>
      </c>
      <c r="I37" t="str">
        <f>VLOOKUP($E37,Facilities!$B:$W,MATCH(I$2,Table1[[#Headers],[Facility Name]:[in partner]],0),FALSE)</f>
        <v>Connected Communities</v>
      </c>
      <c r="J37" t="str">
        <f>VLOOKUP($E37,Facilities!$B:$W,MATCH(J$2,Table1[[#Headers],[Facility Name]:[in partner]],0),FALSE)</f>
        <v>Council led</v>
      </c>
      <c r="K37" t="str">
        <f>VLOOKUP($E37,Facilities!$B:$W,MATCH(K$2,Table1[[#Headers],[Facility Name]:[in partner]],0),FALSE)</f>
        <v>Community Centre</v>
      </c>
      <c r="L37" t="str">
        <f>VLOOKUP($E37,Facilities!$B:$W,MATCH(L$2,Table1[[#Headers],[Facility Name]:[in partner]],0),FALSE)</f>
        <v>Y</v>
      </c>
      <c r="M37" t="str">
        <f>VLOOKUP($E37,Facilities!$B:$W,MATCH(M$2,Table1[[#Headers],[Facility Name]:[in partner]],0),FALSE)</f>
        <v>Internally operated</v>
      </c>
      <c r="N37">
        <f>VLOOKUP($E37,Facilities!$B:$W,MATCH(N$2,Table1[[#Headers],[Facility Name]:[in partner]],0),FALSE)</f>
        <v>0</v>
      </c>
      <c r="O37" t="str">
        <f>VLOOKUP($E37,Facilities!$B:$W,MATCH(O$2,Table1[[#Headers],[Facility Name]:[in partner]],0),FALSE)</f>
        <v>Lead and Coach</v>
      </c>
      <c r="P37" t="str">
        <f>VLOOKUP($E37,Facilities!$B:$W,MATCH(P$2,Table1[[#Headers],[Facility Name]:[in partner]],0),FALSE)</f>
        <v>Y</v>
      </c>
      <c r="Q37">
        <f>VLOOKUP($E37,Facilities!$B:$W,MATCH(Q$2,Table1[[#Headers],[Facility Name]:[in partner]],0),FALSE)</f>
        <v>0</v>
      </c>
      <c r="R37">
        <f>VLOOKUP($E37,Facilities!$B:$W,MATCH(R$2,Table1[[#Headers],[Facility Name]:[in partner]],0),FALSE)</f>
        <v>0</v>
      </c>
      <c r="S37">
        <f>VLOOKUP($E37,Facilities!$B:$W,MATCH(S$2,Table1[[#Headers],[Facility Name]:[in partner]],0),FALSE)</f>
        <v>0</v>
      </c>
      <c r="T37">
        <f>VLOOKUP($E37,Facilities!$B:$W,MATCH(T$2,Table1[[#Headers],[Facility Name]:[in partner]],0),FALSE)</f>
        <v>0</v>
      </c>
      <c r="U37">
        <f>VLOOKUP($E37,Facilities!$B:$W,MATCH(U$2,Table1[[#Headers],[Facility Name]:[in partner]],0),FALSE)</f>
        <v>0</v>
      </c>
      <c r="V37" t="str">
        <f>VLOOKUP($E37,Facilities!$B:$W,MATCH(V$2,Table1[[#Headers],[Facility Name]:[in partner]],0),FALSE)</f>
        <v>Onehunga Community Centre</v>
      </c>
      <c r="W37" t="str">
        <f>VLOOKUP($E37,Facilities!$B:$W,MATCH(W$2,Table1[[#Headers],[Facility Name]:[in partner]],0),FALSE)</f>
        <v>Y</v>
      </c>
      <c r="X37" t="e">
        <f>VLOOKUP($E37,Facilities!$B:$W,MATCH(X$2,Table1[[#Headers],[Facility Name]:[in partner]],0),FALSE)</f>
        <v>#N/A</v>
      </c>
    </row>
    <row r="38" spans="1:24">
      <c r="A38" s="6" t="s">
        <v>1042</v>
      </c>
      <c r="B38" s="6" t="s">
        <v>1043</v>
      </c>
      <c r="C38" s="6" t="s">
        <v>973</v>
      </c>
      <c r="D38" s="6" t="s">
        <v>957</v>
      </c>
      <c r="E38" s="6" t="s">
        <v>320</v>
      </c>
      <c r="F38" t="str">
        <f>VLOOKUP($E38,Facilities!$B:$W,MATCH(F$2,Table1[[#Headers],[Facility Name]:[in partner]],0),FALSE)</f>
        <v>Cnr Turua &amp; Polygon Street</v>
      </c>
      <c r="G38" t="str">
        <f>VLOOKUP($E38,Facilities!$B:$W,MATCH(G$2,Table1[[#Headers],[Facility Name]:[in partner]],0),FALSE)</f>
        <v>Orakei</v>
      </c>
      <c r="H38" t="str">
        <f>VLOOKUP($E38,Facilities!$B:$W,MATCH(H$2,Table1[[#Headers],[Facility Name]:[in partner]],0),FALSE)</f>
        <v>Council-owned</v>
      </c>
      <c r="I38" t="str">
        <f>VLOOKUP($E38,Facilities!$B:$W,MATCH(I$2,Table1[[#Headers],[Facility Name]:[in partner]],0),FALSE)</f>
        <v>VH Team</v>
      </c>
      <c r="J38" t="str">
        <f>VLOOKUP($E38,Facilities!$B:$W,MATCH(J$2,Table1[[#Headers],[Facility Name]:[in partner]],0),FALSE)</f>
        <v>Council led</v>
      </c>
      <c r="K38" t="str">
        <f>VLOOKUP($E38,Facilities!$B:$W,MATCH(K$2,Table1[[#Headers],[Facility Name]:[in partner]],0),FALSE)</f>
        <v>Venue for Hire</v>
      </c>
      <c r="L38" t="str">
        <f>VLOOKUP($E38,Facilities!$B:$W,MATCH(L$2,Table1[[#Headers],[Facility Name]:[in partner]],0),FALSE)</f>
        <v>Y</v>
      </c>
      <c r="M38" t="str">
        <f>VLOOKUP($E38,Facilities!$B:$W,MATCH(M$2,Table1[[#Headers],[Facility Name]:[in partner]],0),FALSE)</f>
        <v>Internally operated</v>
      </c>
      <c r="N38">
        <f>VLOOKUP($E38,Facilities!$B:$W,MATCH(N$2,Table1[[#Headers],[Facility Name]:[in partner]],0),FALSE)</f>
        <v>0</v>
      </c>
      <c r="O38" t="str">
        <f>VLOOKUP($E38,Facilities!$B:$W,MATCH(O$2,Table1[[#Headers],[Facility Name]:[in partner]],0),FALSE)</f>
        <v>Venue for Hire</v>
      </c>
      <c r="P38">
        <f>VLOOKUP($E38,Facilities!$B:$W,MATCH(P$2,Table1[[#Headers],[Facility Name]:[in partner]],0),FALSE)</f>
        <v>0</v>
      </c>
      <c r="Q38">
        <f>VLOOKUP($E38,Facilities!$B:$W,MATCH(Q$2,Table1[[#Headers],[Facility Name]:[in partner]],0),FALSE)</f>
        <v>0</v>
      </c>
      <c r="R38">
        <f>VLOOKUP($E38,Facilities!$B:$W,MATCH(R$2,Table1[[#Headers],[Facility Name]:[in partner]],0),FALSE)</f>
        <v>0</v>
      </c>
      <c r="S38">
        <f>VLOOKUP($E38,Facilities!$B:$W,MATCH(S$2,Table1[[#Headers],[Facility Name]:[in partner]],0),FALSE)</f>
        <v>0</v>
      </c>
      <c r="T38">
        <f>VLOOKUP($E38,Facilities!$B:$W,MATCH(T$2,Table1[[#Headers],[Facility Name]:[in partner]],0),FALSE)</f>
        <v>0</v>
      </c>
      <c r="U38" t="str">
        <f>VLOOKUP($E38,Facilities!$B:$W,MATCH(U$2,Table1[[#Headers],[Facility Name]:[in partner]],0),FALSE)</f>
        <v>Y</v>
      </c>
      <c r="V38" t="str">
        <f>VLOOKUP($E38,Facilities!$B:$W,MATCH(V$2,Table1[[#Headers],[Facility Name]:[in partner]],0),FALSE)</f>
        <v>Tamaki Ex-Services Association Hall</v>
      </c>
      <c r="W38" t="str">
        <f>VLOOKUP($E38,Facilities!$B:$W,MATCH(W$2,Table1[[#Headers],[Facility Name]:[in partner]],0),FALSE)</f>
        <v>Y</v>
      </c>
      <c r="X38" t="e">
        <f>VLOOKUP($E38,Facilities!$B:$W,MATCH(X$2,Table1[[#Headers],[Facility Name]:[in partner]],0),FALSE)</f>
        <v>#N/A</v>
      </c>
    </row>
    <row r="39" spans="1:24">
      <c r="A39" s="6" t="s">
        <v>1044</v>
      </c>
      <c r="B39" s="6" t="s">
        <v>1045</v>
      </c>
      <c r="C39" s="6" t="s">
        <v>956</v>
      </c>
      <c r="D39" s="6" t="s">
        <v>967</v>
      </c>
      <c r="E39" s="6" t="s">
        <v>1046</v>
      </c>
      <c r="F39" t="e">
        <f>VLOOKUP($E39,Facilities!$B:$W,MATCH(F$2,Table1[[#Headers],[Facility Name]:[in partner]],0),FALSE)</f>
        <v>#N/A</v>
      </c>
      <c r="G39" t="e">
        <f>VLOOKUP($E39,Facilities!$B:$W,MATCH(G$2,Table1[[#Headers],[Facility Name]:[in partner]],0),FALSE)</f>
        <v>#N/A</v>
      </c>
      <c r="H39" t="e">
        <f>VLOOKUP($E39,Facilities!$B:$W,MATCH(H$2,Table1[[#Headers],[Facility Name]:[in partner]],0),FALSE)</f>
        <v>#N/A</v>
      </c>
      <c r="I39" t="e">
        <f>VLOOKUP($E39,Facilities!$B:$W,MATCH(I$2,Table1[[#Headers],[Facility Name]:[in partner]],0),FALSE)</f>
        <v>#N/A</v>
      </c>
      <c r="J39" t="e">
        <f>VLOOKUP($E39,Facilities!$B:$W,MATCH(J$2,Table1[[#Headers],[Facility Name]:[in partner]],0),FALSE)</f>
        <v>#N/A</v>
      </c>
      <c r="K39" t="e">
        <f>VLOOKUP($E39,Facilities!$B:$W,MATCH(K$2,Table1[[#Headers],[Facility Name]:[in partner]],0),FALSE)</f>
        <v>#N/A</v>
      </c>
      <c r="L39" t="e">
        <f>VLOOKUP($E39,Facilities!$B:$W,MATCH(L$2,Table1[[#Headers],[Facility Name]:[in partner]],0),FALSE)</f>
        <v>#N/A</v>
      </c>
      <c r="M39" t="e">
        <f>VLOOKUP($E39,Facilities!$B:$W,MATCH(M$2,Table1[[#Headers],[Facility Name]:[in partner]],0),FALSE)</f>
        <v>#N/A</v>
      </c>
      <c r="N39" t="e">
        <f>VLOOKUP($E39,Facilities!$B:$W,MATCH(N$2,Table1[[#Headers],[Facility Name]:[in partner]],0),FALSE)</f>
        <v>#N/A</v>
      </c>
      <c r="O39" t="e">
        <f>VLOOKUP($E39,Facilities!$B:$W,MATCH(O$2,Table1[[#Headers],[Facility Name]:[in partner]],0),FALSE)</f>
        <v>#N/A</v>
      </c>
      <c r="P39" t="e">
        <f>VLOOKUP($E39,Facilities!$B:$W,MATCH(P$2,Table1[[#Headers],[Facility Name]:[in partner]],0),FALSE)</f>
        <v>#N/A</v>
      </c>
      <c r="Q39" t="e">
        <f>VLOOKUP($E39,Facilities!$B:$W,MATCH(Q$2,Table1[[#Headers],[Facility Name]:[in partner]],0),FALSE)</f>
        <v>#N/A</v>
      </c>
      <c r="R39" t="e">
        <f>VLOOKUP($E39,Facilities!$B:$W,MATCH(R$2,Table1[[#Headers],[Facility Name]:[in partner]],0),FALSE)</f>
        <v>#N/A</v>
      </c>
      <c r="S39" t="e">
        <f>VLOOKUP($E39,Facilities!$B:$W,MATCH(S$2,Table1[[#Headers],[Facility Name]:[in partner]],0),FALSE)</f>
        <v>#N/A</v>
      </c>
      <c r="T39" t="e">
        <f>VLOOKUP($E39,Facilities!$B:$W,MATCH(T$2,Table1[[#Headers],[Facility Name]:[in partner]],0),FALSE)</f>
        <v>#N/A</v>
      </c>
      <c r="U39" t="e">
        <f>VLOOKUP($E39,Facilities!$B:$W,MATCH(U$2,Table1[[#Headers],[Facility Name]:[in partner]],0),FALSE)</f>
        <v>#N/A</v>
      </c>
      <c r="V39" t="e">
        <f>VLOOKUP($E39,Facilities!$B:$W,MATCH(V$2,Table1[[#Headers],[Facility Name]:[in partner]],0),FALSE)</f>
        <v>#N/A</v>
      </c>
      <c r="W39" t="e">
        <f>VLOOKUP($E39,Facilities!$B:$W,MATCH(W$2,Table1[[#Headers],[Facility Name]:[in partner]],0),FALSE)</f>
        <v>#N/A</v>
      </c>
      <c r="X39" t="e">
        <f>VLOOKUP($E39,Facilities!$B:$W,MATCH(X$2,Table1[[#Headers],[Facility Name]:[in partner]],0),FALSE)</f>
        <v>#N/A</v>
      </c>
    </row>
    <row r="40" spans="1:24">
      <c r="A40" s="6" t="s">
        <v>1047</v>
      </c>
      <c r="B40" s="6" t="s">
        <v>1048</v>
      </c>
      <c r="C40" s="6" t="s">
        <v>963</v>
      </c>
      <c r="D40" s="6" t="s">
        <v>964</v>
      </c>
      <c r="E40" s="6" t="s">
        <v>340</v>
      </c>
      <c r="F40" t="str">
        <f>VLOOKUP($E40,Facilities!$B:$W,MATCH(F$2,Table1[[#Headers],[Facility Name]:[in partner]],0),FALSE)</f>
        <v>98 Line Road</v>
      </c>
      <c r="G40" t="str">
        <f>VLOOKUP($E40,Facilities!$B:$W,MATCH(G$2,Table1[[#Headers],[Facility Name]:[in partner]],0),FALSE)</f>
        <v>Maungakiekie-Tamaki</v>
      </c>
      <c r="H40" t="str">
        <f>VLOOKUP($E40,Facilities!$B:$W,MATCH(H$2,Table1[[#Headers],[Facility Name]:[in partner]],0),FALSE)</f>
        <v>Council-owned</v>
      </c>
      <c r="I40" t="str">
        <f>VLOOKUP($E40,Facilities!$B:$W,MATCH(I$2,Table1[[#Headers],[Facility Name]:[in partner]],0),FALSE)</f>
        <v>Connected Communities</v>
      </c>
      <c r="J40" t="str">
        <f>VLOOKUP($E40,Facilities!$B:$W,MATCH(J$2,Table1[[#Headers],[Facility Name]:[in partner]],0),FALSE)</f>
        <v>Council led</v>
      </c>
      <c r="K40" t="str">
        <f>VLOOKUP($E40,Facilities!$B:$W,MATCH(K$2,Table1[[#Headers],[Facility Name]:[in partner]],0),FALSE)</f>
        <v>Arts &amp; Culture</v>
      </c>
      <c r="L40" t="str">
        <f>VLOOKUP($E40,Facilities!$B:$W,MATCH(L$2,Table1[[#Headers],[Facility Name]:[in partner]],0),FALSE)</f>
        <v>Y</v>
      </c>
      <c r="M40" t="str">
        <f>VLOOKUP($E40,Facilities!$B:$W,MATCH(M$2,Table1[[#Headers],[Facility Name]:[in partner]],0),FALSE)</f>
        <v>Internally operated</v>
      </c>
      <c r="N40">
        <f>VLOOKUP($E40,Facilities!$B:$W,MATCH(N$2,Table1[[#Headers],[Facility Name]:[in partner]],0),FALSE)</f>
        <v>0</v>
      </c>
      <c r="O40" t="str">
        <f>VLOOKUP($E40,Facilities!$B:$W,MATCH(O$2,Table1[[#Headers],[Facility Name]:[in partner]],0),FALSE)</f>
        <v>Lead and Coach</v>
      </c>
      <c r="P40">
        <f>VLOOKUP($E40,Facilities!$B:$W,MATCH(P$2,Table1[[#Headers],[Facility Name]:[in partner]],0),FALSE)</f>
        <v>0</v>
      </c>
      <c r="Q40">
        <f>VLOOKUP($E40,Facilities!$B:$W,MATCH(Q$2,Table1[[#Headers],[Facility Name]:[in partner]],0),FALSE)</f>
        <v>0</v>
      </c>
      <c r="R40" t="str">
        <f>VLOOKUP($E40,Facilities!$B:$W,MATCH(R$2,Table1[[#Headers],[Facility Name]:[in partner]],0),FALSE)</f>
        <v>Y</v>
      </c>
      <c r="S40">
        <f>VLOOKUP($E40,Facilities!$B:$W,MATCH(S$2,Table1[[#Headers],[Facility Name]:[in partner]],0),FALSE)</f>
        <v>0</v>
      </c>
      <c r="T40">
        <f>VLOOKUP($E40,Facilities!$B:$W,MATCH(T$2,Table1[[#Headers],[Facility Name]:[in partner]],0),FALSE)</f>
        <v>0</v>
      </c>
      <c r="U40">
        <f>VLOOKUP($E40,Facilities!$B:$W,MATCH(U$2,Table1[[#Headers],[Facility Name]:[in partner]],0),FALSE)</f>
        <v>0</v>
      </c>
      <c r="V40" t="str">
        <f>VLOOKUP($E40,Facilities!$B:$W,MATCH(V$2,Table1[[#Headers],[Facility Name]:[in partner]],0),FALSE)</f>
        <v>Te Oro</v>
      </c>
      <c r="W40" t="str">
        <f>VLOOKUP($E40,Facilities!$B:$W,MATCH(W$2,Table1[[#Headers],[Facility Name]:[in partner]],0),FALSE)</f>
        <v>Y</v>
      </c>
      <c r="X40" t="e">
        <f>VLOOKUP($E40,Facilities!$B:$W,MATCH(X$2,Table1[[#Headers],[Facility Name]:[in partner]],0),FALSE)</f>
        <v>#N/A</v>
      </c>
    </row>
    <row r="41" spans="1:24">
      <c r="A41" s="6" t="s">
        <v>1049</v>
      </c>
      <c r="B41" s="6" t="s">
        <v>1050</v>
      </c>
      <c r="C41" s="6" t="s">
        <v>960</v>
      </c>
      <c r="D41" s="6" t="s">
        <v>957</v>
      </c>
      <c r="E41" s="6" t="s">
        <v>234</v>
      </c>
      <c r="F41" t="str">
        <f>VLOOKUP($E41,Facilities!$B:$W,MATCH(F$2,Table1[[#Headers],[Facility Name]:[in partner]],0),FALSE)</f>
        <v>52C Waitangi Road</v>
      </c>
      <c r="G41" t="str">
        <f>VLOOKUP($E41,Facilities!$B:$W,MATCH(G$2,Table1[[#Headers],[Facility Name]:[in partner]],0),FALSE)</f>
        <v>Maungakiekie-Tamaki</v>
      </c>
      <c r="H41" t="str">
        <f>VLOOKUP($E41,Facilities!$B:$W,MATCH(H$2,Table1[[#Headers],[Facility Name]:[in partner]],0),FALSE)</f>
        <v>Council-owned</v>
      </c>
      <c r="I41" t="str">
        <f>VLOOKUP($E41,Facilities!$B:$W,MATCH(I$2,Table1[[#Headers],[Facility Name]:[in partner]],0),FALSE)</f>
        <v>Connected Communities</v>
      </c>
      <c r="J41" t="str">
        <f>VLOOKUP($E41,Facilities!$B:$W,MATCH(J$2,Table1[[#Headers],[Facility Name]:[in partner]],0),FALSE)</f>
        <v>Council led</v>
      </c>
      <c r="K41" t="str">
        <f>VLOOKUP($E41,Facilities!$B:$W,MATCH(K$2,Table1[[#Headers],[Facility Name]:[in partner]],0),FALSE)</f>
        <v>Community Centre</v>
      </c>
      <c r="L41" t="str">
        <f>VLOOKUP($E41,Facilities!$B:$W,MATCH(L$2,Table1[[#Headers],[Facility Name]:[in partner]],0),FALSE)</f>
        <v>Y</v>
      </c>
      <c r="M41" t="str">
        <f>VLOOKUP($E41,Facilities!$B:$W,MATCH(M$2,Table1[[#Headers],[Facility Name]:[in partner]],0),FALSE)</f>
        <v>Internally operated</v>
      </c>
      <c r="N41">
        <f>VLOOKUP($E41,Facilities!$B:$W,MATCH(N$2,Table1[[#Headers],[Facility Name]:[in partner]],0),FALSE)</f>
        <v>0</v>
      </c>
      <c r="O41" t="str">
        <f>VLOOKUP($E41,Facilities!$B:$W,MATCH(O$2,Table1[[#Headers],[Facility Name]:[in partner]],0),FALSE)</f>
        <v>Lead and Coach</v>
      </c>
      <c r="P41" t="str">
        <f>VLOOKUP($E41,Facilities!$B:$W,MATCH(P$2,Table1[[#Headers],[Facility Name]:[in partner]],0),FALSE)</f>
        <v>Y</v>
      </c>
      <c r="Q41">
        <f>VLOOKUP($E41,Facilities!$B:$W,MATCH(Q$2,Table1[[#Headers],[Facility Name]:[in partner]],0),FALSE)</f>
        <v>0</v>
      </c>
      <c r="R41">
        <f>VLOOKUP($E41,Facilities!$B:$W,MATCH(R$2,Table1[[#Headers],[Facility Name]:[in partner]],0),FALSE)</f>
        <v>0</v>
      </c>
      <c r="S41">
        <f>VLOOKUP($E41,Facilities!$B:$W,MATCH(S$2,Table1[[#Headers],[Facility Name]:[in partner]],0),FALSE)</f>
        <v>0</v>
      </c>
      <c r="T41">
        <f>VLOOKUP($E41,Facilities!$B:$W,MATCH(T$2,Table1[[#Headers],[Facility Name]:[in partner]],0),FALSE)</f>
        <v>0</v>
      </c>
      <c r="U41">
        <f>VLOOKUP($E41,Facilities!$B:$W,MATCH(U$2,Table1[[#Headers],[Facility Name]:[in partner]],0),FALSE)</f>
        <v>0</v>
      </c>
      <c r="V41" t="str">
        <f>VLOOKUP($E41,Facilities!$B:$W,MATCH(V$2,Table1[[#Headers],[Facility Name]:[in partner]],0),FALSE)</f>
        <v>Oranga Community Centre</v>
      </c>
      <c r="W41" t="str">
        <f>VLOOKUP($E41,Facilities!$B:$W,MATCH(W$2,Table1[[#Headers],[Facility Name]:[in partner]],0),FALSE)</f>
        <v>Y</v>
      </c>
      <c r="X41" t="e">
        <f>VLOOKUP($E41,Facilities!$B:$W,MATCH(X$2,Table1[[#Headers],[Facility Name]:[in partner]],0),FALSE)</f>
        <v>#N/A</v>
      </c>
    </row>
    <row r="42" spans="1:24">
      <c r="A42" s="6" t="s">
        <v>1051</v>
      </c>
      <c r="B42" s="6" t="s">
        <v>1052</v>
      </c>
      <c r="C42" s="6" t="s">
        <v>973</v>
      </c>
      <c r="D42" s="6" t="s">
        <v>957</v>
      </c>
      <c r="E42" s="6" t="s">
        <v>1053</v>
      </c>
      <c r="F42" t="e">
        <f>VLOOKUP($E42,Facilities!$B:$W,MATCH(F$2,Table1[[#Headers],[Facility Name]:[in partner]],0),FALSE)</f>
        <v>#N/A</v>
      </c>
      <c r="G42" t="e">
        <f>VLOOKUP($E42,Facilities!$B:$W,MATCH(G$2,Table1[[#Headers],[Facility Name]:[in partner]],0),FALSE)</f>
        <v>#N/A</v>
      </c>
      <c r="H42" t="e">
        <f>VLOOKUP($E42,Facilities!$B:$W,MATCH(H$2,Table1[[#Headers],[Facility Name]:[in partner]],0),FALSE)</f>
        <v>#N/A</v>
      </c>
      <c r="I42" t="e">
        <f>VLOOKUP($E42,Facilities!$B:$W,MATCH(I$2,Table1[[#Headers],[Facility Name]:[in partner]],0),FALSE)</f>
        <v>#N/A</v>
      </c>
      <c r="J42" t="e">
        <f>VLOOKUP($E42,Facilities!$B:$W,MATCH(J$2,Table1[[#Headers],[Facility Name]:[in partner]],0),FALSE)</f>
        <v>#N/A</v>
      </c>
      <c r="K42" t="e">
        <f>VLOOKUP($E42,Facilities!$B:$W,MATCH(K$2,Table1[[#Headers],[Facility Name]:[in partner]],0),FALSE)</f>
        <v>#N/A</v>
      </c>
      <c r="L42" t="e">
        <f>VLOOKUP($E42,Facilities!$B:$W,MATCH(L$2,Table1[[#Headers],[Facility Name]:[in partner]],0),FALSE)</f>
        <v>#N/A</v>
      </c>
      <c r="M42" t="e">
        <f>VLOOKUP($E42,Facilities!$B:$W,MATCH(M$2,Table1[[#Headers],[Facility Name]:[in partner]],0),FALSE)</f>
        <v>#N/A</v>
      </c>
      <c r="N42" t="e">
        <f>VLOOKUP($E42,Facilities!$B:$W,MATCH(N$2,Table1[[#Headers],[Facility Name]:[in partner]],0),FALSE)</f>
        <v>#N/A</v>
      </c>
      <c r="O42" t="e">
        <f>VLOOKUP($E42,Facilities!$B:$W,MATCH(O$2,Table1[[#Headers],[Facility Name]:[in partner]],0),FALSE)</f>
        <v>#N/A</v>
      </c>
      <c r="P42" t="e">
        <f>VLOOKUP($E42,Facilities!$B:$W,MATCH(P$2,Table1[[#Headers],[Facility Name]:[in partner]],0),FALSE)</f>
        <v>#N/A</v>
      </c>
      <c r="Q42" t="e">
        <f>VLOOKUP($E42,Facilities!$B:$W,MATCH(Q$2,Table1[[#Headers],[Facility Name]:[in partner]],0),FALSE)</f>
        <v>#N/A</v>
      </c>
      <c r="R42" t="e">
        <f>VLOOKUP($E42,Facilities!$B:$W,MATCH(R$2,Table1[[#Headers],[Facility Name]:[in partner]],0),FALSE)</f>
        <v>#N/A</v>
      </c>
      <c r="S42" t="e">
        <f>VLOOKUP($E42,Facilities!$B:$W,MATCH(S$2,Table1[[#Headers],[Facility Name]:[in partner]],0),FALSE)</f>
        <v>#N/A</v>
      </c>
      <c r="T42" t="e">
        <f>VLOOKUP($E42,Facilities!$B:$W,MATCH(T$2,Table1[[#Headers],[Facility Name]:[in partner]],0),FALSE)</f>
        <v>#N/A</v>
      </c>
      <c r="U42" t="e">
        <f>VLOOKUP($E42,Facilities!$B:$W,MATCH(U$2,Table1[[#Headers],[Facility Name]:[in partner]],0),FALSE)</f>
        <v>#N/A</v>
      </c>
      <c r="V42" t="e">
        <f>VLOOKUP($E42,Facilities!$B:$W,MATCH(V$2,Table1[[#Headers],[Facility Name]:[in partner]],0),FALSE)</f>
        <v>#N/A</v>
      </c>
      <c r="W42" t="e">
        <f>VLOOKUP($E42,Facilities!$B:$W,MATCH(W$2,Table1[[#Headers],[Facility Name]:[in partner]],0),FALSE)</f>
        <v>#N/A</v>
      </c>
      <c r="X42" t="e">
        <f>VLOOKUP($E42,Facilities!$B:$W,MATCH(X$2,Table1[[#Headers],[Facility Name]:[in partner]],0),FALSE)</f>
        <v>#N/A</v>
      </c>
    </row>
    <row r="43" spans="1:24">
      <c r="A43" s="6" t="s">
        <v>1054</v>
      </c>
      <c r="B43" s="6" t="s">
        <v>1055</v>
      </c>
      <c r="C43" s="6" t="s">
        <v>973</v>
      </c>
      <c r="D43" s="6" t="s">
        <v>957</v>
      </c>
      <c r="E43" s="6" t="s">
        <v>1056</v>
      </c>
      <c r="F43" t="e">
        <f>VLOOKUP($E43,Facilities!$B:$W,MATCH(F$2,Table1[[#Headers],[Facility Name]:[in partner]],0),FALSE)</f>
        <v>#N/A</v>
      </c>
      <c r="G43" t="e">
        <f>VLOOKUP($E43,Facilities!$B:$W,MATCH(G$2,Table1[[#Headers],[Facility Name]:[in partner]],0),FALSE)</f>
        <v>#N/A</v>
      </c>
      <c r="H43" t="e">
        <f>VLOOKUP($E43,Facilities!$B:$W,MATCH(H$2,Table1[[#Headers],[Facility Name]:[in partner]],0),FALSE)</f>
        <v>#N/A</v>
      </c>
      <c r="I43" t="e">
        <f>VLOOKUP($E43,Facilities!$B:$W,MATCH(I$2,Table1[[#Headers],[Facility Name]:[in partner]],0),FALSE)</f>
        <v>#N/A</v>
      </c>
      <c r="J43" t="e">
        <f>VLOOKUP($E43,Facilities!$B:$W,MATCH(J$2,Table1[[#Headers],[Facility Name]:[in partner]],0),FALSE)</f>
        <v>#N/A</v>
      </c>
      <c r="K43" t="e">
        <f>VLOOKUP($E43,Facilities!$B:$W,MATCH(K$2,Table1[[#Headers],[Facility Name]:[in partner]],0),FALSE)</f>
        <v>#N/A</v>
      </c>
      <c r="L43" t="e">
        <f>VLOOKUP($E43,Facilities!$B:$W,MATCH(L$2,Table1[[#Headers],[Facility Name]:[in partner]],0),FALSE)</f>
        <v>#N/A</v>
      </c>
      <c r="M43" t="e">
        <f>VLOOKUP($E43,Facilities!$B:$W,MATCH(M$2,Table1[[#Headers],[Facility Name]:[in partner]],0),FALSE)</f>
        <v>#N/A</v>
      </c>
      <c r="N43" t="e">
        <f>VLOOKUP($E43,Facilities!$B:$W,MATCH(N$2,Table1[[#Headers],[Facility Name]:[in partner]],0),FALSE)</f>
        <v>#N/A</v>
      </c>
      <c r="O43" t="e">
        <f>VLOOKUP($E43,Facilities!$B:$W,MATCH(O$2,Table1[[#Headers],[Facility Name]:[in partner]],0),FALSE)</f>
        <v>#N/A</v>
      </c>
      <c r="P43" t="e">
        <f>VLOOKUP($E43,Facilities!$B:$W,MATCH(P$2,Table1[[#Headers],[Facility Name]:[in partner]],0),FALSE)</f>
        <v>#N/A</v>
      </c>
      <c r="Q43" t="e">
        <f>VLOOKUP($E43,Facilities!$B:$W,MATCH(Q$2,Table1[[#Headers],[Facility Name]:[in partner]],0),FALSE)</f>
        <v>#N/A</v>
      </c>
      <c r="R43" t="e">
        <f>VLOOKUP($E43,Facilities!$B:$W,MATCH(R$2,Table1[[#Headers],[Facility Name]:[in partner]],0),FALSE)</f>
        <v>#N/A</v>
      </c>
      <c r="S43" t="e">
        <f>VLOOKUP($E43,Facilities!$B:$W,MATCH(S$2,Table1[[#Headers],[Facility Name]:[in partner]],0),FALSE)</f>
        <v>#N/A</v>
      </c>
      <c r="T43" t="e">
        <f>VLOOKUP($E43,Facilities!$B:$W,MATCH(T$2,Table1[[#Headers],[Facility Name]:[in partner]],0),FALSE)</f>
        <v>#N/A</v>
      </c>
      <c r="U43" t="e">
        <f>VLOOKUP($E43,Facilities!$B:$W,MATCH(U$2,Table1[[#Headers],[Facility Name]:[in partner]],0),FALSE)</f>
        <v>#N/A</v>
      </c>
      <c r="V43" t="e">
        <f>VLOOKUP($E43,Facilities!$B:$W,MATCH(V$2,Table1[[#Headers],[Facility Name]:[in partner]],0),FALSE)</f>
        <v>#N/A</v>
      </c>
      <c r="W43" t="e">
        <f>VLOOKUP($E43,Facilities!$B:$W,MATCH(W$2,Table1[[#Headers],[Facility Name]:[in partner]],0),FALSE)</f>
        <v>#N/A</v>
      </c>
      <c r="X43" t="e">
        <f>VLOOKUP($E43,Facilities!$B:$W,MATCH(X$2,Table1[[#Headers],[Facility Name]:[in partner]],0),FALSE)</f>
        <v>#N/A</v>
      </c>
    </row>
    <row r="44" spans="1:24">
      <c r="A44" s="6" t="s">
        <v>1057</v>
      </c>
      <c r="B44" s="6" t="s">
        <v>1058</v>
      </c>
      <c r="C44" s="6" t="s">
        <v>956</v>
      </c>
      <c r="D44" s="6" t="s">
        <v>967</v>
      </c>
      <c r="E44" s="6" t="s">
        <v>573</v>
      </c>
      <c r="F44" t="str">
        <f>VLOOKUP($E44,Facilities!$B:$W,MATCH(F$2,Table1[[#Headers],[Facility Name]:[in partner]],0),FALSE)</f>
        <v>75 Hector Sanderson Rd</v>
      </c>
      <c r="G44" t="str">
        <f>VLOOKUP($E44,Facilities!$B:$W,MATCH(G$2,Table1[[#Headers],[Facility Name]:[in partner]],0),FALSE)</f>
        <v>Great Barrier</v>
      </c>
      <c r="H44" t="str">
        <f>VLOOKUP($E44,Facilities!$B:$W,MATCH(H$2,Table1[[#Headers],[Facility Name]:[in partner]],0),FALSE)</f>
        <v>Council-owned</v>
      </c>
      <c r="I44" t="str">
        <f>VLOOKUP($E44,Facilities!$B:$W,MATCH(I$2,Table1[[#Headers],[Facility Name]:[in partner]],0),FALSE)</f>
        <v>Connected Communities</v>
      </c>
      <c r="J44" t="str">
        <f>VLOOKUP($E44,Facilities!$B:$W,MATCH(J$2,Table1[[#Headers],[Facility Name]:[in partner]],0),FALSE)</f>
        <v>Council led</v>
      </c>
      <c r="K44" t="str">
        <f>VLOOKUP($E44,Facilities!$B:$W,MATCH(K$2,Table1[[#Headers],[Facility Name]:[in partner]],0),FALSE)</f>
        <v>Community Library</v>
      </c>
      <c r="L44" t="str">
        <f>VLOOKUP($E44,Facilities!$B:$W,MATCH(L$2,Table1[[#Headers],[Facility Name]:[in partner]],0),FALSE)</f>
        <v>N</v>
      </c>
      <c r="M44" t="str">
        <f>VLOOKUP($E44,Facilities!$B:$W,MATCH(M$2,Table1[[#Headers],[Facility Name]:[in partner]],0),FALSE)</f>
        <v>Internally operated</v>
      </c>
      <c r="N44">
        <f>VLOOKUP($E44,Facilities!$B:$W,MATCH(N$2,Table1[[#Headers],[Facility Name]:[in partner]],0),FALSE)</f>
        <v>0</v>
      </c>
      <c r="O44" t="str">
        <f>VLOOKUP($E44,Facilities!$B:$W,MATCH(O$2,Table1[[#Headers],[Facility Name]:[in partner]],0),FALSE)</f>
        <v>Lead and Coach</v>
      </c>
      <c r="P44">
        <f>VLOOKUP($E44,Facilities!$B:$W,MATCH(P$2,Table1[[#Headers],[Facility Name]:[in partner]],0),FALSE)</f>
        <v>0</v>
      </c>
      <c r="Q44">
        <f>VLOOKUP($E44,Facilities!$B:$W,MATCH(Q$2,Table1[[#Headers],[Facility Name]:[in partner]],0),FALSE)</f>
        <v>0</v>
      </c>
      <c r="R44">
        <f>VLOOKUP($E44,Facilities!$B:$W,MATCH(R$2,Table1[[#Headers],[Facility Name]:[in partner]],0),FALSE)</f>
        <v>0</v>
      </c>
      <c r="S44" t="str">
        <f>VLOOKUP($E44,Facilities!$B:$W,MATCH(S$2,Table1[[#Headers],[Facility Name]:[in partner]],0),FALSE)</f>
        <v>Y</v>
      </c>
      <c r="T44">
        <f>VLOOKUP($E44,Facilities!$B:$W,MATCH(T$2,Table1[[#Headers],[Facility Name]:[in partner]],0),FALSE)</f>
        <v>0</v>
      </c>
      <c r="U44">
        <f>VLOOKUP($E44,Facilities!$B:$W,MATCH(U$2,Table1[[#Headers],[Facility Name]:[in partner]],0),FALSE)</f>
        <v>0</v>
      </c>
      <c r="V44" t="e">
        <f>VLOOKUP($E44,Facilities!$B:$W,MATCH(V$2,Table1[[#Headers],[Facility Name]:[in partner]],0),FALSE)</f>
        <v>#N/A</v>
      </c>
      <c r="W44" t="str">
        <f>VLOOKUP($E44,Facilities!$B:$W,MATCH(W$2,Table1[[#Headers],[Facility Name]:[in partner]],0),FALSE)</f>
        <v>N</v>
      </c>
      <c r="X44" t="e">
        <f>VLOOKUP($E44,Facilities!$B:$W,MATCH(X$2,Table1[[#Headers],[Facility Name]:[in partner]],0),FALSE)</f>
        <v>#N/A</v>
      </c>
    </row>
    <row r="45" spans="1:24">
      <c r="A45" s="6" t="s">
        <v>1059</v>
      </c>
      <c r="B45" s="6" t="s">
        <v>1060</v>
      </c>
      <c r="C45" s="6" t="s">
        <v>973</v>
      </c>
      <c r="D45" s="6" t="s">
        <v>957</v>
      </c>
      <c r="E45" s="6" t="s">
        <v>255</v>
      </c>
      <c r="F45" t="str">
        <f>VLOOKUP($E45,Facilities!$B:$W,MATCH(F$2,Table1[[#Headers],[Facility Name]:[in partner]],0),FALSE)</f>
        <v>Cnr Parks &amp; Carlton Gore Roads</v>
      </c>
      <c r="G45" t="str">
        <f>VLOOKUP($E45,Facilities!$B:$W,MATCH(G$2,Table1[[#Headers],[Facility Name]:[in partner]],0),FALSE)</f>
        <v>Waitemata</v>
      </c>
      <c r="H45" t="str">
        <f>VLOOKUP($E45,Facilities!$B:$W,MATCH(H$2,Table1[[#Headers],[Facility Name]:[in partner]],0),FALSE)</f>
        <v>Council-owned</v>
      </c>
      <c r="I45" t="str">
        <f>VLOOKUP($E45,Facilities!$B:$W,MATCH(I$2,Table1[[#Headers],[Facility Name]:[in partner]],0),FALSE)</f>
        <v>VH Team</v>
      </c>
      <c r="J45" t="str">
        <f>VLOOKUP($E45,Facilities!$B:$W,MATCH(J$2,Table1[[#Headers],[Facility Name]:[in partner]],0),FALSE)</f>
        <v>Council led</v>
      </c>
      <c r="K45" t="str">
        <f>VLOOKUP($E45,Facilities!$B:$W,MATCH(K$2,Table1[[#Headers],[Facility Name]:[in partner]],0),FALSE)</f>
        <v>Venue for Hire</v>
      </c>
      <c r="L45" t="str">
        <f>VLOOKUP($E45,Facilities!$B:$W,MATCH(L$2,Table1[[#Headers],[Facility Name]:[in partner]],0),FALSE)</f>
        <v>Y</v>
      </c>
      <c r="M45" t="str">
        <f>VLOOKUP($E45,Facilities!$B:$W,MATCH(M$2,Table1[[#Headers],[Facility Name]:[in partner]],0),FALSE)</f>
        <v>Internally operated</v>
      </c>
      <c r="N45">
        <f>VLOOKUP($E45,Facilities!$B:$W,MATCH(N$2,Table1[[#Headers],[Facility Name]:[in partner]],0),FALSE)</f>
        <v>0</v>
      </c>
      <c r="O45" t="str">
        <f>VLOOKUP($E45,Facilities!$B:$W,MATCH(O$2,Table1[[#Headers],[Facility Name]:[in partner]],0),FALSE)</f>
        <v>Venue for Hire</v>
      </c>
      <c r="P45">
        <f>VLOOKUP($E45,Facilities!$B:$W,MATCH(P$2,Table1[[#Headers],[Facility Name]:[in partner]],0),FALSE)</f>
        <v>0</v>
      </c>
      <c r="Q45">
        <f>VLOOKUP($E45,Facilities!$B:$W,MATCH(Q$2,Table1[[#Headers],[Facility Name]:[in partner]],0),FALSE)</f>
        <v>0</v>
      </c>
      <c r="R45">
        <f>VLOOKUP($E45,Facilities!$B:$W,MATCH(R$2,Table1[[#Headers],[Facility Name]:[in partner]],0),FALSE)</f>
        <v>0</v>
      </c>
      <c r="S45">
        <f>VLOOKUP($E45,Facilities!$B:$W,MATCH(S$2,Table1[[#Headers],[Facility Name]:[in partner]],0),FALSE)</f>
        <v>0</v>
      </c>
      <c r="T45">
        <f>VLOOKUP($E45,Facilities!$B:$W,MATCH(T$2,Table1[[#Headers],[Facility Name]:[in partner]],0),FALSE)</f>
        <v>0</v>
      </c>
      <c r="U45" t="str">
        <f>VLOOKUP($E45,Facilities!$B:$W,MATCH(U$2,Table1[[#Headers],[Facility Name]:[in partner]],0),FALSE)</f>
        <v>Y</v>
      </c>
      <c r="V45" t="str">
        <f>VLOOKUP($E45,Facilities!$B:$W,MATCH(V$2,Table1[[#Headers],[Facility Name]:[in partner]],0),FALSE)</f>
        <v>Outhwaite Hall</v>
      </c>
      <c r="W45" t="str">
        <f>VLOOKUP($E45,Facilities!$B:$W,MATCH(W$2,Table1[[#Headers],[Facility Name]:[in partner]],0),FALSE)</f>
        <v>Y</v>
      </c>
      <c r="X45" t="e">
        <f>VLOOKUP($E45,Facilities!$B:$W,MATCH(X$2,Table1[[#Headers],[Facility Name]:[in partner]],0),FALSE)</f>
        <v>#N/A</v>
      </c>
    </row>
    <row r="46" spans="1:24">
      <c r="A46" s="6" t="s">
        <v>1061</v>
      </c>
      <c r="B46" s="6" t="s">
        <v>1062</v>
      </c>
      <c r="C46" s="6" t="s">
        <v>973</v>
      </c>
      <c r="D46" s="6" t="s">
        <v>957</v>
      </c>
      <c r="E46" s="6" t="s">
        <v>1063</v>
      </c>
      <c r="F46" t="e">
        <f>VLOOKUP($E46,Facilities!$B:$W,MATCH(F$2,Table1[[#Headers],[Facility Name]:[in partner]],0),FALSE)</f>
        <v>#N/A</v>
      </c>
      <c r="G46" t="e">
        <f>VLOOKUP($E46,Facilities!$B:$W,MATCH(G$2,Table1[[#Headers],[Facility Name]:[in partner]],0),FALSE)</f>
        <v>#N/A</v>
      </c>
      <c r="H46" t="e">
        <f>VLOOKUP($E46,Facilities!$B:$W,MATCH(H$2,Table1[[#Headers],[Facility Name]:[in partner]],0),FALSE)</f>
        <v>#N/A</v>
      </c>
      <c r="I46" t="e">
        <f>VLOOKUP($E46,Facilities!$B:$W,MATCH(I$2,Table1[[#Headers],[Facility Name]:[in partner]],0),FALSE)</f>
        <v>#N/A</v>
      </c>
      <c r="J46" t="e">
        <f>VLOOKUP($E46,Facilities!$B:$W,MATCH(J$2,Table1[[#Headers],[Facility Name]:[in partner]],0),FALSE)</f>
        <v>#N/A</v>
      </c>
      <c r="K46" t="e">
        <f>VLOOKUP($E46,Facilities!$B:$W,MATCH(K$2,Table1[[#Headers],[Facility Name]:[in partner]],0),FALSE)</f>
        <v>#N/A</v>
      </c>
      <c r="L46" t="e">
        <f>VLOOKUP($E46,Facilities!$B:$W,MATCH(L$2,Table1[[#Headers],[Facility Name]:[in partner]],0),FALSE)</f>
        <v>#N/A</v>
      </c>
      <c r="M46" t="e">
        <f>VLOOKUP($E46,Facilities!$B:$W,MATCH(M$2,Table1[[#Headers],[Facility Name]:[in partner]],0),FALSE)</f>
        <v>#N/A</v>
      </c>
      <c r="N46" t="e">
        <f>VLOOKUP($E46,Facilities!$B:$W,MATCH(N$2,Table1[[#Headers],[Facility Name]:[in partner]],0),FALSE)</f>
        <v>#N/A</v>
      </c>
      <c r="O46" t="e">
        <f>VLOOKUP($E46,Facilities!$B:$W,MATCH(O$2,Table1[[#Headers],[Facility Name]:[in partner]],0),FALSE)</f>
        <v>#N/A</v>
      </c>
      <c r="P46" t="e">
        <f>VLOOKUP($E46,Facilities!$B:$W,MATCH(P$2,Table1[[#Headers],[Facility Name]:[in partner]],0),FALSE)</f>
        <v>#N/A</v>
      </c>
      <c r="Q46" t="e">
        <f>VLOOKUP($E46,Facilities!$B:$W,MATCH(Q$2,Table1[[#Headers],[Facility Name]:[in partner]],0),FALSE)</f>
        <v>#N/A</v>
      </c>
      <c r="R46" t="e">
        <f>VLOOKUP($E46,Facilities!$B:$W,MATCH(R$2,Table1[[#Headers],[Facility Name]:[in partner]],0),FALSE)</f>
        <v>#N/A</v>
      </c>
      <c r="S46" t="e">
        <f>VLOOKUP($E46,Facilities!$B:$W,MATCH(S$2,Table1[[#Headers],[Facility Name]:[in partner]],0),FALSE)</f>
        <v>#N/A</v>
      </c>
      <c r="T46" t="e">
        <f>VLOOKUP($E46,Facilities!$B:$W,MATCH(T$2,Table1[[#Headers],[Facility Name]:[in partner]],0),FALSE)</f>
        <v>#N/A</v>
      </c>
      <c r="U46" t="e">
        <f>VLOOKUP($E46,Facilities!$B:$W,MATCH(U$2,Table1[[#Headers],[Facility Name]:[in partner]],0),FALSE)</f>
        <v>#N/A</v>
      </c>
      <c r="V46" t="e">
        <f>VLOOKUP($E46,Facilities!$B:$W,MATCH(V$2,Table1[[#Headers],[Facility Name]:[in partner]],0),FALSE)</f>
        <v>#N/A</v>
      </c>
      <c r="W46" t="e">
        <f>VLOOKUP($E46,Facilities!$B:$W,MATCH(W$2,Table1[[#Headers],[Facility Name]:[in partner]],0),FALSE)</f>
        <v>#N/A</v>
      </c>
      <c r="X46" t="e">
        <f>VLOOKUP($E46,Facilities!$B:$W,MATCH(X$2,Table1[[#Headers],[Facility Name]:[in partner]],0),FALSE)</f>
        <v>#N/A</v>
      </c>
    </row>
    <row r="47" spans="1:24">
      <c r="A47" s="6" t="s">
        <v>1064</v>
      </c>
      <c r="B47" s="6" t="s">
        <v>1065</v>
      </c>
      <c r="C47" s="6" t="s">
        <v>973</v>
      </c>
      <c r="D47" s="6" t="s">
        <v>957</v>
      </c>
      <c r="E47" s="6" t="s">
        <v>270</v>
      </c>
      <c r="F47" t="str">
        <f>VLOOKUP($E47,Facilities!$B:$W,MATCH(F$2,Table1[[#Headers],[Facility Name]:[in partner]],0),FALSE)</f>
        <v>5 Pearce Street</v>
      </c>
      <c r="G47" t="str">
        <f>VLOOKUP($E47,Facilities!$B:$W,MATCH(G$2,Table1[[#Headers],[Facility Name]:[in partner]],0),FALSE)</f>
        <v>Maungakiekie-Tamaki</v>
      </c>
      <c r="H47" t="str">
        <f>VLOOKUP($E47,Facilities!$B:$W,MATCH(H$2,Table1[[#Headers],[Facility Name]:[in partner]],0),FALSE)</f>
        <v>Council-owned</v>
      </c>
      <c r="I47" t="str">
        <f>VLOOKUP($E47,Facilities!$B:$W,MATCH(I$2,Table1[[#Headers],[Facility Name]:[in partner]],0),FALSE)</f>
        <v>VH Team</v>
      </c>
      <c r="J47" t="str">
        <f>VLOOKUP($E47,Facilities!$B:$W,MATCH(J$2,Table1[[#Headers],[Facility Name]:[in partner]],0),FALSE)</f>
        <v>Council led</v>
      </c>
      <c r="K47" t="str">
        <f>VLOOKUP($E47,Facilities!$B:$W,MATCH(K$2,Table1[[#Headers],[Facility Name]:[in partner]],0),FALSE)</f>
        <v>Venue for Hire</v>
      </c>
      <c r="L47" t="str">
        <f>VLOOKUP($E47,Facilities!$B:$W,MATCH(L$2,Table1[[#Headers],[Facility Name]:[in partner]],0),FALSE)</f>
        <v>Y</v>
      </c>
      <c r="M47" t="str">
        <f>VLOOKUP($E47,Facilities!$B:$W,MATCH(M$2,Table1[[#Headers],[Facility Name]:[in partner]],0),FALSE)</f>
        <v>Internally operated</v>
      </c>
      <c r="N47">
        <f>VLOOKUP($E47,Facilities!$B:$W,MATCH(N$2,Table1[[#Headers],[Facility Name]:[in partner]],0),FALSE)</f>
        <v>0</v>
      </c>
      <c r="O47" t="str">
        <f>VLOOKUP($E47,Facilities!$B:$W,MATCH(O$2,Table1[[#Headers],[Facility Name]:[in partner]],0),FALSE)</f>
        <v>Venue for Hire</v>
      </c>
      <c r="P47">
        <f>VLOOKUP($E47,Facilities!$B:$W,MATCH(P$2,Table1[[#Headers],[Facility Name]:[in partner]],0),FALSE)</f>
        <v>0</v>
      </c>
      <c r="Q47">
        <f>VLOOKUP($E47,Facilities!$B:$W,MATCH(Q$2,Table1[[#Headers],[Facility Name]:[in partner]],0),FALSE)</f>
        <v>0</v>
      </c>
      <c r="R47">
        <f>VLOOKUP($E47,Facilities!$B:$W,MATCH(R$2,Table1[[#Headers],[Facility Name]:[in partner]],0),FALSE)</f>
        <v>0</v>
      </c>
      <c r="S47">
        <f>VLOOKUP($E47,Facilities!$B:$W,MATCH(S$2,Table1[[#Headers],[Facility Name]:[in partner]],0),FALSE)</f>
        <v>0</v>
      </c>
      <c r="T47">
        <f>VLOOKUP($E47,Facilities!$B:$W,MATCH(T$2,Table1[[#Headers],[Facility Name]:[in partner]],0),FALSE)</f>
        <v>0</v>
      </c>
      <c r="U47" t="str">
        <f>VLOOKUP($E47,Facilities!$B:$W,MATCH(U$2,Table1[[#Headers],[Facility Name]:[in partner]],0),FALSE)</f>
        <v>Y</v>
      </c>
      <c r="V47" t="str">
        <f>VLOOKUP($E47,Facilities!$B:$W,MATCH(V$2,Table1[[#Headers],[Facility Name]:[in partner]],0),FALSE)</f>
        <v>Pearce Street Hall</v>
      </c>
      <c r="W47" t="str">
        <f>VLOOKUP($E47,Facilities!$B:$W,MATCH(W$2,Table1[[#Headers],[Facility Name]:[in partner]],0),FALSE)</f>
        <v>Y</v>
      </c>
      <c r="X47" t="e">
        <f>VLOOKUP($E47,Facilities!$B:$W,MATCH(X$2,Table1[[#Headers],[Facility Name]:[in partner]],0),FALSE)</f>
        <v>#N/A</v>
      </c>
    </row>
    <row r="48" spans="1:24">
      <c r="A48" s="6" t="s">
        <v>1066</v>
      </c>
      <c r="B48" s="6" t="s">
        <v>1067</v>
      </c>
      <c r="C48" s="6" t="s">
        <v>956</v>
      </c>
      <c r="D48" s="6" t="s">
        <v>967</v>
      </c>
      <c r="E48" s="6" t="s">
        <v>458</v>
      </c>
      <c r="F48" t="str">
        <f>VLOOKUP($E48,Facilities!$B:$W,MATCH(F$2,Table1[[#Headers],[Facility Name]:[in partner]],0),FALSE)</f>
        <v>195 Manukau Rd</v>
      </c>
      <c r="G48" t="str">
        <f>VLOOKUP($E48,Facilities!$B:$W,MATCH(G$2,Table1[[#Headers],[Facility Name]:[in partner]],0),FALSE)</f>
        <v>Albert-Eden</v>
      </c>
      <c r="H48" t="str">
        <f>VLOOKUP($E48,Facilities!$B:$W,MATCH(H$2,Table1[[#Headers],[Facility Name]:[in partner]],0),FALSE)</f>
        <v>Council-owned</v>
      </c>
      <c r="I48" t="str">
        <f>VLOOKUP($E48,Facilities!$B:$W,MATCH(I$2,Table1[[#Headers],[Facility Name]:[in partner]],0),FALSE)</f>
        <v>Connected Communities</v>
      </c>
      <c r="J48" t="str">
        <f>VLOOKUP($E48,Facilities!$B:$W,MATCH(J$2,Table1[[#Headers],[Facility Name]:[in partner]],0),FALSE)</f>
        <v>Council led</v>
      </c>
      <c r="K48" t="str">
        <f>VLOOKUP($E48,Facilities!$B:$W,MATCH(K$2,Table1[[#Headers],[Facility Name]:[in partner]],0),FALSE)</f>
        <v>Community Library</v>
      </c>
      <c r="L48" t="str">
        <f>VLOOKUP($E48,Facilities!$B:$W,MATCH(L$2,Table1[[#Headers],[Facility Name]:[in partner]],0),FALSE)</f>
        <v>N</v>
      </c>
      <c r="M48" t="str">
        <f>VLOOKUP($E48,Facilities!$B:$W,MATCH(M$2,Table1[[#Headers],[Facility Name]:[in partner]],0),FALSE)</f>
        <v>Internally operated</v>
      </c>
      <c r="N48">
        <f>VLOOKUP($E48,Facilities!$B:$W,MATCH(N$2,Table1[[#Headers],[Facility Name]:[in partner]],0),FALSE)</f>
        <v>0</v>
      </c>
      <c r="O48" t="str">
        <f>VLOOKUP($E48,Facilities!$B:$W,MATCH(O$2,Table1[[#Headers],[Facility Name]:[in partner]],0),FALSE)</f>
        <v>Lead and Coach</v>
      </c>
      <c r="P48">
        <f>VLOOKUP($E48,Facilities!$B:$W,MATCH(P$2,Table1[[#Headers],[Facility Name]:[in partner]],0),FALSE)</f>
        <v>0</v>
      </c>
      <c r="Q48">
        <f>VLOOKUP($E48,Facilities!$B:$W,MATCH(Q$2,Table1[[#Headers],[Facility Name]:[in partner]],0),FALSE)</f>
        <v>0</v>
      </c>
      <c r="R48">
        <f>VLOOKUP($E48,Facilities!$B:$W,MATCH(R$2,Table1[[#Headers],[Facility Name]:[in partner]],0),FALSE)</f>
        <v>0</v>
      </c>
      <c r="S48" t="str">
        <f>VLOOKUP($E48,Facilities!$B:$W,MATCH(S$2,Table1[[#Headers],[Facility Name]:[in partner]],0),FALSE)</f>
        <v>Y</v>
      </c>
      <c r="T48">
        <f>VLOOKUP($E48,Facilities!$B:$W,MATCH(T$2,Table1[[#Headers],[Facility Name]:[in partner]],0),FALSE)</f>
        <v>0</v>
      </c>
      <c r="U48">
        <f>VLOOKUP($E48,Facilities!$B:$W,MATCH(U$2,Table1[[#Headers],[Facility Name]:[in partner]],0),FALSE)</f>
        <v>0</v>
      </c>
      <c r="V48" t="e">
        <f>VLOOKUP($E48,Facilities!$B:$W,MATCH(V$2,Table1[[#Headers],[Facility Name]:[in partner]],0),FALSE)</f>
        <v>#N/A</v>
      </c>
      <c r="W48" t="str">
        <f>VLOOKUP($E48,Facilities!$B:$W,MATCH(W$2,Table1[[#Headers],[Facility Name]:[in partner]],0),FALSE)</f>
        <v>N</v>
      </c>
      <c r="X48" t="e">
        <f>VLOOKUP($E48,Facilities!$B:$W,MATCH(X$2,Table1[[#Headers],[Facility Name]:[in partner]],0),FALSE)</f>
        <v>#N/A</v>
      </c>
    </row>
    <row r="49" spans="1:24">
      <c r="A49" s="6" t="s">
        <v>1068</v>
      </c>
      <c r="B49" s="6" t="s">
        <v>1069</v>
      </c>
      <c r="C49" s="6" t="s">
        <v>973</v>
      </c>
      <c r="D49" s="6" t="s">
        <v>957</v>
      </c>
      <c r="E49" s="6" t="s">
        <v>1070</v>
      </c>
      <c r="F49" t="e">
        <f>VLOOKUP($E49,Facilities!$B:$W,MATCH(F$2,Table1[[#Headers],[Facility Name]:[in partner]],0),FALSE)</f>
        <v>#N/A</v>
      </c>
      <c r="G49" t="e">
        <f>VLOOKUP($E49,Facilities!$B:$W,MATCH(G$2,Table1[[#Headers],[Facility Name]:[in partner]],0),FALSE)</f>
        <v>#N/A</v>
      </c>
      <c r="H49" t="e">
        <f>VLOOKUP($E49,Facilities!$B:$W,MATCH(H$2,Table1[[#Headers],[Facility Name]:[in partner]],0),FALSE)</f>
        <v>#N/A</v>
      </c>
      <c r="I49" t="e">
        <f>VLOOKUP($E49,Facilities!$B:$W,MATCH(I$2,Table1[[#Headers],[Facility Name]:[in partner]],0),FALSE)</f>
        <v>#N/A</v>
      </c>
      <c r="J49" t="e">
        <f>VLOOKUP($E49,Facilities!$B:$W,MATCH(J$2,Table1[[#Headers],[Facility Name]:[in partner]],0),FALSE)</f>
        <v>#N/A</v>
      </c>
      <c r="K49" t="e">
        <f>VLOOKUP($E49,Facilities!$B:$W,MATCH(K$2,Table1[[#Headers],[Facility Name]:[in partner]],0),FALSE)</f>
        <v>#N/A</v>
      </c>
      <c r="L49" t="e">
        <f>VLOOKUP($E49,Facilities!$B:$W,MATCH(L$2,Table1[[#Headers],[Facility Name]:[in partner]],0),FALSE)</f>
        <v>#N/A</v>
      </c>
      <c r="M49" t="e">
        <f>VLOOKUP($E49,Facilities!$B:$W,MATCH(M$2,Table1[[#Headers],[Facility Name]:[in partner]],0),FALSE)</f>
        <v>#N/A</v>
      </c>
      <c r="N49" t="e">
        <f>VLOOKUP($E49,Facilities!$B:$W,MATCH(N$2,Table1[[#Headers],[Facility Name]:[in partner]],0),FALSE)</f>
        <v>#N/A</v>
      </c>
      <c r="O49" t="e">
        <f>VLOOKUP($E49,Facilities!$B:$W,MATCH(O$2,Table1[[#Headers],[Facility Name]:[in partner]],0),FALSE)</f>
        <v>#N/A</v>
      </c>
      <c r="P49" t="e">
        <f>VLOOKUP($E49,Facilities!$B:$W,MATCH(P$2,Table1[[#Headers],[Facility Name]:[in partner]],0),FALSE)</f>
        <v>#N/A</v>
      </c>
      <c r="Q49" t="e">
        <f>VLOOKUP($E49,Facilities!$B:$W,MATCH(Q$2,Table1[[#Headers],[Facility Name]:[in partner]],0),FALSE)</f>
        <v>#N/A</v>
      </c>
      <c r="R49" t="e">
        <f>VLOOKUP($E49,Facilities!$B:$W,MATCH(R$2,Table1[[#Headers],[Facility Name]:[in partner]],0),FALSE)</f>
        <v>#N/A</v>
      </c>
      <c r="S49" t="e">
        <f>VLOOKUP($E49,Facilities!$B:$W,MATCH(S$2,Table1[[#Headers],[Facility Name]:[in partner]],0),FALSE)</f>
        <v>#N/A</v>
      </c>
      <c r="T49" t="e">
        <f>VLOOKUP($E49,Facilities!$B:$W,MATCH(T$2,Table1[[#Headers],[Facility Name]:[in partner]],0),FALSE)</f>
        <v>#N/A</v>
      </c>
      <c r="U49" t="e">
        <f>VLOOKUP($E49,Facilities!$B:$W,MATCH(U$2,Table1[[#Headers],[Facility Name]:[in partner]],0),FALSE)</f>
        <v>#N/A</v>
      </c>
      <c r="V49" t="e">
        <f>VLOOKUP($E49,Facilities!$B:$W,MATCH(V$2,Table1[[#Headers],[Facility Name]:[in partner]],0),FALSE)</f>
        <v>#N/A</v>
      </c>
      <c r="W49" t="e">
        <f>VLOOKUP($E49,Facilities!$B:$W,MATCH(W$2,Table1[[#Headers],[Facility Name]:[in partner]],0),FALSE)</f>
        <v>#N/A</v>
      </c>
      <c r="X49" t="e">
        <f>VLOOKUP($E49,Facilities!$B:$W,MATCH(X$2,Table1[[#Headers],[Facility Name]:[in partner]],0),FALSE)</f>
        <v>#N/A</v>
      </c>
    </row>
    <row r="50" spans="1:24">
      <c r="A50" s="6" t="s">
        <v>1071</v>
      </c>
      <c r="B50" s="6" t="s">
        <v>1072</v>
      </c>
      <c r="C50" s="6" t="s">
        <v>973</v>
      </c>
      <c r="D50" s="6" t="s">
        <v>957</v>
      </c>
      <c r="E50" s="6" t="s">
        <v>1073</v>
      </c>
      <c r="F50" t="e">
        <f>VLOOKUP($E50,Facilities!$B:$W,MATCH(F$2,Table1[[#Headers],[Facility Name]:[in partner]],0),FALSE)</f>
        <v>#N/A</v>
      </c>
      <c r="G50" t="e">
        <f>VLOOKUP($E50,Facilities!$B:$W,MATCH(G$2,Table1[[#Headers],[Facility Name]:[in partner]],0),FALSE)</f>
        <v>#N/A</v>
      </c>
      <c r="H50" t="e">
        <f>VLOOKUP($E50,Facilities!$B:$W,MATCH(H$2,Table1[[#Headers],[Facility Name]:[in partner]],0),FALSE)</f>
        <v>#N/A</v>
      </c>
      <c r="I50" t="e">
        <f>VLOOKUP($E50,Facilities!$B:$W,MATCH(I$2,Table1[[#Headers],[Facility Name]:[in partner]],0),FALSE)</f>
        <v>#N/A</v>
      </c>
      <c r="J50" t="e">
        <f>VLOOKUP($E50,Facilities!$B:$W,MATCH(J$2,Table1[[#Headers],[Facility Name]:[in partner]],0),FALSE)</f>
        <v>#N/A</v>
      </c>
      <c r="K50" t="e">
        <f>VLOOKUP($E50,Facilities!$B:$W,MATCH(K$2,Table1[[#Headers],[Facility Name]:[in partner]],0),FALSE)</f>
        <v>#N/A</v>
      </c>
      <c r="L50" t="e">
        <f>VLOOKUP($E50,Facilities!$B:$W,MATCH(L$2,Table1[[#Headers],[Facility Name]:[in partner]],0),FALSE)</f>
        <v>#N/A</v>
      </c>
      <c r="M50" t="e">
        <f>VLOOKUP($E50,Facilities!$B:$W,MATCH(M$2,Table1[[#Headers],[Facility Name]:[in partner]],0),FALSE)</f>
        <v>#N/A</v>
      </c>
      <c r="N50" t="e">
        <f>VLOOKUP($E50,Facilities!$B:$W,MATCH(N$2,Table1[[#Headers],[Facility Name]:[in partner]],0),FALSE)</f>
        <v>#N/A</v>
      </c>
      <c r="O50" t="e">
        <f>VLOOKUP($E50,Facilities!$B:$W,MATCH(O$2,Table1[[#Headers],[Facility Name]:[in partner]],0),FALSE)</f>
        <v>#N/A</v>
      </c>
      <c r="P50" t="e">
        <f>VLOOKUP($E50,Facilities!$B:$W,MATCH(P$2,Table1[[#Headers],[Facility Name]:[in partner]],0),FALSE)</f>
        <v>#N/A</v>
      </c>
      <c r="Q50" t="e">
        <f>VLOOKUP($E50,Facilities!$B:$W,MATCH(Q$2,Table1[[#Headers],[Facility Name]:[in partner]],0),FALSE)</f>
        <v>#N/A</v>
      </c>
      <c r="R50" t="e">
        <f>VLOOKUP($E50,Facilities!$B:$W,MATCH(R$2,Table1[[#Headers],[Facility Name]:[in partner]],0),FALSE)</f>
        <v>#N/A</v>
      </c>
      <c r="S50" t="e">
        <f>VLOOKUP($E50,Facilities!$B:$W,MATCH(S$2,Table1[[#Headers],[Facility Name]:[in partner]],0),FALSE)</f>
        <v>#N/A</v>
      </c>
      <c r="T50" t="e">
        <f>VLOOKUP($E50,Facilities!$B:$W,MATCH(T$2,Table1[[#Headers],[Facility Name]:[in partner]],0),FALSE)</f>
        <v>#N/A</v>
      </c>
      <c r="U50" t="e">
        <f>VLOOKUP($E50,Facilities!$B:$W,MATCH(U$2,Table1[[#Headers],[Facility Name]:[in partner]],0),FALSE)</f>
        <v>#N/A</v>
      </c>
      <c r="V50" t="e">
        <f>VLOOKUP($E50,Facilities!$B:$W,MATCH(V$2,Table1[[#Headers],[Facility Name]:[in partner]],0),FALSE)</f>
        <v>#N/A</v>
      </c>
      <c r="W50" t="e">
        <f>VLOOKUP($E50,Facilities!$B:$W,MATCH(W$2,Table1[[#Headers],[Facility Name]:[in partner]],0),FALSE)</f>
        <v>#N/A</v>
      </c>
      <c r="X50" t="e">
        <f>VLOOKUP($E50,Facilities!$B:$W,MATCH(X$2,Table1[[#Headers],[Facility Name]:[in partner]],0),FALSE)</f>
        <v>#N/A</v>
      </c>
    </row>
    <row r="51" spans="1:24">
      <c r="A51" s="6" t="s">
        <v>1074</v>
      </c>
      <c r="B51" s="6" t="s">
        <v>1075</v>
      </c>
      <c r="C51" s="6" t="s">
        <v>960</v>
      </c>
      <c r="D51" s="6" t="s">
        <v>957</v>
      </c>
      <c r="E51" s="6" t="s">
        <v>719</v>
      </c>
      <c r="F51" t="e">
        <f>VLOOKUP($E51,Facilities!$B:$W,MATCH(F$2,Table1[[#Headers],[Facility Name]:[in partner]],0),FALSE)</f>
        <v>#N/A</v>
      </c>
      <c r="G51" t="e">
        <f>VLOOKUP($E51,Facilities!$B:$W,MATCH(G$2,Table1[[#Headers],[Facility Name]:[in partner]],0),FALSE)</f>
        <v>#N/A</v>
      </c>
      <c r="H51" t="e">
        <f>VLOOKUP($E51,Facilities!$B:$W,MATCH(H$2,Table1[[#Headers],[Facility Name]:[in partner]],0),FALSE)</f>
        <v>#N/A</v>
      </c>
      <c r="I51" t="e">
        <f>VLOOKUP($E51,Facilities!$B:$W,MATCH(I$2,Table1[[#Headers],[Facility Name]:[in partner]],0),FALSE)</f>
        <v>#N/A</v>
      </c>
      <c r="J51" t="e">
        <f>VLOOKUP($E51,Facilities!$B:$W,MATCH(J$2,Table1[[#Headers],[Facility Name]:[in partner]],0),FALSE)</f>
        <v>#N/A</v>
      </c>
      <c r="K51" t="e">
        <f>VLOOKUP($E51,Facilities!$B:$W,MATCH(K$2,Table1[[#Headers],[Facility Name]:[in partner]],0),FALSE)</f>
        <v>#N/A</v>
      </c>
      <c r="L51" t="e">
        <f>VLOOKUP($E51,Facilities!$B:$W,MATCH(L$2,Table1[[#Headers],[Facility Name]:[in partner]],0),FALSE)</f>
        <v>#N/A</v>
      </c>
      <c r="M51" t="e">
        <f>VLOOKUP($E51,Facilities!$B:$W,MATCH(M$2,Table1[[#Headers],[Facility Name]:[in partner]],0),FALSE)</f>
        <v>#N/A</v>
      </c>
      <c r="N51" t="e">
        <f>VLOOKUP($E51,Facilities!$B:$W,MATCH(N$2,Table1[[#Headers],[Facility Name]:[in partner]],0),FALSE)</f>
        <v>#N/A</v>
      </c>
      <c r="O51" t="e">
        <f>VLOOKUP($E51,Facilities!$B:$W,MATCH(O$2,Table1[[#Headers],[Facility Name]:[in partner]],0),FALSE)</f>
        <v>#N/A</v>
      </c>
      <c r="P51" t="e">
        <f>VLOOKUP($E51,Facilities!$B:$W,MATCH(P$2,Table1[[#Headers],[Facility Name]:[in partner]],0),FALSE)</f>
        <v>#N/A</v>
      </c>
      <c r="Q51" t="e">
        <f>VLOOKUP($E51,Facilities!$B:$W,MATCH(Q$2,Table1[[#Headers],[Facility Name]:[in partner]],0),FALSE)</f>
        <v>#N/A</v>
      </c>
      <c r="R51" t="e">
        <f>VLOOKUP($E51,Facilities!$B:$W,MATCH(R$2,Table1[[#Headers],[Facility Name]:[in partner]],0),FALSE)</f>
        <v>#N/A</v>
      </c>
      <c r="S51" t="e">
        <f>VLOOKUP($E51,Facilities!$B:$W,MATCH(S$2,Table1[[#Headers],[Facility Name]:[in partner]],0),FALSE)</f>
        <v>#N/A</v>
      </c>
      <c r="T51" t="e">
        <f>VLOOKUP($E51,Facilities!$B:$W,MATCH(T$2,Table1[[#Headers],[Facility Name]:[in partner]],0),FALSE)</f>
        <v>#N/A</v>
      </c>
      <c r="U51" t="e">
        <f>VLOOKUP($E51,Facilities!$B:$W,MATCH(U$2,Table1[[#Headers],[Facility Name]:[in partner]],0),FALSE)</f>
        <v>#N/A</v>
      </c>
      <c r="V51" t="e">
        <f>VLOOKUP($E51,Facilities!$B:$W,MATCH(V$2,Table1[[#Headers],[Facility Name]:[in partner]],0),FALSE)</f>
        <v>#N/A</v>
      </c>
      <c r="W51" t="e">
        <f>VLOOKUP($E51,Facilities!$B:$W,MATCH(W$2,Table1[[#Headers],[Facility Name]:[in partner]],0),FALSE)</f>
        <v>#N/A</v>
      </c>
      <c r="X51" t="e">
        <f>VLOOKUP($E51,Facilities!$B:$W,MATCH(X$2,Table1[[#Headers],[Facility Name]:[in partner]],0),FALSE)</f>
        <v>#N/A</v>
      </c>
    </row>
    <row r="52" spans="1:24">
      <c r="A52" s="6" t="s">
        <v>1076</v>
      </c>
      <c r="B52" s="6" t="s">
        <v>1077</v>
      </c>
      <c r="C52" s="6" t="s">
        <v>960</v>
      </c>
      <c r="D52" s="6" t="s">
        <v>957</v>
      </c>
      <c r="E52" s="6" t="s">
        <v>1078</v>
      </c>
      <c r="F52" t="e">
        <f>VLOOKUP($E52,Facilities!$B:$W,MATCH(F$2,Table1[[#Headers],[Facility Name]:[in partner]],0),FALSE)</f>
        <v>#N/A</v>
      </c>
      <c r="G52" t="e">
        <f>VLOOKUP($E52,Facilities!$B:$W,MATCH(G$2,Table1[[#Headers],[Facility Name]:[in partner]],0),FALSE)</f>
        <v>#N/A</v>
      </c>
      <c r="H52" t="e">
        <f>VLOOKUP($E52,Facilities!$B:$W,MATCH(H$2,Table1[[#Headers],[Facility Name]:[in partner]],0),FALSE)</f>
        <v>#N/A</v>
      </c>
      <c r="I52" t="e">
        <f>VLOOKUP($E52,Facilities!$B:$W,MATCH(I$2,Table1[[#Headers],[Facility Name]:[in partner]],0),FALSE)</f>
        <v>#N/A</v>
      </c>
      <c r="J52" t="e">
        <f>VLOOKUP($E52,Facilities!$B:$W,MATCH(J$2,Table1[[#Headers],[Facility Name]:[in partner]],0),FALSE)</f>
        <v>#N/A</v>
      </c>
      <c r="K52" t="e">
        <f>VLOOKUP($E52,Facilities!$B:$W,MATCH(K$2,Table1[[#Headers],[Facility Name]:[in partner]],0),FALSE)</f>
        <v>#N/A</v>
      </c>
      <c r="L52" t="e">
        <f>VLOOKUP($E52,Facilities!$B:$W,MATCH(L$2,Table1[[#Headers],[Facility Name]:[in partner]],0),FALSE)</f>
        <v>#N/A</v>
      </c>
      <c r="M52" t="e">
        <f>VLOOKUP($E52,Facilities!$B:$W,MATCH(M$2,Table1[[#Headers],[Facility Name]:[in partner]],0),FALSE)</f>
        <v>#N/A</v>
      </c>
      <c r="N52" t="e">
        <f>VLOOKUP($E52,Facilities!$B:$W,MATCH(N$2,Table1[[#Headers],[Facility Name]:[in partner]],0),FALSE)</f>
        <v>#N/A</v>
      </c>
      <c r="O52" t="e">
        <f>VLOOKUP($E52,Facilities!$B:$W,MATCH(O$2,Table1[[#Headers],[Facility Name]:[in partner]],0),FALSE)</f>
        <v>#N/A</v>
      </c>
      <c r="P52" t="e">
        <f>VLOOKUP($E52,Facilities!$B:$W,MATCH(P$2,Table1[[#Headers],[Facility Name]:[in partner]],0),FALSE)</f>
        <v>#N/A</v>
      </c>
      <c r="Q52" t="e">
        <f>VLOOKUP($E52,Facilities!$B:$W,MATCH(Q$2,Table1[[#Headers],[Facility Name]:[in partner]],0),FALSE)</f>
        <v>#N/A</v>
      </c>
      <c r="R52" t="e">
        <f>VLOOKUP($E52,Facilities!$B:$W,MATCH(R$2,Table1[[#Headers],[Facility Name]:[in partner]],0),FALSE)</f>
        <v>#N/A</v>
      </c>
      <c r="S52" t="e">
        <f>VLOOKUP($E52,Facilities!$B:$W,MATCH(S$2,Table1[[#Headers],[Facility Name]:[in partner]],0),FALSE)</f>
        <v>#N/A</v>
      </c>
      <c r="T52" t="e">
        <f>VLOOKUP($E52,Facilities!$B:$W,MATCH(T$2,Table1[[#Headers],[Facility Name]:[in partner]],0),FALSE)</f>
        <v>#N/A</v>
      </c>
      <c r="U52" t="e">
        <f>VLOOKUP($E52,Facilities!$B:$W,MATCH(U$2,Table1[[#Headers],[Facility Name]:[in partner]],0),FALSE)</f>
        <v>#N/A</v>
      </c>
      <c r="V52" t="e">
        <f>VLOOKUP($E52,Facilities!$B:$W,MATCH(V$2,Table1[[#Headers],[Facility Name]:[in partner]],0),FALSE)</f>
        <v>#N/A</v>
      </c>
      <c r="W52" t="e">
        <f>VLOOKUP($E52,Facilities!$B:$W,MATCH(W$2,Table1[[#Headers],[Facility Name]:[in partner]],0),FALSE)</f>
        <v>#N/A</v>
      </c>
      <c r="X52" t="e">
        <f>VLOOKUP($E52,Facilities!$B:$W,MATCH(X$2,Table1[[#Headers],[Facility Name]:[in partner]],0),FALSE)</f>
        <v>#N/A</v>
      </c>
    </row>
    <row r="53" spans="1:24">
      <c r="A53" s="6" t="s">
        <v>1079</v>
      </c>
      <c r="B53" s="6" t="s">
        <v>1080</v>
      </c>
      <c r="C53" s="6" t="s">
        <v>963</v>
      </c>
      <c r="D53" s="6" t="s">
        <v>1081</v>
      </c>
      <c r="E53" s="6" t="s">
        <v>858</v>
      </c>
      <c r="F53" t="str">
        <f>VLOOKUP($E53,Facilities!$B:$W,MATCH(F$2,Table1[[#Headers],[Facility Name]:[in partner]],0),FALSE)</f>
        <v>2 Korora Road</v>
      </c>
      <c r="G53" t="str">
        <f>VLOOKUP($E53,Facilities!$B:$W,MATCH(G$2,Table1[[#Headers],[Facility Name]:[in partner]],0),FALSE)</f>
        <v>Waiheke</v>
      </c>
      <c r="H53" t="str">
        <f>VLOOKUP($E53,Facilities!$B:$W,MATCH(H$2,Table1[[#Headers],[Facility Name]:[in partner]],0),FALSE)</f>
        <v>Community owned</v>
      </c>
      <c r="I53" t="str">
        <f>VLOOKUP($E53,Facilities!$B:$W,MATCH(I$2,Table1[[#Headers],[Facility Name]:[in partner]],0),FALSE)</f>
        <v>Connected Communities</v>
      </c>
      <c r="J53" t="str">
        <f>VLOOKUP($E53,Facilities!$B:$W,MATCH(J$2,Table1[[#Headers],[Facility Name]:[in partner]],0),FALSE)</f>
        <v>Community led</v>
      </c>
      <c r="K53" t="str">
        <f>VLOOKUP($E53,Facilities!$B:$W,MATCH(K$2,Table1[[#Headers],[Facility Name]:[in partner]],0),FALSE)</f>
        <v>Arts &amp; Culture</v>
      </c>
      <c r="L53" t="str">
        <f>VLOOKUP($E53,Facilities!$B:$W,MATCH(L$2,Table1[[#Headers],[Facility Name]:[in partner]],0),FALSE)</f>
        <v>N</v>
      </c>
      <c r="M53" t="str">
        <f>VLOOKUP($E53,Facilities!$B:$W,MATCH(M$2,Table1[[#Headers],[Facility Name]:[in partner]],0),FALSE)</f>
        <v>Funding agreement</v>
      </c>
      <c r="N53">
        <f>VLOOKUP($E53,Facilities!$B:$W,MATCH(N$2,Table1[[#Headers],[Facility Name]:[in partner]],0),FALSE)</f>
        <v>0</v>
      </c>
      <c r="O53" t="str">
        <f>VLOOKUP($E53,Facilities!$B:$W,MATCH(O$2,Table1[[#Headers],[Facility Name]:[in partner]],0),FALSE)</f>
        <v>Place &amp; Partner Specialists (Arts)</v>
      </c>
      <c r="P53">
        <f>VLOOKUP($E53,Facilities!$B:$W,MATCH(P$2,Table1[[#Headers],[Facility Name]:[in partner]],0),FALSE)</f>
        <v>0</v>
      </c>
      <c r="Q53">
        <f>VLOOKUP($E53,Facilities!$B:$W,MATCH(Q$2,Table1[[#Headers],[Facility Name]:[in partner]],0),FALSE)</f>
        <v>0</v>
      </c>
      <c r="R53" t="str">
        <f>VLOOKUP($E53,Facilities!$B:$W,MATCH(R$2,Table1[[#Headers],[Facility Name]:[in partner]],0),FALSE)</f>
        <v>Y</v>
      </c>
      <c r="S53">
        <f>VLOOKUP($E53,Facilities!$B:$W,MATCH(S$2,Table1[[#Headers],[Facility Name]:[in partner]],0),FALSE)</f>
        <v>0</v>
      </c>
      <c r="T53">
        <f>VLOOKUP($E53,Facilities!$B:$W,MATCH(T$2,Table1[[#Headers],[Facility Name]:[in partner]],0),FALSE)</f>
        <v>0</v>
      </c>
      <c r="U53">
        <f>VLOOKUP($E53,Facilities!$B:$W,MATCH(U$2,Table1[[#Headers],[Facility Name]:[in partner]],0),FALSE)</f>
        <v>0</v>
      </c>
      <c r="V53" t="e">
        <f>VLOOKUP($E53,Facilities!$B:$W,MATCH(V$2,Table1[[#Headers],[Facility Name]:[in partner]],0),FALSE)</f>
        <v>#N/A</v>
      </c>
      <c r="W53" t="str">
        <f>VLOOKUP($E53,Facilities!$B:$W,MATCH(W$2,Table1[[#Headers],[Facility Name]:[in partner]],0),FALSE)</f>
        <v>N</v>
      </c>
      <c r="X53" t="str">
        <f>VLOOKUP($E53,Facilities!$B:$W,MATCH(X$2,Table1[[#Headers],[Facility Name]:[in partner]],0),FALSE)</f>
        <v>Artworks Theatre</v>
      </c>
    </row>
    <row r="54" spans="1:24">
      <c r="A54" s="6" t="s">
        <v>1082</v>
      </c>
      <c r="B54" s="6" t="s">
        <v>1083</v>
      </c>
      <c r="C54" s="6" t="s">
        <v>973</v>
      </c>
      <c r="D54" s="6" t="s">
        <v>957</v>
      </c>
      <c r="E54" s="6" t="s">
        <v>1084</v>
      </c>
      <c r="F54" t="e">
        <f>VLOOKUP($E54,Facilities!$B:$W,MATCH(F$2,Table1[[#Headers],[Facility Name]:[in partner]],0),FALSE)</f>
        <v>#N/A</v>
      </c>
      <c r="G54" t="e">
        <f>VLOOKUP($E54,Facilities!$B:$W,MATCH(G$2,Table1[[#Headers],[Facility Name]:[in partner]],0),FALSE)</f>
        <v>#N/A</v>
      </c>
      <c r="H54" t="e">
        <f>VLOOKUP($E54,Facilities!$B:$W,MATCH(H$2,Table1[[#Headers],[Facility Name]:[in partner]],0),FALSE)</f>
        <v>#N/A</v>
      </c>
      <c r="I54" t="e">
        <f>VLOOKUP($E54,Facilities!$B:$W,MATCH(I$2,Table1[[#Headers],[Facility Name]:[in partner]],0),FALSE)</f>
        <v>#N/A</v>
      </c>
      <c r="J54" t="e">
        <f>VLOOKUP($E54,Facilities!$B:$W,MATCH(J$2,Table1[[#Headers],[Facility Name]:[in partner]],0),FALSE)</f>
        <v>#N/A</v>
      </c>
      <c r="K54" t="e">
        <f>VLOOKUP($E54,Facilities!$B:$W,MATCH(K$2,Table1[[#Headers],[Facility Name]:[in partner]],0),FALSE)</f>
        <v>#N/A</v>
      </c>
      <c r="L54" t="e">
        <f>VLOOKUP($E54,Facilities!$B:$W,MATCH(L$2,Table1[[#Headers],[Facility Name]:[in partner]],0),FALSE)</f>
        <v>#N/A</v>
      </c>
      <c r="M54" t="e">
        <f>VLOOKUP($E54,Facilities!$B:$W,MATCH(M$2,Table1[[#Headers],[Facility Name]:[in partner]],0),FALSE)</f>
        <v>#N/A</v>
      </c>
      <c r="N54" t="e">
        <f>VLOOKUP($E54,Facilities!$B:$W,MATCH(N$2,Table1[[#Headers],[Facility Name]:[in partner]],0),FALSE)</f>
        <v>#N/A</v>
      </c>
      <c r="O54" t="e">
        <f>VLOOKUP($E54,Facilities!$B:$W,MATCH(O$2,Table1[[#Headers],[Facility Name]:[in partner]],0),FALSE)</f>
        <v>#N/A</v>
      </c>
      <c r="P54" t="e">
        <f>VLOOKUP($E54,Facilities!$B:$W,MATCH(P$2,Table1[[#Headers],[Facility Name]:[in partner]],0),FALSE)</f>
        <v>#N/A</v>
      </c>
      <c r="Q54" t="e">
        <f>VLOOKUP($E54,Facilities!$B:$W,MATCH(Q$2,Table1[[#Headers],[Facility Name]:[in partner]],0),FALSE)</f>
        <v>#N/A</v>
      </c>
      <c r="R54" t="e">
        <f>VLOOKUP($E54,Facilities!$B:$W,MATCH(R$2,Table1[[#Headers],[Facility Name]:[in partner]],0),FALSE)</f>
        <v>#N/A</v>
      </c>
      <c r="S54" t="e">
        <f>VLOOKUP($E54,Facilities!$B:$W,MATCH(S$2,Table1[[#Headers],[Facility Name]:[in partner]],0),FALSE)</f>
        <v>#N/A</v>
      </c>
      <c r="T54" t="e">
        <f>VLOOKUP($E54,Facilities!$B:$W,MATCH(T$2,Table1[[#Headers],[Facility Name]:[in partner]],0),FALSE)</f>
        <v>#N/A</v>
      </c>
      <c r="U54" t="e">
        <f>VLOOKUP($E54,Facilities!$B:$W,MATCH(U$2,Table1[[#Headers],[Facility Name]:[in partner]],0),FALSE)</f>
        <v>#N/A</v>
      </c>
      <c r="V54" t="e">
        <f>VLOOKUP($E54,Facilities!$B:$W,MATCH(V$2,Table1[[#Headers],[Facility Name]:[in partner]],0),FALSE)</f>
        <v>#N/A</v>
      </c>
      <c r="W54" t="e">
        <f>VLOOKUP($E54,Facilities!$B:$W,MATCH(W$2,Table1[[#Headers],[Facility Name]:[in partner]],0),FALSE)</f>
        <v>#N/A</v>
      </c>
      <c r="X54" t="e">
        <f>VLOOKUP($E54,Facilities!$B:$W,MATCH(X$2,Table1[[#Headers],[Facility Name]:[in partner]],0),FALSE)</f>
        <v>#N/A</v>
      </c>
    </row>
    <row r="55" spans="1:24">
      <c r="A55" s="6" t="s">
        <v>1085</v>
      </c>
      <c r="B55" s="6" t="s">
        <v>1086</v>
      </c>
      <c r="C55" s="6" t="s">
        <v>960</v>
      </c>
      <c r="D55" s="6" t="s">
        <v>957</v>
      </c>
      <c r="E55" s="6" t="s">
        <v>1087</v>
      </c>
      <c r="F55" t="e">
        <f>VLOOKUP($E55,Facilities!$B:$W,MATCH(F$2,Table1[[#Headers],[Facility Name]:[in partner]],0),FALSE)</f>
        <v>#N/A</v>
      </c>
      <c r="G55" t="e">
        <f>VLOOKUP($E55,Facilities!$B:$W,MATCH(G$2,Table1[[#Headers],[Facility Name]:[in partner]],0),FALSE)</f>
        <v>#N/A</v>
      </c>
      <c r="H55" t="e">
        <f>VLOOKUP($E55,Facilities!$B:$W,MATCH(H$2,Table1[[#Headers],[Facility Name]:[in partner]],0),FALSE)</f>
        <v>#N/A</v>
      </c>
      <c r="I55" t="e">
        <f>VLOOKUP($E55,Facilities!$B:$W,MATCH(I$2,Table1[[#Headers],[Facility Name]:[in partner]],0),FALSE)</f>
        <v>#N/A</v>
      </c>
      <c r="J55" t="e">
        <f>VLOOKUP($E55,Facilities!$B:$W,MATCH(J$2,Table1[[#Headers],[Facility Name]:[in partner]],0),FALSE)</f>
        <v>#N/A</v>
      </c>
      <c r="K55" t="e">
        <f>VLOOKUP($E55,Facilities!$B:$W,MATCH(K$2,Table1[[#Headers],[Facility Name]:[in partner]],0),FALSE)</f>
        <v>#N/A</v>
      </c>
      <c r="L55" t="e">
        <f>VLOOKUP($E55,Facilities!$B:$W,MATCH(L$2,Table1[[#Headers],[Facility Name]:[in partner]],0),FALSE)</f>
        <v>#N/A</v>
      </c>
      <c r="M55" t="e">
        <f>VLOOKUP($E55,Facilities!$B:$W,MATCH(M$2,Table1[[#Headers],[Facility Name]:[in partner]],0),FALSE)</f>
        <v>#N/A</v>
      </c>
      <c r="N55" t="e">
        <f>VLOOKUP($E55,Facilities!$B:$W,MATCH(N$2,Table1[[#Headers],[Facility Name]:[in partner]],0),FALSE)</f>
        <v>#N/A</v>
      </c>
      <c r="O55" t="e">
        <f>VLOOKUP($E55,Facilities!$B:$W,MATCH(O$2,Table1[[#Headers],[Facility Name]:[in partner]],0),FALSE)</f>
        <v>#N/A</v>
      </c>
      <c r="P55" t="e">
        <f>VLOOKUP($E55,Facilities!$B:$W,MATCH(P$2,Table1[[#Headers],[Facility Name]:[in partner]],0),FALSE)</f>
        <v>#N/A</v>
      </c>
      <c r="Q55" t="e">
        <f>VLOOKUP($E55,Facilities!$B:$W,MATCH(Q$2,Table1[[#Headers],[Facility Name]:[in partner]],0),FALSE)</f>
        <v>#N/A</v>
      </c>
      <c r="R55" t="e">
        <f>VLOOKUP($E55,Facilities!$B:$W,MATCH(R$2,Table1[[#Headers],[Facility Name]:[in partner]],0),FALSE)</f>
        <v>#N/A</v>
      </c>
      <c r="S55" t="e">
        <f>VLOOKUP($E55,Facilities!$B:$W,MATCH(S$2,Table1[[#Headers],[Facility Name]:[in partner]],0),FALSE)</f>
        <v>#N/A</v>
      </c>
      <c r="T55" t="e">
        <f>VLOOKUP($E55,Facilities!$B:$W,MATCH(T$2,Table1[[#Headers],[Facility Name]:[in partner]],0),FALSE)</f>
        <v>#N/A</v>
      </c>
      <c r="U55" t="e">
        <f>VLOOKUP($E55,Facilities!$B:$W,MATCH(U$2,Table1[[#Headers],[Facility Name]:[in partner]],0),FALSE)</f>
        <v>#N/A</v>
      </c>
      <c r="V55" t="e">
        <f>VLOOKUP($E55,Facilities!$B:$W,MATCH(V$2,Table1[[#Headers],[Facility Name]:[in partner]],0),FALSE)</f>
        <v>#N/A</v>
      </c>
      <c r="W55" t="e">
        <f>VLOOKUP($E55,Facilities!$B:$W,MATCH(W$2,Table1[[#Headers],[Facility Name]:[in partner]],0),FALSE)</f>
        <v>#N/A</v>
      </c>
      <c r="X55" t="e">
        <f>VLOOKUP($E55,Facilities!$B:$W,MATCH(X$2,Table1[[#Headers],[Facility Name]:[in partner]],0),FALSE)</f>
        <v>#N/A</v>
      </c>
    </row>
    <row r="56" spans="1:24">
      <c r="A56" s="6" t="s">
        <v>1088</v>
      </c>
      <c r="B56" s="6" t="s">
        <v>1089</v>
      </c>
      <c r="C56" s="6" t="s">
        <v>963</v>
      </c>
      <c r="D56" s="6" t="s">
        <v>964</v>
      </c>
      <c r="E56" s="6" t="s">
        <v>1090</v>
      </c>
      <c r="F56" t="e">
        <f>VLOOKUP($E56,Facilities!$B:$W,MATCH(F$2,Table1[[#Headers],[Facility Name]:[in partner]],0),FALSE)</f>
        <v>#N/A</v>
      </c>
      <c r="G56" t="e">
        <f>VLOOKUP($E56,Facilities!$B:$W,MATCH(G$2,Table1[[#Headers],[Facility Name]:[in partner]],0),FALSE)</f>
        <v>#N/A</v>
      </c>
      <c r="H56" t="e">
        <f>VLOOKUP($E56,Facilities!$B:$W,MATCH(H$2,Table1[[#Headers],[Facility Name]:[in partner]],0),FALSE)</f>
        <v>#N/A</v>
      </c>
      <c r="I56" t="e">
        <f>VLOOKUP($E56,Facilities!$B:$W,MATCH(I$2,Table1[[#Headers],[Facility Name]:[in partner]],0),FALSE)</f>
        <v>#N/A</v>
      </c>
      <c r="J56" t="e">
        <f>VLOOKUP($E56,Facilities!$B:$W,MATCH(J$2,Table1[[#Headers],[Facility Name]:[in partner]],0),FALSE)</f>
        <v>#N/A</v>
      </c>
      <c r="K56" t="e">
        <f>VLOOKUP($E56,Facilities!$B:$W,MATCH(K$2,Table1[[#Headers],[Facility Name]:[in partner]],0),FALSE)</f>
        <v>#N/A</v>
      </c>
      <c r="L56" t="e">
        <f>VLOOKUP($E56,Facilities!$B:$W,MATCH(L$2,Table1[[#Headers],[Facility Name]:[in partner]],0),FALSE)</f>
        <v>#N/A</v>
      </c>
      <c r="M56" t="e">
        <f>VLOOKUP($E56,Facilities!$B:$W,MATCH(M$2,Table1[[#Headers],[Facility Name]:[in partner]],0),FALSE)</f>
        <v>#N/A</v>
      </c>
      <c r="N56" t="e">
        <f>VLOOKUP($E56,Facilities!$B:$W,MATCH(N$2,Table1[[#Headers],[Facility Name]:[in partner]],0),FALSE)</f>
        <v>#N/A</v>
      </c>
      <c r="O56" t="e">
        <f>VLOOKUP($E56,Facilities!$B:$W,MATCH(O$2,Table1[[#Headers],[Facility Name]:[in partner]],0),FALSE)</f>
        <v>#N/A</v>
      </c>
      <c r="P56" t="e">
        <f>VLOOKUP($E56,Facilities!$B:$W,MATCH(P$2,Table1[[#Headers],[Facility Name]:[in partner]],0),FALSE)</f>
        <v>#N/A</v>
      </c>
      <c r="Q56" t="e">
        <f>VLOOKUP($E56,Facilities!$B:$W,MATCH(Q$2,Table1[[#Headers],[Facility Name]:[in partner]],0),FALSE)</f>
        <v>#N/A</v>
      </c>
      <c r="R56" t="e">
        <f>VLOOKUP($E56,Facilities!$B:$W,MATCH(R$2,Table1[[#Headers],[Facility Name]:[in partner]],0),FALSE)</f>
        <v>#N/A</v>
      </c>
      <c r="S56" t="e">
        <f>VLOOKUP($E56,Facilities!$B:$W,MATCH(S$2,Table1[[#Headers],[Facility Name]:[in partner]],0),FALSE)</f>
        <v>#N/A</v>
      </c>
      <c r="T56" t="e">
        <f>VLOOKUP($E56,Facilities!$B:$W,MATCH(T$2,Table1[[#Headers],[Facility Name]:[in partner]],0),FALSE)</f>
        <v>#N/A</v>
      </c>
      <c r="U56" t="e">
        <f>VLOOKUP($E56,Facilities!$B:$W,MATCH(U$2,Table1[[#Headers],[Facility Name]:[in partner]],0),FALSE)</f>
        <v>#N/A</v>
      </c>
      <c r="V56" t="e">
        <f>VLOOKUP($E56,Facilities!$B:$W,MATCH(V$2,Table1[[#Headers],[Facility Name]:[in partner]],0),FALSE)</f>
        <v>#N/A</v>
      </c>
      <c r="W56" t="e">
        <f>VLOOKUP($E56,Facilities!$B:$W,MATCH(W$2,Table1[[#Headers],[Facility Name]:[in partner]],0),FALSE)</f>
        <v>#N/A</v>
      </c>
      <c r="X56" t="e">
        <f>VLOOKUP($E56,Facilities!$B:$W,MATCH(X$2,Table1[[#Headers],[Facility Name]:[in partner]],0),FALSE)</f>
        <v>#N/A</v>
      </c>
    </row>
    <row r="57" spans="1:24">
      <c r="A57" s="6" t="s">
        <v>1091</v>
      </c>
      <c r="B57" s="6" t="s">
        <v>1092</v>
      </c>
      <c r="C57" s="6" t="s">
        <v>956</v>
      </c>
      <c r="D57" s="6" t="s">
        <v>967</v>
      </c>
      <c r="E57" s="6" t="s">
        <v>726</v>
      </c>
      <c r="F57" t="str">
        <f>VLOOKUP($E57,Facilities!$B:$W,MATCH(F$2,Table1[[#Headers],[Facility Name]:[in partner]],0),FALSE)</f>
        <v>108 Line Rd</v>
      </c>
      <c r="G57" t="str">
        <f>VLOOKUP($E57,Facilities!$B:$W,MATCH(G$2,Table1[[#Headers],[Facility Name]:[in partner]],0),FALSE)</f>
        <v>Maungakiekie-Tamaki</v>
      </c>
      <c r="H57" t="str">
        <f>VLOOKUP($E57,Facilities!$B:$W,MATCH(H$2,Table1[[#Headers],[Facility Name]:[in partner]],0),FALSE)</f>
        <v>Council-owned</v>
      </c>
      <c r="I57" t="str">
        <f>VLOOKUP($E57,Facilities!$B:$W,MATCH(I$2,Table1[[#Headers],[Facility Name]:[in partner]],0),FALSE)</f>
        <v>Connected Communities</v>
      </c>
      <c r="J57" t="str">
        <f>VLOOKUP($E57,Facilities!$B:$W,MATCH(J$2,Table1[[#Headers],[Facility Name]:[in partner]],0),FALSE)</f>
        <v>Council led</v>
      </c>
      <c r="K57" t="str">
        <f>VLOOKUP($E57,Facilities!$B:$W,MATCH(K$2,Table1[[#Headers],[Facility Name]:[in partner]],0),FALSE)</f>
        <v>Community Library</v>
      </c>
      <c r="L57" t="str">
        <f>VLOOKUP($E57,Facilities!$B:$W,MATCH(L$2,Table1[[#Headers],[Facility Name]:[in partner]],0),FALSE)</f>
        <v>N</v>
      </c>
      <c r="M57" t="str">
        <f>VLOOKUP($E57,Facilities!$B:$W,MATCH(M$2,Table1[[#Headers],[Facility Name]:[in partner]],0),FALSE)</f>
        <v>Internally operated</v>
      </c>
      <c r="N57">
        <f>VLOOKUP($E57,Facilities!$B:$W,MATCH(N$2,Table1[[#Headers],[Facility Name]:[in partner]],0),FALSE)</f>
        <v>0</v>
      </c>
      <c r="O57" t="str">
        <f>VLOOKUP($E57,Facilities!$B:$W,MATCH(O$2,Table1[[#Headers],[Facility Name]:[in partner]],0),FALSE)</f>
        <v>Lead and Coach</v>
      </c>
      <c r="P57">
        <f>VLOOKUP($E57,Facilities!$B:$W,MATCH(P$2,Table1[[#Headers],[Facility Name]:[in partner]],0),FALSE)</f>
        <v>0</v>
      </c>
      <c r="Q57">
        <f>VLOOKUP($E57,Facilities!$B:$W,MATCH(Q$2,Table1[[#Headers],[Facility Name]:[in partner]],0),FALSE)</f>
        <v>0</v>
      </c>
      <c r="R57">
        <f>VLOOKUP($E57,Facilities!$B:$W,MATCH(R$2,Table1[[#Headers],[Facility Name]:[in partner]],0),FALSE)</f>
        <v>0</v>
      </c>
      <c r="S57" t="str">
        <f>VLOOKUP($E57,Facilities!$B:$W,MATCH(S$2,Table1[[#Headers],[Facility Name]:[in partner]],0),FALSE)</f>
        <v>Y</v>
      </c>
      <c r="T57">
        <f>VLOOKUP($E57,Facilities!$B:$W,MATCH(T$2,Table1[[#Headers],[Facility Name]:[in partner]],0),FALSE)</f>
        <v>0</v>
      </c>
      <c r="U57">
        <f>VLOOKUP($E57,Facilities!$B:$W,MATCH(U$2,Table1[[#Headers],[Facility Name]:[in partner]],0),FALSE)</f>
        <v>0</v>
      </c>
      <c r="V57" t="e">
        <f>VLOOKUP($E57,Facilities!$B:$W,MATCH(V$2,Table1[[#Headers],[Facility Name]:[in partner]],0),FALSE)</f>
        <v>#N/A</v>
      </c>
      <c r="W57" t="str">
        <f>VLOOKUP($E57,Facilities!$B:$W,MATCH(W$2,Table1[[#Headers],[Facility Name]:[in partner]],0),FALSE)</f>
        <v>N</v>
      </c>
      <c r="X57" t="e">
        <f>VLOOKUP($E57,Facilities!$B:$W,MATCH(X$2,Table1[[#Headers],[Facility Name]:[in partner]],0),FALSE)</f>
        <v>#N/A</v>
      </c>
    </row>
    <row r="58" spans="1:24">
      <c r="A58" s="6" t="s">
        <v>1093</v>
      </c>
      <c r="B58" s="6" t="s">
        <v>1094</v>
      </c>
      <c r="C58" s="6" t="s">
        <v>973</v>
      </c>
      <c r="D58" s="6" t="s">
        <v>957</v>
      </c>
      <c r="E58" s="6" t="s">
        <v>724</v>
      </c>
      <c r="F58" t="e">
        <f>VLOOKUP($E58,Facilities!$B:$W,MATCH(F$2,Table1[[#Headers],[Facility Name]:[in partner]],0),FALSE)</f>
        <v>#N/A</v>
      </c>
      <c r="G58" t="e">
        <f>VLOOKUP($E58,Facilities!$B:$W,MATCH(G$2,Table1[[#Headers],[Facility Name]:[in partner]],0),FALSE)</f>
        <v>#N/A</v>
      </c>
      <c r="H58" t="e">
        <f>VLOOKUP($E58,Facilities!$B:$W,MATCH(H$2,Table1[[#Headers],[Facility Name]:[in partner]],0),FALSE)</f>
        <v>#N/A</v>
      </c>
      <c r="I58" t="e">
        <f>VLOOKUP($E58,Facilities!$B:$W,MATCH(I$2,Table1[[#Headers],[Facility Name]:[in partner]],0),FALSE)</f>
        <v>#N/A</v>
      </c>
      <c r="J58" t="e">
        <f>VLOOKUP($E58,Facilities!$B:$W,MATCH(J$2,Table1[[#Headers],[Facility Name]:[in partner]],0),FALSE)</f>
        <v>#N/A</v>
      </c>
      <c r="K58" t="e">
        <f>VLOOKUP($E58,Facilities!$B:$W,MATCH(K$2,Table1[[#Headers],[Facility Name]:[in partner]],0),FALSE)</f>
        <v>#N/A</v>
      </c>
      <c r="L58" t="e">
        <f>VLOOKUP($E58,Facilities!$B:$W,MATCH(L$2,Table1[[#Headers],[Facility Name]:[in partner]],0),FALSE)</f>
        <v>#N/A</v>
      </c>
      <c r="M58" t="e">
        <f>VLOOKUP($E58,Facilities!$B:$W,MATCH(M$2,Table1[[#Headers],[Facility Name]:[in partner]],0),FALSE)</f>
        <v>#N/A</v>
      </c>
      <c r="N58" t="e">
        <f>VLOOKUP($E58,Facilities!$B:$W,MATCH(N$2,Table1[[#Headers],[Facility Name]:[in partner]],0),FALSE)</f>
        <v>#N/A</v>
      </c>
      <c r="O58" t="e">
        <f>VLOOKUP($E58,Facilities!$B:$W,MATCH(O$2,Table1[[#Headers],[Facility Name]:[in partner]],0),FALSE)</f>
        <v>#N/A</v>
      </c>
      <c r="P58" t="e">
        <f>VLOOKUP($E58,Facilities!$B:$W,MATCH(P$2,Table1[[#Headers],[Facility Name]:[in partner]],0),FALSE)</f>
        <v>#N/A</v>
      </c>
      <c r="Q58" t="e">
        <f>VLOOKUP($E58,Facilities!$B:$W,MATCH(Q$2,Table1[[#Headers],[Facility Name]:[in partner]],0),FALSE)</f>
        <v>#N/A</v>
      </c>
      <c r="R58" t="e">
        <f>VLOOKUP($E58,Facilities!$B:$W,MATCH(R$2,Table1[[#Headers],[Facility Name]:[in partner]],0),FALSE)</f>
        <v>#N/A</v>
      </c>
      <c r="S58" t="e">
        <f>VLOOKUP($E58,Facilities!$B:$W,MATCH(S$2,Table1[[#Headers],[Facility Name]:[in partner]],0),FALSE)</f>
        <v>#N/A</v>
      </c>
      <c r="T58" t="e">
        <f>VLOOKUP($E58,Facilities!$B:$W,MATCH(T$2,Table1[[#Headers],[Facility Name]:[in partner]],0),FALSE)</f>
        <v>#N/A</v>
      </c>
      <c r="U58" t="e">
        <f>VLOOKUP($E58,Facilities!$B:$W,MATCH(U$2,Table1[[#Headers],[Facility Name]:[in partner]],0),FALSE)</f>
        <v>#N/A</v>
      </c>
      <c r="V58" t="e">
        <f>VLOOKUP($E58,Facilities!$B:$W,MATCH(V$2,Table1[[#Headers],[Facility Name]:[in partner]],0),FALSE)</f>
        <v>#N/A</v>
      </c>
      <c r="W58" t="e">
        <f>VLOOKUP($E58,Facilities!$B:$W,MATCH(W$2,Table1[[#Headers],[Facility Name]:[in partner]],0),FALSE)</f>
        <v>#N/A</v>
      </c>
      <c r="X58" t="e">
        <f>VLOOKUP($E58,Facilities!$B:$W,MATCH(X$2,Table1[[#Headers],[Facility Name]:[in partner]],0),FALSE)</f>
        <v>#N/A</v>
      </c>
    </row>
    <row r="59" spans="1:24">
      <c r="A59" s="6" t="s">
        <v>1095</v>
      </c>
      <c r="B59" s="6" t="s">
        <v>1096</v>
      </c>
      <c r="C59" s="6" t="s">
        <v>973</v>
      </c>
      <c r="D59" s="6" t="s">
        <v>957</v>
      </c>
      <c r="E59" s="6" t="s">
        <v>475</v>
      </c>
      <c r="F59" t="e">
        <f>VLOOKUP($E59,Facilities!$B:$W,MATCH(F$2,Table1[[#Headers],[Facility Name]:[in partner]],0),FALSE)</f>
        <v>#N/A</v>
      </c>
      <c r="G59" t="e">
        <f>VLOOKUP($E59,Facilities!$B:$W,MATCH(G$2,Table1[[#Headers],[Facility Name]:[in partner]],0),FALSE)</f>
        <v>#N/A</v>
      </c>
      <c r="H59" t="e">
        <f>VLOOKUP($E59,Facilities!$B:$W,MATCH(H$2,Table1[[#Headers],[Facility Name]:[in partner]],0),FALSE)</f>
        <v>#N/A</v>
      </c>
      <c r="I59" t="e">
        <f>VLOOKUP($E59,Facilities!$B:$W,MATCH(I$2,Table1[[#Headers],[Facility Name]:[in partner]],0),FALSE)</f>
        <v>#N/A</v>
      </c>
      <c r="J59" t="e">
        <f>VLOOKUP($E59,Facilities!$B:$W,MATCH(J$2,Table1[[#Headers],[Facility Name]:[in partner]],0),FALSE)</f>
        <v>#N/A</v>
      </c>
      <c r="K59" t="e">
        <f>VLOOKUP($E59,Facilities!$B:$W,MATCH(K$2,Table1[[#Headers],[Facility Name]:[in partner]],0),FALSE)</f>
        <v>#N/A</v>
      </c>
      <c r="L59" t="e">
        <f>VLOOKUP($E59,Facilities!$B:$W,MATCH(L$2,Table1[[#Headers],[Facility Name]:[in partner]],0),FALSE)</f>
        <v>#N/A</v>
      </c>
      <c r="M59" t="e">
        <f>VLOOKUP($E59,Facilities!$B:$W,MATCH(M$2,Table1[[#Headers],[Facility Name]:[in partner]],0),FALSE)</f>
        <v>#N/A</v>
      </c>
      <c r="N59" t="e">
        <f>VLOOKUP($E59,Facilities!$B:$W,MATCH(N$2,Table1[[#Headers],[Facility Name]:[in partner]],0),FALSE)</f>
        <v>#N/A</v>
      </c>
      <c r="O59" t="e">
        <f>VLOOKUP($E59,Facilities!$B:$W,MATCH(O$2,Table1[[#Headers],[Facility Name]:[in partner]],0),FALSE)</f>
        <v>#N/A</v>
      </c>
      <c r="P59" t="e">
        <f>VLOOKUP($E59,Facilities!$B:$W,MATCH(P$2,Table1[[#Headers],[Facility Name]:[in partner]],0),FALSE)</f>
        <v>#N/A</v>
      </c>
      <c r="Q59" t="e">
        <f>VLOOKUP($E59,Facilities!$B:$W,MATCH(Q$2,Table1[[#Headers],[Facility Name]:[in partner]],0),FALSE)</f>
        <v>#N/A</v>
      </c>
      <c r="R59" t="e">
        <f>VLOOKUP($E59,Facilities!$B:$W,MATCH(R$2,Table1[[#Headers],[Facility Name]:[in partner]],0),FALSE)</f>
        <v>#N/A</v>
      </c>
      <c r="S59" t="e">
        <f>VLOOKUP($E59,Facilities!$B:$W,MATCH(S$2,Table1[[#Headers],[Facility Name]:[in partner]],0),FALSE)</f>
        <v>#N/A</v>
      </c>
      <c r="T59" t="e">
        <f>VLOOKUP($E59,Facilities!$B:$W,MATCH(T$2,Table1[[#Headers],[Facility Name]:[in partner]],0),FALSE)</f>
        <v>#N/A</v>
      </c>
      <c r="U59" t="e">
        <f>VLOOKUP($E59,Facilities!$B:$W,MATCH(U$2,Table1[[#Headers],[Facility Name]:[in partner]],0),FALSE)</f>
        <v>#N/A</v>
      </c>
      <c r="V59" t="e">
        <f>VLOOKUP($E59,Facilities!$B:$W,MATCH(V$2,Table1[[#Headers],[Facility Name]:[in partner]],0),FALSE)</f>
        <v>#N/A</v>
      </c>
      <c r="W59" t="e">
        <f>VLOOKUP($E59,Facilities!$B:$W,MATCH(W$2,Table1[[#Headers],[Facility Name]:[in partner]],0),FALSE)</f>
        <v>#N/A</v>
      </c>
      <c r="X59" t="e">
        <f>VLOOKUP($E59,Facilities!$B:$W,MATCH(X$2,Table1[[#Headers],[Facility Name]:[in partner]],0),FALSE)</f>
        <v>#N/A</v>
      </c>
    </row>
    <row r="60" spans="1:24">
      <c r="A60" s="6" t="s">
        <v>1097</v>
      </c>
      <c r="B60" s="6" t="s">
        <v>1098</v>
      </c>
      <c r="C60" s="6" t="s">
        <v>973</v>
      </c>
      <c r="D60" s="6" t="s">
        <v>957</v>
      </c>
      <c r="E60" s="6" t="s">
        <v>53</v>
      </c>
      <c r="F60" t="e">
        <f>VLOOKUP($E60,Facilities!$B:$W,MATCH(F$2,Table1[[#Headers],[Facility Name]:[in partner]],0),FALSE)</f>
        <v>#N/A</v>
      </c>
      <c r="G60" t="e">
        <f>VLOOKUP($E60,Facilities!$B:$W,MATCH(G$2,Table1[[#Headers],[Facility Name]:[in partner]],0),FALSE)</f>
        <v>#N/A</v>
      </c>
      <c r="H60" t="e">
        <f>VLOOKUP($E60,Facilities!$B:$W,MATCH(H$2,Table1[[#Headers],[Facility Name]:[in partner]],0),FALSE)</f>
        <v>#N/A</v>
      </c>
      <c r="I60" t="e">
        <f>VLOOKUP($E60,Facilities!$B:$W,MATCH(I$2,Table1[[#Headers],[Facility Name]:[in partner]],0),FALSE)</f>
        <v>#N/A</v>
      </c>
      <c r="J60" t="e">
        <f>VLOOKUP($E60,Facilities!$B:$W,MATCH(J$2,Table1[[#Headers],[Facility Name]:[in partner]],0),FALSE)</f>
        <v>#N/A</v>
      </c>
      <c r="K60" t="e">
        <f>VLOOKUP($E60,Facilities!$B:$W,MATCH(K$2,Table1[[#Headers],[Facility Name]:[in partner]],0),FALSE)</f>
        <v>#N/A</v>
      </c>
      <c r="L60" t="e">
        <f>VLOOKUP($E60,Facilities!$B:$W,MATCH(L$2,Table1[[#Headers],[Facility Name]:[in partner]],0),FALSE)</f>
        <v>#N/A</v>
      </c>
      <c r="M60" t="e">
        <f>VLOOKUP($E60,Facilities!$B:$W,MATCH(M$2,Table1[[#Headers],[Facility Name]:[in partner]],0),FALSE)</f>
        <v>#N/A</v>
      </c>
      <c r="N60" t="e">
        <f>VLOOKUP($E60,Facilities!$B:$W,MATCH(N$2,Table1[[#Headers],[Facility Name]:[in partner]],0),FALSE)</f>
        <v>#N/A</v>
      </c>
      <c r="O60" t="e">
        <f>VLOOKUP($E60,Facilities!$B:$W,MATCH(O$2,Table1[[#Headers],[Facility Name]:[in partner]],0),FALSE)</f>
        <v>#N/A</v>
      </c>
      <c r="P60" t="e">
        <f>VLOOKUP($E60,Facilities!$B:$W,MATCH(P$2,Table1[[#Headers],[Facility Name]:[in partner]],0),FALSE)</f>
        <v>#N/A</v>
      </c>
      <c r="Q60" t="e">
        <f>VLOOKUP($E60,Facilities!$B:$W,MATCH(Q$2,Table1[[#Headers],[Facility Name]:[in partner]],0),FALSE)</f>
        <v>#N/A</v>
      </c>
      <c r="R60" t="e">
        <f>VLOOKUP($E60,Facilities!$B:$W,MATCH(R$2,Table1[[#Headers],[Facility Name]:[in partner]],0),FALSE)</f>
        <v>#N/A</v>
      </c>
      <c r="S60" t="e">
        <f>VLOOKUP($E60,Facilities!$B:$W,MATCH(S$2,Table1[[#Headers],[Facility Name]:[in partner]],0),FALSE)</f>
        <v>#N/A</v>
      </c>
      <c r="T60" t="e">
        <f>VLOOKUP($E60,Facilities!$B:$W,MATCH(T$2,Table1[[#Headers],[Facility Name]:[in partner]],0),FALSE)</f>
        <v>#N/A</v>
      </c>
      <c r="U60" t="e">
        <f>VLOOKUP($E60,Facilities!$B:$W,MATCH(U$2,Table1[[#Headers],[Facility Name]:[in partner]],0),FALSE)</f>
        <v>#N/A</v>
      </c>
      <c r="V60" t="e">
        <f>VLOOKUP($E60,Facilities!$B:$W,MATCH(V$2,Table1[[#Headers],[Facility Name]:[in partner]],0),FALSE)</f>
        <v>#N/A</v>
      </c>
      <c r="W60" t="e">
        <f>VLOOKUP($E60,Facilities!$B:$W,MATCH(W$2,Table1[[#Headers],[Facility Name]:[in partner]],0),FALSE)</f>
        <v>#N/A</v>
      </c>
      <c r="X60" t="e">
        <f>VLOOKUP($E60,Facilities!$B:$W,MATCH(X$2,Table1[[#Headers],[Facility Name]:[in partner]],0),FALSE)</f>
        <v>#N/A</v>
      </c>
    </row>
    <row r="61" spans="1:24">
      <c r="A61" s="6" t="s">
        <v>1099</v>
      </c>
      <c r="B61" s="6" t="s">
        <v>1100</v>
      </c>
      <c r="C61" s="6" t="s">
        <v>973</v>
      </c>
      <c r="D61" s="6" t="s">
        <v>957</v>
      </c>
      <c r="E61" s="6" t="s">
        <v>78</v>
      </c>
      <c r="F61" t="str">
        <f>VLOOKUP($E61,Facilities!$B:$W,MATCH(F$2,Table1[[#Headers],[Facility Name]:[in partner]],0),FALSE)</f>
        <v>5 Olea Road  Onehunga</v>
      </c>
      <c r="G61" t="str">
        <f>VLOOKUP($E61,Facilities!$B:$W,MATCH(G$2,Table1[[#Headers],[Facility Name]:[in partner]],0),FALSE)</f>
        <v>Maungakiekie-Tamaki</v>
      </c>
      <c r="H61" t="str">
        <f>VLOOKUP($E61,Facilities!$B:$W,MATCH(H$2,Table1[[#Headers],[Facility Name]:[in partner]],0),FALSE)</f>
        <v>Council-owned</v>
      </c>
      <c r="I61" t="str">
        <f>VLOOKUP($E61,Facilities!$B:$W,MATCH(I$2,Table1[[#Headers],[Facility Name]:[in partner]],0),FALSE)</f>
        <v>VH Team</v>
      </c>
      <c r="J61" t="str">
        <f>VLOOKUP($E61,Facilities!$B:$W,MATCH(J$2,Table1[[#Headers],[Facility Name]:[in partner]],0),FALSE)</f>
        <v>Council led</v>
      </c>
      <c r="K61" t="str">
        <f>VLOOKUP($E61,Facilities!$B:$W,MATCH(K$2,Table1[[#Headers],[Facility Name]:[in partner]],0),FALSE)</f>
        <v>Venue for Hire</v>
      </c>
      <c r="L61" t="str">
        <f>VLOOKUP($E61,Facilities!$B:$W,MATCH(L$2,Table1[[#Headers],[Facility Name]:[in partner]],0),FALSE)</f>
        <v>Y</v>
      </c>
      <c r="M61" t="str">
        <f>VLOOKUP($E61,Facilities!$B:$W,MATCH(M$2,Table1[[#Headers],[Facility Name]:[in partner]],0),FALSE)</f>
        <v>Internally operated</v>
      </c>
      <c r="N61">
        <f>VLOOKUP($E61,Facilities!$B:$W,MATCH(N$2,Table1[[#Headers],[Facility Name]:[in partner]],0),FALSE)</f>
        <v>0</v>
      </c>
      <c r="O61" t="str">
        <f>VLOOKUP($E61,Facilities!$B:$W,MATCH(O$2,Table1[[#Headers],[Facility Name]:[in partner]],0),FALSE)</f>
        <v>Venue for Hire</v>
      </c>
      <c r="P61">
        <f>VLOOKUP($E61,Facilities!$B:$W,MATCH(P$2,Table1[[#Headers],[Facility Name]:[in partner]],0),FALSE)</f>
        <v>0</v>
      </c>
      <c r="Q61">
        <f>VLOOKUP($E61,Facilities!$B:$W,MATCH(Q$2,Table1[[#Headers],[Facility Name]:[in partner]],0),FALSE)</f>
        <v>0</v>
      </c>
      <c r="R61">
        <f>VLOOKUP($E61,Facilities!$B:$W,MATCH(R$2,Table1[[#Headers],[Facility Name]:[in partner]],0),FALSE)</f>
        <v>0</v>
      </c>
      <c r="S61">
        <f>VLOOKUP($E61,Facilities!$B:$W,MATCH(S$2,Table1[[#Headers],[Facility Name]:[in partner]],0),FALSE)</f>
        <v>0</v>
      </c>
      <c r="T61">
        <f>VLOOKUP($E61,Facilities!$B:$W,MATCH(T$2,Table1[[#Headers],[Facility Name]:[in partner]],0),FALSE)</f>
        <v>0</v>
      </c>
      <c r="U61" t="str">
        <f>VLOOKUP($E61,Facilities!$B:$W,MATCH(U$2,Table1[[#Headers],[Facility Name]:[in partner]],0),FALSE)</f>
        <v>Y</v>
      </c>
      <c r="V61" t="str">
        <f>VLOOKUP($E61,Facilities!$B:$W,MATCH(V$2,Table1[[#Headers],[Facility Name]:[in partner]],0),FALSE)</f>
        <v>Fergusson Hall</v>
      </c>
      <c r="W61" t="str">
        <f>VLOOKUP($E61,Facilities!$B:$W,MATCH(W$2,Table1[[#Headers],[Facility Name]:[in partner]],0),FALSE)</f>
        <v>Y</v>
      </c>
      <c r="X61" t="e">
        <f>VLOOKUP($E61,Facilities!$B:$W,MATCH(X$2,Table1[[#Headers],[Facility Name]:[in partner]],0),FALSE)</f>
        <v>#N/A</v>
      </c>
    </row>
    <row r="62" spans="1:24">
      <c r="A62" s="6" t="s">
        <v>1101</v>
      </c>
      <c r="B62" s="6" t="s">
        <v>1102</v>
      </c>
      <c r="C62" s="6" t="s">
        <v>973</v>
      </c>
      <c r="D62" s="6" t="s">
        <v>957</v>
      </c>
      <c r="E62" s="6" t="s">
        <v>909</v>
      </c>
      <c r="F62" t="e">
        <f>VLOOKUP($E62,Facilities!$B:$W,MATCH(F$2,Table1[[#Headers],[Facility Name]:[in partner]],0),FALSE)</f>
        <v>#N/A</v>
      </c>
      <c r="G62" t="e">
        <f>VLOOKUP($E62,Facilities!$B:$W,MATCH(G$2,Table1[[#Headers],[Facility Name]:[in partner]],0),FALSE)</f>
        <v>#N/A</v>
      </c>
      <c r="H62" t="e">
        <f>VLOOKUP($E62,Facilities!$B:$W,MATCH(H$2,Table1[[#Headers],[Facility Name]:[in partner]],0),FALSE)</f>
        <v>#N/A</v>
      </c>
      <c r="I62" t="e">
        <f>VLOOKUP($E62,Facilities!$B:$W,MATCH(I$2,Table1[[#Headers],[Facility Name]:[in partner]],0),FALSE)</f>
        <v>#N/A</v>
      </c>
      <c r="J62" t="e">
        <f>VLOOKUP($E62,Facilities!$B:$W,MATCH(J$2,Table1[[#Headers],[Facility Name]:[in partner]],0),FALSE)</f>
        <v>#N/A</v>
      </c>
      <c r="K62" t="e">
        <f>VLOOKUP($E62,Facilities!$B:$W,MATCH(K$2,Table1[[#Headers],[Facility Name]:[in partner]],0),FALSE)</f>
        <v>#N/A</v>
      </c>
      <c r="L62" t="e">
        <f>VLOOKUP($E62,Facilities!$B:$W,MATCH(L$2,Table1[[#Headers],[Facility Name]:[in partner]],0),FALSE)</f>
        <v>#N/A</v>
      </c>
      <c r="M62" t="e">
        <f>VLOOKUP($E62,Facilities!$B:$W,MATCH(M$2,Table1[[#Headers],[Facility Name]:[in partner]],0),FALSE)</f>
        <v>#N/A</v>
      </c>
      <c r="N62" t="e">
        <f>VLOOKUP($E62,Facilities!$B:$W,MATCH(N$2,Table1[[#Headers],[Facility Name]:[in partner]],0),FALSE)</f>
        <v>#N/A</v>
      </c>
      <c r="O62" t="e">
        <f>VLOOKUP($E62,Facilities!$B:$W,MATCH(O$2,Table1[[#Headers],[Facility Name]:[in partner]],0),FALSE)</f>
        <v>#N/A</v>
      </c>
      <c r="P62" t="e">
        <f>VLOOKUP($E62,Facilities!$B:$W,MATCH(P$2,Table1[[#Headers],[Facility Name]:[in partner]],0),FALSE)</f>
        <v>#N/A</v>
      </c>
      <c r="Q62" t="e">
        <f>VLOOKUP($E62,Facilities!$B:$W,MATCH(Q$2,Table1[[#Headers],[Facility Name]:[in partner]],0),FALSE)</f>
        <v>#N/A</v>
      </c>
      <c r="R62" t="e">
        <f>VLOOKUP($E62,Facilities!$B:$W,MATCH(R$2,Table1[[#Headers],[Facility Name]:[in partner]],0),FALSE)</f>
        <v>#N/A</v>
      </c>
      <c r="S62" t="e">
        <f>VLOOKUP($E62,Facilities!$B:$W,MATCH(S$2,Table1[[#Headers],[Facility Name]:[in partner]],0),FALSE)</f>
        <v>#N/A</v>
      </c>
      <c r="T62" t="e">
        <f>VLOOKUP($E62,Facilities!$B:$W,MATCH(T$2,Table1[[#Headers],[Facility Name]:[in partner]],0),FALSE)</f>
        <v>#N/A</v>
      </c>
      <c r="U62" t="e">
        <f>VLOOKUP($E62,Facilities!$B:$W,MATCH(U$2,Table1[[#Headers],[Facility Name]:[in partner]],0),FALSE)</f>
        <v>#N/A</v>
      </c>
      <c r="V62" t="e">
        <f>VLOOKUP($E62,Facilities!$B:$W,MATCH(V$2,Table1[[#Headers],[Facility Name]:[in partner]],0),FALSE)</f>
        <v>#N/A</v>
      </c>
      <c r="W62" t="e">
        <f>VLOOKUP($E62,Facilities!$B:$W,MATCH(W$2,Table1[[#Headers],[Facility Name]:[in partner]],0),FALSE)</f>
        <v>#N/A</v>
      </c>
      <c r="X62" t="e">
        <f>VLOOKUP($E62,Facilities!$B:$W,MATCH(X$2,Table1[[#Headers],[Facility Name]:[in partner]],0),FALSE)</f>
        <v>#N/A</v>
      </c>
    </row>
    <row r="63" spans="1:24">
      <c r="A63" s="6" t="s">
        <v>1103</v>
      </c>
      <c r="B63" s="6" t="s">
        <v>1104</v>
      </c>
      <c r="C63" s="6" t="s">
        <v>960</v>
      </c>
      <c r="D63" s="6" t="s">
        <v>957</v>
      </c>
      <c r="E63" s="6" t="s">
        <v>1105</v>
      </c>
      <c r="F63" t="e">
        <f>VLOOKUP($E63,Facilities!$B:$W,MATCH(F$2,Table1[[#Headers],[Facility Name]:[in partner]],0),FALSE)</f>
        <v>#N/A</v>
      </c>
      <c r="G63" t="e">
        <f>VLOOKUP($E63,Facilities!$B:$W,MATCH(G$2,Table1[[#Headers],[Facility Name]:[in partner]],0),FALSE)</f>
        <v>#N/A</v>
      </c>
      <c r="H63" t="e">
        <f>VLOOKUP($E63,Facilities!$B:$W,MATCH(H$2,Table1[[#Headers],[Facility Name]:[in partner]],0),FALSE)</f>
        <v>#N/A</v>
      </c>
      <c r="I63" t="e">
        <f>VLOOKUP($E63,Facilities!$B:$W,MATCH(I$2,Table1[[#Headers],[Facility Name]:[in partner]],0),FALSE)</f>
        <v>#N/A</v>
      </c>
      <c r="J63" t="e">
        <f>VLOOKUP($E63,Facilities!$B:$W,MATCH(J$2,Table1[[#Headers],[Facility Name]:[in partner]],0),FALSE)</f>
        <v>#N/A</v>
      </c>
      <c r="K63" t="e">
        <f>VLOOKUP($E63,Facilities!$B:$W,MATCH(K$2,Table1[[#Headers],[Facility Name]:[in partner]],0),FALSE)</f>
        <v>#N/A</v>
      </c>
      <c r="L63" t="e">
        <f>VLOOKUP($E63,Facilities!$B:$W,MATCH(L$2,Table1[[#Headers],[Facility Name]:[in partner]],0),FALSE)</f>
        <v>#N/A</v>
      </c>
      <c r="M63" t="e">
        <f>VLOOKUP($E63,Facilities!$B:$W,MATCH(M$2,Table1[[#Headers],[Facility Name]:[in partner]],0),FALSE)</f>
        <v>#N/A</v>
      </c>
      <c r="N63" t="e">
        <f>VLOOKUP($E63,Facilities!$B:$W,MATCH(N$2,Table1[[#Headers],[Facility Name]:[in partner]],0),FALSE)</f>
        <v>#N/A</v>
      </c>
      <c r="O63" t="e">
        <f>VLOOKUP($E63,Facilities!$B:$W,MATCH(O$2,Table1[[#Headers],[Facility Name]:[in partner]],0),FALSE)</f>
        <v>#N/A</v>
      </c>
      <c r="P63" t="e">
        <f>VLOOKUP($E63,Facilities!$B:$W,MATCH(P$2,Table1[[#Headers],[Facility Name]:[in partner]],0),FALSE)</f>
        <v>#N/A</v>
      </c>
      <c r="Q63" t="e">
        <f>VLOOKUP($E63,Facilities!$B:$W,MATCH(Q$2,Table1[[#Headers],[Facility Name]:[in partner]],0),FALSE)</f>
        <v>#N/A</v>
      </c>
      <c r="R63" t="e">
        <f>VLOOKUP($E63,Facilities!$B:$W,MATCH(R$2,Table1[[#Headers],[Facility Name]:[in partner]],0),FALSE)</f>
        <v>#N/A</v>
      </c>
      <c r="S63" t="e">
        <f>VLOOKUP($E63,Facilities!$B:$W,MATCH(S$2,Table1[[#Headers],[Facility Name]:[in partner]],0),FALSE)</f>
        <v>#N/A</v>
      </c>
      <c r="T63" t="e">
        <f>VLOOKUP($E63,Facilities!$B:$W,MATCH(T$2,Table1[[#Headers],[Facility Name]:[in partner]],0),FALSE)</f>
        <v>#N/A</v>
      </c>
      <c r="U63" t="e">
        <f>VLOOKUP($E63,Facilities!$B:$W,MATCH(U$2,Table1[[#Headers],[Facility Name]:[in partner]],0),FALSE)</f>
        <v>#N/A</v>
      </c>
      <c r="V63" t="e">
        <f>VLOOKUP($E63,Facilities!$B:$W,MATCH(V$2,Table1[[#Headers],[Facility Name]:[in partner]],0),FALSE)</f>
        <v>#N/A</v>
      </c>
      <c r="W63" t="e">
        <f>VLOOKUP($E63,Facilities!$B:$W,MATCH(W$2,Table1[[#Headers],[Facility Name]:[in partner]],0),FALSE)</f>
        <v>#N/A</v>
      </c>
      <c r="X63" t="e">
        <f>VLOOKUP($E63,Facilities!$B:$W,MATCH(X$2,Table1[[#Headers],[Facility Name]:[in partner]],0),FALSE)</f>
        <v>#N/A</v>
      </c>
    </row>
    <row r="64" spans="1:24">
      <c r="A64" s="6" t="s">
        <v>1106</v>
      </c>
      <c r="B64" s="6" t="s">
        <v>1107</v>
      </c>
      <c r="C64" s="6" t="s">
        <v>973</v>
      </c>
      <c r="D64" s="6" t="s">
        <v>957</v>
      </c>
      <c r="E64" s="6" t="s">
        <v>281</v>
      </c>
      <c r="F64" t="str">
        <f>VLOOKUP($E64,Facilities!$B:$W,MATCH(F$2,Table1[[#Headers],[Facility Name]:[in partner]],0),FALSE)</f>
        <v>Wesley Street</v>
      </c>
      <c r="G64" t="str">
        <f>VLOOKUP($E64,Facilities!$B:$W,MATCH(G$2,Table1[[#Headers],[Facility Name]:[in partner]],0),FALSE)</f>
        <v>Franklin</v>
      </c>
      <c r="H64" t="str">
        <f>VLOOKUP($E64,Facilities!$B:$W,MATCH(H$2,Table1[[#Headers],[Facility Name]:[in partner]],0),FALSE)</f>
        <v>Council-owned</v>
      </c>
      <c r="I64" t="str">
        <f>VLOOKUP($E64,Facilities!$B:$W,MATCH(I$2,Table1[[#Headers],[Facility Name]:[in partner]],0),FALSE)</f>
        <v>VH Team</v>
      </c>
      <c r="J64" t="str">
        <f>VLOOKUP($E64,Facilities!$B:$W,MATCH(J$2,Table1[[#Headers],[Facility Name]:[in partner]],0),FALSE)</f>
        <v>Council led</v>
      </c>
      <c r="K64" t="str">
        <f>VLOOKUP($E64,Facilities!$B:$W,MATCH(K$2,Table1[[#Headers],[Facility Name]:[in partner]],0),FALSE)</f>
        <v>Venue for Hire</v>
      </c>
      <c r="L64" t="str">
        <f>VLOOKUP($E64,Facilities!$B:$W,MATCH(L$2,Table1[[#Headers],[Facility Name]:[in partner]],0),FALSE)</f>
        <v>Y</v>
      </c>
      <c r="M64" t="str">
        <f>VLOOKUP($E64,Facilities!$B:$W,MATCH(M$2,Table1[[#Headers],[Facility Name]:[in partner]],0),FALSE)</f>
        <v>Internally operated</v>
      </c>
      <c r="N64">
        <f>VLOOKUP($E64,Facilities!$B:$W,MATCH(N$2,Table1[[#Headers],[Facility Name]:[in partner]],0),FALSE)</f>
        <v>0</v>
      </c>
      <c r="O64" t="str">
        <f>VLOOKUP($E64,Facilities!$B:$W,MATCH(O$2,Table1[[#Headers],[Facility Name]:[in partner]],0),FALSE)</f>
        <v>Venue for Hire</v>
      </c>
      <c r="P64">
        <f>VLOOKUP($E64,Facilities!$B:$W,MATCH(P$2,Table1[[#Headers],[Facility Name]:[in partner]],0),FALSE)</f>
        <v>0</v>
      </c>
      <c r="Q64">
        <f>VLOOKUP($E64,Facilities!$B:$W,MATCH(Q$2,Table1[[#Headers],[Facility Name]:[in partner]],0),FALSE)</f>
        <v>0</v>
      </c>
      <c r="R64">
        <f>VLOOKUP($E64,Facilities!$B:$W,MATCH(R$2,Table1[[#Headers],[Facility Name]:[in partner]],0),FALSE)</f>
        <v>0</v>
      </c>
      <c r="S64">
        <f>VLOOKUP($E64,Facilities!$B:$W,MATCH(S$2,Table1[[#Headers],[Facility Name]:[in partner]],0),FALSE)</f>
        <v>0</v>
      </c>
      <c r="T64">
        <f>VLOOKUP($E64,Facilities!$B:$W,MATCH(T$2,Table1[[#Headers],[Facility Name]:[in partner]],0),FALSE)</f>
        <v>0</v>
      </c>
      <c r="U64" t="str">
        <f>VLOOKUP($E64,Facilities!$B:$W,MATCH(U$2,Table1[[#Headers],[Facility Name]:[in partner]],0),FALSE)</f>
        <v>Y</v>
      </c>
      <c r="V64" t="str">
        <f>VLOOKUP($E64,Facilities!$B:$W,MATCH(V$2,Table1[[#Headers],[Facility Name]:[in partner]],0),FALSE)</f>
        <v>Pukekohe Old Borough Building</v>
      </c>
      <c r="W64" t="str">
        <f>VLOOKUP($E64,Facilities!$B:$W,MATCH(W$2,Table1[[#Headers],[Facility Name]:[in partner]],0),FALSE)</f>
        <v>Y</v>
      </c>
      <c r="X64" t="e">
        <f>VLOOKUP($E64,Facilities!$B:$W,MATCH(X$2,Table1[[#Headers],[Facility Name]:[in partner]],0),FALSE)</f>
        <v>#N/A</v>
      </c>
    </row>
    <row r="65" spans="1:24">
      <c r="A65" s="6" t="s">
        <v>1108</v>
      </c>
      <c r="B65" s="6" t="s">
        <v>1109</v>
      </c>
      <c r="C65" s="6" t="s">
        <v>973</v>
      </c>
      <c r="D65" s="6" t="s">
        <v>957</v>
      </c>
      <c r="E65" s="6" t="s">
        <v>282</v>
      </c>
      <c r="F65" t="str">
        <f>VLOOKUP($E65,Facilities!$B:$W,MATCH(F$2,Table1[[#Headers],[Facility Name]:[in partner]],0),FALSE)</f>
        <v>Massey Avenue</v>
      </c>
      <c r="G65" t="str">
        <f>VLOOKUP($E65,Facilities!$B:$W,MATCH(G$2,Table1[[#Headers],[Facility Name]:[in partner]],0),FALSE)</f>
        <v>Franklin</v>
      </c>
      <c r="H65" t="str">
        <f>VLOOKUP($E65,Facilities!$B:$W,MATCH(H$2,Table1[[#Headers],[Facility Name]:[in partner]],0),FALSE)</f>
        <v>Council-owned</v>
      </c>
      <c r="I65" t="str">
        <f>VLOOKUP($E65,Facilities!$B:$W,MATCH(I$2,Table1[[#Headers],[Facility Name]:[in partner]],0),FALSE)</f>
        <v>VH Team</v>
      </c>
      <c r="J65" t="str">
        <f>VLOOKUP($E65,Facilities!$B:$W,MATCH(J$2,Table1[[#Headers],[Facility Name]:[in partner]],0),FALSE)</f>
        <v>Council led</v>
      </c>
      <c r="K65" t="str">
        <f>VLOOKUP($E65,Facilities!$B:$W,MATCH(K$2,Table1[[#Headers],[Facility Name]:[in partner]],0),FALSE)</f>
        <v>Venue for Hire</v>
      </c>
      <c r="L65" t="str">
        <f>VLOOKUP($E65,Facilities!$B:$W,MATCH(L$2,Table1[[#Headers],[Facility Name]:[in partner]],0),FALSE)</f>
        <v>Y</v>
      </c>
      <c r="M65" t="str">
        <f>VLOOKUP($E65,Facilities!$B:$W,MATCH(M$2,Table1[[#Headers],[Facility Name]:[in partner]],0),FALSE)</f>
        <v>Internally operated</v>
      </c>
      <c r="N65">
        <f>VLOOKUP($E65,Facilities!$B:$W,MATCH(N$2,Table1[[#Headers],[Facility Name]:[in partner]],0),FALSE)</f>
        <v>0</v>
      </c>
      <c r="O65" t="str">
        <f>VLOOKUP($E65,Facilities!$B:$W,MATCH(O$2,Table1[[#Headers],[Facility Name]:[in partner]],0),FALSE)</f>
        <v>Venue for Hire</v>
      </c>
      <c r="P65">
        <f>VLOOKUP($E65,Facilities!$B:$W,MATCH(P$2,Table1[[#Headers],[Facility Name]:[in partner]],0),FALSE)</f>
        <v>0</v>
      </c>
      <c r="Q65">
        <f>VLOOKUP($E65,Facilities!$B:$W,MATCH(Q$2,Table1[[#Headers],[Facility Name]:[in partner]],0),FALSE)</f>
        <v>0</v>
      </c>
      <c r="R65">
        <f>VLOOKUP($E65,Facilities!$B:$W,MATCH(R$2,Table1[[#Headers],[Facility Name]:[in partner]],0),FALSE)</f>
        <v>0</v>
      </c>
      <c r="S65">
        <f>VLOOKUP($E65,Facilities!$B:$W,MATCH(S$2,Table1[[#Headers],[Facility Name]:[in partner]],0),FALSE)</f>
        <v>0</v>
      </c>
      <c r="T65">
        <f>VLOOKUP($E65,Facilities!$B:$W,MATCH(T$2,Table1[[#Headers],[Facility Name]:[in partner]],0),FALSE)</f>
        <v>0</v>
      </c>
      <c r="U65" t="str">
        <f>VLOOKUP($E65,Facilities!$B:$W,MATCH(U$2,Table1[[#Headers],[Facility Name]:[in partner]],0),FALSE)</f>
        <v>Y</v>
      </c>
      <c r="V65" t="str">
        <f>VLOOKUP($E65,Facilities!$B:$W,MATCH(V$2,Table1[[#Headers],[Facility Name]:[in partner]],0),FALSE)</f>
        <v>Pukekohe War Memorial Town Hall</v>
      </c>
      <c r="W65" t="str">
        <f>VLOOKUP($E65,Facilities!$B:$W,MATCH(W$2,Table1[[#Headers],[Facility Name]:[in partner]],0),FALSE)</f>
        <v>Y</v>
      </c>
      <c r="X65" t="e">
        <f>VLOOKUP($E65,Facilities!$B:$W,MATCH(X$2,Table1[[#Headers],[Facility Name]:[in partner]],0),FALSE)</f>
        <v>#N/A</v>
      </c>
    </row>
    <row r="66" spans="1:24">
      <c r="A66" s="6" t="s">
        <v>1110</v>
      </c>
      <c r="B66" s="6" t="s">
        <v>1111</v>
      </c>
      <c r="C66" s="6" t="s">
        <v>973</v>
      </c>
      <c r="D66" s="6" t="s">
        <v>957</v>
      </c>
      <c r="E66" s="6" t="s">
        <v>144</v>
      </c>
      <c r="F66" t="str">
        <f>VLOOKUP($E66,Facilities!$B:$W,MATCH(F$2,Table1[[#Headers],[Facility Name]:[in partner]],0),FALSE)</f>
        <v>2314 Hunua Road</v>
      </c>
      <c r="G66" t="str">
        <f>VLOOKUP($E66,Facilities!$B:$W,MATCH(G$2,Table1[[#Headers],[Facility Name]:[in partner]],0),FALSE)</f>
        <v>Franklin</v>
      </c>
      <c r="H66" t="str">
        <f>VLOOKUP($E66,Facilities!$B:$W,MATCH(H$2,Table1[[#Headers],[Facility Name]:[in partner]],0),FALSE)</f>
        <v>Council-owned</v>
      </c>
      <c r="I66" t="str">
        <f>VLOOKUP($E66,Facilities!$B:$W,MATCH(I$2,Table1[[#Headers],[Facility Name]:[in partner]],0),FALSE)</f>
        <v>Connected Communities</v>
      </c>
      <c r="J66" t="str">
        <f>VLOOKUP($E66,Facilities!$B:$W,MATCH(J$2,Table1[[#Headers],[Facility Name]:[in partner]],0),FALSE)</f>
        <v>Community led</v>
      </c>
      <c r="K66" t="str">
        <f>VLOOKUP($E66,Facilities!$B:$W,MATCH(K$2,Table1[[#Headers],[Facility Name]:[in partner]],0),FALSE)</f>
        <v>Rural Hall</v>
      </c>
      <c r="L66" t="str">
        <f>VLOOKUP($E66,Facilities!$B:$W,MATCH(L$2,Table1[[#Headers],[Facility Name]:[in partner]],0),FALSE)</f>
        <v>Y</v>
      </c>
      <c r="M66" t="str">
        <f>VLOOKUP($E66,Facilities!$B:$W,MATCH(M$2,Table1[[#Headers],[Facility Name]:[in partner]],0),FALSE)</f>
        <v>Funding agreement</v>
      </c>
      <c r="N66">
        <f>VLOOKUP($E66,Facilities!$B:$W,MATCH(N$2,Table1[[#Headers],[Facility Name]:[in partner]],0),FALSE)</f>
        <v>0</v>
      </c>
      <c r="O66" t="str">
        <f>VLOOKUP($E66,Facilities!$B:$W,MATCH(O$2,Table1[[#Headers],[Facility Name]:[in partner]],0),FALSE)</f>
        <v>Place &amp; Partner Specialists (Community)</v>
      </c>
      <c r="P66">
        <f>VLOOKUP($E66,Facilities!$B:$W,MATCH(P$2,Table1[[#Headers],[Facility Name]:[in partner]],0),FALSE)</f>
        <v>0</v>
      </c>
      <c r="Q66">
        <f>VLOOKUP($E66,Facilities!$B:$W,MATCH(Q$2,Table1[[#Headers],[Facility Name]:[in partner]],0),FALSE)</f>
        <v>0</v>
      </c>
      <c r="R66">
        <f>VLOOKUP($E66,Facilities!$B:$W,MATCH(R$2,Table1[[#Headers],[Facility Name]:[in partner]],0),FALSE)</f>
        <v>0</v>
      </c>
      <c r="S66">
        <f>VLOOKUP($E66,Facilities!$B:$W,MATCH(S$2,Table1[[#Headers],[Facility Name]:[in partner]],0),FALSE)</f>
        <v>0</v>
      </c>
      <c r="T66" t="str">
        <f>VLOOKUP($E66,Facilities!$B:$W,MATCH(T$2,Table1[[#Headers],[Facility Name]:[in partner]],0),FALSE)</f>
        <v>Y</v>
      </c>
      <c r="U66">
        <f>VLOOKUP($E66,Facilities!$B:$W,MATCH(U$2,Table1[[#Headers],[Facility Name]:[in partner]],0),FALSE)</f>
        <v>0</v>
      </c>
      <c r="V66" t="str">
        <f>VLOOKUP($E66,Facilities!$B:$W,MATCH(V$2,Table1[[#Headers],[Facility Name]:[in partner]],0),FALSE)</f>
        <v>Hunua Hall</v>
      </c>
      <c r="W66" t="str">
        <f>VLOOKUP($E66,Facilities!$B:$W,MATCH(W$2,Table1[[#Headers],[Facility Name]:[in partner]],0),FALSE)</f>
        <v>N</v>
      </c>
      <c r="X66" t="str">
        <f>VLOOKUP($E66,Facilities!$B:$W,MATCH(X$2,Table1[[#Headers],[Facility Name]:[in partner]],0),FALSE)</f>
        <v>Hunua Hall</v>
      </c>
    </row>
    <row r="67" spans="1:24">
      <c r="A67" s="6" t="s">
        <v>1112</v>
      </c>
      <c r="B67" s="6" t="s">
        <v>1113</v>
      </c>
      <c r="C67" s="6" t="s">
        <v>956</v>
      </c>
      <c r="D67" s="6" t="s">
        <v>967</v>
      </c>
      <c r="E67" s="6" t="s">
        <v>1114</v>
      </c>
      <c r="F67" t="e">
        <f>VLOOKUP($E67,Facilities!$B:$W,MATCH(F$2,Table1[[#Headers],[Facility Name]:[in partner]],0),FALSE)</f>
        <v>#N/A</v>
      </c>
      <c r="G67" t="e">
        <f>VLOOKUP($E67,Facilities!$B:$W,MATCH(G$2,Table1[[#Headers],[Facility Name]:[in partner]],0),FALSE)</f>
        <v>#N/A</v>
      </c>
      <c r="H67" t="e">
        <f>VLOOKUP($E67,Facilities!$B:$W,MATCH(H$2,Table1[[#Headers],[Facility Name]:[in partner]],0),FALSE)</f>
        <v>#N/A</v>
      </c>
      <c r="I67" t="e">
        <f>VLOOKUP($E67,Facilities!$B:$W,MATCH(I$2,Table1[[#Headers],[Facility Name]:[in partner]],0),FALSE)</f>
        <v>#N/A</v>
      </c>
      <c r="J67" t="e">
        <f>VLOOKUP($E67,Facilities!$B:$W,MATCH(J$2,Table1[[#Headers],[Facility Name]:[in partner]],0),FALSE)</f>
        <v>#N/A</v>
      </c>
      <c r="K67" t="e">
        <f>VLOOKUP($E67,Facilities!$B:$W,MATCH(K$2,Table1[[#Headers],[Facility Name]:[in partner]],0),FALSE)</f>
        <v>#N/A</v>
      </c>
      <c r="L67" t="e">
        <f>VLOOKUP($E67,Facilities!$B:$W,MATCH(L$2,Table1[[#Headers],[Facility Name]:[in partner]],0),FALSE)</f>
        <v>#N/A</v>
      </c>
      <c r="M67" t="e">
        <f>VLOOKUP($E67,Facilities!$B:$W,MATCH(M$2,Table1[[#Headers],[Facility Name]:[in partner]],0),FALSE)</f>
        <v>#N/A</v>
      </c>
      <c r="N67" t="e">
        <f>VLOOKUP($E67,Facilities!$B:$W,MATCH(N$2,Table1[[#Headers],[Facility Name]:[in partner]],0),FALSE)</f>
        <v>#N/A</v>
      </c>
      <c r="O67" t="e">
        <f>VLOOKUP($E67,Facilities!$B:$W,MATCH(O$2,Table1[[#Headers],[Facility Name]:[in partner]],0),FALSE)</f>
        <v>#N/A</v>
      </c>
      <c r="P67" t="e">
        <f>VLOOKUP($E67,Facilities!$B:$W,MATCH(P$2,Table1[[#Headers],[Facility Name]:[in partner]],0),FALSE)</f>
        <v>#N/A</v>
      </c>
      <c r="Q67" t="e">
        <f>VLOOKUP($E67,Facilities!$B:$W,MATCH(Q$2,Table1[[#Headers],[Facility Name]:[in partner]],0),FALSE)</f>
        <v>#N/A</v>
      </c>
      <c r="R67" t="e">
        <f>VLOOKUP($E67,Facilities!$B:$W,MATCH(R$2,Table1[[#Headers],[Facility Name]:[in partner]],0),FALSE)</f>
        <v>#N/A</v>
      </c>
      <c r="S67" t="e">
        <f>VLOOKUP($E67,Facilities!$B:$W,MATCH(S$2,Table1[[#Headers],[Facility Name]:[in partner]],0),FALSE)</f>
        <v>#N/A</v>
      </c>
      <c r="T67" t="e">
        <f>VLOOKUP($E67,Facilities!$B:$W,MATCH(T$2,Table1[[#Headers],[Facility Name]:[in partner]],0),FALSE)</f>
        <v>#N/A</v>
      </c>
      <c r="U67" t="e">
        <f>VLOOKUP($E67,Facilities!$B:$W,MATCH(U$2,Table1[[#Headers],[Facility Name]:[in partner]],0),FALSE)</f>
        <v>#N/A</v>
      </c>
      <c r="V67" t="e">
        <f>VLOOKUP($E67,Facilities!$B:$W,MATCH(V$2,Table1[[#Headers],[Facility Name]:[in partner]],0),FALSE)</f>
        <v>#N/A</v>
      </c>
      <c r="W67" t="e">
        <f>VLOOKUP($E67,Facilities!$B:$W,MATCH(W$2,Table1[[#Headers],[Facility Name]:[in partner]],0),FALSE)</f>
        <v>#N/A</v>
      </c>
      <c r="X67" t="e">
        <f>VLOOKUP($E67,Facilities!$B:$W,MATCH(X$2,Table1[[#Headers],[Facility Name]:[in partner]],0),FALSE)</f>
        <v>#N/A</v>
      </c>
    </row>
    <row r="68" spans="1:24">
      <c r="A68" s="6" t="s">
        <v>1115</v>
      </c>
      <c r="B68" s="6" t="s">
        <v>1113</v>
      </c>
      <c r="C68" s="6" t="s">
        <v>963</v>
      </c>
      <c r="D68" s="6" t="s">
        <v>964</v>
      </c>
      <c r="E68" s="6" t="s">
        <v>1116</v>
      </c>
      <c r="F68" t="e">
        <f>VLOOKUP($E68,Facilities!$B:$W,MATCH(F$2,Table1[[#Headers],[Facility Name]:[in partner]],0),FALSE)</f>
        <v>#N/A</v>
      </c>
      <c r="G68" t="e">
        <f>VLOOKUP($E68,Facilities!$B:$W,MATCH(G$2,Table1[[#Headers],[Facility Name]:[in partner]],0),FALSE)</f>
        <v>#N/A</v>
      </c>
      <c r="H68" t="e">
        <f>VLOOKUP($E68,Facilities!$B:$W,MATCH(H$2,Table1[[#Headers],[Facility Name]:[in partner]],0),FALSE)</f>
        <v>#N/A</v>
      </c>
      <c r="I68" t="e">
        <f>VLOOKUP($E68,Facilities!$B:$W,MATCH(I$2,Table1[[#Headers],[Facility Name]:[in partner]],0),FALSE)</f>
        <v>#N/A</v>
      </c>
      <c r="J68" t="e">
        <f>VLOOKUP($E68,Facilities!$B:$W,MATCH(J$2,Table1[[#Headers],[Facility Name]:[in partner]],0),FALSE)</f>
        <v>#N/A</v>
      </c>
      <c r="K68" t="e">
        <f>VLOOKUP($E68,Facilities!$B:$W,MATCH(K$2,Table1[[#Headers],[Facility Name]:[in partner]],0),FALSE)</f>
        <v>#N/A</v>
      </c>
      <c r="L68" t="e">
        <f>VLOOKUP($E68,Facilities!$B:$W,MATCH(L$2,Table1[[#Headers],[Facility Name]:[in partner]],0),FALSE)</f>
        <v>#N/A</v>
      </c>
      <c r="M68" t="e">
        <f>VLOOKUP($E68,Facilities!$B:$W,MATCH(M$2,Table1[[#Headers],[Facility Name]:[in partner]],0),FALSE)</f>
        <v>#N/A</v>
      </c>
      <c r="N68" t="e">
        <f>VLOOKUP($E68,Facilities!$B:$W,MATCH(N$2,Table1[[#Headers],[Facility Name]:[in partner]],0),FALSE)</f>
        <v>#N/A</v>
      </c>
      <c r="O68" t="e">
        <f>VLOOKUP($E68,Facilities!$B:$W,MATCH(O$2,Table1[[#Headers],[Facility Name]:[in partner]],0),FALSE)</f>
        <v>#N/A</v>
      </c>
      <c r="P68" t="e">
        <f>VLOOKUP($E68,Facilities!$B:$W,MATCH(P$2,Table1[[#Headers],[Facility Name]:[in partner]],0),FALSE)</f>
        <v>#N/A</v>
      </c>
      <c r="Q68" t="e">
        <f>VLOOKUP($E68,Facilities!$B:$W,MATCH(Q$2,Table1[[#Headers],[Facility Name]:[in partner]],0),FALSE)</f>
        <v>#N/A</v>
      </c>
      <c r="R68" t="e">
        <f>VLOOKUP($E68,Facilities!$B:$W,MATCH(R$2,Table1[[#Headers],[Facility Name]:[in partner]],0),FALSE)</f>
        <v>#N/A</v>
      </c>
      <c r="S68" t="e">
        <f>VLOOKUP($E68,Facilities!$B:$W,MATCH(S$2,Table1[[#Headers],[Facility Name]:[in partner]],0),FALSE)</f>
        <v>#N/A</v>
      </c>
      <c r="T68" t="e">
        <f>VLOOKUP($E68,Facilities!$B:$W,MATCH(T$2,Table1[[#Headers],[Facility Name]:[in partner]],0),FALSE)</f>
        <v>#N/A</v>
      </c>
      <c r="U68" t="e">
        <f>VLOOKUP($E68,Facilities!$B:$W,MATCH(U$2,Table1[[#Headers],[Facility Name]:[in partner]],0),FALSE)</f>
        <v>#N/A</v>
      </c>
      <c r="V68" t="e">
        <f>VLOOKUP($E68,Facilities!$B:$W,MATCH(V$2,Table1[[#Headers],[Facility Name]:[in partner]],0),FALSE)</f>
        <v>#N/A</v>
      </c>
      <c r="W68" t="e">
        <f>VLOOKUP($E68,Facilities!$B:$W,MATCH(W$2,Table1[[#Headers],[Facility Name]:[in partner]],0),FALSE)</f>
        <v>#N/A</v>
      </c>
      <c r="X68" t="e">
        <f>VLOOKUP($E68,Facilities!$B:$W,MATCH(X$2,Table1[[#Headers],[Facility Name]:[in partner]],0),FALSE)</f>
        <v>#N/A</v>
      </c>
    </row>
    <row r="69" spans="1:24">
      <c r="A69" s="6" t="s">
        <v>1117</v>
      </c>
      <c r="B69" s="6" t="s">
        <v>1118</v>
      </c>
      <c r="C69" s="6" t="s">
        <v>973</v>
      </c>
      <c r="D69" s="6" t="s">
        <v>957</v>
      </c>
      <c r="E69" s="6" t="s">
        <v>1119</v>
      </c>
      <c r="F69" t="e">
        <f>VLOOKUP($E69,Facilities!$B:$W,MATCH(F$2,Table1[[#Headers],[Facility Name]:[in partner]],0),FALSE)</f>
        <v>#N/A</v>
      </c>
      <c r="G69" t="e">
        <f>VLOOKUP($E69,Facilities!$B:$W,MATCH(G$2,Table1[[#Headers],[Facility Name]:[in partner]],0),FALSE)</f>
        <v>#N/A</v>
      </c>
      <c r="H69" t="e">
        <f>VLOOKUP($E69,Facilities!$B:$W,MATCH(H$2,Table1[[#Headers],[Facility Name]:[in partner]],0),FALSE)</f>
        <v>#N/A</v>
      </c>
      <c r="I69" t="e">
        <f>VLOOKUP($E69,Facilities!$B:$W,MATCH(I$2,Table1[[#Headers],[Facility Name]:[in partner]],0),FALSE)</f>
        <v>#N/A</v>
      </c>
      <c r="J69" t="e">
        <f>VLOOKUP($E69,Facilities!$B:$W,MATCH(J$2,Table1[[#Headers],[Facility Name]:[in partner]],0),FALSE)</f>
        <v>#N/A</v>
      </c>
      <c r="K69" t="e">
        <f>VLOOKUP($E69,Facilities!$B:$W,MATCH(K$2,Table1[[#Headers],[Facility Name]:[in partner]],0),FALSE)</f>
        <v>#N/A</v>
      </c>
      <c r="L69" t="e">
        <f>VLOOKUP($E69,Facilities!$B:$W,MATCH(L$2,Table1[[#Headers],[Facility Name]:[in partner]],0),FALSE)</f>
        <v>#N/A</v>
      </c>
      <c r="M69" t="e">
        <f>VLOOKUP($E69,Facilities!$B:$W,MATCH(M$2,Table1[[#Headers],[Facility Name]:[in partner]],0),FALSE)</f>
        <v>#N/A</v>
      </c>
      <c r="N69" t="e">
        <f>VLOOKUP($E69,Facilities!$B:$W,MATCH(N$2,Table1[[#Headers],[Facility Name]:[in partner]],0),FALSE)</f>
        <v>#N/A</v>
      </c>
      <c r="O69" t="e">
        <f>VLOOKUP($E69,Facilities!$B:$W,MATCH(O$2,Table1[[#Headers],[Facility Name]:[in partner]],0),FALSE)</f>
        <v>#N/A</v>
      </c>
      <c r="P69" t="e">
        <f>VLOOKUP($E69,Facilities!$B:$W,MATCH(P$2,Table1[[#Headers],[Facility Name]:[in partner]],0),FALSE)</f>
        <v>#N/A</v>
      </c>
      <c r="Q69" t="e">
        <f>VLOOKUP($E69,Facilities!$B:$W,MATCH(Q$2,Table1[[#Headers],[Facility Name]:[in partner]],0),FALSE)</f>
        <v>#N/A</v>
      </c>
      <c r="R69" t="e">
        <f>VLOOKUP($E69,Facilities!$B:$W,MATCH(R$2,Table1[[#Headers],[Facility Name]:[in partner]],0),FALSE)</f>
        <v>#N/A</v>
      </c>
      <c r="S69" t="e">
        <f>VLOOKUP($E69,Facilities!$B:$W,MATCH(S$2,Table1[[#Headers],[Facility Name]:[in partner]],0),FALSE)</f>
        <v>#N/A</v>
      </c>
      <c r="T69" t="e">
        <f>VLOOKUP($E69,Facilities!$B:$W,MATCH(T$2,Table1[[#Headers],[Facility Name]:[in partner]],0),FALSE)</f>
        <v>#N/A</v>
      </c>
      <c r="U69" t="e">
        <f>VLOOKUP($E69,Facilities!$B:$W,MATCH(U$2,Table1[[#Headers],[Facility Name]:[in partner]],0),FALSE)</f>
        <v>#N/A</v>
      </c>
      <c r="V69" t="e">
        <f>VLOOKUP($E69,Facilities!$B:$W,MATCH(V$2,Table1[[#Headers],[Facility Name]:[in partner]],0),FALSE)</f>
        <v>#N/A</v>
      </c>
      <c r="W69" t="e">
        <f>VLOOKUP($E69,Facilities!$B:$W,MATCH(W$2,Table1[[#Headers],[Facility Name]:[in partner]],0),FALSE)</f>
        <v>#N/A</v>
      </c>
      <c r="X69" t="e">
        <f>VLOOKUP($E69,Facilities!$B:$W,MATCH(X$2,Table1[[#Headers],[Facility Name]:[in partner]],0),FALSE)</f>
        <v>#N/A</v>
      </c>
    </row>
    <row r="70" spans="1:24">
      <c r="A70" s="6" t="s">
        <v>1120</v>
      </c>
      <c r="B70" s="6" t="s">
        <v>1121</v>
      </c>
      <c r="C70" s="6" t="s">
        <v>960</v>
      </c>
      <c r="D70" s="6" t="s">
        <v>957</v>
      </c>
      <c r="E70" s="6" t="s">
        <v>1122</v>
      </c>
      <c r="F70" t="e">
        <f>VLOOKUP($E70,Facilities!$B:$W,MATCH(F$2,Table1[[#Headers],[Facility Name]:[in partner]],0),FALSE)</f>
        <v>#N/A</v>
      </c>
      <c r="G70" t="e">
        <f>VLOOKUP($E70,Facilities!$B:$W,MATCH(G$2,Table1[[#Headers],[Facility Name]:[in partner]],0),FALSE)</f>
        <v>#N/A</v>
      </c>
      <c r="H70" t="e">
        <f>VLOOKUP($E70,Facilities!$B:$W,MATCH(H$2,Table1[[#Headers],[Facility Name]:[in partner]],0),FALSE)</f>
        <v>#N/A</v>
      </c>
      <c r="I70" t="e">
        <f>VLOOKUP($E70,Facilities!$B:$W,MATCH(I$2,Table1[[#Headers],[Facility Name]:[in partner]],0),FALSE)</f>
        <v>#N/A</v>
      </c>
      <c r="J70" t="e">
        <f>VLOOKUP($E70,Facilities!$B:$W,MATCH(J$2,Table1[[#Headers],[Facility Name]:[in partner]],0),FALSE)</f>
        <v>#N/A</v>
      </c>
      <c r="K70" t="e">
        <f>VLOOKUP($E70,Facilities!$B:$W,MATCH(K$2,Table1[[#Headers],[Facility Name]:[in partner]],0),FALSE)</f>
        <v>#N/A</v>
      </c>
      <c r="L70" t="e">
        <f>VLOOKUP($E70,Facilities!$B:$W,MATCH(L$2,Table1[[#Headers],[Facility Name]:[in partner]],0),FALSE)</f>
        <v>#N/A</v>
      </c>
      <c r="M70" t="e">
        <f>VLOOKUP($E70,Facilities!$B:$W,MATCH(M$2,Table1[[#Headers],[Facility Name]:[in partner]],0),FALSE)</f>
        <v>#N/A</v>
      </c>
      <c r="N70" t="e">
        <f>VLOOKUP($E70,Facilities!$B:$W,MATCH(N$2,Table1[[#Headers],[Facility Name]:[in partner]],0),FALSE)</f>
        <v>#N/A</v>
      </c>
      <c r="O70" t="e">
        <f>VLOOKUP($E70,Facilities!$B:$W,MATCH(O$2,Table1[[#Headers],[Facility Name]:[in partner]],0),FALSE)</f>
        <v>#N/A</v>
      </c>
      <c r="P70" t="e">
        <f>VLOOKUP($E70,Facilities!$B:$W,MATCH(P$2,Table1[[#Headers],[Facility Name]:[in partner]],0),FALSE)</f>
        <v>#N/A</v>
      </c>
      <c r="Q70" t="e">
        <f>VLOOKUP($E70,Facilities!$B:$W,MATCH(Q$2,Table1[[#Headers],[Facility Name]:[in partner]],0),FALSE)</f>
        <v>#N/A</v>
      </c>
      <c r="R70" t="e">
        <f>VLOOKUP($E70,Facilities!$B:$W,MATCH(R$2,Table1[[#Headers],[Facility Name]:[in partner]],0),FALSE)</f>
        <v>#N/A</v>
      </c>
      <c r="S70" t="e">
        <f>VLOOKUP($E70,Facilities!$B:$W,MATCH(S$2,Table1[[#Headers],[Facility Name]:[in partner]],0),FALSE)</f>
        <v>#N/A</v>
      </c>
      <c r="T70" t="e">
        <f>VLOOKUP($E70,Facilities!$B:$W,MATCH(T$2,Table1[[#Headers],[Facility Name]:[in partner]],0),FALSE)</f>
        <v>#N/A</v>
      </c>
      <c r="U70" t="e">
        <f>VLOOKUP($E70,Facilities!$B:$W,MATCH(U$2,Table1[[#Headers],[Facility Name]:[in partner]],0),FALSE)</f>
        <v>#N/A</v>
      </c>
      <c r="V70" t="e">
        <f>VLOOKUP($E70,Facilities!$B:$W,MATCH(V$2,Table1[[#Headers],[Facility Name]:[in partner]],0),FALSE)</f>
        <v>#N/A</v>
      </c>
      <c r="W70" t="e">
        <f>VLOOKUP($E70,Facilities!$B:$W,MATCH(W$2,Table1[[#Headers],[Facility Name]:[in partner]],0),FALSE)</f>
        <v>#N/A</v>
      </c>
      <c r="X70" t="e">
        <f>VLOOKUP($E70,Facilities!$B:$W,MATCH(X$2,Table1[[#Headers],[Facility Name]:[in partner]],0),FALSE)</f>
        <v>#N/A</v>
      </c>
    </row>
    <row r="71" spans="1:24">
      <c r="A71" s="6" t="s">
        <v>1123</v>
      </c>
      <c r="B71" s="6" t="s">
        <v>1124</v>
      </c>
      <c r="C71" s="6" t="s">
        <v>973</v>
      </c>
      <c r="D71" s="6" t="s">
        <v>957</v>
      </c>
      <c r="E71" s="6" t="s">
        <v>1125</v>
      </c>
      <c r="F71" t="e">
        <f>VLOOKUP($E71,Facilities!$B:$W,MATCH(F$2,Table1[[#Headers],[Facility Name]:[in partner]],0),FALSE)</f>
        <v>#N/A</v>
      </c>
      <c r="G71" t="e">
        <f>VLOOKUP($E71,Facilities!$B:$W,MATCH(G$2,Table1[[#Headers],[Facility Name]:[in partner]],0),FALSE)</f>
        <v>#N/A</v>
      </c>
      <c r="H71" t="e">
        <f>VLOOKUP($E71,Facilities!$B:$W,MATCH(H$2,Table1[[#Headers],[Facility Name]:[in partner]],0),FALSE)</f>
        <v>#N/A</v>
      </c>
      <c r="I71" t="e">
        <f>VLOOKUP($E71,Facilities!$B:$W,MATCH(I$2,Table1[[#Headers],[Facility Name]:[in partner]],0),FALSE)</f>
        <v>#N/A</v>
      </c>
      <c r="J71" t="e">
        <f>VLOOKUP($E71,Facilities!$B:$W,MATCH(J$2,Table1[[#Headers],[Facility Name]:[in partner]],0),FALSE)</f>
        <v>#N/A</v>
      </c>
      <c r="K71" t="e">
        <f>VLOOKUP($E71,Facilities!$B:$W,MATCH(K$2,Table1[[#Headers],[Facility Name]:[in partner]],0),FALSE)</f>
        <v>#N/A</v>
      </c>
      <c r="L71" t="e">
        <f>VLOOKUP($E71,Facilities!$B:$W,MATCH(L$2,Table1[[#Headers],[Facility Name]:[in partner]],0),FALSE)</f>
        <v>#N/A</v>
      </c>
      <c r="M71" t="e">
        <f>VLOOKUP($E71,Facilities!$B:$W,MATCH(M$2,Table1[[#Headers],[Facility Name]:[in partner]],0),FALSE)</f>
        <v>#N/A</v>
      </c>
      <c r="N71" t="e">
        <f>VLOOKUP($E71,Facilities!$B:$W,MATCH(N$2,Table1[[#Headers],[Facility Name]:[in partner]],0),FALSE)</f>
        <v>#N/A</v>
      </c>
      <c r="O71" t="e">
        <f>VLOOKUP($E71,Facilities!$B:$W,MATCH(O$2,Table1[[#Headers],[Facility Name]:[in partner]],0),FALSE)</f>
        <v>#N/A</v>
      </c>
      <c r="P71" t="e">
        <f>VLOOKUP($E71,Facilities!$B:$W,MATCH(P$2,Table1[[#Headers],[Facility Name]:[in partner]],0),FALSE)</f>
        <v>#N/A</v>
      </c>
      <c r="Q71" t="e">
        <f>VLOOKUP($E71,Facilities!$B:$W,MATCH(Q$2,Table1[[#Headers],[Facility Name]:[in partner]],0),FALSE)</f>
        <v>#N/A</v>
      </c>
      <c r="R71" t="e">
        <f>VLOOKUP($E71,Facilities!$B:$W,MATCH(R$2,Table1[[#Headers],[Facility Name]:[in partner]],0),FALSE)</f>
        <v>#N/A</v>
      </c>
      <c r="S71" t="e">
        <f>VLOOKUP($E71,Facilities!$B:$W,MATCH(S$2,Table1[[#Headers],[Facility Name]:[in partner]],0),FALSE)</f>
        <v>#N/A</v>
      </c>
      <c r="T71" t="e">
        <f>VLOOKUP($E71,Facilities!$B:$W,MATCH(T$2,Table1[[#Headers],[Facility Name]:[in partner]],0),FALSE)</f>
        <v>#N/A</v>
      </c>
      <c r="U71" t="e">
        <f>VLOOKUP($E71,Facilities!$B:$W,MATCH(U$2,Table1[[#Headers],[Facility Name]:[in partner]],0),FALSE)</f>
        <v>#N/A</v>
      </c>
      <c r="V71" t="e">
        <f>VLOOKUP($E71,Facilities!$B:$W,MATCH(V$2,Table1[[#Headers],[Facility Name]:[in partner]],0),FALSE)</f>
        <v>#N/A</v>
      </c>
      <c r="W71" t="e">
        <f>VLOOKUP($E71,Facilities!$B:$W,MATCH(W$2,Table1[[#Headers],[Facility Name]:[in partner]],0),FALSE)</f>
        <v>#N/A</v>
      </c>
      <c r="X71" t="e">
        <f>VLOOKUP($E71,Facilities!$B:$W,MATCH(X$2,Table1[[#Headers],[Facility Name]:[in partner]],0),FALSE)</f>
        <v>#N/A</v>
      </c>
    </row>
    <row r="72" spans="1:24">
      <c r="A72" s="6" t="s">
        <v>1126</v>
      </c>
      <c r="B72" s="6" t="s">
        <v>1127</v>
      </c>
      <c r="C72" s="6" t="s">
        <v>973</v>
      </c>
      <c r="D72" s="6" t="s">
        <v>957</v>
      </c>
      <c r="E72" s="6" t="s">
        <v>407</v>
      </c>
      <c r="F72" t="str">
        <f>VLOOKUP($E72,Facilities!$B:$W,MATCH(F$2,Table1[[#Headers],[Facility Name]:[in partner]],0),FALSE)</f>
        <v>11 Beihlers Road</v>
      </c>
      <c r="G72" t="str">
        <f>VLOOKUP($E72,Facilities!$B:$W,MATCH(G$2,Table1[[#Headers],[Facility Name]:[in partner]],0),FALSE)</f>
        <v>Manurewa</v>
      </c>
      <c r="H72" t="str">
        <f>VLOOKUP($E72,Facilities!$B:$W,MATCH(H$2,Table1[[#Headers],[Facility Name]:[in partner]],0),FALSE)</f>
        <v>Council-owned</v>
      </c>
      <c r="I72" t="str">
        <f>VLOOKUP($E72,Facilities!$B:$W,MATCH(I$2,Table1[[#Headers],[Facility Name]:[in partner]],0),FALSE)</f>
        <v>VH Team</v>
      </c>
      <c r="J72" t="str">
        <f>VLOOKUP($E72,Facilities!$B:$W,MATCH(J$2,Table1[[#Headers],[Facility Name]:[in partner]],0),FALSE)</f>
        <v>Council led</v>
      </c>
      <c r="K72" t="str">
        <f>VLOOKUP($E72,Facilities!$B:$W,MATCH(K$2,Table1[[#Headers],[Facility Name]:[in partner]],0),FALSE)</f>
        <v>Venue for Hire</v>
      </c>
      <c r="L72" t="str">
        <f>VLOOKUP($E72,Facilities!$B:$W,MATCH(L$2,Table1[[#Headers],[Facility Name]:[in partner]],0),FALSE)</f>
        <v>Y</v>
      </c>
      <c r="M72" t="str">
        <f>VLOOKUP($E72,Facilities!$B:$W,MATCH(M$2,Table1[[#Headers],[Facility Name]:[in partner]],0),FALSE)</f>
        <v>Internally operated</v>
      </c>
      <c r="N72">
        <f>VLOOKUP($E72,Facilities!$B:$W,MATCH(N$2,Table1[[#Headers],[Facility Name]:[in partner]],0),FALSE)</f>
        <v>0</v>
      </c>
      <c r="O72" t="str">
        <f>VLOOKUP($E72,Facilities!$B:$W,MATCH(O$2,Table1[[#Headers],[Facility Name]:[in partner]],0),FALSE)</f>
        <v>Venue for Hire</v>
      </c>
      <c r="P72">
        <f>VLOOKUP($E72,Facilities!$B:$W,MATCH(P$2,Table1[[#Headers],[Facility Name]:[in partner]],0),FALSE)</f>
        <v>0</v>
      </c>
      <c r="Q72">
        <f>VLOOKUP($E72,Facilities!$B:$W,MATCH(Q$2,Table1[[#Headers],[Facility Name]:[in partner]],0),FALSE)</f>
        <v>0</v>
      </c>
      <c r="R72">
        <f>VLOOKUP($E72,Facilities!$B:$W,MATCH(R$2,Table1[[#Headers],[Facility Name]:[in partner]],0),FALSE)</f>
        <v>0</v>
      </c>
      <c r="S72">
        <f>VLOOKUP($E72,Facilities!$B:$W,MATCH(S$2,Table1[[#Headers],[Facility Name]:[in partner]],0),FALSE)</f>
        <v>0</v>
      </c>
      <c r="T72">
        <f>VLOOKUP($E72,Facilities!$B:$W,MATCH(T$2,Table1[[#Headers],[Facility Name]:[in partner]],0),FALSE)</f>
        <v>0</v>
      </c>
      <c r="U72" t="str">
        <f>VLOOKUP($E72,Facilities!$B:$W,MATCH(U$2,Table1[[#Headers],[Facility Name]:[in partner]],0),FALSE)</f>
        <v>Y</v>
      </c>
      <c r="V72" t="str">
        <f>VLOOKUP($E72,Facilities!$B:$W,MATCH(V$2,Table1[[#Headers],[Facility Name]:[in partner]],0),FALSE)</f>
        <v>Weymouth Community Hall</v>
      </c>
      <c r="W72" t="str">
        <f>VLOOKUP($E72,Facilities!$B:$W,MATCH(W$2,Table1[[#Headers],[Facility Name]:[in partner]],0),FALSE)</f>
        <v>Y</v>
      </c>
      <c r="X72" t="e">
        <f>VLOOKUP($E72,Facilities!$B:$W,MATCH(X$2,Table1[[#Headers],[Facility Name]:[in partner]],0),FALSE)</f>
        <v>#N/A</v>
      </c>
    </row>
    <row r="73" spans="1:24">
      <c r="A73" s="6" t="s">
        <v>1128</v>
      </c>
      <c r="B73" s="6" t="s">
        <v>1129</v>
      </c>
      <c r="C73" s="6" t="s">
        <v>963</v>
      </c>
      <c r="D73" s="6" t="s">
        <v>977</v>
      </c>
      <c r="E73" s="6" t="s">
        <v>766</v>
      </c>
      <c r="F73" t="str">
        <f>VLOOKUP($E73,Facilities!$B:$W,MATCH(F$2,Table1[[#Headers],[Facility Name]:[in partner]],0),FALSE)</f>
        <v>91 Cambridge Terrace</v>
      </c>
      <c r="G73" t="str">
        <f>VLOOKUP($E73,Facilities!$B:$W,MATCH(G$2,Table1[[#Headers],[Facility Name]:[in partner]],0),FALSE)</f>
        <v>Otara-Papatoetoe</v>
      </c>
      <c r="H73" t="str">
        <f>VLOOKUP($E73,Facilities!$B:$W,MATCH(H$2,Table1[[#Headers],[Facility Name]:[in partner]],0),FALSE)</f>
        <v>Council-owned</v>
      </c>
      <c r="I73" t="str">
        <f>VLOOKUP($E73,Facilities!$B:$W,MATCH(I$2,Table1[[#Headers],[Facility Name]:[in partner]],0),FALSE)</f>
        <v>Connected Communities</v>
      </c>
      <c r="J73" t="str">
        <f>VLOOKUP($E73,Facilities!$B:$W,MATCH(J$2,Table1[[#Headers],[Facility Name]:[in partner]],0),FALSE)</f>
        <v>Community led</v>
      </c>
      <c r="K73" t="str">
        <f>VLOOKUP($E73,Facilities!$B:$W,MATCH(K$2,Table1[[#Headers],[Facility Name]:[in partner]],0),FALSE)</f>
        <v>Arts &amp; Culture</v>
      </c>
      <c r="L73" t="str">
        <f>VLOOKUP($E73,Facilities!$B:$W,MATCH(L$2,Table1[[#Headers],[Facility Name]:[in partner]],0),FALSE)</f>
        <v>N</v>
      </c>
      <c r="M73" t="str">
        <f>VLOOKUP($E73,Facilities!$B:$W,MATCH(M$2,Table1[[#Headers],[Facility Name]:[in partner]],0),FALSE)</f>
        <v>Funding agreement</v>
      </c>
      <c r="N73">
        <f>VLOOKUP($E73,Facilities!$B:$W,MATCH(N$2,Table1[[#Headers],[Facility Name]:[in partner]],0),FALSE)</f>
        <v>0</v>
      </c>
      <c r="O73" t="str">
        <f>VLOOKUP($E73,Facilities!$B:$W,MATCH(O$2,Table1[[#Headers],[Facility Name]:[in partner]],0),FALSE)</f>
        <v>Place &amp; Partner Specialists (Arts)</v>
      </c>
      <c r="P73">
        <f>VLOOKUP($E73,Facilities!$B:$W,MATCH(P$2,Table1[[#Headers],[Facility Name]:[in partner]],0),FALSE)</f>
        <v>0</v>
      </c>
      <c r="Q73">
        <f>VLOOKUP($E73,Facilities!$B:$W,MATCH(Q$2,Table1[[#Headers],[Facility Name]:[in partner]],0),FALSE)</f>
        <v>0</v>
      </c>
      <c r="R73" t="str">
        <f>VLOOKUP($E73,Facilities!$B:$W,MATCH(R$2,Table1[[#Headers],[Facility Name]:[in partner]],0),FALSE)</f>
        <v>Y</v>
      </c>
      <c r="S73">
        <f>VLOOKUP($E73,Facilities!$B:$W,MATCH(S$2,Table1[[#Headers],[Facility Name]:[in partner]],0),FALSE)</f>
        <v>0</v>
      </c>
      <c r="T73">
        <f>VLOOKUP($E73,Facilities!$B:$W,MATCH(T$2,Table1[[#Headers],[Facility Name]:[in partner]],0),FALSE)</f>
        <v>0</v>
      </c>
      <c r="U73">
        <f>VLOOKUP($E73,Facilities!$B:$W,MATCH(U$2,Table1[[#Headers],[Facility Name]:[in partner]],0),FALSE)</f>
        <v>0</v>
      </c>
      <c r="V73" t="e">
        <f>VLOOKUP($E73,Facilities!$B:$W,MATCH(V$2,Table1[[#Headers],[Facility Name]:[in partner]],0),FALSE)</f>
        <v>#N/A</v>
      </c>
      <c r="W73" t="str">
        <f>VLOOKUP($E73,Facilities!$B:$W,MATCH(W$2,Table1[[#Headers],[Facility Name]:[in partner]],0),FALSE)</f>
        <v>N</v>
      </c>
      <c r="X73" t="str">
        <f>VLOOKUP($E73,Facilities!$B:$W,MATCH(X$2,Table1[[#Headers],[Facility Name]:[in partner]],0),FALSE)</f>
        <v>Papatoetoe Historical Society Museum</v>
      </c>
    </row>
    <row r="74" spans="1:24">
      <c r="A74" s="6" t="s">
        <v>1130</v>
      </c>
      <c r="B74" s="6" t="s">
        <v>1131</v>
      </c>
      <c r="C74" s="6" t="s">
        <v>960</v>
      </c>
      <c r="D74" s="6" t="s">
        <v>981</v>
      </c>
      <c r="E74" s="6" t="s">
        <v>1132</v>
      </c>
      <c r="F74" t="e">
        <f>VLOOKUP($E74,Facilities!$B:$W,MATCH(F$2,Table1[[#Headers],[Facility Name]:[in partner]],0),FALSE)</f>
        <v>#N/A</v>
      </c>
      <c r="G74" t="e">
        <f>VLOOKUP($E74,Facilities!$B:$W,MATCH(G$2,Table1[[#Headers],[Facility Name]:[in partner]],0),FALSE)</f>
        <v>#N/A</v>
      </c>
      <c r="H74" t="e">
        <f>VLOOKUP($E74,Facilities!$B:$W,MATCH(H$2,Table1[[#Headers],[Facility Name]:[in partner]],0),FALSE)</f>
        <v>#N/A</v>
      </c>
      <c r="I74" t="e">
        <f>VLOOKUP($E74,Facilities!$B:$W,MATCH(I$2,Table1[[#Headers],[Facility Name]:[in partner]],0),FALSE)</f>
        <v>#N/A</v>
      </c>
      <c r="J74" t="e">
        <f>VLOOKUP($E74,Facilities!$B:$W,MATCH(J$2,Table1[[#Headers],[Facility Name]:[in partner]],0),FALSE)</f>
        <v>#N/A</v>
      </c>
      <c r="K74" t="e">
        <f>VLOOKUP($E74,Facilities!$B:$W,MATCH(K$2,Table1[[#Headers],[Facility Name]:[in partner]],0),FALSE)</f>
        <v>#N/A</v>
      </c>
      <c r="L74" t="e">
        <f>VLOOKUP($E74,Facilities!$B:$W,MATCH(L$2,Table1[[#Headers],[Facility Name]:[in partner]],0),FALSE)</f>
        <v>#N/A</v>
      </c>
      <c r="M74" t="e">
        <f>VLOOKUP($E74,Facilities!$B:$W,MATCH(M$2,Table1[[#Headers],[Facility Name]:[in partner]],0),FALSE)</f>
        <v>#N/A</v>
      </c>
      <c r="N74" t="e">
        <f>VLOOKUP($E74,Facilities!$B:$W,MATCH(N$2,Table1[[#Headers],[Facility Name]:[in partner]],0),FALSE)</f>
        <v>#N/A</v>
      </c>
      <c r="O74" t="e">
        <f>VLOOKUP($E74,Facilities!$B:$W,MATCH(O$2,Table1[[#Headers],[Facility Name]:[in partner]],0),FALSE)</f>
        <v>#N/A</v>
      </c>
      <c r="P74" t="e">
        <f>VLOOKUP($E74,Facilities!$B:$W,MATCH(P$2,Table1[[#Headers],[Facility Name]:[in partner]],0),FALSE)</f>
        <v>#N/A</v>
      </c>
      <c r="Q74" t="e">
        <f>VLOOKUP($E74,Facilities!$B:$W,MATCH(Q$2,Table1[[#Headers],[Facility Name]:[in partner]],0),FALSE)</f>
        <v>#N/A</v>
      </c>
      <c r="R74" t="e">
        <f>VLOOKUP($E74,Facilities!$B:$W,MATCH(R$2,Table1[[#Headers],[Facility Name]:[in partner]],0),FALSE)</f>
        <v>#N/A</v>
      </c>
      <c r="S74" t="e">
        <f>VLOOKUP($E74,Facilities!$B:$W,MATCH(S$2,Table1[[#Headers],[Facility Name]:[in partner]],0),FALSE)</f>
        <v>#N/A</v>
      </c>
      <c r="T74" t="e">
        <f>VLOOKUP($E74,Facilities!$B:$W,MATCH(T$2,Table1[[#Headers],[Facility Name]:[in partner]],0),FALSE)</f>
        <v>#N/A</v>
      </c>
      <c r="U74" t="e">
        <f>VLOOKUP($E74,Facilities!$B:$W,MATCH(U$2,Table1[[#Headers],[Facility Name]:[in partner]],0),FALSE)</f>
        <v>#N/A</v>
      </c>
      <c r="V74" t="e">
        <f>VLOOKUP($E74,Facilities!$B:$W,MATCH(V$2,Table1[[#Headers],[Facility Name]:[in partner]],0),FALSE)</f>
        <v>#N/A</v>
      </c>
      <c r="W74" t="e">
        <f>VLOOKUP($E74,Facilities!$B:$W,MATCH(W$2,Table1[[#Headers],[Facility Name]:[in partner]],0),FALSE)</f>
        <v>#N/A</v>
      </c>
      <c r="X74" t="e">
        <f>VLOOKUP($E74,Facilities!$B:$W,MATCH(X$2,Table1[[#Headers],[Facility Name]:[in partner]],0),FALSE)</f>
        <v>#N/A</v>
      </c>
    </row>
    <row r="75" spans="1:24">
      <c r="A75" s="6" t="s">
        <v>1133</v>
      </c>
      <c r="B75" s="6" t="s">
        <v>1134</v>
      </c>
      <c r="C75" s="6" t="s">
        <v>963</v>
      </c>
      <c r="D75" s="6" t="s">
        <v>1081</v>
      </c>
      <c r="E75" s="6" t="s">
        <v>191</v>
      </c>
      <c r="F75" t="str">
        <f>VLOOKUP($E75,Facilities!$B:$W,MATCH(F$2,Table1[[#Headers],[Facility Name]:[in partner]],0),FALSE)</f>
        <v>362 Massey Road</v>
      </c>
      <c r="G75" t="str">
        <f>VLOOKUP($E75,Facilities!$B:$W,MATCH(G$2,Table1[[#Headers],[Facility Name]:[in partner]],0),FALSE)</f>
        <v>Mangere-Otahuhu</v>
      </c>
      <c r="H75" t="str">
        <f>VLOOKUP($E75,Facilities!$B:$W,MATCH(H$2,Table1[[#Headers],[Facility Name]:[in partner]],0),FALSE)</f>
        <v>Council-owned</v>
      </c>
      <c r="I75" t="str">
        <f>VLOOKUP($E75,Facilities!$B:$W,MATCH(I$2,Table1[[#Headers],[Facility Name]:[in partner]],0),FALSE)</f>
        <v>VH Team</v>
      </c>
      <c r="J75" t="str">
        <f>VLOOKUP($E75,Facilities!$B:$W,MATCH(J$2,Table1[[#Headers],[Facility Name]:[in partner]],0),FALSE)</f>
        <v>Council led</v>
      </c>
      <c r="K75" t="str">
        <f>VLOOKUP($E75,Facilities!$B:$W,MATCH(K$2,Table1[[#Headers],[Facility Name]:[in partner]],0),FALSE)</f>
        <v>Venue for Hire</v>
      </c>
      <c r="L75" t="str">
        <f>VLOOKUP($E75,Facilities!$B:$W,MATCH(L$2,Table1[[#Headers],[Facility Name]:[in partner]],0),FALSE)</f>
        <v>Y</v>
      </c>
      <c r="M75" t="str">
        <f>VLOOKUP($E75,Facilities!$B:$W,MATCH(M$2,Table1[[#Headers],[Facility Name]:[in partner]],0),FALSE)</f>
        <v>Internally operated</v>
      </c>
      <c r="N75">
        <f>VLOOKUP($E75,Facilities!$B:$W,MATCH(N$2,Table1[[#Headers],[Facility Name]:[in partner]],0),FALSE)</f>
        <v>0</v>
      </c>
      <c r="O75" t="str">
        <f>VLOOKUP($E75,Facilities!$B:$W,MATCH(O$2,Table1[[#Headers],[Facility Name]:[in partner]],0),FALSE)</f>
        <v>Venue for Hire</v>
      </c>
      <c r="P75">
        <f>VLOOKUP($E75,Facilities!$B:$W,MATCH(P$2,Table1[[#Headers],[Facility Name]:[in partner]],0),FALSE)</f>
        <v>0</v>
      </c>
      <c r="Q75">
        <f>VLOOKUP($E75,Facilities!$B:$W,MATCH(Q$2,Table1[[#Headers],[Facility Name]:[in partner]],0),FALSE)</f>
        <v>0</v>
      </c>
      <c r="R75">
        <f>VLOOKUP($E75,Facilities!$B:$W,MATCH(R$2,Table1[[#Headers],[Facility Name]:[in partner]],0),FALSE)</f>
        <v>0</v>
      </c>
      <c r="S75">
        <f>VLOOKUP($E75,Facilities!$B:$W,MATCH(S$2,Table1[[#Headers],[Facility Name]:[in partner]],0),FALSE)</f>
        <v>0</v>
      </c>
      <c r="T75">
        <f>VLOOKUP($E75,Facilities!$B:$W,MATCH(T$2,Table1[[#Headers],[Facility Name]:[in partner]],0),FALSE)</f>
        <v>0</v>
      </c>
      <c r="U75" t="str">
        <f>VLOOKUP($E75,Facilities!$B:$W,MATCH(U$2,Table1[[#Headers],[Facility Name]:[in partner]],0),FALSE)</f>
        <v>Y</v>
      </c>
      <c r="V75" t="str">
        <f>VLOOKUP($E75,Facilities!$B:$W,MATCH(V$2,Table1[[#Headers],[Facility Name]:[in partner]],0),FALSE)</f>
        <v>Metro Theatre (Māngere East Hall)</v>
      </c>
      <c r="W75" t="str">
        <f>VLOOKUP($E75,Facilities!$B:$W,MATCH(W$2,Table1[[#Headers],[Facility Name]:[in partner]],0),FALSE)</f>
        <v>Y</v>
      </c>
      <c r="X75" t="e">
        <f>VLOOKUP($E75,Facilities!$B:$W,MATCH(X$2,Table1[[#Headers],[Facility Name]:[in partner]],0),FALSE)</f>
        <v>#N/A</v>
      </c>
    </row>
    <row r="76" spans="1:24">
      <c r="A76" s="6" t="s">
        <v>1135</v>
      </c>
      <c r="B76" s="6" t="s">
        <v>1136</v>
      </c>
      <c r="C76" s="6" t="s">
        <v>956</v>
      </c>
      <c r="D76" s="6" t="s">
        <v>967</v>
      </c>
      <c r="E76" s="6" t="s">
        <v>692</v>
      </c>
      <c r="F76" t="str">
        <f>VLOOKUP($E76,Facilities!$B:$W,MATCH(F$2,Table1[[#Headers],[Facility Name]:[in partner]],0),FALSE)</f>
        <v>370 Massey Rd</v>
      </c>
      <c r="G76" t="str">
        <f>VLOOKUP($E76,Facilities!$B:$W,MATCH(G$2,Table1[[#Headers],[Facility Name]:[in partner]],0),FALSE)</f>
        <v>Mangere-Otahuhu</v>
      </c>
      <c r="H76" t="str">
        <f>VLOOKUP($E76,Facilities!$B:$W,MATCH(H$2,Table1[[#Headers],[Facility Name]:[in partner]],0),FALSE)</f>
        <v>Council-owned</v>
      </c>
      <c r="I76" t="str">
        <f>VLOOKUP($E76,Facilities!$B:$W,MATCH(I$2,Table1[[#Headers],[Facility Name]:[in partner]],0),FALSE)</f>
        <v>Connected Communities</v>
      </c>
      <c r="J76" t="str">
        <f>VLOOKUP($E76,Facilities!$B:$W,MATCH(J$2,Table1[[#Headers],[Facility Name]:[in partner]],0),FALSE)</f>
        <v>Council led</v>
      </c>
      <c r="K76" t="str">
        <f>VLOOKUP($E76,Facilities!$B:$W,MATCH(K$2,Table1[[#Headers],[Facility Name]:[in partner]],0),FALSE)</f>
        <v>Community Library</v>
      </c>
      <c r="L76" t="str">
        <f>VLOOKUP($E76,Facilities!$B:$W,MATCH(L$2,Table1[[#Headers],[Facility Name]:[in partner]],0),FALSE)</f>
        <v>N</v>
      </c>
      <c r="M76" t="str">
        <f>VLOOKUP($E76,Facilities!$B:$W,MATCH(M$2,Table1[[#Headers],[Facility Name]:[in partner]],0),FALSE)</f>
        <v>Internally operated</v>
      </c>
      <c r="N76">
        <f>VLOOKUP($E76,Facilities!$B:$W,MATCH(N$2,Table1[[#Headers],[Facility Name]:[in partner]],0),FALSE)</f>
        <v>0</v>
      </c>
      <c r="O76" t="str">
        <f>VLOOKUP($E76,Facilities!$B:$W,MATCH(O$2,Table1[[#Headers],[Facility Name]:[in partner]],0),FALSE)</f>
        <v>Lead and Coach</v>
      </c>
      <c r="P76">
        <f>VLOOKUP($E76,Facilities!$B:$W,MATCH(P$2,Table1[[#Headers],[Facility Name]:[in partner]],0),FALSE)</f>
        <v>0</v>
      </c>
      <c r="Q76">
        <f>VLOOKUP($E76,Facilities!$B:$W,MATCH(Q$2,Table1[[#Headers],[Facility Name]:[in partner]],0),FALSE)</f>
        <v>0</v>
      </c>
      <c r="R76">
        <f>VLOOKUP($E76,Facilities!$B:$W,MATCH(R$2,Table1[[#Headers],[Facility Name]:[in partner]],0),FALSE)</f>
        <v>0</v>
      </c>
      <c r="S76" t="str">
        <f>VLOOKUP($E76,Facilities!$B:$W,MATCH(S$2,Table1[[#Headers],[Facility Name]:[in partner]],0),FALSE)</f>
        <v>Y</v>
      </c>
      <c r="T76">
        <f>VLOOKUP($E76,Facilities!$B:$W,MATCH(T$2,Table1[[#Headers],[Facility Name]:[in partner]],0),FALSE)</f>
        <v>0</v>
      </c>
      <c r="U76">
        <f>VLOOKUP($E76,Facilities!$B:$W,MATCH(U$2,Table1[[#Headers],[Facility Name]:[in partner]],0),FALSE)</f>
        <v>0</v>
      </c>
      <c r="V76" t="e">
        <f>VLOOKUP($E76,Facilities!$B:$W,MATCH(V$2,Table1[[#Headers],[Facility Name]:[in partner]],0),FALSE)</f>
        <v>#N/A</v>
      </c>
      <c r="W76" t="str">
        <f>VLOOKUP($E76,Facilities!$B:$W,MATCH(W$2,Table1[[#Headers],[Facility Name]:[in partner]],0),FALSE)</f>
        <v>N</v>
      </c>
      <c r="X76" t="e">
        <f>VLOOKUP($E76,Facilities!$B:$W,MATCH(X$2,Table1[[#Headers],[Facility Name]:[in partner]],0),FALSE)</f>
        <v>#N/A</v>
      </c>
    </row>
    <row r="77" spans="1:24">
      <c r="A77" s="6" t="s">
        <v>1137</v>
      </c>
      <c r="B77" s="6" t="s">
        <v>1138</v>
      </c>
      <c r="C77" s="6" t="s">
        <v>973</v>
      </c>
      <c r="D77" s="6" t="s">
        <v>957</v>
      </c>
      <c r="E77" s="6" t="s">
        <v>1139</v>
      </c>
      <c r="F77" t="e">
        <f>VLOOKUP($E77,Facilities!$B:$W,MATCH(F$2,Table1[[#Headers],[Facility Name]:[in partner]],0),FALSE)</f>
        <v>#N/A</v>
      </c>
      <c r="G77" t="e">
        <f>VLOOKUP($E77,Facilities!$B:$W,MATCH(G$2,Table1[[#Headers],[Facility Name]:[in partner]],0),FALSE)</f>
        <v>#N/A</v>
      </c>
      <c r="H77" t="e">
        <f>VLOOKUP($E77,Facilities!$B:$W,MATCH(H$2,Table1[[#Headers],[Facility Name]:[in partner]],0),FALSE)</f>
        <v>#N/A</v>
      </c>
      <c r="I77" t="e">
        <f>VLOOKUP($E77,Facilities!$B:$W,MATCH(I$2,Table1[[#Headers],[Facility Name]:[in partner]],0),FALSE)</f>
        <v>#N/A</v>
      </c>
      <c r="J77" t="e">
        <f>VLOOKUP($E77,Facilities!$B:$W,MATCH(J$2,Table1[[#Headers],[Facility Name]:[in partner]],0),FALSE)</f>
        <v>#N/A</v>
      </c>
      <c r="K77" t="e">
        <f>VLOOKUP($E77,Facilities!$B:$W,MATCH(K$2,Table1[[#Headers],[Facility Name]:[in partner]],0),FALSE)</f>
        <v>#N/A</v>
      </c>
      <c r="L77" t="e">
        <f>VLOOKUP($E77,Facilities!$B:$W,MATCH(L$2,Table1[[#Headers],[Facility Name]:[in partner]],0),FALSE)</f>
        <v>#N/A</v>
      </c>
      <c r="M77" t="e">
        <f>VLOOKUP($E77,Facilities!$B:$W,MATCH(M$2,Table1[[#Headers],[Facility Name]:[in partner]],0),FALSE)</f>
        <v>#N/A</v>
      </c>
      <c r="N77" t="e">
        <f>VLOOKUP($E77,Facilities!$B:$W,MATCH(N$2,Table1[[#Headers],[Facility Name]:[in partner]],0),FALSE)</f>
        <v>#N/A</v>
      </c>
      <c r="O77" t="e">
        <f>VLOOKUP($E77,Facilities!$B:$W,MATCH(O$2,Table1[[#Headers],[Facility Name]:[in partner]],0),FALSE)</f>
        <v>#N/A</v>
      </c>
      <c r="P77" t="e">
        <f>VLOOKUP($E77,Facilities!$B:$W,MATCH(P$2,Table1[[#Headers],[Facility Name]:[in partner]],0),FALSE)</f>
        <v>#N/A</v>
      </c>
      <c r="Q77" t="e">
        <f>VLOOKUP($E77,Facilities!$B:$W,MATCH(Q$2,Table1[[#Headers],[Facility Name]:[in partner]],0),FALSE)</f>
        <v>#N/A</v>
      </c>
      <c r="R77" t="e">
        <f>VLOOKUP($E77,Facilities!$B:$W,MATCH(R$2,Table1[[#Headers],[Facility Name]:[in partner]],0),FALSE)</f>
        <v>#N/A</v>
      </c>
      <c r="S77" t="e">
        <f>VLOOKUP($E77,Facilities!$B:$W,MATCH(S$2,Table1[[#Headers],[Facility Name]:[in partner]],0),FALSE)</f>
        <v>#N/A</v>
      </c>
      <c r="T77" t="e">
        <f>VLOOKUP($E77,Facilities!$B:$W,MATCH(T$2,Table1[[#Headers],[Facility Name]:[in partner]],0),FALSE)</f>
        <v>#N/A</v>
      </c>
      <c r="U77" t="e">
        <f>VLOOKUP($E77,Facilities!$B:$W,MATCH(U$2,Table1[[#Headers],[Facility Name]:[in partner]],0),FALSE)</f>
        <v>#N/A</v>
      </c>
      <c r="V77" t="e">
        <f>VLOOKUP($E77,Facilities!$B:$W,MATCH(V$2,Table1[[#Headers],[Facility Name]:[in partner]],0),FALSE)</f>
        <v>#N/A</v>
      </c>
      <c r="W77" t="e">
        <f>VLOOKUP($E77,Facilities!$B:$W,MATCH(W$2,Table1[[#Headers],[Facility Name]:[in partner]],0),FALSE)</f>
        <v>#N/A</v>
      </c>
      <c r="X77" t="e">
        <f>VLOOKUP($E77,Facilities!$B:$W,MATCH(X$2,Table1[[#Headers],[Facility Name]:[in partner]],0),FALSE)</f>
        <v>#N/A</v>
      </c>
    </row>
    <row r="78" spans="1:24">
      <c r="A78" s="6" t="s">
        <v>1140</v>
      </c>
      <c r="B78" s="6" t="s">
        <v>1141</v>
      </c>
      <c r="C78" s="6" t="s">
        <v>960</v>
      </c>
      <c r="D78" s="6" t="s">
        <v>957</v>
      </c>
      <c r="E78" s="6" t="s">
        <v>45</v>
      </c>
      <c r="F78" t="str">
        <f>VLOOKUP($E78,Facilities!$B:$W,MATCH(F$2,Table1[[#Headers],[Facility Name]:[in partner]],0),FALSE)</f>
        <v>16R Israel Avenue</v>
      </c>
      <c r="G78" t="str">
        <f>VLOOKUP($E78,Facilities!$B:$W,MATCH(G$2,Table1[[#Headers],[Facility Name]:[in partner]],0),FALSE)</f>
        <v>Otara-Papatoetoe</v>
      </c>
      <c r="H78" t="str">
        <f>VLOOKUP($E78,Facilities!$B:$W,MATCH(H$2,Table1[[#Headers],[Facility Name]:[in partner]],0),FALSE)</f>
        <v>Council-owned</v>
      </c>
      <c r="I78" t="str">
        <f>VLOOKUP($E78,Facilities!$B:$W,MATCH(I$2,Table1[[#Headers],[Facility Name]:[in partner]],0),FALSE)</f>
        <v>Connected Communities</v>
      </c>
      <c r="J78" t="str">
        <f>VLOOKUP($E78,Facilities!$B:$W,MATCH(J$2,Table1[[#Headers],[Facility Name]:[in partner]],0),FALSE)</f>
        <v>Community led</v>
      </c>
      <c r="K78" t="str">
        <f>VLOOKUP($E78,Facilities!$B:$W,MATCH(K$2,Table1[[#Headers],[Facility Name]:[in partner]],0),FALSE)</f>
        <v>Community Centre</v>
      </c>
      <c r="L78" t="str">
        <f>VLOOKUP($E78,Facilities!$B:$W,MATCH(L$2,Table1[[#Headers],[Facility Name]:[in partner]],0),FALSE)</f>
        <v>Y</v>
      </c>
      <c r="M78" t="str">
        <f>VLOOKUP($E78,Facilities!$B:$W,MATCH(M$2,Table1[[#Headers],[Facility Name]:[in partner]],0),FALSE)</f>
        <v>Service agreement</v>
      </c>
      <c r="N78">
        <f>VLOOKUP($E78,Facilities!$B:$W,MATCH(N$2,Table1[[#Headers],[Facility Name]:[in partner]],0),FALSE)</f>
        <v>0</v>
      </c>
      <c r="O78" t="str">
        <f>VLOOKUP($E78,Facilities!$B:$W,MATCH(O$2,Table1[[#Headers],[Facility Name]:[in partner]],0),FALSE)</f>
        <v>Place &amp; Partner Specialists (Community)</v>
      </c>
      <c r="P78" t="str">
        <f>VLOOKUP($E78,Facilities!$B:$W,MATCH(P$2,Table1[[#Headers],[Facility Name]:[in partner]],0),FALSE)</f>
        <v>Y</v>
      </c>
      <c r="Q78">
        <f>VLOOKUP($E78,Facilities!$B:$W,MATCH(Q$2,Table1[[#Headers],[Facility Name]:[in partner]],0),FALSE)</f>
        <v>0</v>
      </c>
      <c r="R78">
        <f>VLOOKUP($E78,Facilities!$B:$W,MATCH(R$2,Table1[[#Headers],[Facility Name]:[in partner]],0),FALSE)</f>
        <v>0</v>
      </c>
      <c r="S78">
        <f>VLOOKUP($E78,Facilities!$B:$W,MATCH(S$2,Table1[[#Headers],[Facility Name]:[in partner]],0),FALSE)</f>
        <v>0</v>
      </c>
      <c r="T78">
        <f>VLOOKUP($E78,Facilities!$B:$W,MATCH(T$2,Table1[[#Headers],[Facility Name]:[in partner]],0),FALSE)</f>
        <v>0</v>
      </c>
      <c r="U78">
        <f>VLOOKUP($E78,Facilities!$B:$W,MATCH(U$2,Table1[[#Headers],[Facility Name]:[in partner]],0),FALSE)</f>
        <v>0</v>
      </c>
      <c r="V78" t="str">
        <f>VLOOKUP($E78,Facilities!$B:$W,MATCH(V$2,Table1[[#Headers],[Facility Name]:[in partner]],0),FALSE)</f>
        <v>Clover Park Community House</v>
      </c>
      <c r="W78" t="str">
        <f>VLOOKUP($E78,Facilities!$B:$W,MATCH(W$2,Table1[[#Headers],[Facility Name]:[in partner]],0),FALSE)</f>
        <v>N</v>
      </c>
      <c r="X78" t="str">
        <f>VLOOKUP($E78,Facilities!$B:$W,MATCH(X$2,Table1[[#Headers],[Facility Name]:[in partner]],0),FALSE)</f>
        <v>Clover Park Community House</v>
      </c>
    </row>
    <row r="79" spans="1:24">
      <c r="A79" s="6" t="s">
        <v>1142</v>
      </c>
      <c r="B79" s="6" t="s">
        <v>1143</v>
      </c>
      <c r="C79" s="6" t="s">
        <v>973</v>
      </c>
      <c r="D79" s="6" t="s">
        <v>957</v>
      </c>
      <c r="E79" s="6" t="s">
        <v>416</v>
      </c>
      <c r="F79" t="str">
        <f>VLOOKUP($E79,Facilities!$B:$W,MATCH(F$2,Table1[[#Headers],[Facility Name]:[in partner]],0),FALSE)</f>
        <v>11 Inverell Avenue</v>
      </c>
      <c r="G79" t="str">
        <f>VLOOKUP($E79,Facilities!$B:$W,MATCH(G$2,Table1[[#Headers],[Facility Name]:[in partner]],0),FALSE)</f>
        <v>Manurewa</v>
      </c>
      <c r="H79" t="str">
        <f>VLOOKUP($E79,Facilities!$B:$W,MATCH(H$2,Table1[[#Headers],[Facility Name]:[in partner]],0),FALSE)</f>
        <v>Council-owned</v>
      </c>
      <c r="I79" t="str">
        <f>VLOOKUP($E79,Facilities!$B:$W,MATCH(I$2,Table1[[#Headers],[Facility Name]:[in partner]],0),FALSE)</f>
        <v>VH Team</v>
      </c>
      <c r="J79" t="str">
        <f>VLOOKUP($E79,Facilities!$B:$W,MATCH(J$2,Table1[[#Headers],[Facility Name]:[in partner]],0),FALSE)</f>
        <v>Council led</v>
      </c>
      <c r="K79" t="str">
        <f>VLOOKUP($E79,Facilities!$B:$W,MATCH(K$2,Table1[[#Headers],[Facility Name]:[in partner]],0),FALSE)</f>
        <v>Venue for Hire</v>
      </c>
      <c r="L79" t="str">
        <f>VLOOKUP($E79,Facilities!$B:$W,MATCH(L$2,Table1[[#Headers],[Facility Name]:[in partner]],0),FALSE)</f>
        <v>Y</v>
      </c>
      <c r="M79" t="str">
        <f>VLOOKUP($E79,Facilities!$B:$W,MATCH(M$2,Table1[[#Headers],[Facility Name]:[in partner]],0),FALSE)</f>
        <v>Internally operated</v>
      </c>
      <c r="N79">
        <f>VLOOKUP($E79,Facilities!$B:$W,MATCH(N$2,Table1[[#Headers],[Facility Name]:[in partner]],0),FALSE)</f>
        <v>0</v>
      </c>
      <c r="O79" t="str">
        <f>VLOOKUP($E79,Facilities!$B:$W,MATCH(O$2,Table1[[#Headers],[Facility Name]:[in partner]],0),FALSE)</f>
        <v>Venue for Hire</v>
      </c>
      <c r="P79">
        <f>VLOOKUP($E79,Facilities!$B:$W,MATCH(P$2,Table1[[#Headers],[Facility Name]:[in partner]],0),FALSE)</f>
        <v>0</v>
      </c>
      <c r="Q79">
        <f>VLOOKUP($E79,Facilities!$B:$W,MATCH(Q$2,Table1[[#Headers],[Facility Name]:[in partner]],0),FALSE)</f>
        <v>0</v>
      </c>
      <c r="R79">
        <f>VLOOKUP($E79,Facilities!$B:$W,MATCH(R$2,Table1[[#Headers],[Facility Name]:[in partner]],0),FALSE)</f>
        <v>0</v>
      </c>
      <c r="S79">
        <f>VLOOKUP($E79,Facilities!$B:$W,MATCH(S$2,Table1[[#Headers],[Facility Name]:[in partner]],0),FALSE)</f>
        <v>0</v>
      </c>
      <c r="T79">
        <f>VLOOKUP($E79,Facilities!$B:$W,MATCH(T$2,Table1[[#Headers],[Facility Name]:[in partner]],0),FALSE)</f>
        <v>0</v>
      </c>
      <c r="U79" t="str">
        <f>VLOOKUP($E79,Facilities!$B:$W,MATCH(U$2,Table1[[#Headers],[Facility Name]:[in partner]],0),FALSE)</f>
        <v>Y</v>
      </c>
      <c r="V79" t="str">
        <f>VLOOKUP($E79,Facilities!$B:$W,MATCH(V$2,Table1[[#Headers],[Facility Name]:[in partner]],0),FALSE)</f>
        <v>Wiri Community Hall</v>
      </c>
      <c r="W79" t="str">
        <f>VLOOKUP($E79,Facilities!$B:$W,MATCH(W$2,Table1[[#Headers],[Facility Name]:[in partner]],0),FALSE)</f>
        <v>Y</v>
      </c>
      <c r="X79" t="e">
        <f>VLOOKUP($E79,Facilities!$B:$W,MATCH(X$2,Table1[[#Headers],[Facility Name]:[in partner]],0),FALSE)</f>
        <v>#N/A</v>
      </c>
    </row>
    <row r="80" spans="1:24">
      <c r="A80" s="6" t="s">
        <v>1144</v>
      </c>
      <c r="B80" s="6" t="s">
        <v>1145</v>
      </c>
      <c r="C80" s="6" t="s">
        <v>973</v>
      </c>
      <c r="D80" s="6" t="s">
        <v>957</v>
      </c>
      <c r="E80" s="6" t="s">
        <v>162</v>
      </c>
      <c r="F80" t="str">
        <f>VLOOKUP($E80,Facilities!$B:$W,MATCH(F$2,Table1[[#Headers],[Facility Name]:[in partner]],0),FALSE)</f>
        <v>299 Kirkbride Road</v>
      </c>
      <c r="G80" t="str">
        <f>VLOOKUP($E80,Facilities!$B:$W,MATCH(G$2,Table1[[#Headers],[Facility Name]:[in partner]],0),FALSE)</f>
        <v>Mangere-Otahuhu</v>
      </c>
      <c r="H80" t="str">
        <f>VLOOKUP($E80,Facilities!$B:$W,MATCH(H$2,Table1[[#Headers],[Facility Name]:[in partner]],0),FALSE)</f>
        <v>Council-owned</v>
      </c>
      <c r="I80" t="str">
        <f>VLOOKUP($E80,Facilities!$B:$W,MATCH(I$2,Table1[[#Headers],[Facility Name]:[in partner]],0),FALSE)</f>
        <v>VH Team</v>
      </c>
      <c r="J80" t="str">
        <f>VLOOKUP($E80,Facilities!$B:$W,MATCH(J$2,Table1[[#Headers],[Facility Name]:[in partner]],0),FALSE)</f>
        <v>Council led</v>
      </c>
      <c r="K80" t="str">
        <f>VLOOKUP($E80,Facilities!$B:$W,MATCH(K$2,Table1[[#Headers],[Facility Name]:[in partner]],0),FALSE)</f>
        <v>Venue for Hire</v>
      </c>
      <c r="L80" t="str">
        <f>VLOOKUP($E80,Facilities!$B:$W,MATCH(L$2,Table1[[#Headers],[Facility Name]:[in partner]],0),FALSE)</f>
        <v>Y</v>
      </c>
      <c r="M80" t="str">
        <f>VLOOKUP($E80,Facilities!$B:$W,MATCH(M$2,Table1[[#Headers],[Facility Name]:[in partner]],0),FALSE)</f>
        <v>Internally operated</v>
      </c>
      <c r="N80">
        <f>VLOOKUP($E80,Facilities!$B:$W,MATCH(N$2,Table1[[#Headers],[Facility Name]:[in partner]],0),FALSE)</f>
        <v>0</v>
      </c>
      <c r="O80" t="str">
        <f>VLOOKUP($E80,Facilities!$B:$W,MATCH(O$2,Table1[[#Headers],[Facility Name]:[in partner]],0),FALSE)</f>
        <v>Venue for Hire</v>
      </c>
      <c r="P80">
        <f>VLOOKUP($E80,Facilities!$B:$W,MATCH(P$2,Table1[[#Headers],[Facility Name]:[in partner]],0),FALSE)</f>
        <v>0</v>
      </c>
      <c r="Q80">
        <f>VLOOKUP($E80,Facilities!$B:$W,MATCH(Q$2,Table1[[#Headers],[Facility Name]:[in partner]],0),FALSE)</f>
        <v>0</v>
      </c>
      <c r="R80">
        <f>VLOOKUP($E80,Facilities!$B:$W,MATCH(R$2,Table1[[#Headers],[Facility Name]:[in partner]],0),FALSE)</f>
        <v>0</v>
      </c>
      <c r="S80">
        <f>VLOOKUP($E80,Facilities!$B:$W,MATCH(S$2,Table1[[#Headers],[Facility Name]:[in partner]],0),FALSE)</f>
        <v>0</v>
      </c>
      <c r="T80">
        <f>VLOOKUP($E80,Facilities!$B:$W,MATCH(T$2,Table1[[#Headers],[Facility Name]:[in partner]],0),FALSE)</f>
        <v>0</v>
      </c>
      <c r="U80" t="str">
        <f>VLOOKUP($E80,Facilities!$B:$W,MATCH(U$2,Table1[[#Headers],[Facility Name]:[in partner]],0),FALSE)</f>
        <v>Y</v>
      </c>
      <c r="V80" t="str">
        <f>VLOOKUP($E80,Facilities!$B:$W,MATCH(V$2,Table1[[#Headers],[Facility Name]:[in partner]],0),FALSE)</f>
        <v>Māngere Old School Hall</v>
      </c>
      <c r="W80" t="str">
        <f>VLOOKUP($E80,Facilities!$B:$W,MATCH(W$2,Table1[[#Headers],[Facility Name]:[in partner]],0),FALSE)</f>
        <v>Y</v>
      </c>
      <c r="X80" t="e">
        <f>VLOOKUP($E80,Facilities!$B:$W,MATCH(X$2,Table1[[#Headers],[Facility Name]:[in partner]],0),FALSE)</f>
        <v>#N/A</v>
      </c>
    </row>
    <row r="81" spans="1:24">
      <c r="A81" s="6" t="s">
        <v>1146</v>
      </c>
      <c r="B81" s="6" t="s">
        <v>1147</v>
      </c>
      <c r="C81" s="6" t="s">
        <v>960</v>
      </c>
      <c r="D81" s="6" t="s">
        <v>957</v>
      </c>
      <c r="E81" s="6" t="s">
        <v>1148</v>
      </c>
      <c r="F81" t="e">
        <f>VLOOKUP($E81,Facilities!$B:$W,MATCH(F$2,Table1[[#Headers],[Facility Name]:[in partner]],0),FALSE)</f>
        <v>#N/A</v>
      </c>
      <c r="G81" t="e">
        <f>VLOOKUP($E81,Facilities!$B:$W,MATCH(G$2,Table1[[#Headers],[Facility Name]:[in partner]],0),FALSE)</f>
        <v>#N/A</v>
      </c>
      <c r="H81" t="e">
        <f>VLOOKUP($E81,Facilities!$B:$W,MATCH(H$2,Table1[[#Headers],[Facility Name]:[in partner]],0),FALSE)</f>
        <v>#N/A</v>
      </c>
      <c r="I81" t="e">
        <f>VLOOKUP($E81,Facilities!$B:$W,MATCH(I$2,Table1[[#Headers],[Facility Name]:[in partner]],0),FALSE)</f>
        <v>#N/A</v>
      </c>
      <c r="J81" t="e">
        <f>VLOOKUP($E81,Facilities!$B:$W,MATCH(J$2,Table1[[#Headers],[Facility Name]:[in partner]],0),FALSE)</f>
        <v>#N/A</v>
      </c>
      <c r="K81" t="e">
        <f>VLOOKUP($E81,Facilities!$B:$W,MATCH(K$2,Table1[[#Headers],[Facility Name]:[in partner]],0),FALSE)</f>
        <v>#N/A</v>
      </c>
      <c r="L81" t="e">
        <f>VLOOKUP($E81,Facilities!$B:$W,MATCH(L$2,Table1[[#Headers],[Facility Name]:[in partner]],0),FALSE)</f>
        <v>#N/A</v>
      </c>
      <c r="M81" t="e">
        <f>VLOOKUP($E81,Facilities!$B:$W,MATCH(M$2,Table1[[#Headers],[Facility Name]:[in partner]],0),FALSE)</f>
        <v>#N/A</v>
      </c>
      <c r="N81" t="e">
        <f>VLOOKUP($E81,Facilities!$B:$W,MATCH(N$2,Table1[[#Headers],[Facility Name]:[in partner]],0),FALSE)</f>
        <v>#N/A</v>
      </c>
      <c r="O81" t="e">
        <f>VLOOKUP($E81,Facilities!$B:$W,MATCH(O$2,Table1[[#Headers],[Facility Name]:[in partner]],0),FALSE)</f>
        <v>#N/A</v>
      </c>
      <c r="P81" t="e">
        <f>VLOOKUP($E81,Facilities!$B:$W,MATCH(P$2,Table1[[#Headers],[Facility Name]:[in partner]],0),FALSE)</f>
        <v>#N/A</v>
      </c>
      <c r="Q81" t="e">
        <f>VLOOKUP($E81,Facilities!$B:$W,MATCH(Q$2,Table1[[#Headers],[Facility Name]:[in partner]],0),FALSE)</f>
        <v>#N/A</v>
      </c>
      <c r="R81" t="e">
        <f>VLOOKUP($E81,Facilities!$B:$W,MATCH(R$2,Table1[[#Headers],[Facility Name]:[in partner]],0),FALSE)</f>
        <v>#N/A</v>
      </c>
      <c r="S81" t="e">
        <f>VLOOKUP($E81,Facilities!$B:$W,MATCH(S$2,Table1[[#Headers],[Facility Name]:[in partner]],0),FALSE)</f>
        <v>#N/A</v>
      </c>
      <c r="T81" t="e">
        <f>VLOOKUP($E81,Facilities!$B:$W,MATCH(T$2,Table1[[#Headers],[Facility Name]:[in partner]],0),FALSE)</f>
        <v>#N/A</v>
      </c>
      <c r="U81" t="e">
        <f>VLOOKUP($E81,Facilities!$B:$W,MATCH(U$2,Table1[[#Headers],[Facility Name]:[in partner]],0),FALSE)</f>
        <v>#N/A</v>
      </c>
      <c r="V81" t="e">
        <f>VLOOKUP($E81,Facilities!$B:$W,MATCH(V$2,Table1[[#Headers],[Facility Name]:[in partner]],0),FALSE)</f>
        <v>#N/A</v>
      </c>
      <c r="W81" t="e">
        <f>VLOOKUP($E81,Facilities!$B:$W,MATCH(W$2,Table1[[#Headers],[Facility Name]:[in partner]],0),FALSE)</f>
        <v>#N/A</v>
      </c>
      <c r="X81" t="e">
        <f>VLOOKUP($E81,Facilities!$B:$W,MATCH(X$2,Table1[[#Headers],[Facility Name]:[in partner]],0),FALSE)</f>
        <v>#N/A</v>
      </c>
    </row>
    <row r="82" spans="1:24">
      <c r="A82" s="6" t="s">
        <v>1149</v>
      </c>
      <c r="B82" s="6" t="s">
        <v>1150</v>
      </c>
      <c r="C82" s="6" t="s">
        <v>973</v>
      </c>
      <c r="D82" s="6" t="s">
        <v>957</v>
      </c>
      <c r="E82" s="6" t="s">
        <v>1151</v>
      </c>
      <c r="F82" t="e">
        <f>VLOOKUP($E82,Facilities!$B:$W,MATCH(F$2,Table1[[#Headers],[Facility Name]:[in partner]],0),FALSE)</f>
        <v>#N/A</v>
      </c>
      <c r="G82" t="e">
        <f>VLOOKUP($E82,Facilities!$B:$W,MATCH(G$2,Table1[[#Headers],[Facility Name]:[in partner]],0),FALSE)</f>
        <v>#N/A</v>
      </c>
      <c r="H82" t="e">
        <f>VLOOKUP($E82,Facilities!$B:$W,MATCH(H$2,Table1[[#Headers],[Facility Name]:[in partner]],0),FALSE)</f>
        <v>#N/A</v>
      </c>
      <c r="I82" t="e">
        <f>VLOOKUP($E82,Facilities!$B:$W,MATCH(I$2,Table1[[#Headers],[Facility Name]:[in partner]],0),FALSE)</f>
        <v>#N/A</v>
      </c>
      <c r="J82" t="e">
        <f>VLOOKUP($E82,Facilities!$B:$W,MATCH(J$2,Table1[[#Headers],[Facility Name]:[in partner]],0),FALSE)</f>
        <v>#N/A</v>
      </c>
      <c r="K82" t="e">
        <f>VLOOKUP($E82,Facilities!$B:$W,MATCH(K$2,Table1[[#Headers],[Facility Name]:[in partner]],0),FALSE)</f>
        <v>#N/A</v>
      </c>
      <c r="L82" t="e">
        <f>VLOOKUP($E82,Facilities!$B:$W,MATCH(L$2,Table1[[#Headers],[Facility Name]:[in partner]],0),FALSE)</f>
        <v>#N/A</v>
      </c>
      <c r="M82" t="e">
        <f>VLOOKUP($E82,Facilities!$B:$W,MATCH(M$2,Table1[[#Headers],[Facility Name]:[in partner]],0),FALSE)</f>
        <v>#N/A</v>
      </c>
      <c r="N82" t="e">
        <f>VLOOKUP($E82,Facilities!$B:$W,MATCH(N$2,Table1[[#Headers],[Facility Name]:[in partner]],0),FALSE)</f>
        <v>#N/A</v>
      </c>
      <c r="O82" t="e">
        <f>VLOOKUP($E82,Facilities!$B:$W,MATCH(O$2,Table1[[#Headers],[Facility Name]:[in partner]],0),FALSE)</f>
        <v>#N/A</v>
      </c>
      <c r="P82" t="e">
        <f>VLOOKUP($E82,Facilities!$B:$W,MATCH(P$2,Table1[[#Headers],[Facility Name]:[in partner]],0),FALSE)</f>
        <v>#N/A</v>
      </c>
      <c r="Q82" t="e">
        <f>VLOOKUP($E82,Facilities!$B:$W,MATCH(Q$2,Table1[[#Headers],[Facility Name]:[in partner]],0),FALSE)</f>
        <v>#N/A</v>
      </c>
      <c r="R82" t="e">
        <f>VLOOKUP($E82,Facilities!$B:$W,MATCH(R$2,Table1[[#Headers],[Facility Name]:[in partner]],0),FALSE)</f>
        <v>#N/A</v>
      </c>
      <c r="S82" t="e">
        <f>VLOOKUP($E82,Facilities!$B:$W,MATCH(S$2,Table1[[#Headers],[Facility Name]:[in partner]],0),FALSE)</f>
        <v>#N/A</v>
      </c>
      <c r="T82" t="e">
        <f>VLOOKUP($E82,Facilities!$B:$W,MATCH(T$2,Table1[[#Headers],[Facility Name]:[in partner]],0),FALSE)</f>
        <v>#N/A</v>
      </c>
      <c r="U82" t="e">
        <f>VLOOKUP($E82,Facilities!$B:$W,MATCH(U$2,Table1[[#Headers],[Facility Name]:[in partner]],0),FALSE)</f>
        <v>#N/A</v>
      </c>
      <c r="V82" t="e">
        <f>VLOOKUP($E82,Facilities!$B:$W,MATCH(V$2,Table1[[#Headers],[Facility Name]:[in partner]],0),FALSE)</f>
        <v>#N/A</v>
      </c>
      <c r="W82" t="e">
        <f>VLOOKUP($E82,Facilities!$B:$W,MATCH(W$2,Table1[[#Headers],[Facility Name]:[in partner]],0),FALSE)</f>
        <v>#N/A</v>
      </c>
      <c r="X82" t="e">
        <f>VLOOKUP($E82,Facilities!$B:$W,MATCH(X$2,Table1[[#Headers],[Facility Name]:[in partner]],0),FALSE)</f>
        <v>#N/A</v>
      </c>
    </row>
    <row r="83" spans="1:24">
      <c r="A83" s="6" t="s">
        <v>1152</v>
      </c>
      <c r="B83" s="6" t="s">
        <v>1153</v>
      </c>
      <c r="C83" s="6" t="s">
        <v>960</v>
      </c>
      <c r="D83" s="6" t="s">
        <v>981</v>
      </c>
      <c r="E83" s="6" t="s">
        <v>279</v>
      </c>
      <c r="F83" t="str">
        <f>VLOOKUP($E83,Facilities!$B:$W,MATCH(F$2,Table1[[#Headers],[Facility Name]:[in partner]],0),FALSE)</f>
        <v>20 Ponsonby Terrace</v>
      </c>
      <c r="G83" t="str">
        <f>VLOOKUP($E83,Facilities!$B:$W,MATCH(G$2,Table1[[#Headers],[Facility Name]:[in partner]],0),FALSE)</f>
        <v>Waitemata</v>
      </c>
      <c r="H83" t="str">
        <f>VLOOKUP($E83,Facilities!$B:$W,MATCH(H$2,Table1[[#Headers],[Facility Name]:[in partner]],0),FALSE)</f>
        <v>Council-owned</v>
      </c>
      <c r="I83" t="str">
        <f>VLOOKUP($E83,Facilities!$B:$W,MATCH(I$2,Table1[[#Headers],[Facility Name]:[in partner]],0),FALSE)</f>
        <v>Connected Communities</v>
      </c>
      <c r="J83" t="str">
        <f>VLOOKUP($E83,Facilities!$B:$W,MATCH(J$2,Table1[[#Headers],[Facility Name]:[in partner]],0),FALSE)</f>
        <v>Community led</v>
      </c>
      <c r="K83" t="str">
        <f>VLOOKUP($E83,Facilities!$B:$W,MATCH(K$2,Table1[[#Headers],[Facility Name]:[in partner]],0),FALSE)</f>
        <v>Community Centre</v>
      </c>
      <c r="L83" t="str">
        <f>VLOOKUP($E83,Facilities!$B:$W,MATCH(L$2,Table1[[#Headers],[Facility Name]:[in partner]],0),FALSE)</f>
        <v>Y</v>
      </c>
      <c r="M83" t="str">
        <f>VLOOKUP($E83,Facilities!$B:$W,MATCH(M$2,Table1[[#Headers],[Facility Name]:[in partner]],0),FALSE)</f>
        <v>Service agreement</v>
      </c>
      <c r="N83">
        <f>VLOOKUP($E83,Facilities!$B:$W,MATCH(N$2,Table1[[#Headers],[Facility Name]:[in partner]],0),FALSE)</f>
        <v>0</v>
      </c>
      <c r="O83" t="str">
        <f>VLOOKUP($E83,Facilities!$B:$W,MATCH(O$2,Table1[[#Headers],[Facility Name]:[in partner]],0),FALSE)</f>
        <v>Place &amp; Partner Specialists (Community)</v>
      </c>
      <c r="P83" t="str">
        <f>VLOOKUP($E83,Facilities!$B:$W,MATCH(P$2,Table1[[#Headers],[Facility Name]:[in partner]],0),FALSE)</f>
        <v>Y</v>
      </c>
      <c r="Q83">
        <f>VLOOKUP($E83,Facilities!$B:$W,MATCH(Q$2,Table1[[#Headers],[Facility Name]:[in partner]],0),FALSE)</f>
        <v>0</v>
      </c>
      <c r="R83">
        <f>VLOOKUP($E83,Facilities!$B:$W,MATCH(R$2,Table1[[#Headers],[Facility Name]:[in partner]],0),FALSE)</f>
        <v>0</v>
      </c>
      <c r="S83">
        <f>VLOOKUP($E83,Facilities!$B:$W,MATCH(S$2,Table1[[#Headers],[Facility Name]:[in partner]],0),FALSE)</f>
        <v>0</v>
      </c>
      <c r="T83">
        <f>VLOOKUP($E83,Facilities!$B:$W,MATCH(T$2,Table1[[#Headers],[Facility Name]:[in partner]],0),FALSE)</f>
        <v>0</v>
      </c>
      <c r="U83">
        <f>VLOOKUP($E83,Facilities!$B:$W,MATCH(U$2,Table1[[#Headers],[Facility Name]:[in partner]],0),FALSE)</f>
        <v>0</v>
      </c>
      <c r="V83" t="str">
        <f>VLOOKUP($E83,Facilities!$B:$W,MATCH(V$2,Table1[[#Headers],[Facility Name]:[in partner]],0),FALSE)</f>
        <v>Ponsonby Community Centre</v>
      </c>
      <c r="W83" t="str">
        <f>VLOOKUP($E83,Facilities!$B:$W,MATCH(W$2,Table1[[#Headers],[Facility Name]:[in partner]],0),FALSE)</f>
        <v>N</v>
      </c>
      <c r="X83" t="str">
        <f>VLOOKUP($E83,Facilities!$B:$W,MATCH(X$2,Table1[[#Headers],[Facility Name]:[in partner]],0),FALSE)</f>
        <v>Ponsonby Community Centre</v>
      </c>
    </row>
    <row r="84" spans="1:24">
      <c r="A84" s="6" t="s">
        <v>1154</v>
      </c>
      <c r="B84" s="6" t="s">
        <v>1155</v>
      </c>
      <c r="C84" s="6" t="s">
        <v>960</v>
      </c>
      <c r="D84" s="6" t="s">
        <v>957</v>
      </c>
      <c r="E84" s="6" t="s">
        <v>297</v>
      </c>
      <c r="F84" t="str">
        <f>VLOOKUP($E84,Facilities!$B:$W,MATCH(F$2,Table1[[#Headers],[Facility Name]:[in partner]],0),FALSE)</f>
        <v>18-20 Kitchener Street</v>
      </c>
      <c r="G84" t="str">
        <f>VLOOKUP($E84,Facilities!$B:$W,MATCH(G$2,Table1[[#Headers],[Facility Name]:[in partner]],0),FALSE)</f>
        <v>Albert-Eden</v>
      </c>
      <c r="H84" t="str">
        <f>VLOOKUP($E84,Facilities!$B:$W,MATCH(H$2,Table1[[#Headers],[Facility Name]:[in partner]],0),FALSE)</f>
        <v>Council-owned</v>
      </c>
      <c r="I84" t="str">
        <f>VLOOKUP($E84,Facilities!$B:$W,MATCH(I$2,Table1[[#Headers],[Facility Name]:[in partner]],0),FALSE)</f>
        <v>Connected Communities</v>
      </c>
      <c r="J84" t="str">
        <f>VLOOKUP($E84,Facilities!$B:$W,MATCH(J$2,Table1[[#Headers],[Facility Name]:[in partner]],0),FALSE)</f>
        <v>Council led</v>
      </c>
      <c r="K84" t="str">
        <f>VLOOKUP($E84,Facilities!$B:$W,MATCH(K$2,Table1[[#Headers],[Facility Name]:[in partner]],0),FALSE)</f>
        <v>Community Centre</v>
      </c>
      <c r="L84" t="str">
        <f>VLOOKUP($E84,Facilities!$B:$W,MATCH(L$2,Table1[[#Headers],[Facility Name]:[in partner]],0),FALSE)</f>
        <v>Y</v>
      </c>
      <c r="M84" t="str">
        <f>VLOOKUP($E84,Facilities!$B:$W,MATCH(M$2,Table1[[#Headers],[Facility Name]:[in partner]],0),FALSE)</f>
        <v>Internally operated</v>
      </c>
      <c r="N84">
        <f>VLOOKUP($E84,Facilities!$B:$W,MATCH(N$2,Table1[[#Headers],[Facility Name]:[in partner]],0),FALSE)</f>
        <v>0</v>
      </c>
      <c r="O84" t="str">
        <f>VLOOKUP($E84,Facilities!$B:$W,MATCH(O$2,Table1[[#Headers],[Facility Name]:[in partner]],0),FALSE)</f>
        <v>Lead and Coach</v>
      </c>
      <c r="P84" t="str">
        <f>VLOOKUP($E84,Facilities!$B:$W,MATCH(P$2,Table1[[#Headers],[Facility Name]:[in partner]],0),FALSE)</f>
        <v>Y</v>
      </c>
      <c r="Q84">
        <f>VLOOKUP($E84,Facilities!$B:$W,MATCH(Q$2,Table1[[#Headers],[Facility Name]:[in partner]],0),FALSE)</f>
        <v>0</v>
      </c>
      <c r="R84">
        <f>VLOOKUP($E84,Facilities!$B:$W,MATCH(R$2,Table1[[#Headers],[Facility Name]:[in partner]],0),FALSE)</f>
        <v>0</v>
      </c>
      <c r="S84">
        <f>VLOOKUP($E84,Facilities!$B:$W,MATCH(S$2,Table1[[#Headers],[Facility Name]:[in partner]],0),FALSE)</f>
        <v>0</v>
      </c>
      <c r="T84">
        <f>VLOOKUP($E84,Facilities!$B:$W,MATCH(T$2,Table1[[#Headers],[Facility Name]:[in partner]],0),FALSE)</f>
        <v>0</v>
      </c>
      <c r="U84">
        <f>VLOOKUP($E84,Facilities!$B:$W,MATCH(U$2,Table1[[#Headers],[Facility Name]:[in partner]],0),FALSE)</f>
        <v>0</v>
      </c>
      <c r="V84" t="str">
        <f>VLOOKUP($E84,Facilities!$B:$W,MATCH(V$2,Table1[[#Headers],[Facility Name]:[in partner]],0),FALSE)</f>
        <v>Sandringham Community Centre</v>
      </c>
      <c r="W84" t="str">
        <f>VLOOKUP($E84,Facilities!$B:$W,MATCH(W$2,Table1[[#Headers],[Facility Name]:[in partner]],0),FALSE)</f>
        <v>Y</v>
      </c>
      <c r="X84" t="e">
        <f>VLOOKUP($E84,Facilities!$B:$W,MATCH(X$2,Table1[[#Headers],[Facility Name]:[in partner]],0),FALSE)</f>
        <v>#N/A</v>
      </c>
    </row>
    <row r="85" spans="1:24">
      <c r="A85" s="6" t="s">
        <v>1156</v>
      </c>
      <c r="B85" s="6" t="s">
        <v>1157</v>
      </c>
      <c r="C85" s="6" t="s">
        <v>960</v>
      </c>
      <c r="D85" s="6" t="s">
        <v>957</v>
      </c>
      <c r="E85" s="6" t="s">
        <v>272</v>
      </c>
      <c r="F85" t="str">
        <f>VLOOKUP($E85,Facilities!$B:$W,MATCH(F$2,Table1[[#Headers],[Facility Name]:[in partner]],0),FALSE)</f>
        <v>18 Huia Road</v>
      </c>
      <c r="G85" t="str">
        <f>VLOOKUP($E85,Facilities!$B:$W,MATCH(G$2,Table1[[#Headers],[Facility Name]:[in partner]],0),FALSE)</f>
        <v>Albert-Eden</v>
      </c>
      <c r="H85" t="str">
        <f>VLOOKUP($E85,Facilities!$B:$W,MATCH(H$2,Table1[[#Headers],[Facility Name]:[in partner]],0),FALSE)</f>
        <v>Council-owned</v>
      </c>
      <c r="I85" t="str">
        <f>VLOOKUP($E85,Facilities!$B:$W,MATCH(I$2,Table1[[#Headers],[Facility Name]:[in partner]],0),FALSE)</f>
        <v>Connected Communities</v>
      </c>
      <c r="J85" t="str">
        <f>VLOOKUP($E85,Facilities!$B:$W,MATCH(J$2,Table1[[#Headers],[Facility Name]:[in partner]],0),FALSE)</f>
        <v>Council led</v>
      </c>
      <c r="K85" t="str">
        <f>VLOOKUP($E85,Facilities!$B:$W,MATCH(K$2,Table1[[#Headers],[Facility Name]:[in partner]],0),FALSE)</f>
        <v>Community Centre</v>
      </c>
      <c r="L85" t="str">
        <f>VLOOKUP($E85,Facilities!$B:$W,MATCH(L$2,Table1[[#Headers],[Facility Name]:[in partner]],0),FALSE)</f>
        <v>Y</v>
      </c>
      <c r="M85" t="str">
        <f>VLOOKUP($E85,Facilities!$B:$W,MATCH(M$2,Table1[[#Headers],[Facility Name]:[in partner]],0),FALSE)</f>
        <v>Internally operated</v>
      </c>
      <c r="N85">
        <f>VLOOKUP($E85,Facilities!$B:$W,MATCH(N$2,Table1[[#Headers],[Facility Name]:[in partner]],0),FALSE)</f>
        <v>0</v>
      </c>
      <c r="O85" t="str">
        <f>VLOOKUP($E85,Facilities!$B:$W,MATCH(O$2,Table1[[#Headers],[Facility Name]:[in partner]],0),FALSE)</f>
        <v>Lead and Coach</v>
      </c>
      <c r="P85" t="str">
        <f>VLOOKUP($E85,Facilities!$B:$W,MATCH(P$2,Table1[[#Headers],[Facility Name]:[in partner]],0),FALSE)</f>
        <v>Y</v>
      </c>
      <c r="Q85">
        <f>VLOOKUP($E85,Facilities!$B:$W,MATCH(Q$2,Table1[[#Headers],[Facility Name]:[in partner]],0),FALSE)</f>
        <v>0</v>
      </c>
      <c r="R85">
        <f>VLOOKUP($E85,Facilities!$B:$W,MATCH(R$2,Table1[[#Headers],[Facility Name]:[in partner]],0),FALSE)</f>
        <v>0</v>
      </c>
      <c r="S85">
        <f>VLOOKUP($E85,Facilities!$B:$W,MATCH(S$2,Table1[[#Headers],[Facility Name]:[in partner]],0),FALSE)</f>
        <v>0</v>
      </c>
      <c r="T85">
        <f>VLOOKUP($E85,Facilities!$B:$W,MATCH(T$2,Table1[[#Headers],[Facility Name]:[in partner]],0),FALSE)</f>
        <v>0</v>
      </c>
      <c r="U85">
        <f>VLOOKUP($E85,Facilities!$B:$W,MATCH(U$2,Table1[[#Headers],[Facility Name]:[in partner]],0),FALSE)</f>
        <v>0</v>
      </c>
      <c r="V85" t="str">
        <f>VLOOKUP($E85,Facilities!$B:$W,MATCH(V$2,Table1[[#Headers],[Facility Name]:[in partner]],0),FALSE)</f>
        <v>Point Chevalier Community Centre</v>
      </c>
      <c r="W85" t="str">
        <f>VLOOKUP($E85,Facilities!$B:$W,MATCH(W$2,Table1[[#Headers],[Facility Name]:[in partner]],0),FALSE)</f>
        <v>Y</v>
      </c>
      <c r="X85" t="e">
        <f>VLOOKUP($E85,Facilities!$B:$W,MATCH(X$2,Table1[[#Headers],[Facility Name]:[in partner]],0),FALSE)</f>
        <v>#N/A</v>
      </c>
    </row>
    <row r="86" spans="1:24">
      <c r="A86" s="6" t="s">
        <v>1158</v>
      </c>
      <c r="B86" s="6" t="s">
        <v>1159</v>
      </c>
      <c r="C86" s="6" t="s">
        <v>956</v>
      </c>
      <c r="D86" s="6" t="s">
        <v>967</v>
      </c>
      <c r="E86" s="6" t="s">
        <v>935</v>
      </c>
      <c r="F86" t="str">
        <f>VLOOKUP($E86,Facilities!$B:$W,MATCH(F$2,Table1[[#Headers],[Facility Name]:[in partner]],0),FALSE)</f>
        <v>93 Rosebank Rd</v>
      </c>
      <c r="G86" t="str">
        <f>VLOOKUP($E86,Facilities!$B:$W,MATCH(G$2,Table1[[#Headers],[Facility Name]:[in partner]],0),FALSE)</f>
        <v>Whau</v>
      </c>
      <c r="H86" t="str">
        <f>VLOOKUP($E86,Facilities!$B:$W,MATCH(H$2,Table1[[#Headers],[Facility Name]:[in partner]],0),FALSE)</f>
        <v>Council-owned</v>
      </c>
      <c r="I86" t="str">
        <f>VLOOKUP($E86,Facilities!$B:$W,MATCH(I$2,Table1[[#Headers],[Facility Name]:[in partner]],0),FALSE)</f>
        <v>Connected Communities</v>
      </c>
      <c r="J86" t="str">
        <f>VLOOKUP($E86,Facilities!$B:$W,MATCH(J$2,Table1[[#Headers],[Facility Name]:[in partner]],0),FALSE)</f>
        <v>Council led</v>
      </c>
      <c r="K86" t="str">
        <f>VLOOKUP($E86,Facilities!$B:$W,MATCH(K$2,Table1[[#Headers],[Facility Name]:[in partner]],0),FALSE)</f>
        <v>Community Library</v>
      </c>
      <c r="L86" t="str">
        <f>VLOOKUP($E86,Facilities!$B:$W,MATCH(L$2,Table1[[#Headers],[Facility Name]:[in partner]],0),FALSE)</f>
        <v>N</v>
      </c>
      <c r="M86" t="str">
        <f>VLOOKUP($E86,Facilities!$B:$W,MATCH(M$2,Table1[[#Headers],[Facility Name]:[in partner]],0),FALSE)</f>
        <v>Internally operated</v>
      </c>
      <c r="N86">
        <f>VLOOKUP($E86,Facilities!$B:$W,MATCH(N$2,Table1[[#Headers],[Facility Name]:[in partner]],0),FALSE)</f>
        <v>0</v>
      </c>
      <c r="O86" t="str">
        <f>VLOOKUP($E86,Facilities!$B:$W,MATCH(O$2,Table1[[#Headers],[Facility Name]:[in partner]],0),FALSE)</f>
        <v>Lead and Coach</v>
      </c>
      <c r="P86">
        <f>VLOOKUP($E86,Facilities!$B:$W,MATCH(P$2,Table1[[#Headers],[Facility Name]:[in partner]],0),FALSE)</f>
        <v>0</v>
      </c>
      <c r="Q86">
        <f>VLOOKUP($E86,Facilities!$B:$W,MATCH(Q$2,Table1[[#Headers],[Facility Name]:[in partner]],0),FALSE)</f>
        <v>0</v>
      </c>
      <c r="R86">
        <f>VLOOKUP($E86,Facilities!$B:$W,MATCH(R$2,Table1[[#Headers],[Facility Name]:[in partner]],0),FALSE)</f>
        <v>0</v>
      </c>
      <c r="S86" t="str">
        <f>VLOOKUP($E86,Facilities!$B:$W,MATCH(S$2,Table1[[#Headers],[Facility Name]:[in partner]],0),FALSE)</f>
        <v>Y</v>
      </c>
      <c r="T86">
        <f>VLOOKUP($E86,Facilities!$B:$W,MATCH(T$2,Table1[[#Headers],[Facility Name]:[in partner]],0),FALSE)</f>
        <v>0</v>
      </c>
      <c r="U86">
        <f>VLOOKUP($E86,Facilities!$B:$W,MATCH(U$2,Table1[[#Headers],[Facility Name]:[in partner]],0),FALSE)</f>
        <v>0</v>
      </c>
      <c r="V86" t="e">
        <f>VLOOKUP($E86,Facilities!$B:$W,MATCH(V$2,Table1[[#Headers],[Facility Name]:[in partner]],0),FALSE)</f>
        <v>#N/A</v>
      </c>
      <c r="W86" t="str">
        <f>VLOOKUP($E86,Facilities!$B:$W,MATCH(W$2,Table1[[#Headers],[Facility Name]:[in partner]],0),FALSE)</f>
        <v>N</v>
      </c>
      <c r="X86" t="e">
        <f>VLOOKUP($E86,Facilities!$B:$W,MATCH(X$2,Table1[[#Headers],[Facility Name]:[in partner]],0),FALSE)</f>
        <v>#N/A</v>
      </c>
    </row>
    <row r="87" spans="1:24">
      <c r="A87" s="6" t="s">
        <v>1160</v>
      </c>
      <c r="B87" s="6" t="s">
        <v>1161</v>
      </c>
      <c r="C87" s="6" t="s">
        <v>963</v>
      </c>
      <c r="D87" s="6" t="s">
        <v>1081</v>
      </c>
      <c r="E87" s="6" t="s">
        <v>1162</v>
      </c>
      <c r="F87" t="e">
        <f>VLOOKUP($E87,Facilities!$B:$W,MATCH(F$2,Table1[[#Headers],[Facility Name]:[in partner]],0),FALSE)</f>
        <v>#N/A</v>
      </c>
      <c r="G87" t="e">
        <f>VLOOKUP($E87,Facilities!$B:$W,MATCH(G$2,Table1[[#Headers],[Facility Name]:[in partner]],0),FALSE)</f>
        <v>#N/A</v>
      </c>
      <c r="H87" t="e">
        <f>VLOOKUP($E87,Facilities!$B:$W,MATCH(H$2,Table1[[#Headers],[Facility Name]:[in partner]],0),FALSE)</f>
        <v>#N/A</v>
      </c>
      <c r="I87" t="e">
        <f>VLOOKUP($E87,Facilities!$B:$W,MATCH(I$2,Table1[[#Headers],[Facility Name]:[in partner]],0),FALSE)</f>
        <v>#N/A</v>
      </c>
      <c r="J87" t="e">
        <f>VLOOKUP($E87,Facilities!$B:$W,MATCH(J$2,Table1[[#Headers],[Facility Name]:[in partner]],0),FALSE)</f>
        <v>#N/A</v>
      </c>
      <c r="K87" t="e">
        <f>VLOOKUP($E87,Facilities!$B:$W,MATCH(K$2,Table1[[#Headers],[Facility Name]:[in partner]],0),FALSE)</f>
        <v>#N/A</v>
      </c>
      <c r="L87" t="e">
        <f>VLOOKUP($E87,Facilities!$B:$W,MATCH(L$2,Table1[[#Headers],[Facility Name]:[in partner]],0),FALSE)</f>
        <v>#N/A</v>
      </c>
      <c r="M87" t="e">
        <f>VLOOKUP($E87,Facilities!$B:$W,MATCH(M$2,Table1[[#Headers],[Facility Name]:[in partner]],0),FALSE)</f>
        <v>#N/A</v>
      </c>
      <c r="N87" t="e">
        <f>VLOOKUP($E87,Facilities!$B:$W,MATCH(N$2,Table1[[#Headers],[Facility Name]:[in partner]],0),FALSE)</f>
        <v>#N/A</v>
      </c>
      <c r="O87" t="e">
        <f>VLOOKUP($E87,Facilities!$B:$W,MATCH(O$2,Table1[[#Headers],[Facility Name]:[in partner]],0),FALSE)</f>
        <v>#N/A</v>
      </c>
      <c r="P87" t="e">
        <f>VLOOKUP($E87,Facilities!$B:$W,MATCH(P$2,Table1[[#Headers],[Facility Name]:[in partner]],0),FALSE)</f>
        <v>#N/A</v>
      </c>
      <c r="Q87" t="e">
        <f>VLOOKUP($E87,Facilities!$B:$W,MATCH(Q$2,Table1[[#Headers],[Facility Name]:[in partner]],0),FALSE)</f>
        <v>#N/A</v>
      </c>
      <c r="R87" t="e">
        <f>VLOOKUP($E87,Facilities!$B:$W,MATCH(R$2,Table1[[#Headers],[Facility Name]:[in partner]],0),FALSE)</f>
        <v>#N/A</v>
      </c>
      <c r="S87" t="e">
        <f>VLOOKUP($E87,Facilities!$B:$W,MATCH(S$2,Table1[[#Headers],[Facility Name]:[in partner]],0),FALSE)</f>
        <v>#N/A</v>
      </c>
      <c r="T87" t="e">
        <f>VLOOKUP($E87,Facilities!$B:$W,MATCH(T$2,Table1[[#Headers],[Facility Name]:[in partner]],0),FALSE)</f>
        <v>#N/A</v>
      </c>
      <c r="U87" t="e">
        <f>VLOOKUP($E87,Facilities!$B:$W,MATCH(U$2,Table1[[#Headers],[Facility Name]:[in partner]],0),FALSE)</f>
        <v>#N/A</v>
      </c>
      <c r="V87" t="e">
        <f>VLOOKUP($E87,Facilities!$B:$W,MATCH(V$2,Table1[[#Headers],[Facility Name]:[in partner]],0),FALSE)</f>
        <v>#N/A</v>
      </c>
      <c r="W87" t="e">
        <f>VLOOKUP($E87,Facilities!$B:$W,MATCH(W$2,Table1[[#Headers],[Facility Name]:[in partner]],0),FALSE)</f>
        <v>#N/A</v>
      </c>
      <c r="X87" t="e">
        <f>VLOOKUP($E87,Facilities!$B:$W,MATCH(X$2,Table1[[#Headers],[Facility Name]:[in partner]],0),FALSE)</f>
        <v>#N/A</v>
      </c>
    </row>
    <row r="88" spans="1:24">
      <c r="A88" s="6" t="s">
        <v>1163</v>
      </c>
      <c r="B88" s="6" t="s">
        <v>1164</v>
      </c>
      <c r="C88" s="6" t="s">
        <v>963</v>
      </c>
      <c r="D88" s="6" t="s">
        <v>1081</v>
      </c>
      <c r="E88" s="6" t="s">
        <v>1165</v>
      </c>
      <c r="F88" t="e">
        <f>VLOOKUP($E88,Facilities!$B:$W,MATCH(F$2,Table1[[#Headers],[Facility Name]:[in partner]],0),FALSE)</f>
        <v>#N/A</v>
      </c>
      <c r="G88" t="e">
        <f>VLOOKUP($E88,Facilities!$B:$W,MATCH(G$2,Table1[[#Headers],[Facility Name]:[in partner]],0),FALSE)</f>
        <v>#N/A</v>
      </c>
      <c r="H88" t="e">
        <f>VLOOKUP($E88,Facilities!$B:$W,MATCH(H$2,Table1[[#Headers],[Facility Name]:[in partner]],0),FALSE)</f>
        <v>#N/A</v>
      </c>
      <c r="I88" t="e">
        <f>VLOOKUP($E88,Facilities!$B:$W,MATCH(I$2,Table1[[#Headers],[Facility Name]:[in partner]],0),FALSE)</f>
        <v>#N/A</v>
      </c>
      <c r="J88" t="e">
        <f>VLOOKUP($E88,Facilities!$B:$W,MATCH(J$2,Table1[[#Headers],[Facility Name]:[in partner]],0),FALSE)</f>
        <v>#N/A</v>
      </c>
      <c r="K88" t="e">
        <f>VLOOKUP($E88,Facilities!$B:$W,MATCH(K$2,Table1[[#Headers],[Facility Name]:[in partner]],0),FALSE)</f>
        <v>#N/A</v>
      </c>
      <c r="L88" t="e">
        <f>VLOOKUP($E88,Facilities!$B:$W,MATCH(L$2,Table1[[#Headers],[Facility Name]:[in partner]],0),FALSE)</f>
        <v>#N/A</v>
      </c>
      <c r="M88" t="e">
        <f>VLOOKUP($E88,Facilities!$B:$W,MATCH(M$2,Table1[[#Headers],[Facility Name]:[in partner]],0),FALSE)</f>
        <v>#N/A</v>
      </c>
      <c r="N88" t="e">
        <f>VLOOKUP($E88,Facilities!$B:$W,MATCH(N$2,Table1[[#Headers],[Facility Name]:[in partner]],0),FALSE)</f>
        <v>#N/A</v>
      </c>
      <c r="O88" t="e">
        <f>VLOOKUP($E88,Facilities!$B:$W,MATCH(O$2,Table1[[#Headers],[Facility Name]:[in partner]],0),FALSE)</f>
        <v>#N/A</v>
      </c>
      <c r="P88" t="e">
        <f>VLOOKUP($E88,Facilities!$B:$W,MATCH(P$2,Table1[[#Headers],[Facility Name]:[in partner]],0),FALSE)</f>
        <v>#N/A</v>
      </c>
      <c r="Q88" t="e">
        <f>VLOOKUP($E88,Facilities!$B:$W,MATCH(Q$2,Table1[[#Headers],[Facility Name]:[in partner]],0),FALSE)</f>
        <v>#N/A</v>
      </c>
      <c r="R88" t="e">
        <f>VLOOKUP($E88,Facilities!$B:$W,MATCH(R$2,Table1[[#Headers],[Facility Name]:[in partner]],0),FALSE)</f>
        <v>#N/A</v>
      </c>
      <c r="S88" t="e">
        <f>VLOOKUP($E88,Facilities!$B:$W,MATCH(S$2,Table1[[#Headers],[Facility Name]:[in partner]],0),FALSE)</f>
        <v>#N/A</v>
      </c>
      <c r="T88" t="e">
        <f>VLOOKUP($E88,Facilities!$B:$W,MATCH(T$2,Table1[[#Headers],[Facility Name]:[in partner]],0),FALSE)</f>
        <v>#N/A</v>
      </c>
      <c r="U88" t="e">
        <f>VLOOKUP($E88,Facilities!$B:$W,MATCH(U$2,Table1[[#Headers],[Facility Name]:[in partner]],0),FALSE)</f>
        <v>#N/A</v>
      </c>
      <c r="V88" t="e">
        <f>VLOOKUP($E88,Facilities!$B:$W,MATCH(V$2,Table1[[#Headers],[Facility Name]:[in partner]],0),FALSE)</f>
        <v>#N/A</v>
      </c>
      <c r="W88" t="e">
        <f>VLOOKUP($E88,Facilities!$B:$W,MATCH(W$2,Table1[[#Headers],[Facility Name]:[in partner]],0),FALSE)</f>
        <v>#N/A</v>
      </c>
      <c r="X88" t="e">
        <f>VLOOKUP($E88,Facilities!$B:$W,MATCH(X$2,Table1[[#Headers],[Facility Name]:[in partner]],0),FALSE)</f>
        <v>#N/A</v>
      </c>
    </row>
    <row r="89" spans="1:24">
      <c r="A89" s="6" t="s">
        <v>1166</v>
      </c>
      <c r="B89" s="6" t="s">
        <v>1167</v>
      </c>
      <c r="C89" s="6" t="s">
        <v>963</v>
      </c>
      <c r="D89" s="6" t="s">
        <v>964</v>
      </c>
      <c r="E89" s="6" t="s">
        <v>1168</v>
      </c>
      <c r="F89" t="e">
        <f>VLOOKUP($E89,Facilities!$B:$W,MATCH(F$2,Table1[[#Headers],[Facility Name]:[in partner]],0),FALSE)</f>
        <v>#N/A</v>
      </c>
      <c r="G89" t="e">
        <f>VLOOKUP($E89,Facilities!$B:$W,MATCH(G$2,Table1[[#Headers],[Facility Name]:[in partner]],0),FALSE)</f>
        <v>#N/A</v>
      </c>
      <c r="H89" t="e">
        <f>VLOOKUP($E89,Facilities!$B:$W,MATCH(H$2,Table1[[#Headers],[Facility Name]:[in partner]],0),FALSE)</f>
        <v>#N/A</v>
      </c>
      <c r="I89" t="e">
        <f>VLOOKUP($E89,Facilities!$B:$W,MATCH(I$2,Table1[[#Headers],[Facility Name]:[in partner]],0),FALSE)</f>
        <v>#N/A</v>
      </c>
      <c r="J89" t="e">
        <f>VLOOKUP($E89,Facilities!$B:$W,MATCH(J$2,Table1[[#Headers],[Facility Name]:[in partner]],0),FALSE)</f>
        <v>#N/A</v>
      </c>
      <c r="K89" t="e">
        <f>VLOOKUP($E89,Facilities!$B:$W,MATCH(K$2,Table1[[#Headers],[Facility Name]:[in partner]],0),FALSE)</f>
        <v>#N/A</v>
      </c>
      <c r="L89" t="e">
        <f>VLOOKUP($E89,Facilities!$B:$W,MATCH(L$2,Table1[[#Headers],[Facility Name]:[in partner]],0),FALSE)</f>
        <v>#N/A</v>
      </c>
      <c r="M89" t="e">
        <f>VLOOKUP($E89,Facilities!$B:$W,MATCH(M$2,Table1[[#Headers],[Facility Name]:[in partner]],0),FALSE)</f>
        <v>#N/A</v>
      </c>
      <c r="N89" t="e">
        <f>VLOOKUP($E89,Facilities!$B:$W,MATCH(N$2,Table1[[#Headers],[Facility Name]:[in partner]],0),FALSE)</f>
        <v>#N/A</v>
      </c>
      <c r="O89" t="e">
        <f>VLOOKUP($E89,Facilities!$B:$W,MATCH(O$2,Table1[[#Headers],[Facility Name]:[in partner]],0),FALSE)</f>
        <v>#N/A</v>
      </c>
      <c r="P89" t="e">
        <f>VLOOKUP($E89,Facilities!$B:$W,MATCH(P$2,Table1[[#Headers],[Facility Name]:[in partner]],0),FALSE)</f>
        <v>#N/A</v>
      </c>
      <c r="Q89" t="e">
        <f>VLOOKUP($E89,Facilities!$B:$W,MATCH(Q$2,Table1[[#Headers],[Facility Name]:[in partner]],0),FALSE)</f>
        <v>#N/A</v>
      </c>
      <c r="R89" t="e">
        <f>VLOOKUP($E89,Facilities!$B:$W,MATCH(R$2,Table1[[#Headers],[Facility Name]:[in partner]],0),FALSE)</f>
        <v>#N/A</v>
      </c>
      <c r="S89" t="e">
        <f>VLOOKUP($E89,Facilities!$B:$W,MATCH(S$2,Table1[[#Headers],[Facility Name]:[in partner]],0),FALSE)</f>
        <v>#N/A</v>
      </c>
      <c r="T89" t="e">
        <f>VLOOKUP($E89,Facilities!$B:$W,MATCH(T$2,Table1[[#Headers],[Facility Name]:[in partner]],0),FALSE)</f>
        <v>#N/A</v>
      </c>
      <c r="U89" t="e">
        <f>VLOOKUP($E89,Facilities!$B:$W,MATCH(U$2,Table1[[#Headers],[Facility Name]:[in partner]],0),FALSE)</f>
        <v>#N/A</v>
      </c>
      <c r="V89" t="e">
        <f>VLOOKUP($E89,Facilities!$B:$W,MATCH(V$2,Table1[[#Headers],[Facility Name]:[in partner]],0),FALSE)</f>
        <v>#N/A</v>
      </c>
      <c r="W89" t="e">
        <f>VLOOKUP($E89,Facilities!$B:$W,MATCH(W$2,Table1[[#Headers],[Facility Name]:[in partner]],0),FALSE)</f>
        <v>#N/A</v>
      </c>
      <c r="X89" t="e">
        <f>VLOOKUP($E89,Facilities!$B:$W,MATCH(X$2,Table1[[#Headers],[Facility Name]:[in partner]],0),FALSE)</f>
        <v>#N/A</v>
      </c>
    </row>
    <row r="90" spans="1:24">
      <c r="A90" s="6" t="s">
        <v>1169</v>
      </c>
      <c r="B90" s="6" t="s">
        <v>1170</v>
      </c>
      <c r="C90" s="6" t="s">
        <v>956</v>
      </c>
      <c r="D90" s="6" t="s">
        <v>1171</v>
      </c>
      <c r="E90" s="6" t="s">
        <v>1172</v>
      </c>
      <c r="F90" t="e">
        <f>VLOOKUP($E90,Facilities!$B:$W,MATCH(F$2,Table1[[#Headers],[Facility Name]:[in partner]],0),FALSE)</f>
        <v>#N/A</v>
      </c>
      <c r="G90" t="e">
        <f>VLOOKUP($E90,Facilities!$B:$W,MATCH(G$2,Table1[[#Headers],[Facility Name]:[in partner]],0),FALSE)</f>
        <v>#N/A</v>
      </c>
      <c r="H90" t="e">
        <f>VLOOKUP($E90,Facilities!$B:$W,MATCH(H$2,Table1[[#Headers],[Facility Name]:[in partner]],0),FALSE)</f>
        <v>#N/A</v>
      </c>
      <c r="I90" t="e">
        <f>VLOOKUP($E90,Facilities!$B:$W,MATCH(I$2,Table1[[#Headers],[Facility Name]:[in partner]],0),FALSE)</f>
        <v>#N/A</v>
      </c>
      <c r="J90" t="e">
        <f>VLOOKUP($E90,Facilities!$B:$W,MATCH(J$2,Table1[[#Headers],[Facility Name]:[in partner]],0),FALSE)</f>
        <v>#N/A</v>
      </c>
      <c r="K90" t="e">
        <f>VLOOKUP($E90,Facilities!$B:$W,MATCH(K$2,Table1[[#Headers],[Facility Name]:[in partner]],0),FALSE)</f>
        <v>#N/A</v>
      </c>
      <c r="L90" t="e">
        <f>VLOOKUP($E90,Facilities!$B:$W,MATCH(L$2,Table1[[#Headers],[Facility Name]:[in partner]],0),FALSE)</f>
        <v>#N/A</v>
      </c>
      <c r="M90" t="e">
        <f>VLOOKUP($E90,Facilities!$B:$W,MATCH(M$2,Table1[[#Headers],[Facility Name]:[in partner]],0),FALSE)</f>
        <v>#N/A</v>
      </c>
      <c r="N90" t="e">
        <f>VLOOKUP($E90,Facilities!$B:$W,MATCH(N$2,Table1[[#Headers],[Facility Name]:[in partner]],0),FALSE)</f>
        <v>#N/A</v>
      </c>
      <c r="O90" t="e">
        <f>VLOOKUP($E90,Facilities!$B:$W,MATCH(O$2,Table1[[#Headers],[Facility Name]:[in partner]],0),FALSE)</f>
        <v>#N/A</v>
      </c>
      <c r="P90" t="e">
        <f>VLOOKUP($E90,Facilities!$B:$W,MATCH(P$2,Table1[[#Headers],[Facility Name]:[in partner]],0),FALSE)</f>
        <v>#N/A</v>
      </c>
      <c r="Q90" t="e">
        <f>VLOOKUP($E90,Facilities!$B:$W,MATCH(Q$2,Table1[[#Headers],[Facility Name]:[in partner]],0),FALSE)</f>
        <v>#N/A</v>
      </c>
      <c r="R90" t="e">
        <f>VLOOKUP($E90,Facilities!$B:$W,MATCH(R$2,Table1[[#Headers],[Facility Name]:[in partner]],0),FALSE)</f>
        <v>#N/A</v>
      </c>
      <c r="S90" t="e">
        <f>VLOOKUP($E90,Facilities!$B:$W,MATCH(S$2,Table1[[#Headers],[Facility Name]:[in partner]],0),FALSE)</f>
        <v>#N/A</v>
      </c>
      <c r="T90" t="e">
        <f>VLOOKUP($E90,Facilities!$B:$W,MATCH(T$2,Table1[[#Headers],[Facility Name]:[in partner]],0),FALSE)</f>
        <v>#N/A</v>
      </c>
      <c r="U90" t="e">
        <f>VLOOKUP($E90,Facilities!$B:$W,MATCH(U$2,Table1[[#Headers],[Facility Name]:[in partner]],0),FALSE)</f>
        <v>#N/A</v>
      </c>
      <c r="V90" t="e">
        <f>VLOOKUP($E90,Facilities!$B:$W,MATCH(V$2,Table1[[#Headers],[Facility Name]:[in partner]],0),FALSE)</f>
        <v>#N/A</v>
      </c>
      <c r="W90" t="e">
        <f>VLOOKUP($E90,Facilities!$B:$W,MATCH(W$2,Table1[[#Headers],[Facility Name]:[in partner]],0),FALSE)</f>
        <v>#N/A</v>
      </c>
      <c r="X90" t="e">
        <f>VLOOKUP($E90,Facilities!$B:$W,MATCH(X$2,Table1[[#Headers],[Facility Name]:[in partner]],0),FALSE)</f>
        <v>#N/A</v>
      </c>
    </row>
    <row r="91" spans="1:24">
      <c r="A91" s="6" t="s">
        <v>1173</v>
      </c>
      <c r="B91" s="6" t="s">
        <v>1174</v>
      </c>
      <c r="C91" s="6" t="s">
        <v>973</v>
      </c>
      <c r="D91" s="6" t="s">
        <v>957</v>
      </c>
      <c r="E91" s="6" t="s">
        <v>190</v>
      </c>
      <c r="F91" t="str">
        <f>VLOOKUP($E91,Facilities!$B:$W,MATCH(F$2,Table1[[#Headers],[Facility Name]:[in partner]],0),FALSE)</f>
        <v>249-259 Gillies Avenue</v>
      </c>
      <c r="G91" t="str">
        <f>VLOOKUP($E91,Facilities!$B:$W,MATCH(G$2,Table1[[#Headers],[Facility Name]:[in partner]],0),FALSE)</f>
        <v>Albert-Eden</v>
      </c>
      <c r="H91" t="str">
        <f>VLOOKUP($E91,Facilities!$B:$W,MATCH(H$2,Table1[[#Headers],[Facility Name]:[in partner]],0),FALSE)</f>
        <v>Council-owned</v>
      </c>
      <c r="I91" t="str">
        <f>VLOOKUP($E91,Facilities!$B:$W,MATCH(I$2,Table1[[#Headers],[Facility Name]:[in partner]],0),FALSE)</f>
        <v>VH Team</v>
      </c>
      <c r="J91" t="str">
        <f>VLOOKUP($E91,Facilities!$B:$W,MATCH(J$2,Table1[[#Headers],[Facility Name]:[in partner]],0),FALSE)</f>
        <v>Council led</v>
      </c>
      <c r="K91" t="str">
        <f>VLOOKUP($E91,Facilities!$B:$W,MATCH(K$2,Table1[[#Headers],[Facility Name]:[in partner]],0),FALSE)</f>
        <v>Venue for Hire</v>
      </c>
      <c r="L91" t="str">
        <f>VLOOKUP($E91,Facilities!$B:$W,MATCH(L$2,Table1[[#Headers],[Facility Name]:[in partner]],0),FALSE)</f>
        <v>Y</v>
      </c>
      <c r="M91" t="str">
        <f>VLOOKUP($E91,Facilities!$B:$W,MATCH(M$2,Table1[[#Headers],[Facility Name]:[in partner]],0),FALSE)</f>
        <v>Internally operated</v>
      </c>
      <c r="N91">
        <f>VLOOKUP($E91,Facilities!$B:$W,MATCH(N$2,Table1[[#Headers],[Facility Name]:[in partner]],0),FALSE)</f>
        <v>0</v>
      </c>
      <c r="O91" t="str">
        <f>VLOOKUP($E91,Facilities!$B:$W,MATCH(O$2,Table1[[#Headers],[Facility Name]:[in partner]],0),FALSE)</f>
        <v>Venue for Hire</v>
      </c>
      <c r="P91">
        <f>VLOOKUP($E91,Facilities!$B:$W,MATCH(P$2,Table1[[#Headers],[Facility Name]:[in partner]],0),FALSE)</f>
        <v>0</v>
      </c>
      <c r="Q91">
        <f>VLOOKUP($E91,Facilities!$B:$W,MATCH(Q$2,Table1[[#Headers],[Facility Name]:[in partner]],0),FALSE)</f>
        <v>0</v>
      </c>
      <c r="R91">
        <f>VLOOKUP($E91,Facilities!$B:$W,MATCH(R$2,Table1[[#Headers],[Facility Name]:[in partner]],0),FALSE)</f>
        <v>0</v>
      </c>
      <c r="S91">
        <f>VLOOKUP($E91,Facilities!$B:$W,MATCH(S$2,Table1[[#Headers],[Facility Name]:[in partner]],0),FALSE)</f>
        <v>0</v>
      </c>
      <c r="T91">
        <f>VLOOKUP($E91,Facilities!$B:$W,MATCH(T$2,Table1[[#Headers],[Facility Name]:[in partner]],0),FALSE)</f>
        <v>0</v>
      </c>
      <c r="U91" t="str">
        <f>VLOOKUP($E91,Facilities!$B:$W,MATCH(U$2,Table1[[#Headers],[Facility Name]:[in partner]],0),FALSE)</f>
        <v>Y</v>
      </c>
      <c r="V91" t="str">
        <f>VLOOKUP($E91,Facilities!$B:$W,MATCH(V$2,Table1[[#Headers],[Facility Name]:[in partner]],0),FALSE)</f>
        <v>Melville Cricket Pavilion</v>
      </c>
      <c r="W91" t="str">
        <f>VLOOKUP($E91,Facilities!$B:$W,MATCH(W$2,Table1[[#Headers],[Facility Name]:[in partner]],0),FALSE)</f>
        <v>Y</v>
      </c>
      <c r="X91" t="e">
        <f>VLOOKUP($E91,Facilities!$B:$W,MATCH(X$2,Table1[[#Headers],[Facility Name]:[in partner]],0),FALSE)</f>
        <v>#N/A</v>
      </c>
    </row>
    <row r="92" spans="1:24">
      <c r="A92" s="6" t="s">
        <v>1175</v>
      </c>
      <c r="B92" s="6" t="s">
        <v>1176</v>
      </c>
      <c r="C92" s="6" t="s">
        <v>963</v>
      </c>
      <c r="D92" s="6" t="s">
        <v>1081</v>
      </c>
      <c r="E92" s="6" t="s">
        <v>1177</v>
      </c>
      <c r="F92" t="e">
        <f>VLOOKUP($E92,Facilities!$B:$W,MATCH(F$2,Table1[[#Headers],[Facility Name]:[in partner]],0),FALSE)</f>
        <v>#N/A</v>
      </c>
      <c r="G92" t="e">
        <f>VLOOKUP($E92,Facilities!$B:$W,MATCH(G$2,Table1[[#Headers],[Facility Name]:[in partner]],0),FALSE)</f>
        <v>#N/A</v>
      </c>
      <c r="H92" t="e">
        <f>VLOOKUP($E92,Facilities!$B:$W,MATCH(H$2,Table1[[#Headers],[Facility Name]:[in partner]],0),FALSE)</f>
        <v>#N/A</v>
      </c>
      <c r="I92" t="e">
        <f>VLOOKUP($E92,Facilities!$B:$W,MATCH(I$2,Table1[[#Headers],[Facility Name]:[in partner]],0),FALSE)</f>
        <v>#N/A</v>
      </c>
      <c r="J92" t="e">
        <f>VLOOKUP($E92,Facilities!$B:$W,MATCH(J$2,Table1[[#Headers],[Facility Name]:[in partner]],0),FALSE)</f>
        <v>#N/A</v>
      </c>
      <c r="K92" t="e">
        <f>VLOOKUP($E92,Facilities!$B:$W,MATCH(K$2,Table1[[#Headers],[Facility Name]:[in partner]],0),FALSE)</f>
        <v>#N/A</v>
      </c>
      <c r="L92" t="e">
        <f>VLOOKUP($E92,Facilities!$B:$W,MATCH(L$2,Table1[[#Headers],[Facility Name]:[in partner]],0),FALSE)</f>
        <v>#N/A</v>
      </c>
      <c r="M92" t="e">
        <f>VLOOKUP($E92,Facilities!$B:$W,MATCH(M$2,Table1[[#Headers],[Facility Name]:[in partner]],0),FALSE)</f>
        <v>#N/A</v>
      </c>
      <c r="N92" t="e">
        <f>VLOOKUP($E92,Facilities!$B:$W,MATCH(N$2,Table1[[#Headers],[Facility Name]:[in partner]],0),FALSE)</f>
        <v>#N/A</v>
      </c>
      <c r="O92" t="e">
        <f>VLOOKUP($E92,Facilities!$B:$W,MATCH(O$2,Table1[[#Headers],[Facility Name]:[in partner]],0),FALSE)</f>
        <v>#N/A</v>
      </c>
      <c r="P92" t="e">
        <f>VLOOKUP($E92,Facilities!$B:$W,MATCH(P$2,Table1[[#Headers],[Facility Name]:[in partner]],0),FALSE)</f>
        <v>#N/A</v>
      </c>
      <c r="Q92" t="e">
        <f>VLOOKUP($E92,Facilities!$B:$W,MATCH(Q$2,Table1[[#Headers],[Facility Name]:[in partner]],0),FALSE)</f>
        <v>#N/A</v>
      </c>
      <c r="R92" t="e">
        <f>VLOOKUP($E92,Facilities!$B:$W,MATCH(R$2,Table1[[#Headers],[Facility Name]:[in partner]],0),FALSE)</f>
        <v>#N/A</v>
      </c>
      <c r="S92" t="e">
        <f>VLOOKUP($E92,Facilities!$B:$W,MATCH(S$2,Table1[[#Headers],[Facility Name]:[in partner]],0),FALSE)</f>
        <v>#N/A</v>
      </c>
      <c r="T92" t="e">
        <f>VLOOKUP($E92,Facilities!$B:$W,MATCH(T$2,Table1[[#Headers],[Facility Name]:[in partner]],0),FALSE)</f>
        <v>#N/A</v>
      </c>
      <c r="U92" t="e">
        <f>VLOOKUP($E92,Facilities!$B:$W,MATCH(U$2,Table1[[#Headers],[Facility Name]:[in partner]],0),FALSE)</f>
        <v>#N/A</v>
      </c>
      <c r="V92" t="e">
        <f>VLOOKUP($E92,Facilities!$B:$W,MATCH(V$2,Table1[[#Headers],[Facility Name]:[in partner]],0),FALSE)</f>
        <v>#N/A</v>
      </c>
      <c r="W92" t="e">
        <f>VLOOKUP($E92,Facilities!$B:$W,MATCH(W$2,Table1[[#Headers],[Facility Name]:[in partner]],0),FALSE)</f>
        <v>#N/A</v>
      </c>
      <c r="X92" t="e">
        <f>VLOOKUP($E92,Facilities!$B:$W,MATCH(X$2,Table1[[#Headers],[Facility Name]:[in partner]],0),FALSE)</f>
        <v>#N/A</v>
      </c>
    </row>
    <row r="93" spans="1:24">
      <c r="A93" s="6" t="s">
        <v>1178</v>
      </c>
      <c r="B93" s="6" t="s">
        <v>1179</v>
      </c>
      <c r="C93" s="6" t="s">
        <v>960</v>
      </c>
      <c r="D93" s="6" t="s">
        <v>957</v>
      </c>
      <c r="E93" s="6" t="s">
        <v>140</v>
      </c>
      <c r="F93" t="str">
        <f>VLOOKUP($E93,Facilities!$B:$W,MATCH(F$2,Table1[[#Headers],[Facility Name]:[in partner]],0),FALSE)</f>
        <v>47 Aviemore Drive</v>
      </c>
      <c r="G93" t="str">
        <f>VLOOKUP($E93,Facilities!$B:$W,MATCH(G$2,Table1[[#Headers],[Facility Name]:[in partner]],0),FALSE)</f>
        <v>Howick</v>
      </c>
      <c r="H93" t="str">
        <f>VLOOKUP($E93,Facilities!$B:$W,MATCH(H$2,Table1[[#Headers],[Facility Name]:[in partner]],0),FALSE)</f>
        <v>Council-owned</v>
      </c>
      <c r="I93" t="str">
        <f>VLOOKUP($E93,Facilities!$B:$W,MATCH(I$2,Table1[[#Headers],[Facility Name]:[in partner]],0),FALSE)</f>
        <v>Connected Communities</v>
      </c>
      <c r="J93" t="str">
        <f>VLOOKUP($E93,Facilities!$B:$W,MATCH(J$2,Table1[[#Headers],[Facility Name]:[in partner]],0),FALSE)</f>
        <v>Community led</v>
      </c>
      <c r="K93" t="str">
        <f>VLOOKUP($E93,Facilities!$B:$W,MATCH(K$2,Table1[[#Headers],[Facility Name]:[in partner]],0),FALSE)</f>
        <v>Community Centre</v>
      </c>
      <c r="L93" t="str">
        <f>VLOOKUP($E93,Facilities!$B:$W,MATCH(L$2,Table1[[#Headers],[Facility Name]:[in partner]],0),FALSE)</f>
        <v>Y</v>
      </c>
      <c r="M93" t="str">
        <f>VLOOKUP($E93,Facilities!$B:$W,MATCH(M$2,Table1[[#Headers],[Facility Name]:[in partner]],0),FALSE)</f>
        <v>Service agreement</v>
      </c>
      <c r="N93">
        <f>VLOOKUP($E93,Facilities!$B:$W,MATCH(N$2,Table1[[#Headers],[Facility Name]:[in partner]],0),FALSE)</f>
        <v>0</v>
      </c>
      <c r="O93" t="str">
        <f>VLOOKUP($E93,Facilities!$B:$W,MATCH(O$2,Table1[[#Headers],[Facility Name]:[in partner]],0),FALSE)</f>
        <v>Place &amp; Partner Specialists (Community)</v>
      </c>
      <c r="P93" t="str">
        <f>VLOOKUP($E93,Facilities!$B:$W,MATCH(P$2,Table1[[#Headers],[Facility Name]:[in partner]],0),FALSE)</f>
        <v>Y</v>
      </c>
      <c r="Q93">
        <f>VLOOKUP($E93,Facilities!$B:$W,MATCH(Q$2,Table1[[#Headers],[Facility Name]:[in partner]],0),FALSE)</f>
        <v>0</v>
      </c>
      <c r="R93">
        <f>VLOOKUP($E93,Facilities!$B:$W,MATCH(R$2,Table1[[#Headers],[Facility Name]:[in partner]],0),FALSE)</f>
        <v>0</v>
      </c>
      <c r="S93">
        <f>VLOOKUP($E93,Facilities!$B:$W,MATCH(S$2,Table1[[#Headers],[Facility Name]:[in partner]],0),FALSE)</f>
        <v>0</v>
      </c>
      <c r="T93">
        <f>VLOOKUP($E93,Facilities!$B:$W,MATCH(T$2,Table1[[#Headers],[Facility Name]:[in partner]],0),FALSE)</f>
        <v>0</v>
      </c>
      <c r="U93">
        <f>VLOOKUP($E93,Facilities!$B:$W,MATCH(U$2,Table1[[#Headers],[Facility Name]:[in partner]],0),FALSE)</f>
        <v>0</v>
      </c>
      <c r="V93" t="str">
        <f>VLOOKUP($E93,Facilities!$B:$W,MATCH(V$2,Table1[[#Headers],[Facility Name]:[in partner]],0),FALSE)</f>
        <v>Highland Park Community House</v>
      </c>
      <c r="W93" t="str">
        <f>VLOOKUP($E93,Facilities!$B:$W,MATCH(W$2,Table1[[#Headers],[Facility Name]:[in partner]],0),FALSE)</f>
        <v>N</v>
      </c>
      <c r="X93" t="str">
        <f>VLOOKUP($E93,Facilities!$B:$W,MATCH(X$2,Table1[[#Headers],[Facility Name]:[in partner]],0),FALSE)</f>
        <v>Highland Park Community House</v>
      </c>
    </row>
    <row r="94" spans="1:24">
      <c r="A94" s="6" t="s">
        <v>1180</v>
      </c>
      <c r="B94" s="6" t="s">
        <v>1181</v>
      </c>
      <c r="C94" s="6" t="s">
        <v>973</v>
      </c>
      <c r="D94" s="6" t="s">
        <v>957</v>
      </c>
      <c r="E94" s="6" t="s">
        <v>257</v>
      </c>
      <c r="F94" t="str">
        <f>VLOOKUP($E94,Facilities!$B:$W,MATCH(F$2,Table1[[#Headers],[Facility Name]:[in partner]],0),FALSE)</f>
        <v>346 Pakuranga Road</v>
      </c>
      <c r="G94" t="str">
        <f>VLOOKUP($E94,Facilities!$B:$W,MATCH(G$2,Table1[[#Headers],[Facility Name]:[in partner]],0),FALSE)</f>
        <v>Howick</v>
      </c>
      <c r="H94" t="str">
        <f>VLOOKUP($E94,Facilities!$B:$W,MATCH(H$2,Table1[[#Headers],[Facility Name]:[in partner]],0),FALSE)</f>
        <v>Council-owned</v>
      </c>
      <c r="I94" t="str">
        <f>VLOOKUP($E94,Facilities!$B:$W,MATCH(I$2,Table1[[#Headers],[Facility Name]:[in partner]],0),FALSE)</f>
        <v>VH Team</v>
      </c>
      <c r="J94" t="str">
        <f>VLOOKUP($E94,Facilities!$B:$W,MATCH(J$2,Table1[[#Headers],[Facility Name]:[in partner]],0),FALSE)</f>
        <v>Council led</v>
      </c>
      <c r="K94" t="str">
        <f>VLOOKUP($E94,Facilities!$B:$W,MATCH(K$2,Table1[[#Headers],[Facility Name]:[in partner]],0),FALSE)</f>
        <v>Venue for Hire</v>
      </c>
      <c r="L94" t="str">
        <f>VLOOKUP($E94,Facilities!$B:$W,MATCH(L$2,Table1[[#Headers],[Facility Name]:[in partner]],0),FALSE)</f>
        <v>Y</v>
      </c>
      <c r="M94" t="str">
        <f>VLOOKUP($E94,Facilities!$B:$W,MATCH(M$2,Table1[[#Headers],[Facility Name]:[in partner]],0),FALSE)</f>
        <v>Internally operated</v>
      </c>
      <c r="N94">
        <f>VLOOKUP($E94,Facilities!$B:$W,MATCH(N$2,Table1[[#Headers],[Facility Name]:[in partner]],0),FALSE)</f>
        <v>0</v>
      </c>
      <c r="O94" t="str">
        <f>VLOOKUP($E94,Facilities!$B:$W,MATCH(O$2,Table1[[#Headers],[Facility Name]:[in partner]],0),FALSE)</f>
        <v>Venue for Hire</v>
      </c>
      <c r="P94">
        <f>VLOOKUP($E94,Facilities!$B:$W,MATCH(P$2,Table1[[#Headers],[Facility Name]:[in partner]],0),FALSE)</f>
        <v>0</v>
      </c>
      <c r="Q94">
        <f>VLOOKUP($E94,Facilities!$B:$W,MATCH(Q$2,Table1[[#Headers],[Facility Name]:[in partner]],0),FALSE)</f>
        <v>0</v>
      </c>
      <c r="R94">
        <f>VLOOKUP($E94,Facilities!$B:$W,MATCH(R$2,Table1[[#Headers],[Facility Name]:[in partner]],0),FALSE)</f>
        <v>0</v>
      </c>
      <c r="S94">
        <f>VLOOKUP($E94,Facilities!$B:$W,MATCH(S$2,Table1[[#Headers],[Facility Name]:[in partner]],0),FALSE)</f>
        <v>0</v>
      </c>
      <c r="T94">
        <f>VLOOKUP($E94,Facilities!$B:$W,MATCH(T$2,Table1[[#Headers],[Facility Name]:[in partner]],0),FALSE)</f>
        <v>0</v>
      </c>
      <c r="U94" t="str">
        <f>VLOOKUP($E94,Facilities!$B:$W,MATCH(U$2,Table1[[#Headers],[Facility Name]:[in partner]],0),FALSE)</f>
        <v>Y</v>
      </c>
      <c r="V94" t="str">
        <f>VLOOKUP($E94,Facilities!$B:$W,MATCH(V$2,Table1[[#Headers],[Facility Name]:[in partner]],0),FALSE)</f>
        <v>Pakuranga Community Hall</v>
      </c>
      <c r="W94" t="str">
        <f>VLOOKUP($E94,Facilities!$B:$W,MATCH(W$2,Table1[[#Headers],[Facility Name]:[in partner]],0),FALSE)</f>
        <v>Y</v>
      </c>
      <c r="X94" t="e">
        <f>VLOOKUP($E94,Facilities!$B:$W,MATCH(X$2,Table1[[#Headers],[Facility Name]:[in partner]],0),FALSE)</f>
        <v>#N/A</v>
      </c>
    </row>
    <row r="95" spans="1:24">
      <c r="A95" s="6" t="s">
        <v>1182</v>
      </c>
      <c r="B95" s="6" t="s">
        <v>1183</v>
      </c>
      <c r="C95" s="6" t="s">
        <v>956</v>
      </c>
      <c r="D95" s="6" t="s">
        <v>967</v>
      </c>
      <c r="E95" s="6" t="s">
        <v>163</v>
      </c>
      <c r="F95" t="str">
        <f>VLOOKUP($E95,Facilities!$B:$W,MATCH(F$2,Table1[[#Headers],[Facility Name]:[in partner]],0),FALSE)</f>
        <v>121 Bader Drive</v>
      </c>
      <c r="G95" t="str">
        <f>VLOOKUP($E95,Facilities!$B:$W,MATCH(G$2,Table1[[#Headers],[Facility Name]:[in partner]],0),FALSE)</f>
        <v>Mangere-Otahuhu</v>
      </c>
      <c r="H95" t="str">
        <f>VLOOKUP($E95,Facilities!$B:$W,MATCH(H$2,Table1[[#Headers],[Facility Name]:[in partner]],0),FALSE)</f>
        <v>Council-owned</v>
      </c>
      <c r="I95" t="str">
        <f>VLOOKUP($E95,Facilities!$B:$W,MATCH(I$2,Table1[[#Headers],[Facility Name]:[in partner]],0),FALSE)</f>
        <v>Connected Communities</v>
      </c>
      <c r="J95" t="str">
        <f>VLOOKUP($E95,Facilities!$B:$W,MATCH(J$2,Table1[[#Headers],[Facility Name]:[in partner]],0),FALSE)</f>
        <v>Council led</v>
      </c>
      <c r="K95" t="str">
        <f>VLOOKUP($E95,Facilities!$B:$W,MATCH(K$2,Table1[[#Headers],[Facility Name]:[in partner]],0),FALSE)</f>
        <v>Community Library</v>
      </c>
      <c r="L95" t="str">
        <f>VLOOKUP($E95,Facilities!$B:$W,MATCH(L$2,Table1[[#Headers],[Facility Name]:[in partner]],0),FALSE)</f>
        <v>Y</v>
      </c>
      <c r="M95" t="str">
        <f>VLOOKUP($E95,Facilities!$B:$W,MATCH(M$2,Table1[[#Headers],[Facility Name]:[in partner]],0),FALSE)</f>
        <v>Internally operated</v>
      </c>
      <c r="N95">
        <f>VLOOKUP($E95,Facilities!$B:$W,MATCH(N$2,Table1[[#Headers],[Facility Name]:[in partner]],0),FALSE)</f>
        <v>0</v>
      </c>
      <c r="O95" t="str">
        <f>VLOOKUP($E95,Facilities!$B:$W,MATCH(O$2,Table1[[#Headers],[Facility Name]:[in partner]],0),FALSE)</f>
        <v>Lead and Coach</v>
      </c>
      <c r="P95">
        <f>VLOOKUP($E95,Facilities!$B:$W,MATCH(P$2,Table1[[#Headers],[Facility Name]:[in partner]],0),FALSE)</f>
        <v>0</v>
      </c>
      <c r="Q95">
        <f>VLOOKUP($E95,Facilities!$B:$W,MATCH(Q$2,Table1[[#Headers],[Facility Name]:[in partner]],0),FALSE)</f>
        <v>0</v>
      </c>
      <c r="R95">
        <f>VLOOKUP($E95,Facilities!$B:$W,MATCH(R$2,Table1[[#Headers],[Facility Name]:[in partner]],0),FALSE)</f>
        <v>0</v>
      </c>
      <c r="S95" t="str">
        <f>VLOOKUP($E95,Facilities!$B:$W,MATCH(S$2,Table1[[#Headers],[Facility Name]:[in partner]],0),FALSE)</f>
        <v>Y</v>
      </c>
      <c r="T95">
        <f>VLOOKUP($E95,Facilities!$B:$W,MATCH(T$2,Table1[[#Headers],[Facility Name]:[in partner]],0),FALSE)</f>
        <v>0</v>
      </c>
      <c r="U95">
        <f>VLOOKUP($E95,Facilities!$B:$W,MATCH(U$2,Table1[[#Headers],[Facility Name]:[in partner]],0),FALSE)</f>
        <v>0</v>
      </c>
      <c r="V95" t="str">
        <f>VLOOKUP($E95,Facilities!$B:$W,MATCH(V$2,Table1[[#Headers],[Facility Name]:[in partner]],0),FALSE)</f>
        <v>Māngere Town Centre Library</v>
      </c>
      <c r="W95" t="str">
        <f>VLOOKUP($E95,Facilities!$B:$W,MATCH(W$2,Table1[[#Headers],[Facility Name]:[in partner]],0),FALSE)</f>
        <v>Y</v>
      </c>
      <c r="X95" t="e">
        <f>VLOOKUP($E95,Facilities!$B:$W,MATCH(X$2,Table1[[#Headers],[Facility Name]:[in partner]],0),FALSE)</f>
        <v>#N/A</v>
      </c>
    </row>
    <row r="96" spans="1:24">
      <c r="A96" s="6" t="s">
        <v>1184</v>
      </c>
      <c r="B96" s="6" t="s">
        <v>1185</v>
      </c>
      <c r="C96" s="6" t="s">
        <v>956</v>
      </c>
      <c r="D96" s="6" t="s">
        <v>1171</v>
      </c>
      <c r="E96" s="6" t="s">
        <v>1186</v>
      </c>
      <c r="F96" t="e">
        <f>VLOOKUP($E96,Facilities!$B:$W,MATCH(F$2,Table1[[#Headers],[Facility Name]:[in partner]],0),FALSE)</f>
        <v>#N/A</v>
      </c>
      <c r="G96" t="e">
        <f>VLOOKUP($E96,Facilities!$B:$W,MATCH(G$2,Table1[[#Headers],[Facility Name]:[in partner]],0),FALSE)</f>
        <v>#N/A</v>
      </c>
      <c r="H96" t="e">
        <f>VLOOKUP($E96,Facilities!$B:$W,MATCH(H$2,Table1[[#Headers],[Facility Name]:[in partner]],0),FALSE)</f>
        <v>#N/A</v>
      </c>
      <c r="I96" t="e">
        <f>VLOOKUP($E96,Facilities!$B:$W,MATCH(I$2,Table1[[#Headers],[Facility Name]:[in partner]],0),FALSE)</f>
        <v>#N/A</v>
      </c>
      <c r="J96" t="e">
        <f>VLOOKUP($E96,Facilities!$B:$W,MATCH(J$2,Table1[[#Headers],[Facility Name]:[in partner]],0),FALSE)</f>
        <v>#N/A</v>
      </c>
      <c r="K96" t="e">
        <f>VLOOKUP($E96,Facilities!$B:$W,MATCH(K$2,Table1[[#Headers],[Facility Name]:[in partner]],0),FALSE)</f>
        <v>#N/A</v>
      </c>
      <c r="L96" t="e">
        <f>VLOOKUP($E96,Facilities!$B:$W,MATCH(L$2,Table1[[#Headers],[Facility Name]:[in partner]],0),FALSE)</f>
        <v>#N/A</v>
      </c>
      <c r="M96" t="e">
        <f>VLOOKUP($E96,Facilities!$B:$W,MATCH(M$2,Table1[[#Headers],[Facility Name]:[in partner]],0),FALSE)</f>
        <v>#N/A</v>
      </c>
      <c r="N96" t="e">
        <f>VLOOKUP($E96,Facilities!$B:$W,MATCH(N$2,Table1[[#Headers],[Facility Name]:[in partner]],0),FALSE)</f>
        <v>#N/A</v>
      </c>
      <c r="O96" t="e">
        <f>VLOOKUP($E96,Facilities!$B:$W,MATCH(O$2,Table1[[#Headers],[Facility Name]:[in partner]],0),FALSE)</f>
        <v>#N/A</v>
      </c>
      <c r="P96" t="e">
        <f>VLOOKUP($E96,Facilities!$B:$W,MATCH(P$2,Table1[[#Headers],[Facility Name]:[in partner]],0),FALSE)</f>
        <v>#N/A</v>
      </c>
      <c r="Q96" t="e">
        <f>VLOOKUP($E96,Facilities!$B:$W,MATCH(Q$2,Table1[[#Headers],[Facility Name]:[in partner]],0),FALSE)</f>
        <v>#N/A</v>
      </c>
      <c r="R96" t="e">
        <f>VLOOKUP($E96,Facilities!$B:$W,MATCH(R$2,Table1[[#Headers],[Facility Name]:[in partner]],0),FALSE)</f>
        <v>#N/A</v>
      </c>
      <c r="S96" t="e">
        <f>VLOOKUP($E96,Facilities!$B:$W,MATCH(S$2,Table1[[#Headers],[Facility Name]:[in partner]],0),FALSE)</f>
        <v>#N/A</v>
      </c>
      <c r="T96" t="e">
        <f>VLOOKUP($E96,Facilities!$B:$W,MATCH(T$2,Table1[[#Headers],[Facility Name]:[in partner]],0),FALSE)</f>
        <v>#N/A</v>
      </c>
      <c r="U96" t="e">
        <f>VLOOKUP($E96,Facilities!$B:$W,MATCH(U$2,Table1[[#Headers],[Facility Name]:[in partner]],0),FALSE)</f>
        <v>#N/A</v>
      </c>
      <c r="V96" t="e">
        <f>VLOOKUP($E96,Facilities!$B:$W,MATCH(V$2,Table1[[#Headers],[Facility Name]:[in partner]],0),FALSE)</f>
        <v>#N/A</v>
      </c>
      <c r="W96" t="e">
        <f>VLOOKUP($E96,Facilities!$B:$W,MATCH(W$2,Table1[[#Headers],[Facility Name]:[in partner]],0),FALSE)</f>
        <v>#N/A</v>
      </c>
      <c r="X96" t="e">
        <f>VLOOKUP($E96,Facilities!$B:$W,MATCH(X$2,Table1[[#Headers],[Facility Name]:[in partner]],0),FALSE)</f>
        <v>#N/A</v>
      </c>
    </row>
    <row r="97" spans="1:24">
      <c r="A97" s="6" t="s">
        <v>1187</v>
      </c>
      <c r="B97" s="6" t="s">
        <v>1188</v>
      </c>
      <c r="C97" s="6" t="s">
        <v>973</v>
      </c>
      <c r="D97" s="6" t="s">
        <v>957</v>
      </c>
      <c r="E97" s="6" t="s">
        <v>148</v>
      </c>
      <c r="F97" t="str">
        <f>VLOOKUP($E97,Facilities!$B:$W,MATCH(F$2,Table1[[#Headers],[Facility Name]:[in partner]],0),FALSE)</f>
        <v>9 Kawakawa Orere Road</v>
      </c>
      <c r="G97" t="str">
        <f>VLOOKUP($E97,Facilities!$B:$W,MATCH(G$2,Table1[[#Headers],[Facility Name]:[in partner]],0),FALSE)</f>
        <v>Franklin</v>
      </c>
      <c r="H97" t="str">
        <f>VLOOKUP($E97,Facilities!$B:$W,MATCH(H$2,Table1[[#Headers],[Facility Name]:[in partner]],0),FALSE)</f>
        <v>Council-owned</v>
      </c>
      <c r="I97" t="str">
        <f>VLOOKUP($E97,Facilities!$B:$W,MATCH(I$2,Table1[[#Headers],[Facility Name]:[in partner]],0),FALSE)</f>
        <v>Connected Communities</v>
      </c>
      <c r="J97" t="str">
        <f>VLOOKUP($E97,Facilities!$B:$W,MATCH(J$2,Table1[[#Headers],[Facility Name]:[in partner]],0),FALSE)</f>
        <v>Community led</v>
      </c>
      <c r="K97" t="str">
        <f>VLOOKUP($E97,Facilities!$B:$W,MATCH(K$2,Table1[[#Headers],[Facility Name]:[in partner]],0),FALSE)</f>
        <v>Rural Hall</v>
      </c>
      <c r="L97" t="str">
        <f>VLOOKUP($E97,Facilities!$B:$W,MATCH(L$2,Table1[[#Headers],[Facility Name]:[in partner]],0),FALSE)</f>
        <v>Y</v>
      </c>
      <c r="M97" t="str">
        <f>VLOOKUP($E97,Facilities!$B:$W,MATCH(M$2,Table1[[#Headers],[Facility Name]:[in partner]],0),FALSE)</f>
        <v>Service agreement</v>
      </c>
      <c r="N97">
        <f>VLOOKUP($E97,Facilities!$B:$W,MATCH(N$2,Table1[[#Headers],[Facility Name]:[in partner]],0),FALSE)</f>
        <v>0</v>
      </c>
      <c r="O97" t="str">
        <f>VLOOKUP($E97,Facilities!$B:$W,MATCH(O$2,Table1[[#Headers],[Facility Name]:[in partner]],0),FALSE)</f>
        <v>Place &amp; Partner Specialists (Community)</v>
      </c>
      <c r="P97">
        <f>VLOOKUP($E97,Facilities!$B:$W,MATCH(P$2,Table1[[#Headers],[Facility Name]:[in partner]],0),FALSE)</f>
        <v>0</v>
      </c>
      <c r="Q97">
        <f>VLOOKUP($E97,Facilities!$B:$W,MATCH(Q$2,Table1[[#Headers],[Facility Name]:[in partner]],0),FALSE)</f>
        <v>0</v>
      </c>
      <c r="R97">
        <f>VLOOKUP($E97,Facilities!$B:$W,MATCH(R$2,Table1[[#Headers],[Facility Name]:[in partner]],0),FALSE)</f>
        <v>0</v>
      </c>
      <c r="S97">
        <f>VLOOKUP($E97,Facilities!$B:$W,MATCH(S$2,Table1[[#Headers],[Facility Name]:[in partner]],0),FALSE)</f>
        <v>0</v>
      </c>
      <c r="T97" t="str">
        <f>VLOOKUP($E97,Facilities!$B:$W,MATCH(T$2,Table1[[#Headers],[Facility Name]:[in partner]],0),FALSE)</f>
        <v>Y</v>
      </c>
      <c r="U97">
        <f>VLOOKUP($E97,Facilities!$B:$W,MATCH(U$2,Table1[[#Headers],[Facility Name]:[in partner]],0),FALSE)</f>
        <v>0</v>
      </c>
      <c r="V97" t="str">
        <f>VLOOKUP($E97,Facilities!$B:$W,MATCH(V$2,Table1[[#Headers],[Facility Name]:[in partner]],0),FALSE)</f>
        <v>Kawakawa Bay Community Hall</v>
      </c>
      <c r="W97" t="str">
        <f>VLOOKUP($E97,Facilities!$B:$W,MATCH(W$2,Table1[[#Headers],[Facility Name]:[in partner]],0),FALSE)</f>
        <v>N</v>
      </c>
      <c r="X97" t="str">
        <f>VLOOKUP($E97,Facilities!$B:$W,MATCH(X$2,Table1[[#Headers],[Facility Name]:[in partner]],0),FALSE)</f>
        <v>Kawakawa Bay Community Hall</v>
      </c>
    </row>
    <row r="98" spans="1:24">
      <c r="A98" s="6" t="s">
        <v>1189</v>
      </c>
      <c r="B98" s="6" t="s">
        <v>1190</v>
      </c>
      <c r="C98" s="6" t="s">
        <v>956</v>
      </c>
      <c r="D98" s="6" t="s">
        <v>967</v>
      </c>
      <c r="E98" s="6" t="s">
        <v>653</v>
      </c>
      <c r="F98" t="str">
        <f>VLOOKUP($E98,Facilities!$B:$W,MATCH(F$2,Table1[[#Headers],[Facility Name]:[in partner]],0),FALSE)</f>
        <v>7 Aylesbury Street</v>
      </c>
      <c r="G98" t="str">
        <f>VLOOKUP($E98,Facilities!$B:$W,MATCH(G$2,Table1[[#Headers],[Facility Name]:[in partner]],0),FALSE)</f>
        <v>Howick</v>
      </c>
      <c r="H98" t="str">
        <f>VLOOKUP($E98,Facilities!$B:$W,MATCH(H$2,Table1[[#Headers],[Facility Name]:[in partner]],0),FALSE)</f>
        <v>Council-owned</v>
      </c>
      <c r="I98" t="str">
        <f>VLOOKUP($E98,Facilities!$B:$W,MATCH(I$2,Table1[[#Headers],[Facility Name]:[in partner]],0),FALSE)</f>
        <v>Connected Communities</v>
      </c>
      <c r="J98" t="str">
        <f>VLOOKUP($E98,Facilities!$B:$W,MATCH(J$2,Table1[[#Headers],[Facility Name]:[in partner]],0),FALSE)</f>
        <v>Council led</v>
      </c>
      <c r="K98" t="str">
        <f>VLOOKUP($E98,Facilities!$B:$W,MATCH(K$2,Table1[[#Headers],[Facility Name]:[in partner]],0),FALSE)</f>
        <v>Community Library</v>
      </c>
      <c r="L98" t="str">
        <f>VLOOKUP($E98,Facilities!$B:$W,MATCH(L$2,Table1[[#Headers],[Facility Name]:[in partner]],0),FALSE)</f>
        <v>N</v>
      </c>
      <c r="M98" t="str">
        <f>VLOOKUP($E98,Facilities!$B:$W,MATCH(M$2,Table1[[#Headers],[Facility Name]:[in partner]],0),FALSE)</f>
        <v>Internally operated</v>
      </c>
      <c r="N98">
        <f>VLOOKUP($E98,Facilities!$B:$W,MATCH(N$2,Table1[[#Headers],[Facility Name]:[in partner]],0),FALSE)</f>
        <v>0</v>
      </c>
      <c r="O98" t="str">
        <f>VLOOKUP($E98,Facilities!$B:$W,MATCH(O$2,Table1[[#Headers],[Facility Name]:[in partner]],0),FALSE)</f>
        <v>Lead and Coach</v>
      </c>
      <c r="P98">
        <f>VLOOKUP($E98,Facilities!$B:$W,MATCH(P$2,Table1[[#Headers],[Facility Name]:[in partner]],0),FALSE)</f>
        <v>0</v>
      </c>
      <c r="Q98">
        <f>VLOOKUP($E98,Facilities!$B:$W,MATCH(Q$2,Table1[[#Headers],[Facility Name]:[in partner]],0),FALSE)</f>
        <v>0</v>
      </c>
      <c r="R98">
        <f>VLOOKUP($E98,Facilities!$B:$W,MATCH(R$2,Table1[[#Headers],[Facility Name]:[in partner]],0),FALSE)</f>
        <v>0</v>
      </c>
      <c r="S98" t="str">
        <f>VLOOKUP($E98,Facilities!$B:$W,MATCH(S$2,Table1[[#Headers],[Facility Name]:[in partner]],0),FALSE)</f>
        <v>Y</v>
      </c>
      <c r="T98">
        <f>VLOOKUP($E98,Facilities!$B:$W,MATCH(T$2,Table1[[#Headers],[Facility Name]:[in partner]],0),FALSE)</f>
        <v>0</v>
      </c>
      <c r="U98">
        <f>VLOOKUP($E98,Facilities!$B:$W,MATCH(U$2,Table1[[#Headers],[Facility Name]:[in partner]],0),FALSE)</f>
        <v>0</v>
      </c>
      <c r="V98" t="e">
        <f>VLOOKUP($E98,Facilities!$B:$W,MATCH(V$2,Table1[[#Headers],[Facility Name]:[in partner]],0),FALSE)</f>
        <v>#N/A</v>
      </c>
      <c r="W98" t="str">
        <f>VLOOKUP($E98,Facilities!$B:$W,MATCH(W$2,Table1[[#Headers],[Facility Name]:[in partner]],0),FALSE)</f>
        <v>N</v>
      </c>
      <c r="X98" t="e">
        <f>VLOOKUP($E98,Facilities!$B:$W,MATCH(X$2,Table1[[#Headers],[Facility Name]:[in partner]],0),FALSE)</f>
        <v>#N/A</v>
      </c>
    </row>
    <row r="99" spans="1:24">
      <c r="A99" s="6" t="s">
        <v>1191</v>
      </c>
      <c r="B99" s="6" t="s">
        <v>1192</v>
      </c>
      <c r="C99" s="6" t="s">
        <v>960</v>
      </c>
      <c r="D99" s="6" t="s">
        <v>957</v>
      </c>
      <c r="E99" s="6" t="s">
        <v>1193</v>
      </c>
      <c r="F99" t="e">
        <f>VLOOKUP($E99,Facilities!$B:$W,MATCH(F$2,Table1[[#Headers],[Facility Name]:[in partner]],0),FALSE)</f>
        <v>#N/A</v>
      </c>
      <c r="G99" t="e">
        <f>VLOOKUP($E99,Facilities!$B:$W,MATCH(G$2,Table1[[#Headers],[Facility Name]:[in partner]],0),FALSE)</f>
        <v>#N/A</v>
      </c>
      <c r="H99" t="e">
        <f>VLOOKUP($E99,Facilities!$B:$W,MATCH(H$2,Table1[[#Headers],[Facility Name]:[in partner]],0),FALSE)</f>
        <v>#N/A</v>
      </c>
      <c r="I99" t="e">
        <f>VLOOKUP($E99,Facilities!$B:$W,MATCH(I$2,Table1[[#Headers],[Facility Name]:[in partner]],0),FALSE)</f>
        <v>#N/A</v>
      </c>
      <c r="J99" t="e">
        <f>VLOOKUP($E99,Facilities!$B:$W,MATCH(J$2,Table1[[#Headers],[Facility Name]:[in partner]],0),FALSE)</f>
        <v>#N/A</v>
      </c>
      <c r="K99" t="e">
        <f>VLOOKUP($E99,Facilities!$B:$W,MATCH(K$2,Table1[[#Headers],[Facility Name]:[in partner]],0),FALSE)</f>
        <v>#N/A</v>
      </c>
      <c r="L99" t="e">
        <f>VLOOKUP($E99,Facilities!$B:$W,MATCH(L$2,Table1[[#Headers],[Facility Name]:[in partner]],0),FALSE)</f>
        <v>#N/A</v>
      </c>
      <c r="M99" t="e">
        <f>VLOOKUP($E99,Facilities!$B:$W,MATCH(M$2,Table1[[#Headers],[Facility Name]:[in partner]],0),FALSE)</f>
        <v>#N/A</v>
      </c>
      <c r="N99" t="e">
        <f>VLOOKUP($E99,Facilities!$B:$W,MATCH(N$2,Table1[[#Headers],[Facility Name]:[in partner]],0),FALSE)</f>
        <v>#N/A</v>
      </c>
      <c r="O99" t="e">
        <f>VLOOKUP($E99,Facilities!$B:$W,MATCH(O$2,Table1[[#Headers],[Facility Name]:[in partner]],0),FALSE)</f>
        <v>#N/A</v>
      </c>
      <c r="P99" t="e">
        <f>VLOOKUP($E99,Facilities!$B:$W,MATCH(P$2,Table1[[#Headers],[Facility Name]:[in partner]],0),FALSE)</f>
        <v>#N/A</v>
      </c>
      <c r="Q99" t="e">
        <f>VLOOKUP($E99,Facilities!$B:$W,MATCH(Q$2,Table1[[#Headers],[Facility Name]:[in partner]],0),FALSE)</f>
        <v>#N/A</v>
      </c>
      <c r="R99" t="e">
        <f>VLOOKUP($E99,Facilities!$B:$W,MATCH(R$2,Table1[[#Headers],[Facility Name]:[in partner]],0),FALSE)</f>
        <v>#N/A</v>
      </c>
      <c r="S99" t="e">
        <f>VLOOKUP($E99,Facilities!$B:$W,MATCH(S$2,Table1[[#Headers],[Facility Name]:[in partner]],0),FALSE)</f>
        <v>#N/A</v>
      </c>
      <c r="T99" t="e">
        <f>VLOOKUP($E99,Facilities!$B:$W,MATCH(T$2,Table1[[#Headers],[Facility Name]:[in partner]],0),FALSE)</f>
        <v>#N/A</v>
      </c>
      <c r="U99" t="e">
        <f>VLOOKUP($E99,Facilities!$B:$W,MATCH(U$2,Table1[[#Headers],[Facility Name]:[in partner]],0),FALSE)</f>
        <v>#N/A</v>
      </c>
      <c r="V99" t="e">
        <f>VLOOKUP($E99,Facilities!$B:$W,MATCH(V$2,Table1[[#Headers],[Facility Name]:[in partner]],0),FALSE)</f>
        <v>#N/A</v>
      </c>
      <c r="W99" t="e">
        <f>VLOOKUP($E99,Facilities!$B:$W,MATCH(W$2,Table1[[#Headers],[Facility Name]:[in partner]],0),FALSE)</f>
        <v>#N/A</v>
      </c>
      <c r="X99" t="e">
        <f>VLOOKUP($E99,Facilities!$B:$W,MATCH(X$2,Table1[[#Headers],[Facility Name]:[in partner]],0),FALSE)</f>
        <v>#N/A</v>
      </c>
    </row>
    <row r="100" spans="1:24">
      <c r="A100" s="6" t="s">
        <v>1194</v>
      </c>
      <c r="B100" s="6" t="s">
        <v>1195</v>
      </c>
      <c r="C100" s="6" t="s">
        <v>973</v>
      </c>
      <c r="D100" s="6" t="s">
        <v>981</v>
      </c>
      <c r="E100" s="6" t="s">
        <v>1196</v>
      </c>
      <c r="F100" t="e">
        <f>VLOOKUP($E100,Facilities!$B:$W,MATCH(F$2,Table1[[#Headers],[Facility Name]:[in partner]],0),FALSE)</f>
        <v>#N/A</v>
      </c>
      <c r="G100" t="e">
        <f>VLOOKUP($E100,Facilities!$B:$W,MATCH(G$2,Table1[[#Headers],[Facility Name]:[in partner]],0),FALSE)</f>
        <v>#N/A</v>
      </c>
      <c r="H100" t="e">
        <f>VLOOKUP($E100,Facilities!$B:$W,MATCH(H$2,Table1[[#Headers],[Facility Name]:[in partner]],0),FALSE)</f>
        <v>#N/A</v>
      </c>
      <c r="I100" t="e">
        <f>VLOOKUP($E100,Facilities!$B:$W,MATCH(I$2,Table1[[#Headers],[Facility Name]:[in partner]],0),FALSE)</f>
        <v>#N/A</v>
      </c>
      <c r="J100" t="e">
        <f>VLOOKUP($E100,Facilities!$B:$W,MATCH(J$2,Table1[[#Headers],[Facility Name]:[in partner]],0),FALSE)</f>
        <v>#N/A</v>
      </c>
      <c r="K100" t="e">
        <f>VLOOKUP($E100,Facilities!$B:$W,MATCH(K$2,Table1[[#Headers],[Facility Name]:[in partner]],0),FALSE)</f>
        <v>#N/A</v>
      </c>
      <c r="L100" t="e">
        <f>VLOOKUP($E100,Facilities!$B:$W,MATCH(L$2,Table1[[#Headers],[Facility Name]:[in partner]],0),FALSE)</f>
        <v>#N/A</v>
      </c>
      <c r="M100" t="e">
        <f>VLOOKUP($E100,Facilities!$B:$W,MATCH(M$2,Table1[[#Headers],[Facility Name]:[in partner]],0),FALSE)</f>
        <v>#N/A</v>
      </c>
      <c r="N100" t="e">
        <f>VLOOKUP($E100,Facilities!$B:$W,MATCH(N$2,Table1[[#Headers],[Facility Name]:[in partner]],0),FALSE)</f>
        <v>#N/A</v>
      </c>
      <c r="O100" t="e">
        <f>VLOOKUP($E100,Facilities!$B:$W,MATCH(O$2,Table1[[#Headers],[Facility Name]:[in partner]],0),FALSE)</f>
        <v>#N/A</v>
      </c>
      <c r="P100" t="e">
        <f>VLOOKUP($E100,Facilities!$B:$W,MATCH(P$2,Table1[[#Headers],[Facility Name]:[in partner]],0),FALSE)</f>
        <v>#N/A</v>
      </c>
      <c r="Q100" t="e">
        <f>VLOOKUP($E100,Facilities!$B:$W,MATCH(Q$2,Table1[[#Headers],[Facility Name]:[in partner]],0),FALSE)</f>
        <v>#N/A</v>
      </c>
      <c r="R100" t="e">
        <f>VLOOKUP($E100,Facilities!$B:$W,MATCH(R$2,Table1[[#Headers],[Facility Name]:[in partner]],0),FALSE)</f>
        <v>#N/A</v>
      </c>
      <c r="S100" t="e">
        <f>VLOOKUP($E100,Facilities!$B:$W,MATCH(S$2,Table1[[#Headers],[Facility Name]:[in partner]],0),FALSE)</f>
        <v>#N/A</v>
      </c>
      <c r="T100" t="e">
        <f>VLOOKUP($E100,Facilities!$B:$W,MATCH(T$2,Table1[[#Headers],[Facility Name]:[in partner]],0),FALSE)</f>
        <v>#N/A</v>
      </c>
      <c r="U100" t="e">
        <f>VLOOKUP($E100,Facilities!$B:$W,MATCH(U$2,Table1[[#Headers],[Facility Name]:[in partner]],0),FALSE)</f>
        <v>#N/A</v>
      </c>
      <c r="V100" t="e">
        <f>VLOOKUP($E100,Facilities!$B:$W,MATCH(V$2,Table1[[#Headers],[Facility Name]:[in partner]],0),FALSE)</f>
        <v>#N/A</v>
      </c>
      <c r="W100" t="e">
        <f>VLOOKUP($E100,Facilities!$B:$W,MATCH(W$2,Table1[[#Headers],[Facility Name]:[in partner]],0),FALSE)</f>
        <v>#N/A</v>
      </c>
      <c r="X100" t="e">
        <f>VLOOKUP($E100,Facilities!$B:$W,MATCH(X$2,Table1[[#Headers],[Facility Name]:[in partner]],0),FALSE)</f>
        <v>#N/A</v>
      </c>
    </row>
    <row r="101" spans="1:24">
      <c r="A101" s="6" t="s">
        <v>1197</v>
      </c>
      <c r="B101" s="6" t="s">
        <v>1198</v>
      </c>
      <c r="C101" s="6" t="s">
        <v>973</v>
      </c>
      <c r="D101" s="6" t="s">
        <v>957</v>
      </c>
      <c r="E101" s="6" t="s">
        <v>543</v>
      </c>
      <c r="F101" t="e">
        <f>VLOOKUP($E101,Facilities!$B:$W,MATCH(F$2,Table1[[#Headers],[Facility Name]:[in partner]],0),FALSE)</f>
        <v>#N/A</v>
      </c>
      <c r="G101" t="e">
        <f>VLOOKUP($E101,Facilities!$B:$W,MATCH(G$2,Table1[[#Headers],[Facility Name]:[in partner]],0),FALSE)</f>
        <v>#N/A</v>
      </c>
      <c r="H101" t="e">
        <f>VLOOKUP($E101,Facilities!$B:$W,MATCH(H$2,Table1[[#Headers],[Facility Name]:[in partner]],0),FALSE)</f>
        <v>#N/A</v>
      </c>
      <c r="I101" t="e">
        <f>VLOOKUP($E101,Facilities!$B:$W,MATCH(I$2,Table1[[#Headers],[Facility Name]:[in partner]],0),FALSE)</f>
        <v>#N/A</v>
      </c>
      <c r="J101" t="e">
        <f>VLOOKUP($E101,Facilities!$B:$W,MATCH(J$2,Table1[[#Headers],[Facility Name]:[in partner]],0),FALSE)</f>
        <v>#N/A</v>
      </c>
      <c r="K101" t="e">
        <f>VLOOKUP($E101,Facilities!$B:$W,MATCH(K$2,Table1[[#Headers],[Facility Name]:[in partner]],0),FALSE)</f>
        <v>#N/A</v>
      </c>
      <c r="L101" t="e">
        <f>VLOOKUP($E101,Facilities!$B:$W,MATCH(L$2,Table1[[#Headers],[Facility Name]:[in partner]],0),FALSE)</f>
        <v>#N/A</v>
      </c>
      <c r="M101" t="e">
        <f>VLOOKUP($E101,Facilities!$B:$W,MATCH(M$2,Table1[[#Headers],[Facility Name]:[in partner]],0),FALSE)</f>
        <v>#N/A</v>
      </c>
      <c r="N101" t="e">
        <f>VLOOKUP($E101,Facilities!$B:$W,MATCH(N$2,Table1[[#Headers],[Facility Name]:[in partner]],0),FALSE)</f>
        <v>#N/A</v>
      </c>
      <c r="O101" t="e">
        <f>VLOOKUP($E101,Facilities!$B:$W,MATCH(O$2,Table1[[#Headers],[Facility Name]:[in partner]],0),FALSE)</f>
        <v>#N/A</v>
      </c>
      <c r="P101" t="e">
        <f>VLOOKUP($E101,Facilities!$B:$W,MATCH(P$2,Table1[[#Headers],[Facility Name]:[in partner]],0),FALSE)</f>
        <v>#N/A</v>
      </c>
      <c r="Q101" t="e">
        <f>VLOOKUP($E101,Facilities!$B:$W,MATCH(Q$2,Table1[[#Headers],[Facility Name]:[in partner]],0),FALSE)</f>
        <v>#N/A</v>
      </c>
      <c r="R101" t="e">
        <f>VLOOKUP($E101,Facilities!$B:$W,MATCH(R$2,Table1[[#Headers],[Facility Name]:[in partner]],0),FALSE)</f>
        <v>#N/A</v>
      </c>
      <c r="S101" t="e">
        <f>VLOOKUP($E101,Facilities!$B:$W,MATCH(S$2,Table1[[#Headers],[Facility Name]:[in partner]],0),FALSE)</f>
        <v>#N/A</v>
      </c>
      <c r="T101" t="e">
        <f>VLOOKUP($E101,Facilities!$B:$W,MATCH(T$2,Table1[[#Headers],[Facility Name]:[in partner]],0),FALSE)</f>
        <v>#N/A</v>
      </c>
      <c r="U101" t="e">
        <f>VLOOKUP($E101,Facilities!$B:$W,MATCH(U$2,Table1[[#Headers],[Facility Name]:[in partner]],0),FALSE)</f>
        <v>#N/A</v>
      </c>
      <c r="V101" t="e">
        <f>VLOOKUP($E101,Facilities!$B:$W,MATCH(V$2,Table1[[#Headers],[Facility Name]:[in partner]],0),FALSE)</f>
        <v>#N/A</v>
      </c>
      <c r="W101" t="e">
        <f>VLOOKUP($E101,Facilities!$B:$W,MATCH(W$2,Table1[[#Headers],[Facility Name]:[in partner]],0),FALSE)</f>
        <v>#N/A</v>
      </c>
      <c r="X101" t="e">
        <f>VLOOKUP($E101,Facilities!$B:$W,MATCH(X$2,Table1[[#Headers],[Facility Name]:[in partner]],0),FALSE)</f>
        <v>#N/A</v>
      </c>
    </row>
    <row r="102" spans="1:24">
      <c r="A102" s="6" t="s">
        <v>1199</v>
      </c>
      <c r="B102" s="6" t="s">
        <v>1200</v>
      </c>
      <c r="C102" s="6" t="s">
        <v>960</v>
      </c>
      <c r="D102" s="6" t="s">
        <v>981</v>
      </c>
      <c r="E102" s="6" t="s">
        <v>705</v>
      </c>
      <c r="F102" t="e">
        <f>VLOOKUP($E102,Facilities!$B:$W,MATCH(F$2,Table1[[#Headers],[Facility Name]:[in partner]],0),FALSE)</f>
        <v>#N/A</v>
      </c>
      <c r="G102" t="e">
        <f>VLOOKUP($E102,Facilities!$B:$W,MATCH(G$2,Table1[[#Headers],[Facility Name]:[in partner]],0),FALSE)</f>
        <v>#N/A</v>
      </c>
      <c r="H102" t="e">
        <f>VLOOKUP($E102,Facilities!$B:$W,MATCH(H$2,Table1[[#Headers],[Facility Name]:[in partner]],0),FALSE)</f>
        <v>#N/A</v>
      </c>
      <c r="I102" t="e">
        <f>VLOOKUP($E102,Facilities!$B:$W,MATCH(I$2,Table1[[#Headers],[Facility Name]:[in partner]],0),FALSE)</f>
        <v>#N/A</v>
      </c>
      <c r="J102" t="e">
        <f>VLOOKUP($E102,Facilities!$B:$W,MATCH(J$2,Table1[[#Headers],[Facility Name]:[in partner]],0),FALSE)</f>
        <v>#N/A</v>
      </c>
      <c r="K102" t="e">
        <f>VLOOKUP($E102,Facilities!$B:$W,MATCH(K$2,Table1[[#Headers],[Facility Name]:[in partner]],0),FALSE)</f>
        <v>#N/A</v>
      </c>
      <c r="L102" t="e">
        <f>VLOOKUP($E102,Facilities!$B:$W,MATCH(L$2,Table1[[#Headers],[Facility Name]:[in partner]],0),FALSE)</f>
        <v>#N/A</v>
      </c>
      <c r="M102" t="e">
        <f>VLOOKUP($E102,Facilities!$B:$W,MATCH(M$2,Table1[[#Headers],[Facility Name]:[in partner]],0),FALSE)</f>
        <v>#N/A</v>
      </c>
      <c r="N102" t="e">
        <f>VLOOKUP($E102,Facilities!$B:$W,MATCH(N$2,Table1[[#Headers],[Facility Name]:[in partner]],0),FALSE)</f>
        <v>#N/A</v>
      </c>
      <c r="O102" t="e">
        <f>VLOOKUP($E102,Facilities!$B:$W,MATCH(O$2,Table1[[#Headers],[Facility Name]:[in partner]],0),FALSE)</f>
        <v>#N/A</v>
      </c>
      <c r="P102" t="e">
        <f>VLOOKUP($E102,Facilities!$B:$W,MATCH(P$2,Table1[[#Headers],[Facility Name]:[in partner]],0),FALSE)</f>
        <v>#N/A</v>
      </c>
      <c r="Q102" t="e">
        <f>VLOOKUP($E102,Facilities!$B:$W,MATCH(Q$2,Table1[[#Headers],[Facility Name]:[in partner]],0),FALSE)</f>
        <v>#N/A</v>
      </c>
      <c r="R102" t="e">
        <f>VLOOKUP($E102,Facilities!$B:$W,MATCH(R$2,Table1[[#Headers],[Facility Name]:[in partner]],0),FALSE)</f>
        <v>#N/A</v>
      </c>
      <c r="S102" t="e">
        <f>VLOOKUP($E102,Facilities!$B:$W,MATCH(S$2,Table1[[#Headers],[Facility Name]:[in partner]],0),FALSE)</f>
        <v>#N/A</v>
      </c>
      <c r="T102" t="e">
        <f>VLOOKUP($E102,Facilities!$B:$W,MATCH(T$2,Table1[[#Headers],[Facility Name]:[in partner]],0),FALSE)</f>
        <v>#N/A</v>
      </c>
      <c r="U102" t="e">
        <f>VLOOKUP($E102,Facilities!$B:$W,MATCH(U$2,Table1[[#Headers],[Facility Name]:[in partner]],0),FALSE)</f>
        <v>#N/A</v>
      </c>
      <c r="V102" t="e">
        <f>VLOOKUP($E102,Facilities!$B:$W,MATCH(V$2,Table1[[#Headers],[Facility Name]:[in partner]],0),FALSE)</f>
        <v>#N/A</v>
      </c>
      <c r="W102" t="e">
        <f>VLOOKUP($E102,Facilities!$B:$W,MATCH(W$2,Table1[[#Headers],[Facility Name]:[in partner]],0),FALSE)</f>
        <v>#N/A</v>
      </c>
      <c r="X102" t="e">
        <f>VLOOKUP($E102,Facilities!$B:$W,MATCH(X$2,Table1[[#Headers],[Facility Name]:[in partner]],0),FALSE)</f>
        <v>#N/A</v>
      </c>
    </row>
    <row r="103" spans="1:24">
      <c r="A103" s="6" t="s">
        <v>1201</v>
      </c>
      <c r="B103" s="6" t="s">
        <v>1202</v>
      </c>
      <c r="C103" s="6" t="s">
        <v>956</v>
      </c>
      <c r="D103" s="6" t="s">
        <v>1171</v>
      </c>
      <c r="E103" s="6" t="s">
        <v>1203</v>
      </c>
      <c r="F103" t="e">
        <f>VLOOKUP($E103,Facilities!$B:$W,MATCH(F$2,Table1[[#Headers],[Facility Name]:[in partner]],0),FALSE)</f>
        <v>#N/A</v>
      </c>
      <c r="G103" t="e">
        <f>VLOOKUP($E103,Facilities!$B:$W,MATCH(G$2,Table1[[#Headers],[Facility Name]:[in partner]],0),FALSE)</f>
        <v>#N/A</v>
      </c>
      <c r="H103" t="e">
        <f>VLOOKUP($E103,Facilities!$B:$W,MATCH(H$2,Table1[[#Headers],[Facility Name]:[in partner]],0),FALSE)</f>
        <v>#N/A</v>
      </c>
      <c r="I103" t="e">
        <f>VLOOKUP($E103,Facilities!$B:$W,MATCH(I$2,Table1[[#Headers],[Facility Name]:[in partner]],0),FALSE)</f>
        <v>#N/A</v>
      </c>
      <c r="J103" t="e">
        <f>VLOOKUP($E103,Facilities!$B:$W,MATCH(J$2,Table1[[#Headers],[Facility Name]:[in partner]],0),FALSE)</f>
        <v>#N/A</v>
      </c>
      <c r="K103" t="e">
        <f>VLOOKUP($E103,Facilities!$B:$W,MATCH(K$2,Table1[[#Headers],[Facility Name]:[in partner]],0),FALSE)</f>
        <v>#N/A</v>
      </c>
      <c r="L103" t="e">
        <f>VLOOKUP($E103,Facilities!$B:$W,MATCH(L$2,Table1[[#Headers],[Facility Name]:[in partner]],0),FALSE)</f>
        <v>#N/A</v>
      </c>
      <c r="M103" t="e">
        <f>VLOOKUP($E103,Facilities!$B:$W,MATCH(M$2,Table1[[#Headers],[Facility Name]:[in partner]],0),FALSE)</f>
        <v>#N/A</v>
      </c>
      <c r="N103" t="e">
        <f>VLOOKUP($E103,Facilities!$B:$W,MATCH(N$2,Table1[[#Headers],[Facility Name]:[in partner]],0),FALSE)</f>
        <v>#N/A</v>
      </c>
      <c r="O103" t="e">
        <f>VLOOKUP($E103,Facilities!$B:$W,MATCH(O$2,Table1[[#Headers],[Facility Name]:[in partner]],0),FALSE)</f>
        <v>#N/A</v>
      </c>
      <c r="P103" t="e">
        <f>VLOOKUP($E103,Facilities!$B:$W,MATCH(P$2,Table1[[#Headers],[Facility Name]:[in partner]],0),FALSE)</f>
        <v>#N/A</v>
      </c>
      <c r="Q103" t="e">
        <f>VLOOKUP($E103,Facilities!$B:$W,MATCH(Q$2,Table1[[#Headers],[Facility Name]:[in partner]],0),FALSE)</f>
        <v>#N/A</v>
      </c>
      <c r="R103" t="e">
        <f>VLOOKUP($E103,Facilities!$B:$W,MATCH(R$2,Table1[[#Headers],[Facility Name]:[in partner]],0),FALSE)</f>
        <v>#N/A</v>
      </c>
      <c r="S103" t="e">
        <f>VLOOKUP($E103,Facilities!$B:$W,MATCH(S$2,Table1[[#Headers],[Facility Name]:[in partner]],0),FALSE)</f>
        <v>#N/A</v>
      </c>
      <c r="T103" t="e">
        <f>VLOOKUP($E103,Facilities!$B:$W,MATCH(T$2,Table1[[#Headers],[Facility Name]:[in partner]],0),FALSE)</f>
        <v>#N/A</v>
      </c>
      <c r="U103" t="e">
        <f>VLOOKUP($E103,Facilities!$B:$W,MATCH(U$2,Table1[[#Headers],[Facility Name]:[in partner]],0),FALSE)</f>
        <v>#N/A</v>
      </c>
      <c r="V103" t="e">
        <f>VLOOKUP($E103,Facilities!$B:$W,MATCH(V$2,Table1[[#Headers],[Facility Name]:[in partner]],0),FALSE)</f>
        <v>#N/A</v>
      </c>
      <c r="W103" t="e">
        <f>VLOOKUP($E103,Facilities!$B:$W,MATCH(W$2,Table1[[#Headers],[Facility Name]:[in partner]],0),FALSE)</f>
        <v>#N/A</v>
      </c>
      <c r="X103" t="e">
        <f>VLOOKUP($E103,Facilities!$B:$W,MATCH(X$2,Table1[[#Headers],[Facility Name]:[in partner]],0),FALSE)</f>
        <v>#N/A</v>
      </c>
    </row>
    <row r="104" spans="1:24">
      <c r="A104" s="6" t="s">
        <v>1204</v>
      </c>
      <c r="B104" s="6" t="s">
        <v>1205</v>
      </c>
      <c r="C104" s="6" t="s">
        <v>956</v>
      </c>
      <c r="D104" s="6" t="s">
        <v>969</v>
      </c>
      <c r="E104" s="6" t="s">
        <v>1206</v>
      </c>
      <c r="F104" t="e">
        <f>VLOOKUP($E104,Facilities!$B:$W,MATCH(F$2,Table1[[#Headers],[Facility Name]:[in partner]],0),FALSE)</f>
        <v>#N/A</v>
      </c>
      <c r="G104" t="e">
        <f>VLOOKUP($E104,Facilities!$B:$W,MATCH(G$2,Table1[[#Headers],[Facility Name]:[in partner]],0),FALSE)</f>
        <v>#N/A</v>
      </c>
      <c r="H104" t="e">
        <f>VLOOKUP($E104,Facilities!$B:$W,MATCH(H$2,Table1[[#Headers],[Facility Name]:[in partner]],0),FALSE)</f>
        <v>#N/A</v>
      </c>
      <c r="I104" t="e">
        <f>VLOOKUP($E104,Facilities!$B:$W,MATCH(I$2,Table1[[#Headers],[Facility Name]:[in partner]],0),FALSE)</f>
        <v>#N/A</v>
      </c>
      <c r="J104" t="e">
        <f>VLOOKUP($E104,Facilities!$B:$W,MATCH(J$2,Table1[[#Headers],[Facility Name]:[in partner]],0),FALSE)</f>
        <v>#N/A</v>
      </c>
      <c r="K104" t="e">
        <f>VLOOKUP($E104,Facilities!$B:$W,MATCH(K$2,Table1[[#Headers],[Facility Name]:[in partner]],0),FALSE)</f>
        <v>#N/A</v>
      </c>
      <c r="L104" t="e">
        <f>VLOOKUP($E104,Facilities!$B:$W,MATCH(L$2,Table1[[#Headers],[Facility Name]:[in partner]],0),FALSE)</f>
        <v>#N/A</v>
      </c>
      <c r="M104" t="e">
        <f>VLOOKUP($E104,Facilities!$B:$W,MATCH(M$2,Table1[[#Headers],[Facility Name]:[in partner]],0),FALSE)</f>
        <v>#N/A</v>
      </c>
      <c r="N104" t="e">
        <f>VLOOKUP($E104,Facilities!$B:$W,MATCH(N$2,Table1[[#Headers],[Facility Name]:[in partner]],0),FALSE)</f>
        <v>#N/A</v>
      </c>
      <c r="O104" t="e">
        <f>VLOOKUP($E104,Facilities!$B:$W,MATCH(O$2,Table1[[#Headers],[Facility Name]:[in partner]],0),FALSE)</f>
        <v>#N/A</v>
      </c>
      <c r="P104" t="e">
        <f>VLOOKUP($E104,Facilities!$B:$W,MATCH(P$2,Table1[[#Headers],[Facility Name]:[in partner]],0),FALSE)</f>
        <v>#N/A</v>
      </c>
      <c r="Q104" t="e">
        <f>VLOOKUP($E104,Facilities!$B:$W,MATCH(Q$2,Table1[[#Headers],[Facility Name]:[in partner]],0),FALSE)</f>
        <v>#N/A</v>
      </c>
      <c r="R104" t="e">
        <f>VLOOKUP($E104,Facilities!$B:$W,MATCH(R$2,Table1[[#Headers],[Facility Name]:[in partner]],0),FALSE)</f>
        <v>#N/A</v>
      </c>
      <c r="S104" t="e">
        <f>VLOOKUP($E104,Facilities!$B:$W,MATCH(S$2,Table1[[#Headers],[Facility Name]:[in partner]],0),FALSE)</f>
        <v>#N/A</v>
      </c>
      <c r="T104" t="e">
        <f>VLOOKUP($E104,Facilities!$B:$W,MATCH(T$2,Table1[[#Headers],[Facility Name]:[in partner]],0),FALSE)</f>
        <v>#N/A</v>
      </c>
      <c r="U104" t="e">
        <f>VLOOKUP($E104,Facilities!$B:$W,MATCH(U$2,Table1[[#Headers],[Facility Name]:[in partner]],0),FALSE)</f>
        <v>#N/A</v>
      </c>
      <c r="V104" t="e">
        <f>VLOOKUP($E104,Facilities!$B:$W,MATCH(V$2,Table1[[#Headers],[Facility Name]:[in partner]],0),FALSE)</f>
        <v>#N/A</v>
      </c>
      <c r="W104" t="e">
        <f>VLOOKUP($E104,Facilities!$B:$W,MATCH(W$2,Table1[[#Headers],[Facility Name]:[in partner]],0),FALSE)</f>
        <v>#N/A</v>
      </c>
      <c r="X104" t="e">
        <f>VLOOKUP($E104,Facilities!$B:$W,MATCH(X$2,Table1[[#Headers],[Facility Name]:[in partner]],0),FALSE)</f>
        <v>#N/A</v>
      </c>
    </row>
    <row r="105" spans="1:24">
      <c r="A105" s="6" t="s">
        <v>1207</v>
      </c>
      <c r="B105" s="6" t="s">
        <v>1208</v>
      </c>
      <c r="C105" s="6" t="s">
        <v>963</v>
      </c>
      <c r="D105" s="6" t="s">
        <v>977</v>
      </c>
      <c r="E105" s="6" t="s">
        <v>1209</v>
      </c>
      <c r="F105" t="e">
        <f>VLOOKUP($E105,Facilities!$B:$W,MATCH(F$2,Table1[[#Headers],[Facility Name]:[in partner]],0),FALSE)</f>
        <v>#N/A</v>
      </c>
      <c r="G105" t="e">
        <f>VLOOKUP($E105,Facilities!$B:$W,MATCH(G$2,Table1[[#Headers],[Facility Name]:[in partner]],0),FALSE)</f>
        <v>#N/A</v>
      </c>
      <c r="H105" t="e">
        <f>VLOOKUP($E105,Facilities!$B:$W,MATCH(H$2,Table1[[#Headers],[Facility Name]:[in partner]],0),FALSE)</f>
        <v>#N/A</v>
      </c>
      <c r="I105" t="e">
        <f>VLOOKUP($E105,Facilities!$B:$W,MATCH(I$2,Table1[[#Headers],[Facility Name]:[in partner]],0),FALSE)</f>
        <v>#N/A</v>
      </c>
      <c r="J105" t="e">
        <f>VLOOKUP($E105,Facilities!$B:$W,MATCH(J$2,Table1[[#Headers],[Facility Name]:[in partner]],0),FALSE)</f>
        <v>#N/A</v>
      </c>
      <c r="K105" t="e">
        <f>VLOOKUP($E105,Facilities!$B:$W,MATCH(K$2,Table1[[#Headers],[Facility Name]:[in partner]],0),FALSE)</f>
        <v>#N/A</v>
      </c>
      <c r="L105" t="e">
        <f>VLOOKUP($E105,Facilities!$B:$W,MATCH(L$2,Table1[[#Headers],[Facility Name]:[in partner]],0),FALSE)</f>
        <v>#N/A</v>
      </c>
      <c r="M105" t="e">
        <f>VLOOKUP($E105,Facilities!$B:$W,MATCH(M$2,Table1[[#Headers],[Facility Name]:[in partner]],0),FALSE)</f>
        <v>#N/A</v>
      </c>
      <c r="N105" t="e">
        <f>VLOOKUP($E105,Facilities!$B:$W,MATCH(N$2,Table1[[#Headers],[Facility Name]:[in partner]],0),FALSE)</f>
        <v>#N/A</v>
      </c>
      <c r="O105" t="e">
        <f>VLOOKUP($E105,Facilities!$B:$W,MATCH(O$2,Table1[[#Headers],[Facility Name]:[in partner]],0),FALSE)</f>
        <v>#N/A</v>
      </c>
      <c r="P105" t="e">
        <f>VLOOKUP($E105,Facilities!$B:$W,MATCH(P$2,Table1[[#Headers],[Facility Name]:[in partner]],0),FALSE)</f>
        <v>#N/A</v>
      </c>
      <c r="Q105" t="e">
        <f>VLOOKUP($E105,Facilities!$B:$W,MATCH(Q$2,Table1[[#Headers],[Facility Name]:[in partner]],0),FALSE)</f>
        <v>#N/A</v>
      </c>
      <c r="R105" t="e">
        <f>VLOOKUP($E105,Facilities!$B:$W,MATCH(R$2,Table1[[#Headers],[Facility Name]:[in partner]],0),FALSE)</f>
        <v>#N/A</v>
      </c>
      <c r="S105" t="e">
        <f>VLOOKUP($E105,Facilities!$B:$W,MATCH(S$2,Table1[[#Headers],[Facility Name]:[in partner]],0),FALSE)</f>
        <v>#N/A</v>
      </c>
      <c r="T105" t="e">
        <f>VLOOKUP($E105,Facilities!$B:$W,MATCH(T$2,Table1[[#Headers],[Facility Name]:[in partner]],0),FALSE)</f>
        <v>#N/A</v>
      </c>
      <c r="U105" t="e">
        <f>VLOOKUP($E105,Facilities!$B:$W,MATCH(U$2,Table1[[#Headers],[Facility Name]:[in partner]],0),FALSE)</f>
        <v>#N/A</v>
      </c>
      <c r="V105" t="e">
        <f>VLOOKUP($E105,Facilities!$B:$W,MATCH(V$2,Table1[[#Headers],[Facility Name]:[in partner]],0),FALSE)</f>
        <v>#N/A</v>
      </c>
      <c r="W105" t="e">
        <f>VLOOKUP($E105,Facilities!$B:$W,MATCH(W$2,Table1[[#Headers],[Facility Name]:[in partner]],0),FALSE)</f>
        <v>#N/A</v>
      </c>
      <c r="X105" t="e">
        <f>VLOOKUP($E105,Facilities!$B:$W,MATCH(X$2,Table1[[#Headers],[Facility Name]:[in partner]],0),FALSE)</f>
        <v>#N/A</v>
      </c>
    </row>
    <row r="106" spans="1:24">
      <c r="A106" s="6" t="s">
        <v>1210</v>
      </c>
      <c r="B106" s="6" t="s">
        <v>1211</v>
      </c>
      <c r="C106" s="6" t="s">
        <v>973</v>
      </c>
      <c r="D106" s="6" t="s">
        <v>957</v>
      </c>
      <c r="E106" s="6" t="s">
        <v>1212</v>
      </c>
      <c r="F106" t="e">
        <f>VLOOKUP($E106,Facilities!$B:$W,MATCH(F$2,Table1[[#Headers],[Facility Name]:[in partner]],0),FALSE)</f>
        <v>#N/A</v>
      </c>
      <c r="G106" t="e">
        <f>VLOOKUP($E106,Facilities!$B:$W,MATCH(G$2,Table1[[#Headers],[Facility Name]:[in partner]],0),FALSE)</f>
        <v>#N/A</v>
      </c>
      <c r="H106" t="e">
        <f>VLOOKUP($E106,Facilities!$B:$W,MATCH(H$2,Table1[[#Headers],[Facility Name]:[in partner]],0),FALSE)</f>
        <v>#N/A</v>
      </c>
      <c r="I106" t="e">
        <f>VLOOKUP($E106,Facilities!$B:$W,MATCH(I$2,Table1[[#Headers],[Facility Name]:[in partner]],0),FALSE)</f>
        <v>#N/A</v>
      </c>
      <c r="J106" t="e">
        <f>VLOOKUP($E106,Facilities!$B:$W,MATCH(J$2,Table1[[#Headers],[Facility Name]:[in partner]],0),FALSE)</f>
        <v>#N/A</v>
      </c>
      <c r="K106" t="e">
        <f>VLOOKUP($E106,Facilities!$B:$W,MATCH(K$2,Table1[[#Headers],[Facility Name]:[in partner]],0),FALSE)</f>
        <v>#N/A</v>
      </c>
      <c r="L106" t="e">
        <f>VLOOKUP($E106,Facilities!$B:$W,MATCH(L$2,Table1[[#Headers],[Facility Name]:[in partner]],0),FALSE)</f>
        <v>#N/A</v>
      </c>
      <c r="M106" t="e">
        <f>VLOOKUP($E106,Facilities!$B:$W,MATCH(M$2,Table1[[#Headers],[Facility Name]:[in partner]],0),FALSE)</f>
        <v>#N/A</v>
      </c>
      <c r="N106" t="e">
        <f>VLOOKUP($E106,Facilities!$B:$W,MATCH(N$2,Table1[[#Headers],[Facility Name]:[in partner]],0),FALSE)</f>
        <v>#N/A</v>
      </c>
      <c r="O106" t="e">
        <f>VLOOKUP($E106,Facilities!$B:$W,MATCH(O$2,Table1[[#Headers],[Facility Name]:[in partner]],0),FALSE)</f>
        <v>#N/A</v>
      </c>
      <c r="P106" t="e">
        <f>VLOOKUP($E106,Facilities!$B:$W,MATCH(P$2,Table1[[#Headers],[Facility Name]:[in partner]],0),FALSE)</f>
        <v>#N/A</v>
      </c>
      <c r="Q106" t="e">
        <f>VLOOKUP($E106,Facilities!$B:$W,MATCH(Q$2,Table1[[#Headers],[Facility Name]:[in partner]],0),FALSE)</f>
        <v>#N/A</v>
      </c>
      <c r="R106" t="e">
        <f>VLOOKUP($E106,Facilities!$B:$W,MATCH(R$2,Table1[[#Headers],[Facility Name]:[in partner]],0),FALSE)</f>
        <v>#N/A</v>
      </c>
      <c r="S106" t="e">
        <f>VLOOKUP($E106,Facilities!$B:$W,MATCH(S$2,Table1[[#Headers],[Facility Name]:[in partner]],0),FALSE)</f>
        <v>#N/A</v>
      </c>
      <c r="T106" t="e">
        <f>VLOOKUP($E106,Facilities!$B:$W,MATCH(T$2,Table1[[#Headers],[Facility Name]:[in partner]],0),FALSE)</f>
        <v>#N/A</v>
      </c>
      <c r="U106" t="e">
        <f>VLOOKUP($E106,Facilities!$B:$W,MATCH(U$2,Table1[[#Headers],[Facility Name]:[in partner]],0),FALSE)</f>
        <v>#N/A</v>
      </c>
      <c r="V106" t="e">
        <f>VLOOKUP($E106,Facilities!$B:$W,MATCH(V$2,Table1[[#Headers],[Facility Name]:[in partner]],0),FALSE)</f>
        <v>#N/A</v>
      </c>
      <c r="W106" t="e">
        <f>VLOOKUP($E106,Facilities!$B:$W,MATCH(W$2,Table1[[#Headers],[Facility Name]:[in partner]],0),FALSE)</f>
        <v>#N/A</v>
      </c>
      <c r="X106" t="e">
        <f>VLOOKUP($E106,Facilities!$B:$W,MATCH(X$2,Table1[[#Headers],[Facility Name]:[in partner]],0),FALSE)</f>
        <v>#N/A</v>
      </c>
    </row>
    <row r="107" spans="1:24">
      <c r="A107" s="6" t="s">
        <v>1213</v>
      </c>
      <c r="B107" s="6" t="s">
        <v>1214</v>
      </c>
      <c r="C107" s="6" t="s">
        <v>956</v>
      </c>
      <c r="D107" s="6" t="s">
        <v>967</v>
      </c>
      <c r="E107" s="6" t="s">
        <v>633</v>
      </c>
      <c r="F107" t="str">
        <f>VLOOKUP($E107,Facilities!$B:$W,MATCH(F$2,Table1[[#Headers],[Facility Name]:[in partner]],0),FALSE)</f>
        <v>25 Uxbridge Road</v>
      </c>
      <c r="G107" t="str">
        <f>VLOOKUP($E107,Facilities!$B:$W,MATCH(G$2,Table1[[#Headers],[Facility Name]:[in partner]],0),FALSE)</f>
        <v>Howick</v>
      </c>
      <c r="H107" t="str">
        <f>VLOOKUP($E107,Facilities!$B:$W,MATCH(H$2,Table1[[#Headers],[Facility Name]:[in partner]],0),FALSE)</f>
        <v>Council-owned</v>
      </c>
      <c r="I107" t="str">
        <f>VLOOKUP($E107,Facilities!$B:$W,MATCH(I$2,Table1[[#Headers],[Facility Name]:[in partner]],0),FALSE)</f>
        <v>Connected Communities</v>
      </c>
      <c r="J107" t="str">
        <f>VLOOKUP($E107,Facilities!$B:$W,MATCH(J$2,Table1[[#Headers],[Facility Name]:[in partner]],0),FALSE)</f>
        <v>Council led</v>
      </c>
      <c r="K107" t="str">
        <f>VLOOKUP($E107,Facilities!$B:$W,MATCH(K$2,Table1[[#Headers],[Facility Name]:[in partner]],0),FALSE)</f>
        <v>Community Library</v>
      </c>
      <c r="L107" t="str">
        <f>VLOOKUP($E107,Facilities!$B:$W,MATCH(L$2,Table1[[#Headers],[Facility Name]:[in partner]],0),FALSE)</f>
        <v>N</v>
      </c>
      <c r="M107" t="str">
        <f>VLOOKUP($E107,Facilities!$B:$W,MATCH(M$2,Table1[[#Headers],[Facility Name]:[in partner]],0),FALSE)</f>
        <v>Internally operated</v>
      </c>
      <c r="N107">
        <f>VLOOKUP($E107,Facilities!$B:$W,MATCH(N$2,Table1[[#Headers],[Facility Name]:[in partner]],0),FALSE)</f>
        <v>0</v>
      </c>
      <c r="O107" t="str">
        <f>VLOOKUP($E107,Facilities!$B:$W,MATCH(O$2,Table1[[#Headers],[Facility Name]:[in partner]],0),FALSE)</f>
        <v>Lead and Coach</v>
      </c>
      <c r="P107">
        <f>VLOOKUP($E107,Facilities!$B:$W,MATCH(P$2,Table1[[#Headers],[Facility Name]:[in partner]],0),FALSE)</f>
        <v>0</v>
      </c>
      <c r="Q107">
        <f>VLOOKUP($E107,Facilities!$B:$W,MATCH(Q$2,Table1[[#Headers],[Facility Name]:[in partner]],0),FALSE)</f>
        <v>0</v>
      </c>
      <c r="R107">
        <f>VLOOKUP($E107,Facilities!$B:$W,MATCH(R$2,Table1[[#Headers],[Facility Name]:[in partner]],0),FALSE)</f>
        <v>0</v>
      </c>
      <c r="S107" t="str">
        <f>VLOOKUP($E107,Facilities!$B:$W,MATCH(S$2,Table1[[#Headers],[Facility Name]:[in partner]],0),FALSE)</f>
        <v>Y</v>
      </c>
      <c r="T107">
        <f>VLOOKUP($E107,Facilities!$B:$W,MATCH(T$2,Table1[[#Headers],[Facility Name]:[in partner]],0),FALSE)</f>
        <v>0</v>
      </c>
      <c r="U107">
        <f>VLOOKUP($E107,Facilities!$B:$W,MATCH(U$2,Table1[[#Headers],[Facility Name]:[in partner]],0),FALSE)</f>
        <v>0</v>
      </c>
      <c r="V107" t="e">
        <f>VLOOKUP($E107,Facilities!$B:$W,MATCH(V$2,Table1[[#Headers],[Facility Name]:[in partner]],0),FALSE)</f>
        <v>#N/A</v>
      </c>
      <c r="W107" t="str">
        <f>VLOOKUP($E107,Facilities!$B:$W,MATCH(W$2,Table1[[#Headers],[Facility Name]:[in partner]],0),FALSE)</f>
        <v>N</v>
      </c>
      <c r="X107" t="e">
        <f>VLOOKUP($E107,Facilities!$B:$W,MATCH(X$2,Table1[[#Headers],[Facility Name]:[in partner]],0),FALSE)</f>
        <v>#N/A</v>
      </c>
    </row>
    <row r="108" spans="1:24">
      <c r="A108" s="6" t="s">
        <v>1215</v>
      </c>
      <c r="B108" s="6" t="s">
        <v>1216</v>
      </c>
      <c r="C108" s="6" t="s">
        <v>973</v>
      </c>
      <c r="D108" s="6" t="s">
        <v>981</v>
      </c>
      <c r="E108" s="6" t="s">
        <v>1217</v>
      </c>
      <c r="F108" t="e">
        <f>VLOOKUP($E108,Facilities!$B:$W,MATCH(F$2,Table1[[#Headers],[Facility Name]:[in partner]],0),FALSE)</f>
        <v>#N/A</v>
      </c>
      <c r="G108" t="e">
        <f>VLOOKUP($E108,Facilities!$B:$W,MATCH(G$2,Table1[[#Headers],[Facility Name]:[in partner]],0),FALSE)</f>
        <v>#N/A</v>
      </c>
      <c r="H108" t="e">
        <f>VLOOKUP($E108,Facilities!$B:$W,MATCH(H$2,Table1[[#Headers],[Facility Name]:[in partner]],0),FALSE)</f>
        <v>#N/A</v>
      </c>
      <c r="I108" t="e">
        <f>VLOOKUP($E108,Facilities!$B:$W,MATCH(I$2,Table1[[#Headers],[Facility Name]:[in partner]],0),FALSE)</f>
        <v>#N/A</v>
      </c>
      <c r="J108" t="e">
        <f>VLOOKUP($E108,Facilities!$B:$W,MATCH(J$2,Table1[[#Headers],[Facility Name]:[in partner]],0),FALSE)</f>
        <v>#N/A</v>
      </c>
      <c r="K108" t="e">
        <f>VLOOKUP($E108,Facilities!$B:$W,MATCH(K$2,Table1[[#Headers],[Facility Name]:[in partner]],0),FALSE)</f>
        <v>#N/A</v>
      </c>
      <c r="L108" t="e">
        <f>VLOOKUP($E108,Facilities!$B:$W,MATCH(L$2,Table1[[#Headers],[Facility Name]:[in partner]],0),FALSE)</f>
        <v>#N/A</v>
      </c>
      <c r="M108" t="e">
        <f>VLOOKUP($E108,Facilities!$B:$W,MATCH(M$2,Table1[[#Headers],[Facility Name]:[in partner]],0),FALSE)</f>
        <v>#N/A</v>
      </c>
      <c r="N108" t="e">
        <f>VLOOKUP($E108,Facilities!$B:$W,MATCH(N$2,Table1[[#Headers],[Facility Name]:[in partner]],0),FALSE)</f>
        <v>#N/A</v>
      </c>
      <c r="O108" t="e">
        <f>VLOOKUP($E108,Facilities!$B:$W,MATCH(O$2,Table1[[#Headers],[Facility Name]:[in partner]],0),FALSE)</f>
        <v>#N/A</v>
      </c>
      <c r="P108" t="e">
        <f>VLOOKUP($E108,Facilities!$B:$W,MATCH(P$2,Table1[[#Headers],[Facility Name]:[in partner]],0),FALSE)</f>
        <v>#N/A</v>
      </c>
      <c r="Q108" t="e">
        <f>VLOOKUP($E108,Facilities!$B:$W,MATCH(Q$2,Table1[[#Headers],[Facility Name]:[in partner]],0),FALSE)</f>
        <v>#N/A</v>
      </c>
      <c r="R108" t="e">
        <f>VLOOKUP($E108,Facilities!$B:$W,MATCH(R$2,Table1[[#Headers],[Facility Name]:[in partner]],0),FALSE)</f>
        <v>#N/A</v>
      </c>
      <c r="S108" t="e">
        <f>VLOOKUP($E108,Facilities!$B:$W,MATCH(S$2,Table1[[#Headers],[Facility Name]:[in partner]],0),FALSE)</f>
        <v>#N/A</v>
      </c>
      <c r="T108" t="e">
        <f>VLOOKUP($E108,Facilities!$B:$W,MATCH(T$2,Table1[[#Headers],[Facility Name]:[in partner]],0),FALSE)</f>
        <v>#N/A</v>
      </c>
      <c r="U108" t="e">
        <f>VLOOKUP($E108,Facilities!$B:$W,MATCH(U$2,Table1[[#Headers],[Facility Name]:[in partner]],0),FALSE)</f>
        <v>#N/A</v>
      </c>
      <c r="V108" t="e">
        <f>VLOOKUP($E108,Facilities!$B:$W,MATCH(V$2,Table1[[#Headers],[Facility Name]:[in partner]],0),FALSE)</f>
        <v>#N/A</v>
      </c>
      <c r="W108" t="e">
        <f>VLOOKUP($E108,Facilities!$B:$W,MATCH(W$2,Table1[[#Headers],[Facility Name]:[in partner]],0),FALSE)</f>
        <v>#N/A</v>
      </c>
      <c r="X108" t="e">
        <f>VLOOKUP($E108,Facilities!$B:$W,MATCH(X$2,Table1[[#Headers],[Facility Name]:[in partner]],0),FALSE)</f>
        <v>#N/A</v>
      </c>
    </row>
    <row r="109" spans="1:24">
      <c r="A109" s="6" t="s">
        <v>1218</v>
      </c>
      <c r="B109" s="6" t="s">
        <v>1219</v>
      </c>
      <c r="C109" s="6" t="s">
        <v>973</v>
      </c>
      <c r="D109" s="6" t="s">
        <v>957</v>
      </c>
      <c r="E109" s="6" t="s">
        <v>319</v>
      </c>
      <c r="F109" t="str">
        <f>VLOOKUP($E109,Facilities!$B:$W,MATCH(F$2,Table1[[#Headers],[Facility Name]:[in partner]],0),FALSE)</f>
        <v>7 The Strand</v>
      </c>
      <c r="G109" t="str">
        <f>VLOOKUP($E109,Facilities!$B:$W,MATCH(G$2,Table1[[#Headers],[Facility Name]:[in partner]],0),FALSE)</f>
        <v>Devonport-Takapuna</v>
      </c>
      <c r="H109" t="str">
        <f>VLOOKUP($E109,Facilities!$B:$W,MATCH(H$2,Table1[[#Headers],[Facility Name]:[in partner]],0),FALSE)</f>
        <v>Council-owned</v>
      </c>
      <c r="I109" t="str">
        <f>VLOOKUP($E109,Facilities!$B:$W,MATCH(I$2,Table1[[#Headers],[Facility Name]:[in partner]],0),FALSE)</f>
        <v>VH Team</v>
      </c>
      <c r="J109" t="str">
        <f>VLOOKUP($E109,Facilities!$B:$W,MATCH(J$2,Table1[[#Headers],[Facility Name]:[in partner]],0),FALSE)</f>
        <v>Council led</v>
      </c>
      <c r="K109" t="str">
        <f>VLOOKUP($E109,Facilities!$B:$W,MATCH(K$2,Table1[[#Headers],[Facility Name]:[in partner]],0),FALSE)</f>
        <v>Venue for Hire</v>
      </c>
      <c r="L109" t="str">
        <f>VLOOKUP($E109,Facilities!$B:$W,MATCH(L$2,Table1[[#Headers],[Facility Name]:[in partner]],0),FALSE)</f>
        <v>Y</v>
      </c>
      <c r="M109" t="str">
        <f>VLOOKUP($E109,Facilities!$B:$W,MATCH(M$2,Table1[[#Headers],[Facility Name]:[in partner]],0),FALSE)</f>
        <v>Internally operated</v>
      </c>
      <c r="N109">
        <f>VLOOKUP($E109,Facilities!$B:$W,MATCH(N$2,Table1[[#Headers],[Facility Name]:[in partner]],0),FALSE)</f>
        <v>0</v>
      </c>
      <c r="O109" t="str">
        <f>VLOOKUP($E109,Facilities!$B:$W,MATCH(O$2,Table1[[#Headers],[Facility Name]:[in partner]],0),FALSE)</f>
        <v>Venue for Hire</v>
      </c>
      <c r="P109">
        <f>VLOOKUP($E109,Facilities!$B:$W,MATCH(P$2,Table1[[#Headers],[Facility Name]:[in partner]],0),FALSE)</f>
        <v>0</v>
      </c>
      <c r="Q109">
        <f>VLOOKUP($E109,Facilities!$B:$W,MATCH(Q$2,Table1[[#Headers],[Facility Name]:[in partner]],0),FALSE)</f>
        <v>0</v>
      </c>
      <c r="R109">
        <f>VLOOKUP($E109,Facilities!$B:$W,MATCH(R$2,Table1[[#Headers],[Facility Name]:[in partner]],0),FALSE)</f>
        <v>0</v>
      </c>
      <c r="S109">
        <f>VLOOKUP($E109,Facilities!$B:$W,MATCH(S$2,Table1[[#Headers],[Facility Name]:[in partner]],0),FALSE)</f>
        <v>0</v>
      </c>
      <c r="T109">
        <f>VLOOKUP($E109,Facilities!$B:$W,MATCH(T$2,Table1[[#Headers],[Facility Name]:[in partner]],0),FALSE)</f>
        <v>0</v>
      </c>
      <c r="U109" t="str">
        <f>VLOOKUP($E109,Facilities!$B:$W,MATCH(U$2,Table1[[#Headers],[Facility Name]:[in partner]],0),FALSE)</f>
        <v>Y</v>
      </c>
      <c r="V109" t="str">
        <f>VLOOKUP($E109,Facilities!$B:$W,MATCH(V$2,Table1[[#Headers],[Facility Name]:[in partner]],0),FALSE)</f>
        <v>Takapuna War Memorial Hall</v>
      </c>
      <c r="W109" t="str">
        <f>VLOOKUP($E109,Facilities!$B:$W,MATCH(W$2,Table1[[#Headers],[Facility Name]:[in partner]],0),FALSE)</f>
        <v>Y</v>
      </c>
      <c r="X109" t="e">
        <f>VLOOKUP($E109,Facilities!$B:$W,MATCH(X$2,Table1[[#Headers],[Facility Name]:[in partner]],0),FALSE)</f>
        <v>#N/A</v>
      </c>
    </row>
    <row r="110" spans="1:24">
      <c r="A110" s="6" t="s">
        <v>1220</v>
      </c>
      <c r="B110" s="6" t="s">
        <v>1221</v>
      </c>
      <c r="C110" s="6" t="s">
        <v>973</v>
      </c>
      <c r="D110" s="6" t="s">
        <v>957</v>
      </c>
      <c r="E110" s="6" t="s">
        <v>25</v>
      </c>
      <c r="F110" t="str">
        <f>VLOOKUP($E110,Facilities!$B:$W,MATCH(F$2,Table1[[#Headers],[Facility Name]:[in partner]],0),FALSE)</f>
        <v>72 Bayview Road</v>
      </c>
      <c r="G110" t="str">
        <f>VLOOKUP($E110,Facilities!$B:$W,MATCH(G$2,Table1[[#Headers],[Facility Name]:[in partner]],0),FALSE)</f>
        <v>Kaipatiki</v>
      </c>
      <c r="H110" t="str">
        <f>VLOOKUP($E110,Facilities!$B:$W,MATCH(H$2,Table1[[#Headers],[Facility Name]:[in partner]],0),FALSE)</f>
        <v>Community lease</v>
      </c>
      <c r="I110" t="str">
        <f>VLOOKUP($E110,Facilities!$B:$W,MATCH(I$2,Table1[[#Headers],[Facility Name]:[in partner]],0),FALSE)</f>
        <v>Connected Communities</v>
      </c>
      <c r="J110" t="str">
        <f>VLOOKUP($E110,Facilities!$B:$W,MATCH(J$2,Table1[[#Headers],[Facility Name]:[in partner]],0),FALSE)</f>
        <v>Community led</v>
      </c>
      <c r="K110" t="str">
        <f>VLOOKUP($E110,Facilities!$B:$W,MATCH(K$2,Table1[[#Headers],[Facility Name]:[in partner]],0),FALSE)</f>
        <v>Community Centre</v>
      </c>
      <c r="L110" t="str">
        <f>VLOOKUP($E110,Facilities!$B:$W,MATCH(L$2,Table1[[#Headers],[Facility Name]:[in partner]],0),FALSE)</f>
        <v>Y</v>
      </c>
      <c r="M110" t="str">
        <f>VLOOKUP($E110,Facilities!$B:$W,MATCH(M$2,Table1[[#Headers],[Facility Name]:[in partner]],0),FALSE)</f>
        <v>Service agreement</v>
      </c>
      <c r="N110">
        <f>VLOOKUP($E110,Facilities!$B:$W,MATCH(N$2,Table1[[#Headers],[Facility Name]:[in partner]],0),FALSE)</f>
        <v>0</v>
      </c>
      <c r="O110" t="str">
        <f>VLOOKUP($E110,Facilities!$B:$W,MATCH(O$2,Table1[[#Headers],[Facility Name]:[in partner]],0),FALSE)</f>
        <v>Place &amp; Partner Specialists (Community)</v>
      </c>
      <c r="P110" t="str">
        <f>VLOOKUP($E110,Facilities!$B:$W,MATCH(P$2,Table1[[#Headers],[Facility Name]:[in partner]],0),FALSE)</f>
        <v>Y</v>
      </c>
      <c r="Q110">
        <f>VLOOKUP($E110,Facilities!$B:$W,MATCH(Q$2,Table1[[#Headers],[Facility Name]:[in partner]],0),FALSE)</f>
        <v>0</v>
      </c>
      <c r="R110">
        <f>VLOOKUP($E110,Facilities!$B:$W,MATCH(R$2,Table1[[#Headers],[Facility Name]:[in partner]],0),FALSE)</f>
        <v>0</v>
      </c>
      <c r="S110">
        <f>VLOOKUP($E110,Facilities!$B:$W,MATCH(S$2,Table1[[#Headers],[Facility Name]:[in partner]],0),FALSE)</f>
        <v>0</v>
      </c>
      <c r="T110">
        <f>VLOOKUP($E110,Facilities!$B:$W,MATCH(T$2,Table1[[#Headers],[Facility Name]:[in partner]],0),FALSE)</f>
        <v>0</v>
      </c>
      <c r="U110">
        <f>VLOOKUP($E110,Facilities!$B:$W,MATCH(U$2,Table1[[#Headers],[Facility Name]:[in partner]],0),FALSE)</f>
        <v>0</v>
      </c>
      <c r="V110" t="str">
        <f>VLOOKUP($E110,Facilities!$B:$W,MATCH(V$2,Table1[[#Headers],[Facility Name]:[in partner]],0),FALSE)</f>
        <v>Bayview Community Centre</v>
      </c>
      <c r="W110" t="str">
        <f>VLOOKUP($E110,Facilities!$B:$W,MATCH(W$2,Table1[[#Headers],[Facility Name]:[in partner]],0),FALSE)</f>
        <v>N</v>
      </c>
      <c r="X110" t="str">
        <f>VLOOKUP($E110,Facilities!$B:$W,MATCH(X$2,Table1[[#Headers],[Facility Name]:[in partner]],0),FALSE)</f>
        <v>Bayview Community Centre</v>
      </c>
    </row>
    <row r="111" spans="1:24">
      <c r="A111" s="6" t="s">
        <v>1222</v>
      </c>
      <c r="B111" s="6" t="s">
        <v>1223</v>
      </c>
      <c r="C111" s="6" t="s">
        <v>956</v>
      </c>
      <c r="D111" s="6" t="s">
        <v>967</v>
      </c>
      <c r="E111" s="6" t="s">
        <v>669</v>
      </c>
      <c r="F111" t="str">
        <f>VLOOKUP($E111,Facilities!$B:$W,MATCH(F$2,Table1[[#Headers],[Facility Name]:[in partner]],0),FALSE)</f>
        <v>90 Bentley Ave</v>
      </c>
      <c r="G111" t="str">
        <f>VLOOKUP($E111,Facilities!$B:$W,MATCH(G$2,Table1[[#Headers],[Facility Name]:[in partner]],0),FALSE)</f>
        <v>Kaipatiki</v>
      </c>
      <c r="H111" t="str">
        <f>VLOOKUP($E111,Facilities!$B:$W,MATCH(H$2,Table1[[#Headers],[Facility Name]:[in partner]],0),FALSE)</f>
        <v>Council-owned</v>
      </c>
      <c r="I111" t="str">
        <f>VLOOKUP($E111,Facilities!$B:$W,MATCH(I$2,Table1[[#Headers],[Facility Name]:[in partner]],0),FALSE)</f>
        <v>Connected Communities</v>
      </c>
      <c r="J111" t="str">
        <f>VLOOKUP($E111,Facilities!$B:$W,MATCH(J$2,Table1[[#Headers],[Facility Name]:[in partner]],0),FALSE)</f>
        <v>Council led</v>
      </c>
      <c r="K111" t="str">
        <f>VLOOKUP($E111,Facilities!$B:$W,MATCH(K$2,Table1[[#Headers],[Facility Name]:[in partner]],0),FALSE)</f>
        <v>Community Library</v>
      </c>
      <c r="L111" t="str">
        <f>VLOOKUP($E111,Facilities!$B:$W,MATCH(L$2,Table1[[#Headers],[Facility Name]:[in partner]],0),FALSE)</f>
        <v>N</v>
      </c>
      <c r="M111" t="str">
        <f>VLOOKUP($E111,Facilities!$B:$W,MATCH(M$2,Table1[[#Headers],[Facility Name]:[in partner]],0),FALSE)</f>
        <v>Internally operated</v>
      </c>
      <c r="N111">
        <f>VLOOKUP($E111,Facilities!$B:$W,MATCH(N$2,Table1[[#Headers],[Facility Name]:[in partner]],0),FALSE)</f>
        <v>0</v>
      </c>
      <c r="O111" t="str">
        <f>VLOOKUP($E111,Facilities!$B:$W,MATCH(O$2,Table1[[#Headers],[Facility Name]:[in partner]],0),FALSE)</f>
        <v>Lead and Coach</v>
      </c>
      <c r="P111">
        <f>VLOOKUP($E111,Facilities!$B:$W,MATCH(P$2,Table1[[#Headers],[Facility Name]:[in partner]],0),FALSE)</f>
        <v>0</v>
      </c>
      <c r="Q111">
        <f>VLOOKUP($E111,Facilities!$B:$W,MATCH(Q$2,Table1[[#Headers],[Facility Name]:[in partner]],0),FALSE)</f>
        <v>0</v>
      </c>
      <c r="R111">
        <f>VLOOKUP($E111,Facilities!$B:$W,MATCH(R$2,Table1[[#Headers],[Facility Name]:[in partner]],0),FALSE)</f>
        <v>0</v>
      </c>
      <c r="S111" t="str">
        <f>VLOOKUP($E111,Facilities!$B:$W,MATCH(S$2,Table1[[#Headers],[Facility Name]:[in partner]],0),FALSE)</f>
        <v>Y</v>
      </c>
      <c r="T111">
        <f>VLOOKUP($E111,Facilities!$B:$W,MATCH(T$2,Table1[[#Headers],[Facility Name]:[in partner]],0),FALSE)</f>
        <v>0</v>
      </c>
      <c r="U111">
        <f>VLOOKUP($E111,Facilities!$B:$W,MATCH(U$2,Table1[[#Headers],[Facility Name]:[in partner]],0),FALSE)</f>
        <v>0</v>
      </c>
      <c r="V111" t="e">
        <f>VLOOKUP($E111,Facilities!$B:$W,MATCH(V$2,Table1[[#Headers],[Facility Name]:[in partner]],0),FALSE)</f>
        <v>#N/A</v>
      </c>
      <c r="W111" t="str">
        <f>VLOOKUP($E111,Facilities!$B:$W,MATCH(W$2,Table1[[#Headers],[Facility Name]:[in partner]],0),FALSE)</f>
        <v>N</v>
      </c>
      <c r="X111" t="e">
        <f>VLOOKUP($E111,Facilities!$B:$W,MATCH(X$2,Table1[[#Headers],[Facility Name]:[in partner]],0),FALSE)</f>
        <v>#N/A</v>
      </c>
    </row>
    <row r="112" spans="1:24">
      <c r="A112" s="6" t="s">
        <v>1224</v>
      </c>
      <c r="B112" s="6" t="s">
        <v>1225</v>
      </c>
      <c r="C112" s="6" t="s">
        <v>973</v>
      </c>
      <c r="D112" s="6" t="s">
        <v>957</v>
      </c>
      <c r="E112" s="6" t="s">
        <v>1226</v>
      </c>
      <c r="F112" t="e">
        <f>VLOOKUP($E112,Facilities!$B:$W,MATCH(F$2,Table1[[#Headers],[Facility Name]:[in partner]],0),FALSE)</f>
        <v>#N/A</v>
      </c>
      <c r="G112" t="e">
        <f>VLOOKUP($E112,Facilities!$B:$W,MATCH(G$2,Table1[[#Headers],[Facility Name]:[in partner]],0),FALSE)</f>
        <v>#N/A</v>
      </c>
      <c r="H112" t="e">
        <f>VLOOKUP($E112,Facilities!$B:$W,MATCH(H$2,Table1[[#Headers],[Facility Name]:[in partner]],0),FALSE)</f>
        <v>#N/A</v>
      </c>
      <c r="I112" t="e">
        <f>VLOOKUP($E112,Facilities!$B:$W,MATCH(I$2,Table1[[#Headers],[Facility Name]:[in partner]],0),FALSE)</f>
        <v>#N/A</v>
      </c>
      <c r="J112" t="e">
        <f>VLOOKUP($E112,Facilities!$B:$W,MATCH(J$2,Table1[[#Headers],[Facility Name]:[in partner]],0),FALSE)</f>
        <v>#N/A</v>
      </c>
      <c r="K112" t="e">
        <f>VLOOKUP($E112,Facilities!$B:$W,MATCH(K$2,Table1[[#Headers],[Facility Name]:[in partner]],0),FALSE)</f>
        <v>#N/A</v>
      </c>
      <c r="L112" t="e">
        <f>VLOOKUP($E112,Facilities!$B:$W,MATCH(L$2,Table1[[#Headers],[Facility Name]:[in partner]],0),FALSE)</f>
        <v>#N/A</v>
      </c>
      <c r="M112" t="e">
        <f>VLOOKUP($E112,Facilities!$B:$W,MATCH(M$2,Table1[[#Headers],[Facility Name]:[in partner]],0),FALSE)</f>
        <v>#N/A</v>
      </c>
      <c r="N112" t="e">
        <f>VLOOKUP($E112,Facilities!$B:$W,MATCH(N$2,Table1[[#Headers],[Facility Name]:[in partner]],0),FALSE)</f>
        <v>#N/A</v>
      </c>
      <c r="O112" t="e">
        <f>VLOOKUP($E112,Facilities!$B:$W,MATCH(O$2,Table1[[#Headers],[Facility Name]:[in partner]],0),FALSE)</f>
        <v>#N/A</v>
      </c>
      <c r="P112" t="e">
        <f>VLOOKUP($E112,Facilities!$B:$W,MATCH(P$2,Table1[[#Headers],[Facility Name]:[in partner]],0),FALSE)</f>
        <v>#N/A</v>
      </c>
      <c r="Q112" t="e">
        <f>VLOOKUP($E112,Facilities!$B:$W,MATCH(Q$2,Table1[[#Headers],[Facility Name]:[in partner]],0),FALSE)</f>
        <v>#N/A</v>
      </c>
      <c r="R112" t="e">
        <f>VLOOKUP($E112,Facilities!$B:$W,MATCH(R$2,Table1[[#Headers],[Facility Name]:[in partner]],0),FALSE)</f>
        <v>#N/A</v>
      </c>
      <c r="S112" t="e">
        <f>VLOOKUP($E112,Facilities!$B:$W,MATCH(S$2,Table1[[#Headers],[Facility Name]:[in partner]],0),FALSE)</f>
        <v>#N/A</v>
      </c>
      <c r="T112" t="e">
        <f>VLOOKUP($E112,Facilities!$B:$W,MATCH(T$2,Table1[[#Headers],[Facility Name]:[in partner]],0),FALSE)</f>
        <v>#N/A</v>
      </c>
      <c r="U112" t="e">
        <f>VLOOKUP($E112,Facilities!$B:$W,MATCH(U$2,Table1[[#Headers],[Facility Name]:[in partner]],0),FALSE)</f>
        <v>#N/A</v>
      </c>
      <c r="V112" t="e">
        <f>VLOOKUP($E112,Facilities!$B:$W,MATCH(V$2,Table1[[#Headers],[Facility Name]:[in partner]],0),FALSE)</f>
        <v>#N/A</v>
      </c>
      <c r="W112" t="e">
        <f>VLOOKUP($E112,Facilities!$B:$W,MATCH(W$2,Table1[[#Headers],[Facility Name]:[in partner]],0),FALSE)</f>
        <v>#N/A</v>
      </c>
      <c r="X112" t="e">
        <f>VLOOKUP($E112,Facilities!$B:$W,MATCH(X$2,Table1[[#Headers],[Facility Name]:[in partner]],0),FALSE)</f>
        <v>#N/A</v>
      </c>
    </row>
    <row r="113" spans="1:24">
      <c r="A113" s="6" t="s">
        <v>1227</v>
      </c>
      <c r="B113" s="6" t="s">
        <v>1228</v>
      </c>
      <c r="C113" s="6" t="s">
        <v>956</v>
      </c>
      <c r="D113" s="6" t="s">
        <v>967</v>
      </c>
      <c r="E113" s="6" t="s">
        <v>1229</v>
      </c>
      <c r="F113" t="e">
        <f>VLOOKUP($E113,Facilities!$B:$W,MATCH(F$2,Table1[[#Headers],[Facility Name]:[in partner]],0),FALSE)</f>
        <v>#N/A</v>
      </c>
      <c r="G113" t="e">
        <f>VLOOKUP($E113,Facilities!$B:$W,MATCH(G$2,Table1[[#Headers],[Facility Name]:[in partner]],0),FALSE)</f>
        <v>#N/A</v>
      </c>
      <c r="H113" t="e">
        <f>VLOOKUP($E113,Facilities!$B:$W,MATCH(H$2,Table1[[#Headers],[Facility Name]:[in partner]],0),FALSE)</f>
        <v>#N/A</v>
      </c>
      <c r="I113" t="e">
        <f>VLOOKUP($E113,Facilities!$B:$W,MATCH(I$2,Table1[[#Headers],[Facility Name]:[in partner]],0),FALSE)</f>
        <v>#N/A</v>
      </c>
      <c r="J113" t="e">
        <f>VLOOKUP($E113,Facilities!$B:$W,MATCH(J$2,Table1[[#Headers],[Facility Name]:[in partner]],0),FALSE)</f>
        <v>#N/A</v>
      </c>
      <c r="K113" t="e">
        <f>VLOOKUP($E113,Facilities!$B:$W,MATCH(K$2,Table1[[#Headers],[Facility Name]:[in partner]],0),FALSE)</f>
        <v>#N/A</v>
      </c>
      <c r="L113" t="e">
        <f>VLOOKUP($E113,Facilities!$B:$W,MATCH(L$2,Table1[[#Headers],[Facility Name]:[in partner]],0),FALSE)</f>
        <v>#N/A</v>
      </c>
      <c r="M113" t="e">
        <f>VLOOKUP($E113,Facilities!$B:$W,MATCH(M$2,Table1[[#Headers],[Facility Name]:[in partner]],0),FALSE)</f>
        <v>#N/A</v>
      </c>
      <c r="N113" t="e">
        <f>VLOOKUP($E113,Facilities!$B:$W,MATCH(N$2,Table1[[#Headers],[Facility Name]:[in partner]],0),FALSE)</f>
        <v>#N/A</v>
      </c>
      <c r="O113" t="e">
        <f>VLOOKUP($E113,Facilities!$B:$W,MATCH(O$2,Table1[[#Headers],[Facility Name]:[in partner]],0),FALSE)</f>
        <v>#N/A</v>
      </c>
      <c r="P113" t="e">
        <f>VLOOKUP($E113,Facilities!$B:$W,MATCH(P$2,Table1[[#Headers],[Facility Name]:[in partner]],0),FALSE)</f>
        <v>#N/A</v>
      </c>
      <c r="Q113" t="e">
        <f>VLOOKUP($E113,Facilities!$B:$W,MATCH(Q$2,Table1[[#Headers],[Facility Name]:[in partner]],0),FALSE)</f>
        <v>#N/A</v>
      </c>
      <c r="R113" t="e">
        <f>VLOOKUP($E113,Facilities!$B:$W,MATCH(R$2,Table1[[#Headers],[Facility Name]:[in partner]],0),FALSE)</f>
        <v>#N/A</v>
      </c>
      <c r="S113" t="e">
        <f>VLOOKUP($E113,Facilities!$B:$W,MATCH(S$2,Table1[[#Headers],[Facility Name]:[in partner]],0),FALSE)</f>
        <v>#N/A</v>
      </c>
      <c r="T113" t="e">
        <f>VLOOKUP($E113,Facilities!$B:$W,MATCH(T$2,Table1[[#Headers],[Facility Name]:[in partner]],0),FALSE)</f>
        <v>#N/A</v>
      </c>
      <c r="U113" t="e">
        <f>VLOOKUP($E113,Facilities!$B:$W,MATCH(U$2,Table1[[#Headers],[Facility Name]:[in partner]],0),FALSE)</f>
        <v>#N/A</v>
      </c>
      <c r="V113" t="e">
        <f>VLOOKUP($E113,Facilities!$B:$W,MATCH(V$2,Table1[[#Headers],[Facility Name]:[in partner]],0),FALSE)</f>
        <v>#N/A</v>
      </c>
      <c r="W113" t="e">
        <f>VLOOKUP($E113,Facilities!$B:$W,MATCH(W$2,Table1[[#Headers],[Facility Name]:[in partner]],0),FALSE)</f>
        <v>#N/A</v>
      </c>
      <c r="X113" t="e">
        <f>VLOOKUP($E113,Facilities!$B:$W,MATCH(X$2,Table1[[#Headers],[Facility Name]:[in partner]],0),FALSE)</f>
        <v>#N/A</v>
      </c>
    </row>
    <row r="114" spans="1:24">
      <c r="A114" s="6" t="s">
        <v>1230</v>
      </c>
      <c r="B114" s="6" t="s">
        <v>1228</v>
      </c>
      <c r="C114" s="6" t="s">
        <v>963</v>
      </c>
      <c r="D114" s="6" t="s">
        <v>977</v>
      </c>
      <c r="E114" s="6" t="s">
        <v>784</v>
      </c>
      <c r="F114" t="str">
        <f>VLOOKUP($E114,Facilities!$B:$W,MATCH(F$2,Table1[[#Headers],[Facility Name]:[in partner]],0),FALSE)</f>
        <v>209 Great South Road</v>
      </c>
      <c r="G114" t="str">
        <f>VLOOKUP($E114,Facilities!$B:$W,MATCH(G$2,Table1[[#Headers],[Facility Name]:[in partner]],0),FALSE)</f>
        <v>Papakura</v>
      </c>
      <c r="H114" t="str">
        <f>VLOOKUP($E114,Facilities!$B:$W,MATCH(H$2,Table1[[#Headers],[Facility Name]:[in partner]],0),FALSE)</f>
        <v>Council-owned</v>
      </c>
      <c r="I114" t="str">
        <f>VLOOKUP($E114,Facilities!$B:$W,MATCH(I$2,Table1[[#Headers],[Facility Name]:[in partner]],0),FALSE)</f>
        <v>Connected Communities</v>
      </c>
      <c r="J114" t="str">
        <f>VLOOKUP($E114,Facilities!$B:$W,MATCH(J$2,Table1[[#Headers],[Facility Name]:[in partner]],0),FALSE)</f>
        <v>Community led</v>
      </c>
      <c r="K114" t="str">
        <f>VLOOKUP($E114,Facilities!$B:$W,MATCH(K$2,Table1[[#Headers],[Facility Name]:[in partner]],0),FALSE)</f>
        <v>Arts &amp; Culture</v>
      </c>
      <c r="L114" t="str">
        <f>VLOOKUP($E114,Facilities!$B:$W,MATCH(L$2,Table1[[#Headers],[Facility Name]:[in partner]],0),FALSE)</f>
        <v>N</v>
      </c>
      <c r="M114" t="str">
        <f>VLOOKUP($E114,Facilities!$B:$W,MATCH(M$2,Table1[[#Headers],[Facility Name]:[in partner]],0),FALSE)</f>
        <v>Funding agreement</v>
      </c>
      <c r="N114">
        <f>VLOOKUP($E114,Facilities!$B:$W,MATCH(N$2,Table1[[#Headers],[Facility Name]:[in partner]],0),FALSE)</f>
        <v>0</v>
      </c>
      <c r="O114" t="str">
        <f>VLOOKUP($E114,Facilities!$B:$W,MATCH(O$2,Table1[[#Headers],[Facility Name]:[in partner]],0),FALSE)</f>
        <v>Place &amp; Partner Specialists (Arts)</v>
      </c>
      <c r="P114">
        <f>VLOOKUP($E114,Facilities!$B:$W,MATCH(P$2,Table1[[#Headers],[Facility Name]:[in partner]],0),FALSE)</f>
        <v>0</v>
      </c>
      <c r="Q114">
        <f>VLOOKUP($E114,Facilities!$B:$W,MATCH(Q$2,Table1[[#Headers],[Facility Name]:[in partner]],0),FALSE)</f>
        <v>0</v>
      </c>
      <c r="R114" t="str">
        <f>VLOOKUP($E114,Facilities!$B:$W,MATCH(R$2,Table1[[#Headers],[Facility Name]:[in partner]],0),FALSE)</f>
        <v>Y</v>
      </c>
      <c r="S114">
        <f>VLOOKUP($E114,Facilities!$B:$W,MATCH(S$2,Table1[[#Headers],[Facility Name]:[in partner]],0),FALSE)</f>
        <v>0</v>
      </c>
      <c r="T114">
        <f>VLOOKUP($E114,Facilities!$B:$W,MATCH(T$2,Table1[[#Headers],[Facility Name]:[in partner]],0),FALSE)</f>
        <v>0</v>
      </c>
      <c r="U114">
        <f>VLOOKUP($E114,Facilities!$B:$W,MATCH(U$2,Table1[[#Headers],[Facility Name]:[in partner]],0),FALSE)</f>
        <v>0</v>
      </c>
      <c r="V114" t="e">
        <f>VLOOKUP($E114,Facilities!$B:$W,MATCH(V$2,Table1[[#Headers],[Facility Name]:[in partner]],0),FALSE)</f>
        <v>#N/A</v>
      </c>
      <c r="W114" t="str">
        <f>VLOOKUP($E114,Facilities!$B:$W,MATCH(W$2,Table1[[#Headers],[Facility Name]:[in partner]],0),FALSE)</f>
        <v>N</v>
      </c>
      <c r="X114" t="str">
        <f>VLOOKUP($E114,Facilities!$B:$W,MATCH(X$2,Table1[[#Headers],[Facility Name]:[in partner]],0),FALSE)</f>
        <v>Papakura Museum</v>
      </c>
    </row>
    <row r="115" spans="1:24">
      <c r="A115" s="6" t="s">
        <v>1231</v>
      </c>
      <c r="B115" s="6" t="s">
        <v>1232</v>
      </c>
      <c r="C115" s="6" t="s">
        <v>963</v>
      </c>
      <c r="D115" s="6" t="s">
        <v>1081</v>
      </c>
      <c r="E115" s="6" t="s">
        <v>777</v>
      </c>
      <c r="F115" t="str">
        <f>VLOOKUP($E115,Facilities!$B:$W,MATCH(F$2,Table1[[#Headers],[Facility Name]:[in partner]],0),FALSE)</f>
        <v>13 Ray Small Drive</v>
      </c>
      <c r="G115" t="str">
        <f>VLOOKUP($E115,Facilities!$B:$W,MATCH(G$2,Table1[[#Headers],[Facility Name]:[in partner]],0),FALSE)</f>
        <v>Papakura</v>
      </c>
      <c r="H115" t="str">
        <f>VLOOKUP($E115,Facilities!$B:$W,MATCH(H$2,Table1[[#Headers],[Facility Name]:[in partner]],0),FALSE)</f>
        <v>Council-owned</v>
      </c>
      <c r="I115" t="str">
        <f>VLOOKUP($E115,Facilities!$B:$W,MATCH(I$2,Table1[[#Headers],[Facility Name]:[in partner]],0),FALSE)</f>
        <v>Connected Communities</v>
      </c>
      <c r="J115" t="str">
        <f>VLOOKUP($E115,Facilities!$B:$W,MATCH(J$2,Table1[[#Headers],[Facility Name]:[in partner]],0),FALSE)</f>
        <v>Council led</v>
      </c>
      <c r="K115" t="str">
        <f>VLOOKUP($E115,Facilities!$B:$W,MATCH(K$2,Table1[[#Headers],[Facility Name]:[in partner]],0),FALSE)</f>
        <v>Arts &amp; Culture</v>
      </c>
      <c r="L115" t="str">
        <f>VLOOKUP($E115,Facilities!$B:$W,MATCH(L$2,Table1[[#Headers],[Facility Name]:[in partner]],0),FALSE)</f>
        <v>N</v>
      </c>
      <c r="M115" t="str">
        <f>VLOOKUP($E115,Facilities!$B:$W,MATCH(M$2,Table1[[#Headers],[Facility Name]:[in partner]],0),FALSE)</f>
        <v>Internally operated</v>
      </c>
      <c r="N115">
        <f>VLOOKUP($E115,Facilities!$B:$W,MATCH(N$2,Table1[[#Headers],[Facility Name]:[in partner]],0),FALSE)</f>
        <v>0</v>
      </c>
      <c r="O115" t="str">
        <f>VLOOKUP($E115,Facilities!$B:$W,MATCH(O$2,Table1[[#Headers],[Facility Name]:[in partner]],0),FALSE)</f>
        <v>Lead and Coach</v>
      </c>
      <c r="P115">
        <f>VLOOKUP($E115,Facilities!$B:$W,MATCH(P$2,Table1[[#Headers],[Facility Name]:[in partner]],0),FALSE)</f>
        <v>0</v>
      </c>
      <c r="Q115">
        <f>VLOOKUP($E115,Facilities!$B:$W,MATCH(Q$2,Table1[[#Headers],[Facility Name]:[in partner]],0),FALSE)</f>
        <v>0</v>
      </c>
      <c r="R115" t="str">
        <f>VLOOKUP($E115,Facilities!$B:$W,MATCH(R$2,Table1[[#Headers],[Facility Name]:[in partner]],0),FALSE)</f>
        <v>Y</v>
      </c>
      <c r="S115">
        <f>VLOOKUP($E115,Facilities!$B:$W,MATCH(S$2,Table1[[#Headers],[Facility Name]:[in partner]],0),FALSE)</f>
        <v>0</v>
      </c>
      <c r="T115">
        <f>VLOOKUP($E115,Facilities!$B:$W,MATCH(T$2,Table1[[#Headers],[Facility Name]:[in partner]],0),FALSE)</f>
        <v>0</v>
      </c>
      <c r="U115">
        <f>VLOOKUP($E115,Facilities!$B:$W,MATCH(U$2,Table1[[#Headers],[Facility Name]:[in partner]],0),FALSE)</f>
        <v>0</v>
      </c>
      <c r="V115" t="e">
        <f>VLOOKUP($E115,Facilities!$B:$W,MATCH(V$2,Table1[[#Headers],[Facility Name]:[in partner]],0),FALSE)</f>
        <v>#N/A</v>
      </c>
      <c r="W115" t="str">
        <f>VLOOKUP($E115,Facilities!$B:$W,MATCH(W$2,Table1[[#Headers],[Facility Name]:[in partner]],0),FALSE)</f>
        <v>N</v>
      </c>
      <c r="X115" t="e">
        <f>VLOOKUP($E115,Facilities!$B:$W,MATCH(X$2,Table1[[#Headers],[Facility Name]:[in partner]],0),FALSE)</f>
        <v>#N/A</v>
      </c>
    </row>
    <row r="116" spans="1:24">
      <c r="A116" s="6" t="s">
        <v>1233</v>
      </c>
      <c r="B116" s="6" t="s">
        <v>1234</v>
      </c>
      <c r="C116" s="6" t="s">
        <v>973</v>
      </c>
      <c r="D116" s="6" t="s">
        <v>981</v>
      </c>
      <c r="E116" s="6" t="s">
        <v>1235</v>
      </c>
      <c r="F116" t="e">
        <f>VLOOKUP($E116,Facilities!$B:$W,MATCH(F$2,Table1[[#Headers],[Facility Name]:[in partner]],0),FALSE)</f>
        <v>#N/A</v>
      </c>
      <c r="G116" t="e">
        <f>VLOOKUP($E116,Facilities!$B:$W,MATCH(G$2,Table1[[#Headers],[Facility Name]:[in partner]],0),FALSE)</f>
        <v>#N/A</v>
      </c>
      <c r="H116" t="e">
        <f>VLOOKUP($E116,Facilities!$B:$W,MATCH(H$2,Table1[[#Headers],[Facility Name]:[in partner]],0),FALSE)</f>
        <v>#N/A</v>
      </c>
      <c r="I116" t="e">
        <f>VLOOKUP($E116,Facilities!$B:$W,MATCH(I$2,Table1[[#Headers],[Facility Name]:[in partner]],0),FALSE)</f>
        <v>#N/A</v>
      </c>
      <c r="J116" t="e">
        <f>VLOOKUP($E116,Facilities!$B:$W,MATCH(J$2,Table1[[#Headers],[Facility Name]:[in partner]],0),FALSE)</f>
        <v>#N/A</v>
      </c>
      <c r="K116" t="e">
        <f>VLOOKUP($E116,Facilities!$B:$W,MATCH(K$2,Table1[[#Headers],[Facility Name]:[in partner]],0),FALSE)</f>
        <v>#N/A</v>
      </c>
      <c r="L116" t="e">
        <f>VLOOKUP($E116,Facilities!$B:$W,MATCH(L$2,Table1[[#Headers],[Facility Name]:[in partner]],0),FALSE)</f>
        <v>#N/A</v>
      </c>
      <c r="M116" t="e">
        <f>VLOOKUP($E116,Facilities!$B:$W,MATCH(M$2,Table1[[#Headers],[Facility Name]:[in partner]],0),FALSE)</f>
        <v>#N/A</v>
      </c>
      <c r="N116" t="e">
        <f>VLOOKUP($E116,Facilities!$B:$W,MATCH(N$2,Table1[[#Headers],[Facility Name]:[in partner]],0),FALSE)</f>
        <v>#N/A</v>
      </c>
      <c r="O116" t="e">
        <f>VLOOKUP($E116,Facilities!$B:$W,MATCH(O$2,Table1[[#Headers],[Facility Name]:[in partner]],0),FALSE)</f>
        <v>#N/A</v>
      </c>
      <c r="P116" t="e">
        <f>VLOOKUP($E116,Facilities!$B:$W,MATCH(P$2,Table1[[#Headers],[Facility Name]:[in partner]],0),FALSE)</f>
        <v>#N/A</v>
      </c>
      <c r="Q116" t="e">
        <f>VLOOKUP($E116,Facilities!$B:$W,MATCH(Q$2,Table1[[#Headers],[Facility Name]:[in partner]],0),FALSE)</f>
        <v>#N/A</v>
      </c>
      <c r="R116" t="e">
        <f>VLOOKUP($E116,Facilities!$B:$W,MATCH(R$2,Table1[[#Headers],[Facility Name]:[in partner]],0),FALSE)</f>
        <v>#N/A</v>
      </c>
      <c r="S116" t="e">
        <f>VLOOKUP($E116,Facilities!$B:$W,MATCH(S$2,Table1[[#Headers],[Facility Name]:[in partner]],0),FALSE)</f>
        <v>#N/A</v>
      </c>
      <c r="T116" t="e">
        <f>VLOOKUP($E116,Facilities!$B:$W,MATCH(T$2,Table1[[#Headers],[Facility Name]:[in partner]],0),FALSE)</f>
        <v>#N/A</v>
      </c>
      <c r="U116" t="e">
        <f>VLOOKUP($E116,Facilities!$B:$W,MATCH(U$2,Table1[[#Headers],[Facility Name]:[in partner]],0),FALSE)</f>
        <v>#N/A</v>
      </c>
      <c r="V116" t="e">
        <f>VLOOKUP($E116,Facilities!$B:$W,MATCH(V$2,Table1[[#Headers],[Facility Name]:[in partner]],0),FALSE)</f>
        <v>#N/A</v>
      </c>
      <c r="W116" t="e">
        <f>VLOOKUP($E116,Facilities!$B:$W,MATCH(W$2,Table1[[#Headers],[Facility Name]:[in partner]],0),FALSE)</f>
        <v>#N/A</v>
      </c>
      <c r="X116" t="e">
        <f>VLOOKUP($E116,Facilities!$B:$W,MATCH(X$2,Table1[[#Headers],[Facility Name]:[in partner]],0),FALSE)</f>
        <v>#N/A</v>
      </c>
    </row>
    <row r="117" spans="1:24">
      <c r="A117" s="6" t="s">
        <v>1236</v>
      </c>
      <c r="B117" s="6" t="s">
        <v>1237</v>
      </c>
      <c r="C117" s="6" t="s">
        <v>973</v>
      </c>
      <c r="D117" s="6" t="s">
        <v>957</v>
      </c>
      <c r="E117" s="6" t="s">
        <v>59</v>
      </c>
      <c r="F117" t="str">
        <f>VLOOKUP($E117,Facilities!$B:$W,MATCH(F$2,Table1[[#Headers],[Facility Name]:[in partner]],0),FALSE)</f>
        <v>244 East Tamaki Road</v>
      </c>
      <c r="G117" t="str">
        <f>VLOOKUP($E117,Facilities!$B:$W,MATCH(G$2,Table1[[#Headers],[Facility Name]:[in partner]],0),FALSE)</f>
        <v>Otara-Papatoetoe</v>
      </c>
      <c r="H117" t="str">
        <f>VLOOKUP($E117,Facilities!$B:$W,MATCH(H$2,Table1[[#Headers],[Facility Name]:[in partner]],0),FALSE)</f>
        <v>Council-owned</v>
      </c>
      <c r="I117" t="str">
        <f>VLOOKUP($E117,Facilities!$B:$W,MATCH(I$2,Table1[[#Headers],[Facility Name]:[in partner]],0),FALSE)</f>
        <v>VH Team</v>
      </c>
      <c r="J117" t="str">
        <f>VLOOKUP($E117,Facilities!$B:$W,MATCH(J$2,Table1[[#Headers],[Facility Name]:[in partner]],0),FALSE)</f>
        <v>Council led</v>
      </c>
      <c r="K117" t="str">
        <f>VLOOKUP($E117,Facilities!$B:$W,MATCH(K$2,Table1[[#Headers],[Facility Name]:[in partner]],0),FALSE)</f>
        <v>Venue for Hire</v>
      </c>
      <c r="L117" t="str">
        <f>VLOOKUP($E117,Facilities!$B:$W,MATCH(L$2,Table1[[#Headers],[Facility Name]:[in partner]],0),FALSE)</f>
        <v>Y</v>
      </c>
      <c r="M117" t="str">
        <f>VLOOKUP($E117,Facilities!$B:$W,MATCH(M$2,Table1[[#Headers],[Facility Name]:[in partner]],0),FALSE)</f>
        <v>Internally operated</v>
      </c>
      <c r="N117">
        <f>VLOOKUP($E117,Facilities!$B:$W,MATCH(N$2,Table1[[#Headers],[Facility Name]:[in partner]],0),FALSE)</f>
        <v>0</v>
      </c>
      <c r="O117" t="str">
        <f>VLOOKUP($E117,Facilities!$B:$W,MATCH(O$2,Table1[[#Headers],[Facility Name]:[in partner]],0),FALSE)</f>
        <v>Venue for Hire</v>
      </c>
      <c r="P117">
        <f>VLOOKUP($E117,Facilities!$B:$W,MATCH(P$2,Table1[[#Headers],[Facility Name]:[in partner]],0),FALSE)</f>
        <v>0</v>
      </c>
      <c r="Q117">
        <f>VLOOKUP($E117,Facilities!$B:$W,MATCH(Q$2,Table1[[#Headers],[Facility Name]:[in partner]],0),FALSE)</f>
        <v>0</v>
      </c>
      <c r="R117">
        <f>VLOOKUP($E117,Facilities!$B:$W,MATCH(R$2,Table1[[#Headers],[Facility Name]:[in partner]],0),FALSE)</f>
        <v>0</v>
      </c>
      <c r="S117">
        <f>VLOOKUP($E117,Facilities!$B:$W,MATCH(S$2,Table1[[#Headers],[Facility Name]:[in partner]],0),FALSE)</f>
        <v>0</v>
      </c>
      <c r="T117">
        <f>VLOOKUP($E117,Facilities!$B:$W,MATCH(T$2,Table1[[#Headers],[Facility Name]:[in partner]],0),FALSE)</f>
        <v>0</v>
      </c>
      <c r="U117" t="str">
        <f>VLOOKUP($E117,Facilities!$B:$W,MATCH(U$2,Table1[[#Headers],[Facility Name]:[in partner]],0),FALSE)</f>
        <v>Y</v>
      </c>
      <c r="V117" t="str">
        <f>VLOOKUP($E117,Facilities!$B:$W,MATCH(V$2,Table1[[#Headers],[Facility Name]:[in partner]],0),FALSE)</f>
        <v>East Tamaki Community Hall</v>
      </c>
      <c r="W117" t="str">
        <f>VLOOKUP($E117,Facilities!$B:$W,MATCH(W$2,Table1[[#Headers],[Facility Name]:[in partner]],0),FALSE)</f>
        <v>Y</v>
      </c>
      <c r="X117" t="e">
        <f>VLOOKUP($E117,Facilities!$B:$W,MATCH(X$2,Table1[[#Headers],[Facility Name]:[in partner]],0),FALSE)</f>
        <v>#N/A</v>
      </c>
    </row>
    <row r="118" spans="1:24">
      <c r="A118" s="6" t="s">
        <v>1238</v>
      </c>
      <c r="B118" s="6" t="s">
        <v>1239</v>
      </c>
      <c r="C118" s="6" t="s">
        <v>973</v>
      </c>
      <c r="D118" s="6" t="s">
        <v>981</v>
      </c>
      <c r="E118" s="6" t="s">
        <v>42</v>
      </c>
      <c r="F118" t="str">
        <f>VLOOKUP($E118,Facilities!$B:$W,MATCH(F$2,Table1[[#Headers],[Facility Name]:[in partner]],0),FALSE)</f>
        <v>1 Papakura Clevedon Road</v>
      </c>
      <c r="G118" t="str">
        <f>VLOOKUP($E118,Facilities!$B:$W,MATCH(G$2,Table1[[#Headers],[Facility Name]:[in partner]],0),FALSE)</f>
        <v>Franklin</v>
      </c>
      <c r="H118" t="str">
        <f>VLOOKUP($E118,Facilities!$B:$W,MATCH(H$2,Table1[[#Headers],[Facility Name]:[in partner]],0),FALSE)</f>
        <v>Council-owned</v>
      </c>
      <c r="I118" t="str">
        <f>VLOOKUP($E118,Facilities!$B:$W,MATCH(I$2,Table1[[#Headers],[Facility Name]:[in partner]],0),FALSE)</f>
        <v>Connected Communities</v>
      </c>
      <c r="J118" t="str">
        <f>VLOOKUP($E118,Facilities!$B:$W,MATCH(J$2,Table1[[#Headers],[Facility Name]:[in partner]],0),FALSE)</f>
        <v>Council led</v>
      </c>
      <c r="K118" t="str">
        <f>VLOOKUP($E118,Facilities!$B:$W,MATCH(K$2,Table1[[#Headers],[Facility Name]:[in partner]],0),FALSE)</f>
        <v>Rural Hall</v>
      </c>
      <c r="L118" t="str">
        <f>VLOOKUP($E118,Facilities!$B:$W,MATCH(L$2,Table1[[#Headers],[Facility Name]:[in partner]],0),FALSE)</f>
        <v>Y</v>
      </c>
      <c r="M118" t="str">
        <f>VLOOKUP($E118,Facilities!$B:$W,MATCH(M$2,Table1[[#Headers],[Facility Name]:[in partner]],0),FALSE)</f>
        <v>Internally operated</v>
      </c>
      <c r="N118">
        <f>VLOOKUP($E118,Facilities!$B:$W,MATCH(N$2,Table1[[#Headers],[Facility Name]:[in partner]],0),FALSE)</f>
        <v>0</v>
      </c>
      <c r="O118" t="str">
        <f>VLOOKUP($E118,Facilities!$B:$W,MATCH(O$2,Table1[[#Headers],[Facility Name]:[in partner]],0),FALSE)</f>
        <v>Place &amp; Partner Specialists (Community)</v>
      </c>
      <c r="P118">
        <f>VLOOKUP($E118,Facilities!$B:$W,MATCH(P$2,Table1[[#Headers],[Facility Name]:[in partner]],0),FALSE)</f>
        <v>0</v>
      </c>
      <c r="Q118">
        <f>VLOOKUP($E118,Facilities!$B:$W,MATCH(Q$2,Table1[[#Headers],[Facility Name]:[in partner]],0),FALSE)</f>
        <v>0</v>
      </c>
      <c r="R118">
        <f>VLOOKUP($E118,Facilities!$B:$W,MATCH(R$2,Table1[[#Headers],[Facility Name]:[in partner]],0),FALSE)</f>
        <v>0</v>
      </c>
      <c r="S118">
        <f>VLOOKUP($E118,Facilities!$B:$W,MATCH(S$2,Table1[[#Headers],[Facility Name]:[in partner]],0),FALSE)</f>
        <v>0</v>
      </c>
      <c r="T118" t="str">
        <f>VLOOKUP($E118,Facilities!$B:$W,MATCH(T$2,Table1[[#Headers],[Facility Name]:[in partner]],0),FALSE)</f>
        <v>Y</v>
      </c>
      <c r="U118">
        <f>VLOOKUP($E118,Facilities!$B:$W,MATCH(U$2,Table1[[#Headers],[Facility Name]:[in partner]],0),FALSE)</f>
        <v>0</v>
      </c>
      <c r="V118" t="str">
        <f>VLOOKUP($E118,Facilities!$B:$W,MATCH(V$2,Table1[[#Headers],[Facility Name]:[in partner]],0),FALSE)</f>
        <v>Clevedon Community Hall</v>
      </c>
      <c r="W118" t="str">
        <f>VLOOKUP($E118,Facilities!$B:$W,MATCH(W$2,Table1[[#Headers],[Facility Name]:[in partner]],0),FALSE)</f>
        <v>Y</v>
      </c>
      <c r="X118" t="e">
        <f>VLOOKUP($E118,Facilities!$B:$W,MATCH(X$2,Table1[[#Headers],[Facility Name]:[in partner]],0),FALSE)</f>
        <v>#N/A</v>
      </c>
    </row>
    <row r="119" spans="1:24">
      <c r="A119" s="6" t="s">
        <v>1240</v>
      </c>
      <c r="B119" s="6" t="s">
        <v>1241</v>
      </c>
      <c r="C119" s="6" t="s">
        <v>956</v>
      </c>
      <c r="D119" s="6" t="s">
        <v>1171</v>
      </c>
      <c r="E119" s="6" t="s">
        <v>1242</v>
      </c>
      <c r="F119" t="e">
        <f>VLOOKUP($E119,Facilities!$B:$W,MATCH(F$2,Table1[[#Headers],[Facility Name]:[in partner]],0),FALSE)</f>
        <v>#N/A</v>
      </c>
      <c r="G119" t="e">
        <f>VLOOKUP($E119,Facilities!$B:$W,MATCH(G$2,Table1[[#Headers],[Facility Name]:[in partner]],0),FALSE)</f>
        <v>#N/A</v>
      </c>
      <c r="H119" t="e">
        <f>VLOOKUP($E119,Facilities!$B:$W,MATCH(H$2,Table1[[#Headers],[Facility Name]:[in partner]],0),FALSE)</f>
        <v>#N/A</v>
      </c>
      <c r="I119" t="e">
        <f>VLOOKUP($E119,Facilities!$B:$W,MATCH(I$2,Table1[[#Headers],[Facility Name]:[in partner]],0),FALSE)</f>
        <v>#N/A</v>
      </c>
      <c r="J119" t="e">
        <f>VLOOKUP($E119,Facilities!$B:$W,MATCH(J$2,Table1[[#Headers],[Facility Name]:[in partner]],0),FALSE)</f>
        <v>#N/A</v>
      </c>
      <c r="K119" t="e">
        <f>VLOOKUP($E119,Facilities!$B:$W,MATCH(K$2,Table1[[#Headers],[Facility Name]:[in partner]],0),FALSE)</f>
        <v>#N/A</v>
      </c>
      <c r="L119" t="e">
        <f>VLOOKUP($E119,Facilities!$B:$W,MATCH(L$2,Table1[[#Headers],[Facility Name]:[in partner]],0),FALSE)</f>
        <v>#N/A</v>
      </c>
      <c r="M119" t="e">
        <f>VLOOKUP($E119,Facilities!$B:$W,MATCH(M$2,Table1[[#Headers],[Facility Name]:[in partner]],0),FALSE)</f>
        <v>#N/A</v>
      </c>
      <c r="N119" t="e">
        <f>VLOOKUP($E119,Facilities!$B:$W,MATCH(N$2,Table1[[#Headers],[Facility Name]:[in partner]],0),FALSE)</f>
        <v>#N/A</v>
      </c>
      <c r="O119" t="e">
        <f>VLOOKUP($E119,Facilities!$B:$W,MATCH(O$2,Table1[[#Headers],[Facility Name]:[in partner]],0),FALSE)</f>
        <v>#N/A</v>
      </c>
      <c r="P119" t="e">
        <f>VLOOKUP($E119,Facilities!$B:$W,MATCH(P$2,Table1[[#Headers],[Facility Name]:[in partner]],0),FALSE)</f>
        <v>#N/A</v>
      </c>
      <c r="Q119" t="e">
        <f>VLOOKUP($E119,Facilities!$B:$W,MATCH(Q$2,Table1[[#Headers],[Facility Name]:[in partner]],0),FALSE)</f>
        <v>#N/A</v>
      </c>
      <c r="R119" t="e">
        <f>VLOOKUP($E119,Facilities!$B:$W,MATCH(R$2,Table1[[#Headers],[Facility Name]:[in partner]],0),FALSE)</f>
        <v>#N/A</v>
      </c>
      <c r="S119" t="e">
        <f>VLOOKUP($E119,Facilities!$B:$W,MATCH(S$2,Table1[[#Headers],[Facility Name]:[in partner]],0),FALSE)</f>
        <v>#N/A</v>
      </c>
      <c r="T119" t="e">
        <f>VLOOKUP($E119,Facilities!$B:$W,MATCH(T$2,Table1[[#Headers],[Facility Name]:[in partner]],0),FALSE)</f>
        <v>#N/A</v>
      </c>
      <c r="U119" t="e">
        <f>VLOOKUP($E119,Facilities!$B:$W,MATCH(U$2,Table1[[#Headers],[Facility Name]:[in partner]],0),FALSE)</f>
        <v>#N/A</v>
      </c>
      <c r="V119" t="e">
        <f>VLOOKUP($E119,Facilities!$B:$W,MATCH(V$2,Table1[[#Headers],[Facility Name]:[in partner]],0),FALSE)</f>
        <v>#N/A</v>
      </c>
      <c r="W119" t="e">
        <f>VLOOKUP($E119,Facilities!$B:$W,MATCH(W$2,Table1[[#Headers],[Facility Name]:[in partner]],0),FALSE)</f>
        <v>#N/A</v>
      </c>
      <c r="X119" t="e">
        <f>VLOOKUP($E119,Facilities!$B:$W,MATCH(X$2,Table1[[#Headers],[Facility Name]:[in partner]],0),FALSE)</f>
        <v>#N/A</v>
      </c>
    </row>
    <row r="120" spans="1:24">
      <c r="A120" s="6" t="s">
        <v>1243</v>
      </c>
      <c r="B120" s="6" t="s">
        <v>1244</v>
      </c>
      <c r="C120" s="6" t="s">
        <v>973</v>
      </c>
      <c r="D120" s="6" t="s">
        <v>957</v>
      </c>
      <c r="E120" s="6" t="s">
        <v>1245</v>
      </c>
      <c r="F120" t="e">
        <f>VLOOKUP($E120,Facilities!$B:$W,MATCH(F$2,Table1[[#Headers],[Facility Name]:[in partner]],0),FALSE)</f>
        <v>#N/A</v>
      </c>
      <c r="G120" t="e">
        <f>VLOOKUP($E120,Facilities!$B:$W,MATCH(G$2,Table1[[#Headers],[Facility Name]:[in partner]],0),FALSE)</f>
        <v>#N/A</v>
      </c>
      <c r="H120" t="e">
        <f>VLOOKUP($E120,Facilities!$B:$W,MATCH(H$2,Table1[[#Headers],[Facility Name]:[in partner]],0),FALSE)</f>
        <v>#N/A</v>
      </c>
      <c r="I120" t="e">
        <f>VLOOKUP($E120,Facilities!$B:$W,MATCH(I$2,Table1[[#Headers],[Facility Name]:[in partner]],0),FALSE)</f>
        <v>#N/A</v>
      </c>
      <c r="J120" t="e">
        <f>VLOOKUP($E120,Facilities!$B:$W,MATCH(J$2,Table1[[#Headers],[Facility Name]:[in partner]],0),FALSE)</f>
        <v>#N/A</v>
      </c>
      <c r="K120" t="e">
        <f>VLOOKUP($E120,Facilities!$B:$W,MATCH(K$2,Table1[[#Headers],[Facility Name]:[in partner]],0),FALSE)</f>
        <v>#N/A</v>
      </c>
      <c r="L120" t="e">
        <f>VLOOKUP($E120,Facilities!$B:$W,MATCH(L$2,Table1[[#Headers],[Facility Name]:[in partner]],0),FALSE)</f>
        <v>#N/A</v>
      </c>
      <c r="M120" t="e">
        <f>VLOOKUP($E120,Facilities!$B:$W,MATCH(M$2,Table1[[#Headers],[Facility Name]:[in partner]],0),FALSE)</f>
        <v>#N/A</v>
      </c>
      <c r="N120" t="e">
        <f>VLOOKUP($E120,Facilities!$B:$W,MATCH(N$2,Table1[[#Headers],[Facility Name]:[in partner]],0),FALSE)</f>
        <v>#N/A</v>
      </c>
      <c r="O120" t="e">
        <f>VLOOKUP($E120,Facilities!$B:$W,MATCH(O$2,Table1[[#Headers],[Facility Name]:[in partner]],0),FALSE)</f>
        <v>#N/A</v>
      </c>
      <c r="P120" t="e">
        <f>VLOOKUP($E120,Facilities!$B:$W,MATCH(P$2,Table1[[#Headers],[Facility Name]:[in partner]],0),FALSE)</f>
        <v>#N/A</v>
      </c>
      <c r="Q120" t="e">
        <f>VLOOKUP($E120,Facilities!$B:$W,MATCH(Q$2,Table1[[#Headers],[Facility Name]:[in partner]],0),FALSE)</f>
        <v>#N/A</v>
      </c>
      <c r="R120" t="e">
        <f>VLOOKUP($E120,Facilities!$B:$W,MATCH(R$2,Table1[[#Headers],[Facility Name]:[in partner]],0),FALSE)</f>
        <v>#N/A</v>
      </c>
      <c r="S120" t="e">
        <f>VLOOKUP($E120,Facilities!$B:$W,MATCH(S$2,Table1[[#Headers],[Facility Name]:[in partner]],0),FALSE)</f>
        <v>#N/A</v>
      </c>
      <c r="T120" t="e">
        <f>VLOOKUP($E120,Facilities!$B:$W,MATCH(T$2,Table1[[#Headers],[Facility Name]:[in partner]],0),FALSE)</f>
        <v>#N/A</v>
      </c>
      <c r="U120" t="e">
        <f>VLOOKUP($E120,Facilities!$B:$W,MATCH(U$2,Table1[[#Headers],[Facility Name]:[in partner]],0),FALSE)</f>
        <v>#N/A</v>
      </c>
      <c r="V120" t="e">
        <f>VLOOKUP($E120,Facilities!$B:$W,MATCH(V$2,Table1[[#Headers],[Facility Name]:[in partner]],0),FALSE)</f>
        <v>#N/A</v>
      </c>
      <c r="W120" t="e">
        <f>VLOOKUP($E120,Facilities!$B:$W,MATCH(W$2,Table1[[#Headers],[Facility Name]:[in partner]],0),FALSE)</f>
        <v>#N/A</v>
      </c>
      <c r="X120" t="e">
        <f>VLOOKUP($E120,Facilities!$B:$W,MATCH(X$2,Table1[[#Headers],[Facility Name]:[in partner]],0),FALSE)</f>
        <v>#N/A</v>
      </c>
    </row>
    <row r="121" spans="1:24">
      <c r="A121" s="6" t="s">
        <v>1246</v>
      </c>
      <c r="B121" s="6" t="s">
        <v>1247</v>
      </c>
      <c r="C121" s="6" t="s">
        <v>973</v>
      </c>
      <c r="D121" s="6" t="s">
        <v>981</v>
      </c>
      <c r="E121" s="6" t="s">
        <v>110</v>
      </c>
      <c r="F121" t="str">
        <f>VLOOKUP($E121,Facilities!$B:$W,MATCH(F$2,Table1[[#Headers],[Facility Name]:[in partner]],0),FALSE)</f>
        <v>62 Muriwai Road</v>
      </c>
      <c r="G121" t="str">
        <f>VLOOKUP($E121,Facilities!$B:$W,MATCH(G$2,Table1[[#Headers],[Facility Name]:[in partner]],0),FALSE)</f>
        <v>Rodney</v>
      </c>
      <c r="H121" t="str">
        <f>VLOOKUP($E121,Facilities!$B:$W,MATCH(H$2,Table1[[#Headers],[Facility Name]:[in partner]],0),FALSE)</f>
        <v>Council-owned</v>
      </c>
      <c r="I121" t="str">
        <f>VLOOKUP($E121,Facilities!$B:$W,MATCH(I$2,Table1[[#Headers],[Facility Name]:[in partner]],0),FALSE)</f>
        <v>Connected Communities</v>
      </c>
      <c r="J121" t="str">
        <f>VLOOKUP($E121,Facilities!$B:$W,MATCH(J$2,Table1[[#Headers],[Facility Name]:[in partner]],0),FALSE)</f>
        <v>Community led</v>
      </c>
      <c r="K121" t="str">
        <f>VLOOKUP($E121,Facilities!$B:$W,MATCH(K$2,Table1[[#Headers],[Facility Name]:[in partner]],0),FALSE)</f>
        <v>Rural Hall</v>
      </c>
      <c r="L121" t="str">
        <f>VLOOKUP($E121,Facilities!$B:$W,MATCH(L$2,Table1[[#Headers],[Facility Name]:[in partner]],0),FALSE)</f>
        <v>Y</v>
      </c>
      <c r="M121" t="str">
        <f>VLOOKUP($E121,Facilities!$B:$W,MATCH(M$2,Table1[[#Headers],[Facility Name]:[in partner]],0),FALSE)</f>
        <v>Committee operated</v>
      </c>
      <c r="N121">
        <f>VLOOKUP($E121,Facilities!$B:$W,MATCH(N$2,Table1[[#Headers],[Facility Name]:[in partner]],0),FALSE)</f>
        <v>0</v>
      </c>
      <c r="O121" t="str">
        <f>VLOOKUP($E121,Facilities!$B:$W,MATCH(O$2,Table1[[#Headers],[Facility Name]:[in partner]],0),FALSE)</f>
        <v>Place &amp; Partner Specialists (Community)</v>
      </c>
      <c r="P121">
        <f>VLOOKUP($E121,Facilities!$B:$W,MATCH(P$2,Table1[[#Headers],[Facility Name]:[in partner]],0),FALSE)</f>
        <v>0</v>
      </c>
      <c r="Q121">
        <f>VLOOKUP($E121,Facilities!$B:$W,MATCH(Q$2,Table1[[#Headers],[Facility Name]:[in partner]],0),FALSE)</f>
        <v>0</v>
      </c>
      <c r="R121">
        <f>VLOOKUP($E121,Facilities!$B:$W,MATCH(R$2,Table1[[#Headers],[Facility Name]:[in partner]],0),FALSE)</f>
        <v>0</v>
      </c>
      <c r="S121">
        <f>VLOOKUP($E121,Facilities!$B:$W,MATCH(S$2,Table1[[#Headers],[Facility Name]:[in partner]],0),FALSE)</f>
        <v>0</v>
      </c>
      <c r="T121" t="str">
        <f>VLOOKUP($E121,Facilities!$B:$W,MATCH(T$2,Table1[[#Headers],[Facility Name]:[in partner]],0),FALSE)</f>
        <v>Y</v>
      </c>
      <c r="U121">
        <f>VLOOKUP($E121,Facilities!$B:$W,MATCH(U$2,Table1[[#Headers],[Facility Name]:[in partner]],0),FALSE)</f>
        <v>0</v>
      </c>
      <c r="V121" t="str">
        <f>VLOOKUP($E121,Facilities!$B:$W,MATCH(V$2,Table1[[#Headers],[Facility Name]:[in partner]],0),FALSE)</f>
        <v>Glasgow Park Hall</v>
      </c>
      <c r="W121" t="str">
        <f>VLOOKUP($E121,Facilities!$B:$W,MATCH(W$2,Table1[[#Headers],[Facility Name]:[in partner]],0),FALSE)</f>
        <v>N</v>
      </c>
      <c r="X121" t="str">
        <f>VLOOKUP($E121,Facilities!$B:$W,MATCH(X$2,Table1[[#Headers],[Facility Name]:[in partner]],0),FALSE)</f>
        <v>Glasgow Park Hall</v>
      </c>
    </row>
    <row r="122" spans="1:24">
      <c r="A122" s="6" t="s">
        <v>1248</v>
      </c>
      <c r="B122" s="6" t="s">
        <v>1249</v>
      </c>
      <c r="C122" s="6" t="s">
        <v>973</v>
      </c>
      <c r="D122" s="6" t="s">
        <v>981</v>
      </c>
      <c r="E122" s="6" t="s">
        <v>828</v>
      </c>
      <c r="F122" t="e">
        <f>VLOOKUP($E122,Facilities!$B:$W,MATCH(F$2,Table1[[#Headers],[Facility Name]:[in partner]],0),FALSE)</f>
        <v>#N/A</v>
      </c>
      <c r="G122" t="e">
        <f>VLOOKUP($E122,Facilities!$B:$W,MATCH(G$2,Table1[[#Headers],[Facility Name]:[in partner]],0),FALSE)</f>
        <v>#N/A</v>
      </c>
      <c r="H122" t="e">
        <f>VLOOKUP($E122,Facilities!$B:$W,MATCH(H$2,Table1[[#Headers],[Facility Name]:[in partner]],0),FALSE)</f>
        <v>#N/A</v>
      </c>
      <c r="I122" t="e">
        <f>VLOOKUP($E122,Facilities!$B:$W,MATCH(I$2,Table1[[#Headers],[Facility Name]:[in partner]],0),FALSE)</f>
        <v>#N/A</v>
      </c>
      <c r="J122" t="e">
        <f>VLOOKUP($E122,Facilities!$B:$W,MATCH(J$2,Table1[[#Headers],[Facility Name]:[in partner]],0),FALSE)</f>
        <v>#N/A</v>
      </c>
      <c r="K122" t="e">
        <f>VLOOKUP($E122,Facilities!$B:$W,MATCH(K$2,Table1[[#Headers],[Facility Name]:[in partner]],0),FALSE)</f>
        <v>#N/A</v>
      </c>
      <c r="L122" t="e">
        <f>VLOOKUP($E122,Facilities!$B:$W,MATCH(L$2,Table1[[#Headers],[Facility Name]:[in partner]],0),FALSE)</f>
        <v>#N/A</v>
      </c>
      <c r="M122" t="e">
        <f>VLOOKUP($E122,Facilities!$B:$W,MATCH(M$2,Table1[[#Headers],[Facility Name]:[in partner]],0),FALSE)</f>
        <v>#N/A</v>
      </c>
      <c r="N122" t="e">
        <f>VLOOKUP($E122,Facilities!$B:$W,MATCH(N$2,Table1[[#Headers],[Facility Name]:[in partner]],0),FALSE)</f>
        <v>#N/A</v>
      </c>
      <c r="O122" t="e">
        <f>VLOOKUP($E122,Facilities!$B:$W,MATCH(O$2,Table1[[#Headers],[Facility Name]:[in partner]],0),FALSE)</f>
        <v>#N/A</v>
      </c>
      <c r="P122" t="e">
        <f>VLOOKUP($E122,Facilities!$B:$W,MATCH(P$2,Table1[[#Headers],[Facility Name]:[in partner]],0),FALSE)</f>
        <v>#N/A</v>
      </c>
      <c r="Q122" t="e">
        <f>VLOOKUP($E122,Facilities!$B:$W,MATCH(Q$2,Table1[[#Headers],[Facility Name]:[in partner]],0),FALSE)</f>
        <v>#N/A</v>
      </c>
      <c r="R122" t="e">
        <f>VLOOKUP($E122,Facilities!$B:$W,MATCH(R$2,Table1[[#Headers],[Facility Name]:[in partner]],0),FALSE)</f>
        <v>#N/A</v>
      </c>
      <c r="S122" t="e">
        <f>VLOOKUP($E122,Facilities!$B:$W,MATCH(S$2,Table1[[#Headers],[Facility Name]:[in partner]],0),FALSE)</f>
        <v>#N/A</v>
      </c>
      <c r="T122" t="e">
        <f>VLOOKUP($E122,Facilities!$B:$W,MATCH(T$2,Table1[[#Headers],[Facility Name]:[in partner]],0),FALSE)</f>
        <v>#N/A</v>
      </c>
      <c r="U122" t="e">
        <f>VLOOKUP($E122,Facilities!$B:$W,MATCH(U$2,Table1[[#Headers],[Facility Name]:[in partner]],0),FALSE)</f>
        <v>#N/A</v>
      </c>
      <c r="V122" t="e">
        <f>VLOOKUP($E122,Facilities!$B:$W,MATCH(V$2,Table1[[#Headers],[Facility Name]:[in partner]],0),FALSE)</f>
        <v>#N/A</v>
      </c>
      <c r="W122" t="e">
        <f>VLOOKUP($E122,Facilities!$B:$W,MATCH(W$2,Table1[[#Headers],[Facility Name]:[in partner]],0),FALSE)</f>
        <v>#N/A</v>
      </c>
      <c r="X122" t="e">
        <f>VLOOKUP($E122,Facilities!$B:$W,MATCH(X$2,Table1[[#Headers],[Facility Name]:[in partner]],0),FALSE)</f>
        <v>#N/A</v>
      </c>
    </row>
    <row r="123" spans="1:24">
      <c r="A123" s="6" t="s">
        <v>1250</v>
      </c>
      <c r="B123" s="6" t="s">
        <v>1251</v>
      </c>
      <c r="C123" s="6" t="s">
        <v>960</v>
      </c>
      <c r="D123" s="6" t="s">
        <v>981</v>
      </c>
      <c r="E123" s="6" t="s">
        <v>1252</v>
      </c>
      <c r="F123" t="e">
        <f>VLOOKUP($E123,Facilities!$B:$W,MATCH(F$2,Table1[[#Headers],[Facility Name]:[in partner]],0),FALSE)</f>
        <v>#N/A</v>
      </c>
      <c r="G123" t="e">
        <f>VLOOKUP($E123,Facilities!$B:$W,MATCH(G$2,Table1[[#Headers],[Facility Name]:[in partner]],0),FALSE)</f>
        <v>#N/A</v>
      </c>
      <c r="H123" t="e">
        <f>VLOOKUP($E123,Facilities!$B:$W,MATCH(H$2,Table1[[#Headers],[Facility Name]:[in partner]],0),FALSE)</f>
        <v>#N/A</v>
      </c>
      <c r="I123" t="e">
        <f>VLOOKUP($E123,Facilities!$B:$W,MATCH(I$2,Table1[[#Headers],[Facility Name]:[in partner]],0),FALSE)</f>
        <v>#N/A</v>
      </c>
      <c r="J123" t="e">
        <f>VLOOKUP($E123,Facilities!$B:$W,MATCH(J$2,Table1[[#Headers],[Facility Name]:[in partner]],0),FALSE)</f>
        <v>#N/A</v>
      </c>
      <c r="K123" t="e">
        <f>VLOOKUP($E123,Facilities!$B:$W,MATCH(K$2,Table1[[#Headers],[Facility Name]:[in partner]],0),FALSE)</f>
        <v>#N/A</v>
      </c>
      <c r="L123" t="e">
        <f>VLOOKUP($E123,Facilities!$B:$W,MATCH(L$2,Table1[[#Headers],[Facility Name]:[in partner]],0),FALSE)</f>
        <v>#N/A</v>
      </c>
      <c r="M123" t="e">
        <f>VLOOKUP($E123,Facilities!$B:$W,MATCH(M$2,Table1[[#Headers],[Facility Name]:[in partner]],0),FALSE)</f>
        <v>#N/A</v>
      </c>
      <c r="N123" t="e">
        <f>VLOOKUP($E123,Facilities!$B:$W,MATCH(N$2,Table1[[#Headers],[Facility Name]:[in partner]],0),FALSE)</f>
        <v>#N/A</v>
      </c>
      <c r="O123" t="e">
        <f>VLOOKUP($E123,Facilities!$B:$W,MATCH(O$2,Table1[[#Headers],[Facility Name]:[in partner]],0),FALSE)</f>
        <v>#N/A</v>
      </c>
      <c r="P123" t="e">
        <f>VLOOKUP($E123,Facilities!$B:$W,MATCH(P$2,Table1[[#Headers],[Facility Name]:[in partner]],0),FALSE)</f>
        <v>#N/A</v>
      </c>
      <c r="Q123" t="e">
        <f>VLOOKUP($E123,Facilities!$B:$W,MATCH(Q$2,Table1[[#Headers],[Facility Name]:[in partner]],0),FALSE)</f>
        <v>#N/A</v>
      </c>
      <c r="R123" t="e">
        <f>VLOOKUP($E123,Facilities!$B:$W,MATCH(R$2,Table1[[#Headers],[Facility Name]:[in partner]],0),FALSE)</f>
        <v>#N/A</v>
      </c>
      <c r="S123" t="e">
        <f>VLOOKUP($E123,Facilities!$B:$W,MATCH(S$2,Table1[[#Headers],[Facility Name]:[in partner]],0),FALSE)</f>
        <v>#N/A</v>
      </c>
      <c r="T123" t="e">
        <f>VLOOKUP($E123,Facilities!$B:$W,MATCH(T$2,Table1[[#Headers],[Facility Name]:[in partner]],0),FALSE)</f>
        <v>#N/A</v>
      </c>
      <c r="U123" t="e">
        <f>VLOOKUP($E123,Facilities!$B:$W,MATCH(U$2,Table1[[#Headers],[Facility Name]:[in partner]],0),FALSE)</f>
        <v>#N/A</v>
      </c>
      <c r="V123" t="e">
        <f>VLOOKUP($E123,Facilities!$B:$W,MATCH(V$2,Table1[[#Headers],[Facility Name]:[in partner]],0),FALSE)</f>
        <v>#N/A</v>
      </c>
      <c r="W123" t="e">
        <f>VLOOKUP($E123,Facilities!$B:$W,MATCH(W$2,Table1[[#Headers],[Facility Name]:[in partner]],0),FALSE)</f>
        <v>#N/A</v>
      </c>
      <c r="X123" t="e">
        <f>VLOOKUP($E123,Facilities!$B:$W,MATCH(X$2,Table1[[#Headers],[Facility Name]:[in partner]],0),FALSE)</f>
        <v>#N/A</v>
      </c>
    </row>
    <row r="124" spans="1:24">
      <c r="A124" s="6" t="s">
        <v>1253</v>
      </c>
      <c r="B124" s="6" t="s">
        <v>1254</v>
      </c>
      <c r="C124" s="6" t="s">
        <v>956</v>
      </c>
      <c r="D124" s="6" t="s">
        <v>967</v>
      </c>
      <c r="E124" s="6" t="s">
        <v>839</v>
      </c>
      <c r="F124" t="str">
        <f>VLOOKUP($E124,Facilities!$B:$W,MATCH(F$2,Table1[[#Headers],[Facility Name]:[in partner]],0),FALSE)</f>
        <v>2 Baxter St</v>
      </c>
      <c r="G124" t="str">
        <f>VLOOKUP($E124,Facilities!$B:$W,MATCH(G$2,Table1[[#Headers],[Facility Name]:[in partner]],0),FALSE)</f>
        <v>Rodney</v>
      </c>
      <c r="H124" t="str">
        <f>VLOOKUP($E124,Facilities!$B:$W,MATCH(H$2,Table1[[#Headers],[Facility Name]:[in partner]],0),FALSE)</f>
        <v>Council-owned</v>
      </c>
      <c r="I124" t="str">
        <f>VLOOKUP($E124,Facilities!$B:$W,MATCH(I$2,Table1[[#Headers],[Facility Name]:[in partner]],0),FALSE)</f>
        <v>Connected Communities</v>
      </c>
      <c r="J124" t="str">
        <f>VLOOKUP($E124,Facilities!$B:$W,MATCH(J$2,Table1[[#Headers],[Facility Name]:[in partner]],0),FALSE)</f>
        <v>Council led</v>
      </c>
      <c r="K124" t="str">
        <f>VLOOKUP($E124,Facilities!$B:$W,MATCH(K$2,Table1[[#Headers],[Facility Name]:[in partner]],0),FALSE)</f>
        <v>Community Library</v>
      </c>
      <c r="L124" t="str">
        <f>VLOOKUP($E124,Facilities!$B:$W,MATCH(L$2,Table1[[#Headers],[Facility Name]:[in partner]],0),FALSE)</f>
        <v>N</v>
      </c>
      <c r="M124" t="str">
        <f>VLOOKUP($E124,Facilities!$B:$W,MATCH(M$2,Table1[[#Headers],[Facility Name]:[in partner]],0),FALSE)</f>
        <v>Internally operated</v>
      </c>
      <c r="N124">
        <f>VLOOKUP($E124,Facilities!$B:$W,MATCH(N$2,Table1[[#Headers],[Facility Name]:[in partner]],0),FALSE)</f>
        <v>0</v>
      </c>
      <c r="O124" t="str">
        <f>VLOOKUP($E124,Facilities!$B:$W,MATCH(O$2,Table1[[#Headers],[Facility Name]:[in partner]],0),FALSE)</f>
        <v>Lead and Coach</v>
      </c>
      <c r="P124">
        <f>VLOOKUP($E124,Facilities!$B:$W,MATCH(P$2,Table1[[#Headers],[Facility Name]:[in partner]],0),FALSE)</f>
        <v>0</v>
      </c>
      <c r="Q124">
        <f>VLOOKUP($E124,Facilities!$B:$W,MATCH(Q$2,Table1[[#Headers],[Facility Name]:[in partner]],0),FALSE)</f>
        <v>0</v>
      </c>
      <c r="R124">
        <f>VLOOKUP($E124,Facilities!$B:$W,MATCH(R$2,Table1[[#Headers],[Facility Name]:[in partner]],0),FALSE)</f>
        <v>0</v>
      </c>
      <c r="S124" t="str">
        <f>VLOOKUP($E124,Facilities!$B:$W,MATCH(S$2,Table1[[#Headers],[Facility Name]:[in partner]],0),FALSE)</f>
        <v>Y</v>
      </c>
      <c r="T124">
        <f>VLOOKUP($E124,Facilities!$B:$W,MATCH(T$2,Table1[[#Headers],[Facility Name]:[in partner]],0),FALSE)</f>
        <v>0</v>
      </c>
      <c r="U124">
        <f>VLOOKUP($E124,Facilities!$B:$W,MATCH(U$2,Table1[[#Headers],[Facility Name]:[in partner]],0),FALSE)</f>
        <v>0</v>
      </c>
      <c r="V124" t="e">
        <f>VLOOKUP($E124,Facilities!$B:$W,MATCH(V$2,Table1[[#Headers],[Facility Name]:[in partner]],0),FALSE)</f>
        <v>#N/A</v>
      </c>
      <c r="W124" t="str">
        <f>VLOOKUP($E124,Facilities!$B:$W,MATCH(W$2,Table1[[#Headers],[Facility Name]:[in partner]],0),FALSE)</f>
        <v>N</v>
      </c>
      <c r="X124" t="e">
        <f>VLOOKUP($E124,Facilities!$B:$W,MATCH(X$2,Table1[[#Headers],[Facility Name]:[in partner]],0),FALSE)</f>
        <v>#N/A</v>
      </c>
    </row>
    <row r="125" spans="1:24">
      <c r="A125" s="6" t="s">
        <v>1255</v>
      </c>
      <c r="B125" s="6" t="s">
        <v>1256</v>
      </c>
      <c r="C125" s="6" t="s">
        <v>973</v>
      </c>
      <c r="D125" s="6" t="s">
        <v>957</v>
      </c>
      <c r="E125" s="6" t="s">
        <v>161</v>
      </c>
      <c r="F125" t="str">
        <f>VLOOKUP($E125,Facilities!$B:$W,MATCH(F$2,Table1[[#Headers],[Facility Name]:[in partner]],0),FALSE)</f>
        <v>241 Kirkbride Road</v>
      </c>
      <c r="G125" t="str">
        <f>VLOOKUP($E125,Facilities!$B:$W,MATCH(G$2,Table1[[#Headers],[Facility Name]:[in partner]],0),FALSE)</f>
        <v>Mangere-Otahuhu</v>
      </c>
      <c r="H125" t="str">
        <f>VLOOKUP($E125,Facilities!$B:$W,MATCH(H$2,Table1[[#Headers],[Facility Name]:[in partner]],0),FALSE)</f>
        <v>Council-owned</v>
      </c>
      <c r="I125" t="str">
        <f>VLOOKUP($E125,Facilities!$B:$W,MATCH(I$2,Table1[[#Headers],[Facility Name]:[in partner]],0),FALSE)</f>
        <v>VH Team</v>
      </c>
      <c r="J125" t="str">
        <f>VLOOKUP($E125,Facilities!$B:$W,MATCH(J$2,Table1[[#Headers],[Facility Name]:[in partner]],0),FALSE)</f>
        <v>Council led</v>
      </c>
      <c r="K125" t="str">
        <f>VLOOKUP($E125,Facilities!$B:$W,MATCH(K$2,Table1[[#Headers],[Facility Name]:[in partner]],0),FALSE)</f>
        <v>Venue for Hire</v>
      </c>
      <c r="L125" t="str">
        <f>VLOOKUP($E125,Facilities!$B:$W,MATCH(L$2,Table1[[#Headers],[Facility Name]:[in partner]],0),FALSE)</f>
        <v>Y</v>
      </c>
      <c r="M125" t="str">
        <f>VLOOKUP($E125,Facilities!$B:$W,MATCH(M$2,Table1[[#Headers],[Facility Name]:[in partner]],0),FALSE)</f>
        <v>Internally operated</v>
      </c>
      <c r="N125">
        <f>VLOOKUP($E125,Facilities!$B:$W,MATCH(N$2,Table1[[#Headers],[Facility Name]:[in partner]],0),FALSE)</f>
        <v>0</v>
      </c>
      <c r="O125" t="str">
        <f>VLOOKUP($E125,Facilities!$B:$W,MATCH(O$2,Table1[[#Headers],[Facility Name]:[in partner]],0),FALSE)</f>
        <v>Venue for Hire</v>
      </c>
      <c r="P125">
        <f>VLOOKUP($E125,Facilities!$B:$W,MATCH(P$2,Table1[[#Headers],[Facility Name]:[in partner]],0),FALSE)</f>
        <v>0</v>
      </c>
      <c r="Q125">
        <f>VLOOKUP($E125,Facilities!$B:$W,MATCH(Q$2,Table1[[#Headers],[Facility Name]:[in partner]],0),FALSE)</f>
        <v>0</v>
      </c>
      <c r="R125">
        <f>VLOOKUP($E125,Facilities!$B:$W,MATCH(R$2,Table1[[#Headers],[Facility Name]:[in partner]],0),FALSE)</f>
        <v>0</v>
      </c>
      <c r="S125">
        <f>VLOOKUP($E125,Facilities!$B:$W,MATCH(S$2,Table1[[#Headers],[Facility Name]:[in partner]],0),FALSE)</f>
        <v>0</v>
      </c>
      <c r="T125">
        <f>VLOOKUP($E125,Facilities!$B:$W,MATCH(T$2,Table1[[#Headers],[Facility Name]:[in partner]],0),FALSE)</f>
        <v>0</v>
      </c>
      <c r="U125" t="str">
        <f>VLOOKUP($E125,Facilities!$B:$W,MATCH(U$2,Table1[[#Headers],[Facility Name]:[in partner]],0),FALSE)</f>
        <v>Y</v>
      </c>
      <c r="V125" t="str">
        <f>VLOOKUP($E125,Facilities!$B:$W,MATCH(V$2,Table1[[#Headers],[Facility Name]:[in partner]],0),FALSE)</f>
        <v>Māngere Central Community Hall</v>
      </c>
      <c r="W125" t="str">
        <f>VLOOKUP($E125,Facilities!$B:$W,MATCH(W$2,Table1[[#Headers],[Facility Name]:[in partner]],0),FALSE)</f>
        <v>Y</v>
      </c>
      <c r="X125" t="e">
        <f>VLOOKUP($E125,Facilities!$B:$W,MATCH(X$2,Table1[[#Headers],[Facility Name]:[in partner]],0),FALSE)</f>
        <v>#N/A</v>
      </c>
    </row>
    <row r="126" spans="1:24">
      <c r="A126" s="6" t="s">
        <v>1257</v>
      </c>
      <c r="B126" s="6" t="s">
        <v>1258</v>
      </c>
      <c r="C126" s="6" t="s">
        <v>956</v>
      </c>
      <c r="D126" s="6" t="s">
        <v>967</v>
      </c>
      <c r="E126" s="6" t="s">
        <v>688</v>
      </c>
      <c r="F126" t="str">
        <f>VLOOKUP($E126,Facilities!$B:$W,MATCH(F$2,Table1[[#Headers],[Facility Name]:[in partner]],0),FALSE)</f>
        <v>5-7 Church Rd</v>
      </c>
      <c r="G126" t="str">
        <f>VLOOKUP($E126,Facilities!$B:$W,MATCH(G$2,Table1[[#Headers],[Facility Name]:[in partner]],0),FALSE)</f>
        <v>Mangere-Otahuhu</v>
      </c>
      <c r="H126" t="str">
        <f>VLOOKUP($E126,Facilities!$B:$W,MATCH(H$2,Table1[[#Headers],[Facility Name]:[in partner]],0),FALSE)</f>
        <v>Council-owned</v>
      </c>
      <c r="I126" t="str">
        <f>VLOOKUP($E126,Facilities!$B:$W,MATCH(I$2,Table1[[#Headers],[Facility Name]:[in partner]],0),FALSE)</f>
        <v>Connected Communities</v>
      </c>
      <c r="J126" t="str">
        <f>VLOOKUP($E126,Facilities!$B:$W,MATCH(J$2,Table1[[#Headers],[Facility Name]:[in partner]],0),FALSE)</f>
        <v>Council led</v>
      </c>
      <c r="K126" t="str">
        <f>VLOOKUP($E126,Facilities!$B:$W,MATCH(K$2,Table1[[#Headers],[Facility Name]:[in partner]],0),FALSE)</f>
        <v>Community Library</v>
      </c>
      <c r="L126" t="str">
        <f>VLOOKUP($E126,Facilities!$B:$W,MATCH(L$2,Table1[[#Headers],[Facility Name]:[in partner]],0),FALSE)</f>
        <v>N</v>
      </c>
      <c r="M126" t="str">
        <f>VLOOKUP($E126,Facilities!$B:$W,MATCH(M$2,Table1[[#Headers],[Facility Name]:[in partner]],0),FALSE)</f>
        <v>Internally operated</v>
      </c>
      <c r="N126">
        <f>VLOOKUP($E126,Facilities!$B:$W,MATCH(N$2,Table1[[#Headers],[Facility Name]:[in partner]],0),FALSE)</f>
        <v>0</v>
      </c>
      <c r="O126" t="str">
        <f>VLOOKUP($E126,Facilities!$B:$W,MATCH(O$2,Table1[[#Headers],[Facility Name]:[in partner]],0),FALSE)</f>
        <v>Lead and Coach</v>
      </c>
      <c r="P126">
        <f>VLOOKUP($E126,Facilities!$B:$W,MATCH(P$2,Table1[[#Headers],[Facility Name]:[in partner]],0),FALSE)</f>
        <v>0</v>
      </c>
      <c r="Q126">
        <f>VLOOKUP($E126,Facilities!$B:$W,MATCH(Q$2,Table1[[#Headers],[Facility Name]:[in partner]],0),FALSE)</f>
        <v>0</v>
      </c>
      <c r="R126">
        <f>VLOOKUP($E126,Facilities!$B:$W,MATCH(R$2,Table1[[#Headers],[Facility Name]:[in partner]],0),FALSE)</f>
        <v>0</v>
      </c>
      <c r="S126" t="str">
        <f>VLOOKUP($E126,Facilities!$B:$W,MATCH(S$2,Table1[[#Headers],[Facility Name]:[in partner]],0),FALSE)</f>
        <v>Y</v>
      </c>
      <c r="T126">
        <f>VLOOKUP($E126,Facilities!$B:$W,MATCH(T$2,Table1[[#Headers],[Facility Name]:[in partner]],0),FALSE)</f>
        <v>0</v>
      </c>
      <c r="U126">
        <f>VLOOKUP($E126,Facilities!$B:$W,MATCH(U$2,Table1[[#Headers],[Facility Name]:[in partner]],0),FALSE)</f>
        <v>0</v>
      </c>
      <c r="V126" t="e">
        <f>VLOOKUP($E126,Facilities!$B:$W,MATCH(V$2,Table1[[#Headers],[Facility Name]:[in partner]],0),FALSE)</f>
        <v>#N/A</v>
      </c>
      <c r="W126" t="str">
        <f>VLOOKUP($E126,Facilities!$B:$W,MATCH(W$2,Table1[[#Headers],[Facility Name]:[in partner]],0),FALSE)</f>
        <v>N</v>
      </c>
      <c r="X126" t="e">
        <f>VLOOKUP($E126,Facilities!$B:$W,MATCH(X$2,Table1[[#Headers],[Facility Name]:[in partner]],0),FALSE)</f>
        <v>#N/A</v>
      </c>
    </row>
    <row r="127" spans="1:24">
      <c r="A127" s="6" t="s">
        <v>1259</v>
      </c>
      <c r="B127" s="6" t="s">
        <v>1260</v>
      </c>
      <c r="C127" s="6" t="s">
        <v>960</v>
      </c>
      <c r="D127" s="6" t="s">
        <v>957</v>
      </c>
      <c r="E127" s="6" t="s">
        <v>13</v>
      </c>
      <c r="F127" t="str">
        <f>VLOOKUP($E127,Facilities!$B:$W,MATCH(F$2,Table1[[#Headers],[Facility Name]:[in partner]],0),FALSE)</f>
        <v>16 Swan Cresent</v>
      </c>
      <c r="G127" t="str">
        <f>VLOOKUP($E127,Facilities!$B:$W,MATCH(G$2,Table1[[#Headers],[Facility Name]:[in partner]],0),FALSE)</f>
        <v>Howick</v>
      </c>
      <c r="H127" t="str">
        <f>VLOOKUP($E127,Facilities!$B:$W,MATCH(H$2,Table1[[#Headers],[Facility Name]:[in partner]],0),FALSE)</f>
        <v>Building council-owned, Land govt owned</v>
      </c>
      <c r="I127" t="str">
        <f>VLOOKUP($E127,Facilities!$B:$W,MATCH(I$2,Table1[[#Headers],[Facility Name]:[in partner]],0),FALSE)</f>
        <v>Connected Communities</v>
      </c>
      <c r="J127" t="str">
        <f>VLOOKUP($E127,Facilities!$B:$W,MATCH(J$2,Table1[[#Headers],[Facility Name]:[in partner]],0),FALSE)</f>
        <v>Community led</v>
      </c>
      <c r="K127" t="str">
        <f>VLOOKUP($E127,Facilities!$B:$W,MATCH(K$2,Table1[[#Headers],[Facility Name]:[in partner]],0),FALSE)</f>
        <v>Community Centre</v>
      </c>
      <c r="L127" t="str">
        <f>VLOOKUP($E127,Facilities!$B:$W,MATCH(L$2,Table1[[#Headers],[Facility Name]:[in partner]],0),FALSE)</f>
        <v>Y</v>
      </c>
      <c r="M127" t="str">
        <f>VLOOKUP($E127,Facilities!$B:$W,MATCH(M$2,Table1[[#Headers],[Facility Name]:[in partner]],0),FALSE)</f>
        <v>Service agreement</v>
      </c>
      <c r="N127">
        <f>VLOOKUP($E127,Facilities!$B:$W,MATCH(N$2,Table1[[#Headers],[Facility Name]:[in partner]],0),FALSE)</f>
        <v>0</v>
      </c>
      <c r="O127" t="str">
        <f>VLOOKUP($E127,Facilities!$B:$W,MATCH(O$2,Table1[[#Headers],[Facility Name]:[in partner]],0),FALSE)</f>
        <v>Place &amp; Partner Specialists (Community)</v>
      </c>
      <c r="P127" t="str">
        <f>VLOOKUP($E127,Facilities!$B:$W,MATCH(P$2,Table1[[#Headers],[Facility Name]:[in partner]],0),FALSE)</f>
        <v>Y</v>
      </c>
      <c r="Q127">
        <f>VLOOKUP($E127,Facilities!$B:$W,MATCH(Q$2,Table1[[#Headers],[Facility Name]:[in partner]],0),FALSE)</f>
        <v>0</v>
      </c>
      <c r="R127">
        <f>VLOOKUP($E127,Facilities!$B:$W,MATCH(R$2,Table1[[#Headers],[Facility Name]:[in partner]],0),FALSE)</f>
        <v>0</v>
      </c>
      <c r="S127">
        <f>VLOOKUP($E127,Facilities!$B:$W,MATCH(S$2,Table1[[#Headers],[Facility Name]:[in partner]],0),FALSE)</f>
        <v>0</v>
      </c>
      <c r="T127">
        <f>VLOOKUP($E127,Facilities!$B:$W,MATCH(T$2,Table1[[#Headers],[Facility Name]:[in partner]],0),FALSE)</f>
        <v>0</v>
      </c>
      <c r="U127">
        <f>VLOOKUP($E127,Facilities!$B:$W,MATCH(U$2,Table1[[#Headers],[Facility Name]:[in partner]],0),FALSE)</f>
        <v>0</v>
      </c>
      <c r="V127" t="str">
        <f>VLOOKUP($E127,Facilities!$B:$W,MATCH(V$2,Table1[[#Headers],[Facility Name]:[in partner]],0),FALSE)</f>
        <v>Anchorage Park Community House</v>
      </c>
      <c r="W127" t="str">
        <f>VLOOKUP($E127,Facilities!$B:$W,MATCH(W$2,Table1[[#Headers],[Facility Name]:[in partner]],0),FALSE)</f>
        <v>N</v>
      </c>
      <c r="X127" t="str">
        <f>VLOOKUP($E127,Facilities!$B:$W,MATCH(X$2,Table1[[#Headers],[Facility Name]:[in partner]],0),FALSE)</f>
        <v>Anchorage Park Community House</v>
      </c>
    </row>
    <row r="128" spans="1:24">
      <c r="A128" s="6" t="s">
        <v>1261</v>
      </c>
      <c r="B128" s="6" t="s">
        <v>1262</v>
      </c>
      <c r="C128" s="6" t="s">
        <v>973</v>
      </c>
      <c r="D128" s="6" t="s">
        <v>957</v>
      </c>
      <c r="E128" s="6" t="s">
        <v>1263</v>
      </c>
      <c r="F128" t="e">
        <f>VLOOKUP($E128,Facilities!$B:$W,MATCH(F$2,Table1[[#Headers],[Facility Name]:[in partner]],0),FALSE)</f>
        <v>#N/A</v>
      </c>
      <c r="G128" t="e">
        <f>VLOOKUP($E128,Facilities!$B:$W,MATCH(G$2,Table1[[#Headers],[Facility Name]:[in partner]],0),FALSE)</f>
        <v>#N/A</v>
      </c>
      <c r="H128" t="e">
        <f>VLOOKUP($E128,Facilities!$B:$W,MATCH(H$2,Table1[[#Headers],[Facility Name]:[in partner]],0),FALSE)</f>
        <v>#N/A</v>
      </c>
      <c r="I128" t="e">
        <f>VLOOKUP($E128,Facilities!$B:$W,MATCH(I$2,Table1[[#Headers],[Facility Name]:[in partner]],0),FALSE)</f>
        <v>#N/A</v>
      </c>
      <c r="J128" t="e">
        <f>VLOOKUP($E128,Facilities!$B:$W,MATCH(J$2,Table1[[#Headers],[Facility Name]:[in partner]],0),FALSE)</f>
        <v>#N/A</v>
      </c>
      <c r="K128" t="e">
        <f>VLOOKUP($E128,Facilities!$B:$W,MATCH(K$2,Table1[[#Headers],[Facility Name]:[in partner]],0),FALSE)</f>
        <v>#N/A</v>
      </c>
      <c r="L128" t="e">
        <f>VLOOKUP($E128,Facilities!$B:$W,MATCH(L$2,Table1[[#Headers],[Facility Name]:[in partner]],0),FALSE)</f>
        <v>#N/A</v>
      </c>
      <c r="M128" t="e">
        <f>VLOOKUP($E128,Facilities!$B:$W,MATCH(M$2,Table1[[#Headers],[Facility Name]:[in partner]],0),FALSE)</f>
        <v>#N/A</v>
      </c>
      <c r="N128" t="e">
        <f>VLOOKUP($E128,Facilities!$B:$W,MATCH(N$2,Table1[[#Headers],[Facility Name]:[in partner]],0),FALSE)</f>
        <v>#N/A</v>
      </c>
      <c r="O128" t="e">
        <f>VLOOKUP($E128,Facilities!$B:$W,MATCH(O$2,Table1[[#Headers],[Facility Name]:[in partner]],0),FALSE)</f>
        <v>#N/A</v>
      </c>
      <c r="P128" t="e">
        <f>VLOOKUP($E128,Facilities!$B:$W,MATCH(P$2,Table1[[#Headers],[Facility Name]:[in partner]],0),FALSE)</f>
        <v>#N/A</v>
      </c>
      <c r="Q128" t="e">
        <f>VLOOKUP($E128,Facilities!$B:$W,MATCH(Q$2,Table1[[#Headers],[Facility Name]:[in partner]],0),FALSE)</f>
        <v>#N/A</v>
      </c>
      <c r="R128" t="e">
        <f>VLOOKUP($E128,Facilities!$B:$W,MATCH(R$2,Table1[[#Headers],[Facility Name]:[in partner]],0),FALSE)</f>
        <v>#N/A</v>
      </c>
      <c r="S128" t="e">
        <f>VLOOKUP($E128,Facilities!$B:$W,MATCH(S$2,Table1[[#Headers],[Facility Name]:[in partner]],0),FALSE)</f>
        <v>#N/A</v>
      </c>
      <c r="T128" t="e">
        <f>VLOOKUP($E128,Facilities!$B:$W,MATCH(T$2,Table1[[#Headers],[Facility Name]:[in partner]],0),FALSE)</f>
        <v>#N/A</v>
      </c>
      <c r="U128" t="e">
        <f>VLOOKUP($E128,Facilities!$B:$W,MATCH(U$2,Table1[[#Headers],[Facility Name]:[in partner]],0),FALSE)</f>
        <v>#N/A</v>
      </c>
      <c r="V128" t="e">
        <f>VLOOKUP($E128,Facilities!$B:$W,MATCH(V$2,Table1[[#Headers],[Facility Name]:[in partner]],0),FALSE)</f>
        <v>#N/A</v>
      </c>
      <c r="W128" t="e">
        <f>VLOOKUP($E128,Facilities!$B:$W,MATCH(W$2,Table1[[#Headers],[Facility Name]:[in partner]],0),FALSE)</f>
        <v>#N/A</v>
      </c>
      <c r="X128" t="e">
        <f>VLOOKUP($E128,Facilities!$B:$W,MATCH(X$2,Table1[[#Headers],[Facility Name]:[in partner]],0),FALSE)</f>
        <v>#N/A</v>
      </c>
    </row>
    <row r="129" spans="1:24">
      <c r="A129" s="6" t="s">
        <v>1264</v>
      </c>
      <c r="B129" s="6" t="s">
        <v>1265</v>
      </c>
      <c r="C129" s="6" t="s">
        <v>973</v>
      </c>
      <c r="D129" s="6" t="s">
        <v>957</v>
      </c>
      <c r="E129" s="6" t="s">
        <v>44</v>
      </c>
      <c r="F129" t="str">
        <f>VLOOKUP($E129,Facilities!$B:$W,MATCH(F$2,Table1[[#Headers],[Facility Name]:[in partner]],0),FALSE)</f>
        <v>2 North Road</v>
      </c>
      <c r="G129" t="str">
        <f>VLOOKUP($E129,Facilities!$B:$W,MATCH(G$2,Table1[[#Headers],[Facility Name]:[in partner]],0),FALSE)</f>
        <v>Franklin</v>
      </c>
      <c r="H129" t="str">
        <f>VLOOKUP($E129,Facilities!$B:$W,MATCH(H$2,Table1[[#Headers],[Facility Name]:[in partner]],0),FALSE)</f>
        <v>Council-owned</v>
      </c>
      <c r="I129" t="str">
        <f>VLOOKUP($E129,Facilities!$B:$W,MATCH(I$2,Table1[[#Headers],[Facility Name]:[in partner]],0),FALSE)</f>
        <v>Connected Communities</v>
      </c>
      <c r="J129" t="str">
        <f>VLOOKUP($E129,Facilities!$B:$W,MATCH(J$2,Table1[[#Headers],[Facility Name]:[in partner]],0),FALSE)</f>
        <v>Council led</v>
      </c>
      <c r="K129" t="str">
        <f>VLOOKUP($E129,Facilities!$B:$W,MATCH(K$2,Table1[[#Headers],[Facility Name]:[in partner]],0),FALSE)</f>
        <v>Rural Hall</v>
      </c>
      <c r="L129" t="str">
        <f>VLOOKUP($E129,Facilities!$B:$W,MATCH(L$2,Table1[[#Headers],[Facility Name]:[in partner]],0),FALSE)</f>
        <v>Y</v>
      </c>
      <c r="M129" t="str">
        <f>VLOOKUP($E129,Facilities!$B:$W,MATCH(M$2,Table1[[#Headers],[Facility Name]:[in partner]],0),FALSE)</f>
        <v>Internally operated</v>
      </c>
      <c r="N129">
        <f>VLOOKUP($E129,Facilities!$B:$W,MATCH(N$2,Table1[[#Headers],[Facility Name]:[in partner]],0),FALSE)</f>
        <v>0</v>
      </c>
      <c r="O129" t="str">
        <f>VLOOKUP($E129,Facilities!$B:$W,MATCH(O$2,Table1[[#Headers],[Facility Name]:[in partner]],0),FALSE)</f>
        <v>Place &amp; Partner Specialists (Community)</v>
      </c>
      <c r="P129">
        <f>VLOOKUP($E129,Facilities!$B:$W,MATCH(P$2,Table1[[#Headers],[Facility Name]:[in partner]],0),FALSE)</f>
        <v>0</v>
      </c>
      <c r="Q129">
        <f>VLOOKUP($E129,Facilities!$B:$W,MATCH(Q$2,Table1[[#Headers],[Facility Name]:[in partner]],0),FALSE)</f>
        <v>0</v>
      </c>
      <c r="R129">
        <f>VLOOKUP($E129,Facilities!$B:$W,MATCH(R$2,Table1[[#Headers],[Facility Name]:[in partner]],0),FALSE)</f>
        <v>0</v>
      </c>
      <c r="S129">
        <f>VLOOKUP($E129,Facilities!$B:$W,MATCH(S$2,Table1[[#Headers],[Facility Name]:[in partner]],0),FALSE)</f>
        <v>0</v>
      </c>
      <c r="T129" t="str">
        <f>VLOOKUP($E129,Facilities!$B:$W,MATCH(T$2,Table1[[#Headers],[Facility Name]:[in partner]],0),FALSE)</f>
        <v>Y</v>
      </c>
      <c r="U129">
        <f>VLOOKUP($E129,Facilities!$B:$W,MATCH(U$2,Table1[[#Headers],[Facility Name]:[in partner]],0),FALSE)</f>
        <v>0</v>
      </c>
      <c r="V129" t="str">
        <f>VLOOKUP($E129,Facilities!$B:$W,MATCH(V$2,Table1[[#Headers],[Facility Name]:[in partner]],0),FALSE)</f>
        <v>Clevedon District Centre</v>
      </c>
      <c r="W129" t="str">
        <f>VLOOKUP($E129,Facilities!$B:$W,MATCH(W$2,Table1[[#Headers],[Facility Name]:[in partner]],0),FALSE)</f>
        <v>Y</v>
      </c>
      <c r="X129" t="e">
        <f>VLOOKUP($E129,Facilities!$B:$W,MATCH(X$2,Table1[[#Headers],[Facility Name]:[in partner]],0),FALSE)</f>
        <v>#N/A</v>
      </c>
    </row>
    <row r="130" spans="1:24">
      <c r="A130" s="6" t="s">
        <v>1266</v>
      </c>
      <c r="B130" s="6" t="s">
        <v>1267</v>
      </c>
      <c r="C130" s="6" t="s">
        <v>973</v>
      </c>
      <c r="D130" s="6" t="s">
        <v>957</v>
      </c>
      <c r="E130" s="6" t="s">
        <v>27</v>
      </c>
      <c r="F130" t="str">
        <f>VLOOKUP($E130,Facilities!$B:$W,MATCH(F$2,Table1[[#Headers],[Facility Name]:[in partner]],0),FALSE)</f>
        <v>49 Wakelin Road</v>
      </c>
      <c r="G130" t="str">
        <f>VLOOKUP($E130,Facilities!$B:$W,MATCH(G$2,Table1[[#Headers],[Facility Name]:[in partner]],0),FALSE)</f>
        <v>Franklin</v>
      </c>
      <c r="H130" t="str">
        <f>VLOOKUP($E130,Facilities!$B:$W,MATCH(H$2,Table1[[#Headers],[Facility Name]:[in partner]],0),FALSE)</f>
        <v>Council-owned</v>
      </c>
      <c r="I130" t="str">
        <f>VLOOKUP($E130,Facilities!$B:$W,MATCH(I$2,Table1[[#Headers],[Facility Name]:[in partner]],0),FALSE)</f>
        <v>Connected Communities</v>
      </c>
      <c r="J130" t="str">
        <f>VLOOKUP($E130,Facilities!$B:$W,MATCH(J$2,Table1[[#Headers],[Facility Name]:[in partner]],0),FALSE)</f>
        <v>Council led</v>
      </c>
      <c r="K130" t="str">
        <f>VLOOKUP($E130,Facilities!$B:$W,MATCH(K$2,Table1[[#Headers],[Facility Name]:[in partner]],0),FALSE)</f>
        <v>Rural Hall</v>
      </c>
      <c r="L130" t="str">
        <f>VLOOKUP($E130,Facilities!$B:$W,MATCH(L$2,Table1[[#Headers],[Facility Name]:[in partner]],0),FALSE)</f>
        <v>Y</v>
      </c>
      <c r="M130" t="str">
        <f>VLOOKUP($E130,Facilities!$B:$W,MATCH(M$2,Table1[[#Headers],[Facility Name]:[in partner]],0),FALSE)</f>
        <v>Internally operated</v>
      </c>
      <c r="N130">
        <f>VLOOKUP($E130,Facilities!$B:$W,MATCH(N$2,Table1[[#Headers],[Facility Name]:[in partner]],0),FALSE)</f>
        <v>0</v>
      </c>
      <c r="O130" t="str">
        <f>VLOOKUP($E130,Facilities!$B:$W,MATCH(O$2,Table1[[#Headers],[Facility Name]:[in partner]],0),FALSE)</f>
        <v>Place &amp; Partner Specialists (Community)</v>
      </c>
      <c r="P130">
        <f>VLOOKUP($E130,Facilities!$B:$W,MATCH(P$2,Table1[[#Headers],[Facility Name]:[in partner]],0),FALSE)</f>
        <v>0</v>
      </c>
      <c r="Q130">
        <f>VLOOKUP($E130,Facilities!$B:$W,MATCH(Q$2,Table1[[#Headers],[Facility Name]:[in partner]],0),FALSE)</f>
        <v>0</v>
      </c>
      <c r="R130">
        <f>VLOOKUP($E130,Facilities!$B:$W,MATCH(R$2,Table1[[#Headers],[Facility Name]:[in partner]],0),FALSE)</f>
        <v>0</v>
      </c>
      <c r="S130">
        <f>VLOOKUP($E130,Facilities!$B:$W,MATCH(S$2,Table1[[#Headers],[Facility Name]:[in partner]],0),FALSE)</f>
        <v>0</v>
      </c>
      <c r="T130" t="str">
        <f>VLOOKUP($E130,Facilities!$B:$W,MATCH(T$2,Table1[[#Headers],[Facility Name]:[in partner]],0),FALSE)</f>
        <v>Y</v>
      </c>
      <c r="U130">
        <f>VLOOKUP($E130,Facilities!$B:$W,MATCH(U$2,Table1[[#Headers],[Facility Name]:[in partner]],0),FALSE)</f>
        <v>0</v>
      </c>
      <c r="V130" t="str">
        <f>VLOOKUP($E130,Facilities!$B:$W,MATCH(V$2,Table1[[#Headers],[Facility Name]:[in partner]],0),FALSE)</f>
        <v>Beachlands Memorial Hall</v>
      </c>
      <c r="W130" t="str">
        <f>VLOOKUP($E130,Facilities!$B:$W,MATCH(W$2,Table1[[#Headers],[Facility Name]:[in partner]],0),FALSE)</f>
        <v>Y</v>
      </c>
      <c r="X130" t="e">
        <f>VLOOKUP($E130,Facilities!$B:$W,MATCH(X$2,Table1[[#Headers],[Facility Name]:[in partner]],0),FALSE)</f>
        <v>#N/A</v>
      </c>
    </row>
    <row r="131" spans="1:24">
      <c r="A131" s="6" t="s">
        <v>1268</v>
      </c>
      <c r="B131" s="6" t="s">
        <v>1269</v>
      </c>
      <c r="C131" s="6" t="s">
        <v>973</v>
      </c>
      <c r="D131" s="6" t="s">
        <v>957</v>
      </c>
      <c r="E131" s="6" t="s">
        <v>77</v>
      </c>
      <c r="F131" t="str">
        <f>VLOOKUP($E131,Facilities!$B:$W,MATCH(F$2,Table1[[#Headers],[Facility Name]:[in partner]],0),FALSE)</f>
        <v>25 Uxbridge Road</v>
      </c>
      <c r="G131" t="str">
        <f>VLOOKUP($E131,Facilities!$B:$W,MATCH(G$2,Table1[[#Headers],[Facility Name]:[in partner]],0),FALSE)</f>
        <v>Howick</v>
      </c>
      <c r="H131" t="str">
        <f>VLOOKUP($E131,Facilities!$B:$W,MATCH(H$2,Table1[[#Headers],[Facility Name]:[in partner]],0),FALSE)</f>
        <v>Council-owned</v>
      </c>
      <c r="I131" t="str">
        <f>VLOOKUP($E131,Facilities!$B:$W,MATCH(I$2,Table1[[#Headers],[Facility Name]:[in partner]],0),FALSE)</f>
        <v>Connected Communities</v>
      </c>
      <c r="J131" t="str">
        <f>VLOOKUP($E131,Facilities!$B:$W,MATCH(J$2,Table1[[#Headers],[Facility Name]:[in partner]],0),FALSE)</f>
        <v>Council led</v>
      </c>
      <c r="K131" t="str">
        <f>VLOOKUP($E131,Facilities!$B:$W,MATCH(K$2,Table1[[#Headers],[Facility Name]:[in partner]],0),FALSE)</f>
        <v>Community Library</v>
      </c>
      <c r="L131" t="str">
        <f>VLOOKUP($E131,Facilities!$B:$W,MATCH(L$2,Table1[[#Headers],[Facility Name]:[in partner]],0),FALSE)</f>
        <v>Y</v>
      </c>
      <c r="M131" t="str">
        <f>VLOOKUP($E131,Facilities!$B:$W,MATCH(M$2,Table1[[#Headers],[Facility Name]:[in partner]],0),FALSE)</f>
        <v>Internally operated</v>
      </c>
      <c r="N131">
        <f>VLOOKUP($E131,Facilities!$B:$W,MATCH(N$2,Table1[[#Headers],[Facility Name]:[in partner]],0),FALSE)</f>
        <v>0</v>
      </c>
      <c r="O131" t="str">
        <f>VLOOKUP($E131,Facilities!$B:$W,MATCH(O$2,Table1[[#Headers],[Facility Name]:[in partner]],0),FALSE)</f>
        <v>Lead and Coach</v>
      </c>
      <c r="P131">
        <f>VLOOKUP($E131,Facilities!$B:$W,MATCH(P$2,Table1[[#Headers],[Facility Name]:[in partner]],0),FALSE)</f>
        <v>0</v>
      </c>
      <c r="Q131">
        <f>VLOOKUP($E131,Facilities!$B:$W,MATCH(Q$2,Table1[[#Headers],[Facility Name]:[in partner]],0),FALSE)</f>
        <v>0</v>
      </c>
      <c r="R131">
        <f>VLOOKUP($E131,Facilities!$B:$W,MATCH(R$2,Table1[[#Headers],[Facility Name]:[in partner]],0),FALSE)</f>
        <v>0</v>
      </c>
      <c r="S131" t="str">
        <f>VLOOKUP($E131,Facilities!$B:$W,MATCH(S$2,Table1[[#Headers],[Facility Name]:[in partner]],0),FALSE)</f>
        <v>Y</v>
      </c>
      <c r="T131">
        <f>VLOOKUP($E131,Facilities!$B:$W,MATCH(T$2,Table1[[#Headers],[Facility Name]:[in partner]],0),FALSE)</f>
        <v>0</v>
      </c>
      <c r="U131">
        <f>VLOOKUP($E131,Facilities!$B:$W,MATCH(U$2,Table1[[#Headers],[Facility Name]:[in partner]],0),FALSE)</f>
        <v>0</v>
      </c>
      <c r="V131" t="str">
        <f>VLOOKUP($E131,Facilities!$B:$W,MATCH(V$2,Table1[[#Headers],[Facility Name]:[in partner]],0),FALSE)</f>
        <v>Fencible Lounge</v>
      </c>
      <c r="W131" t="str">
        <f>VLOOKUP($E131,Facilities!$B:$W,MATCH(W$2,Table1[[#Headers],[Facility Name]:[in partner]],0),FALSE)</f>
        <v>N</v>
      </c>
      <c r="X131" t="e">
        <f>VLOOKUP($E131,Facilities!$B:$W,MATCH(X$2,Table1[[#Headers],[Facility Name]:[in partner]],0),FALSE)</f>
        <v>#N/A</v>
      </c>
    </row>
    <row r="132" spans="1:24">
      <c r="A132" s="6" t="s">
        <v>1270</v>
      </c>
      <c r="B132" s="6" t="s">
        <v>1271</v>
      </c>
      <c r="C132" s="6" t="s">
        <v>973</v>
      </c>
      <c r="D132" s="6" t="s">
        <v>957</v>
      </c>
      <c r="E132" s="6" t="s">
        <v>415</v>
      </c>
      <c r="F132" t="str">
        <f>VLOOKUP($E132,Facilities!$B:$W,MATCH(F$2,Table1[[#Headers],[Facility Name]:[in partner]],0),FALSE)</f>
        <v>1 Whitford Maraetai Road</v>
      </c>
      <c r="G132" t="str">
        <f>VLOOKUP($E132,Facilities!$B:$W,MATCH(G$2,Table1[[#Headers],[Facility Name]:[in partner]],0),FALSE)</f>
        <v>Franklin</v>
      </c>
      <c r="H132" t="str">
        <f>VLOOKUP($E132,Facilities!$B:$W,MATCH(H$2,Table1[[#Headers],[Facility Name]:[in partner]],0),FALSE)</f>
        <v>Council-owned</v>
      </c>
      <c r="I132" t="str">
        <f>VLOOKUP($E132,Facilities!$B:$W,MATCH(I$2,Table1[[#Headers],[Facility Name]:[in partner]],0),FALSE)</f>
        <v>Connected Communities</v>
      </c>
      <c r="J132" t="str">
        <f>VLOOKUP($E132,Facilities!$B:$W,MATCH(J$2,Table1[[#Headers],[Facility Name]:[in partner]],0),FALSE)</f>
        <v>Council led</v>
      </c>
      <c r="K132" t="str">
        <f>VLOOKUP($E132,Facilities!$B:$W,MATCH(K$2,Table1[[#Headers],[Facility Name]:[in partner]],0),FALSE)</f>
        <v>Rural Hall</v>
      </c>
      <c r="L132" t="str">
        <f>VLOOKUP($E132,Facilities!$B:$W,MATCH(L$2,Table1[[#Headers],[Facility Name]:[in partner]],0),FALSE)</f>
        <v>Y</v>
      </c>
      <c r="M132" t="str">
        <f>VLOOKUP($E132,Facilities!$B:$W,MATCH(M$2,Table1[[#Headers],[Facility Name]:[in partner]],0),FALSE)</f>
        <v>Internally operated</v>
      </c>
      <c r="N132">
        <f>VLOOKUP($E132,Facilities!$B:$W,MATCH(N$2,Table1[[#Headers],[Facility Name]:[in partner]],0),FALSE)</f>
        <v>0</v>
      </c>
      <c r="O132" t="str">
        <f>VLOOKUP($E132,Facilities!$B:$W,MATCH(O$2,Table1[[#Headers],[Facility Name]:[in partner]],0),FALSE)</f>
        <v>Place &amp; Partner Specialists (Community)</v>
      </c>
      <c r="P132">
        <f>VLOOKUP($E132,Facilities!$B:$W,MATCH(P$2,Table1[[#Headers],[Facility Name]:[in partner]],0),FALSE)</f>
        <v>0</v>
      </c>
      <c r="Q132">
        <f>VLOOKUP($E132,Facilities!$B:$W,MATCH(Q$2,Table1[[#Headers],[Facility Name]:[in partner]],0),FALSE)</f>
        <v>0</v>
      </c>
      <c r="R132">
        <f>VLOOKUP($E132,Facilities!$B:$W,MATCH(R$2,Table1[[#Headers],[Facility Name]:[in partner]],0),FALSE)</f>
        <v>0</v>
      </c>
      <c r="S132">
        <f>VLOOKUP($E132,Facilities!$B:$W,MATCH(S$2,Table1[[#Headers],[Facility Name]:[in partner]],0),FALSE)</f>
        <v>0</v>
      </c>
      <c r="T132" t="str">
        <f>VLOOKUP($E132,Facilities!$B:$W,MATCH(T$2,Table1[[#Headers],[Facility Name]:[in partner]],0),FALSE)</f>
        <v>Y</v>
      </c>
      <c r="U132">
        <f>VLOOKUP($E132,Facilities!$B:$W,MATCH(U$2,Table1[[#Headers],[Facility Name]:[in partner]],0),FALSE)</f>
        <v>0</v>
      </c>
      <c r="V132" t="str">
        <f>VLOOKUP($E132,Facilities!$B:$W,MATCH(V$2,Table1[[#Headers],[Facility Name]:[in partner]],0),FALSE)</f>
        <v>Whitford Community Hall</v>
      </c>
      <c r="W132" t="str">
        <f>VLOOKUP($E132,Facilities!$B:$W,MATCH(W$2,Table1[[#Headers],[Facility Name]:[in partner]],0),FALSE)</f>
        <v>Y</v>
      </c>
      <c r="X132" t="e">
        <f>VLOOKUP($E132,Facilities!$B:$W,MATCH(X$2,Table1[[#Headers],[Facility Name]:[in partner]],0),FALSE)</f>
        <v>#N/A</v>
      </c>
    </row>
    <row r="133" spans="1:24">
      <c r="A133" s="6" t="s">
        <v>1272</v>
      </c>
      <c r="B133" s="6" t="s">
        <v>1273</v>
      </c>
      <c r="C133" s="6" t="s">
        <v>973</v>
      </c>
      <c r="D133" s="6" t="s">
        <v>957</v>
      </c>
      <c r="E133" s="6" t="s">
        <v>1274</v>
      </c>
      <c r="F133" t="e">
        <f>VLOOKUP($E133,Facilities!$B:$W,MATCH(F$2,Table1[[#Headers],[Facility Name]:[in partner]],0),FALSE)</f>
        <v>#N/A</v>
      </c>
      <c r="G133" t="e">
        <f>VLOOKUP($E133,Facilities!$B:$W,MATCH(G$2,Table1[[#Headers],[Facility Name]:[in partner]],0),FALSE)</f>
        <v>#N/A</v>
      </c>
      <c r="H133" t="e">
        <f>VLOOKUP($E133,Facilities!$B:$W,MATCH(H$2,Table1[[#Headers],[Facility Name]:[in partner]],0),FALSE)</f>
        <v>#N/A</v>
      </c>
      <c r="I133" t="e">
        <f>VLOOKUP($E133,Facilities!$B:$W,MATCH(I$2,Table1[[#Headers],[Facility Name]:[in partner]],0),FALSE)</f>
        <v>#N/A</v>
      </c>
      <c r="J133" t="e">
        <f>VLOOKUP($E133,Facilities!$B:$W,MATCH(J$2,Table1[[#Headers],[Facility Name]:[in partner]],0),FALSE)</f>
        <v>#N/A</v>
      </c>
      <c r="K133" t="e">
        <f>VLOOKUP($E133,Facilities!$B:$W,MATCH(K$2,Table1[[#Headers],[Facility Name]:[in partner]],0),FALSE)</f>
        <v>#N/A</v>
      </c>
      <c r="L133" t="e">
        <f>VLOOKUP($E133,Facilities!$B:$W,MATCH(L$2,Table1[[#Headers],[Facility Name]:[in partner]],0),FALSE)</f>
        <v>#N/A</v>
      </c>
      <c r="M133" t="e">
        <f>VLOOKUP($E133,Facilities!$B:$W,MATCH(M$2,Table1[[#Headers],[Facility Name]:[in partner]],0),FALSE)</f>
        <v>#N/A</v>
      </c>
      <c r="N133" t="e">
        <f>VLOOKUP($E133,Facilities!$B:$W,MATCH(N$2,Table1[[#Headers],[Facility Name]:[in partner]],0),FALSE)</f>
        <v>#N/A</v>
      </c>
      <c r="O133" t="e">
        <f>VLOOKUP($E133,Facilities!$B:$W,MATCH(O$2,Table1[[#Headers],[Facility Name]:[in partner]],0),FALSE)</f>
        <v>#N/A</v>
      </c>
      <c r="P133" t="e">
        <f>VLOOKUP($E133,Facilities!$B:$W,MATCH(P$2,Table1[[#Headers],[Facility Name]:[in partner]],0),FALSE)</f>
        <v>#N/A</v>
      </c>
      <c r="Q133" t="e">
        <f>VLOOKUP($E133,Facilities!$B:$W,MATCH(Q$2,Table1[[#Headers],[Facility Name]:[in partner]],0),FALSE)</f>
        <v>#N/A</v>
      </c>
      <c r="R133" t="e">
        <f>VLOOKUP($E133,Facilities!$B:$W,MATCH(R$2,Table1[[#Headers],[Facility Name]:[in partner]],0),FALSE)</f>
        <v>#N/A</v>
      </c>
      <c r="S133" t="e">
        <f>VLOOKUP($E133,Facilities!$B:$W,MATCH(S$2,Table1[[#Headers],[Facility Name]:[in partner]],0),FALSE)</f>
        <v>#N/A</v>
      </c>
      <c r="T133" t="e">
        <f>VLOOKUP($E133,Facilities!$B:$W,MATCH(T$2,Table1[[#Headers],[Facility Name]:[in partner]],0),FALSE)</f>
        <v>#N/A</v>
      </c>
      <c r="U133" t="e">
        <f>VLOOKUP($E133,Facilities!$B:$W,MATCH(U$2,Table1[[#Headers],[Facility Name]:[in partner]],0),FALSE)</f>
        <v>#N/A</v>
      </c>
      <c r="V133" t="e">
        <f>VLOOKUP($E133,Facilities!$B:$W,MATCH(V$2,Table1[[#Headers],[Facility Name]:[in partner]],0),FALSE)</f>
        <v>#N/A</v>
      </c>
      <c r="W133" t="e">
        <f>VLOOKUP($E133,Facilities!$B:$W,MATCH(W$2,Table1[[#Headers],[Facility Name]:[in partner]],0),FALSE)</f>
        <v>#N/A</v>
      </c>
      <c r="X133" t="e">
        <f>VLOOKUP($E133,Facilities!$B:$W,MATCH(X$2,Table1[[#Headers],[Facility Name]:[in partner]],0),FALSE)</f>
        <v>#N/A</v>
      </c>
    </row>
    <row r="134" spans="1:24">
      <c r="A134" s="6" t="s">
        <v>1275</v>
      </c>
      <c r="B134" s="6" t="s">
        <v>1276</v>
      </c>
      <c r="C134" s="6" t="s">
        <v>973</v>
      </c>
      <c r="D134" s="6" t="s">
        <v>957</v>
      </c>
      <c r="E134" s="6" t="s">
        <v>300</v>
      </c>
      <c r="F134" t="str">
        <f>VLOOKUP($E134,Facilities!$B:$W,MATCH(F$2,Table1[[#Headers],[Facility Name]:[in partner]],0),FALSE)</f>
        <v>7 Silverdale Street</v>
      </c>
      <c r="G134" t="str">
        <f>VLOOKUP($E134,Facilities!$B:$W,MATCH(G$2,Table1[[#Headers],[Facility Name]:[in partner]],0),FALSE)</f>
        <v>Hibiscus and Bays</v>
      </c>
      <c r="H134" t="str">
        <f>VLOOKUP($E134,Facilities!$B:$W,MATCH(H$2,Table1[[#Headers],[Facility Name]:[in partner]],0),FALSE)</f>
        <v>Council-owned</v>
      </c>
      <c r="I134" t="str">
        <f>VLOOKUP($E134,Facilities!$B:$W,MATCH(I$2,Table1[[#Headers],[Facility Name]:[in partner]],0),FALSE)</f>
        <v>Connected Communities</v>
      </c>
      <c r="J134" t="str">
        <f>VLOOKUP($E134,Facilities!$B:$W,MATCH(J$2,Table1[[#Headers],[Facility Name]:[in partner]],0),FALSE)</f>
        <v>Community led</v>
      </c>
      <c r="K134" t="str">
        <f>VLOOKUP($E134,Facilities!$B:$W,MATCH(K$2,Table1[[#Headers],[Facility Name]:[in partner]],0),FALSE)</f>
        <v>Rural Hall</v>
      </c>
      <c r="L134" t="str">
        <f>VLOOKUP($E134,Facilities!$B:$W,MATCH(L$2,Table1[[#Headers],[Facility Name]:[in partner]],0),FALSE)</f>
        <v>Y</v>
      </c>
      <c r="M134" t="str">
        <f>VLOOKUP($E134,Facilities!$B:$W,MATCH(M$2,Table1[[#Headers],[Facility Name]:[in partner]],0),FALSE)</f>
        <v>To be confirmed</v>
      </c>
      <c r="N134">
        <f>VLOOKUP($E134,Facilities!$B:$W,MATCH(N$2,Table1[[#Headers],[Facility Name]:[in partner]],0),FALSE)</f>
        <v>0</v>
      </c>
      <c r="O134" t="str">
        <f>VLOOKUP($E134,Facilities!$B:$W,MATCH(O$2,Table1[[#Headers],[Facility Name]:[in partner]],0),FALSE)</f>
        <v>Place &amp; Partner Specialists (Community)</v>
      </c>
      <c r="P134">
        <f>VLOOKUP($E134,Facilities!$B:$W,MATCH(P$2,Table1[[#Headers],[Facility Name]:[in partner]],0),FALSE)</f>
        <v>0</v>
      </c>
      <c r="Q134">
        <f>VLOOKUP($E134,Facilities!$B:$W,MATCH(Q$2,Table1[[#Headers],[Facility Name]:[in partner]],0),FALSE)</f>
        <v>0</v>
      </c>
      <c r="R134">
        <f>VLOOKUP($E134,Facilities!$B:$W,MATCH(R$2,Table1[[#Headers],[Facility Name]:[in partner]],0),FALSE)</f>
        <v>0</v>
      </c>
      <c r="S134">
        <f>VLOOKUP($E134,Facilities!$B:$W,MATCH(S$2,Table1[[#Headers],[Facility Name]:[in partner]],0),FALSE)</f>
        <v>0</v>
      </c>
      <c r="T134" t="str">
        <f>VLOOKUP($E134,Facilities!$B:$W,MATCH(T$2,Table1[[#Headers],[Facility Name]:[in partner]],0),FALSE)</f>
        <v>Y</v>
      </c>
      <c r="U134">
        <f>VLOOKUP($E134,Facilities!$B:$W,MATCH(U$2,Table1[[#Headers],[Facility Name]:[in partner]],0),FALSE)</f>
        <v>0</v>
      </c>
      <c r="V134" t="str">
        <f>VLOOKUP($E134,Facilities!$B:$W,MATCH(V$2,Table1[[#Headers],[Facility Name]:[in partner]],0),FALSE)</f>
        <v>Silverdale Hall</v>
      </c>
      <c r="W134" t="str">
        <f>VLOOKUP($E134,Facilities!$B:$W,MATCH(W$2,Table1[[#Headers],[Facility Name]:[in partner]],0),FALSE)</f>
        <v>N</v>
      </c>
      <c r="X134" t="str">
        <f>VLOOKUP($E134,Facilities!$B:$W,MATCH(X$2,Table1[[#Headers],[Facility Name]:[in partner]],0),FALSE)</f>
        <v>Silverdale Hall</v>
      </c>
    </row>
    <row r="135" spans="1:24">
      <c r="A135" s="6" t="s">
        <v>1277</v>
      </c>
      <c r="B135" s="6" t="s">
        <v>1278</v>
      </c>
      <c r="C135" s="6" t="s">
        <v>973</v>
      </c>
      <c r="D135" s="6" t="s">
        <v>957</v>
      </c>
      <c r="E135" s="6" t="s">
        <v>1279</v>
      </c>
      <c r="F135" t="e">
        <f>VLOOKUP($E135,Facilities!$B:$W,MATCH(F$2,Table1[[#Headers],[Facility Name]:[in partner]],0),FALSE)</f>
        <v>#N/A</v>
      </c>
      <c r="G135" t="e">
        <f>VLOOKUP($E135,Facilities!$B:$W,MATCH(G$2,Table1[[#Headers],[Facility Name]:[in partner]],0),FALSE)</f>
        <v>#N/A</v>
      </c>
      <c r="H135" t="e">
        <f>VLOOKUP($E135,Facilities!$B:$W,MATCH(H$2,Table1[[#Headers],[Facility Name]:[in partner]],0),FALSE)</f>
        <v>#N/A</v>
      </c>
      <c r="I135" t="e">
        <f>VLOOKUP($E135,Facilities!$B:$W,MATCH(I$2,Table1[[#Headers],[Facility Name]:[in partner]],0),FALSE)</f>
        <v>#N/A</v>
      </c>
      <c r="J135" t="e">
        <f>VLOOKUP($E135,Facilities!$B:$W,MATCH(J$2,Table1[[#Headers],[Facility Name]:[in partner]],0),FALSE)</f>
        <v>#N/A</v>
      </c>
      <c r="K135" t="e">
        <f>VLOOKUP($E135,Facilities!$B:$W,MATCH(K$2,Table1[[#Headers],[Facility Name]:[in partner]],0),FALSE)</f>
        <v>#N/A</v>
      </c>
      <c r="L135" t="e">
        <f>VLOOKUP($E135,Facilities!$B:$W,MATCH(L$2,Table1[[#Headers],[Facility Name]:[in partner]],0),FALSE)</f>
        <v>#N/A</v>
      </c>
      <c r="M135" t="e">
        <f>VLOOKUP($E135,Facilities!$B:$W,MATCH(M$2,Table1[[#Headers],[Facility Name]:[in partner]],0),FALSE)</f>
        <v>#N/A</v>
      </c>
      <c r="N135" t="e">
        <f>VLOOKUP($E135,Facilities!$B:$W,MATCH(N$2,Table1[[#Headers],[Facility Name]:[in partner]],0),FALSE)</f>
        <v>#N/A</v>
      </c>
      <c r="O135" t="e">
        <f>VLOOKUP($E135,Facilities!$B:$W,MATCH(O$2,Table1[[#Headers],[Facility Name]:[in partner]],0),FALSE)</f>
        <v>#N/A</v>
      </c>
      <c r="P135" t="e">
        <f>VLOOKUP($E135,Facilities!$B:$W,MATCH(P$2,Table1[[#Headers],[Facility Name]:[in partner]],0),FALSE)</f>
        <v>#N/A</v>
      </c>
      <c r="Q135" t="e">
        <f>VLOOKUP($E135,Facilities!$B:$W,MATCH(Q$2,Table1[[#Headers],[Facility Name]:[in partner]],0),FALSE)</f>
        <v>#N/A</v>
      </c>
      <c r="R135" t="e">
        <f>VLOOKUP($E135,Facilities!$B:$W,MATCH(R$2,Table1[[#Headers],[Facility Name]:[in partner]],0),FALSE)</f>
        <v>#N/A</v>
      </c>
      <c r="S135" t="e">
        <f>VLOOKUP($E135,Facilities!$B:$W,MATCH(S$2,Table1[[#Headers],[Facility Name]:[in partner]],0),FALSE)</f>
        <v>#N/A</v>
      </c>
      <c r="T135" t="e">
        <f>VLOOKUP($E135,Facilities!$B:$W,MATCH(T$2,Table1[[#Headers],[Facility Name]:[in partner]],0),FALSE)</f>
        <v>#N/A</v>
      </c>
      <c r="U135" t="e">
        <f>VLOOKUP($E135,Facilities!$B:$W,MATCH(U$2,Table1[[#Headers],[Facility Name]:[in partner]],0),FALSE)</f>
        <v>#N/A</v>
      </c>
      <c r="V135" t="e">
        <f>VLOOKUP($E135,Facilities!$B:$W,MATCH(V$2,Table1[[#Headers],[Facility Name]:[in partner]],0),FALSE)</f>
        <v>#N/A</v>
      </c>
      <c r="W135" t="e">
        <f>VLOOKUP($E135,Facilities!$B:$W,MATCH(W$2,Table1[[#Headers],[Facility Name]:[in partner]],0),FALSE)</f>
        <v>#N/A</v>
      </c>
      <c r="X135" t="e">
        <f>VLOOKUP($E135,Facilities!$B:$W,MATCH(X$2,Table1[[#Headers],[Facility Name]:[in partner]],0),FALSE)</f>
        <v>#N/A</v>
      </c>
    </row>
    <row r="136" spans="1:24">
      <c r="A136" s="6" t="s">
        <v>1280</v>
      </c>
      <c r="B136" s="6" t="s">
        <v>1281</v>
      </c>
      <c r="C136" s="6" t="s">
        <v>956</v>
      </c>
      <c r="D136" s="6" t="s">
        <v>967</v>
      </c>
      <c r="E136" s="6" t="s">
        <v>30</v>
      </c>
      <c r="F136" t="str">
        <f>VLOOKUP($E136,Facilities!$B:$W,MATCH(F$2,Table1[[#Headers],[Facility Name]:[in partner]],0),FALSE)</f>
        <v>Cnr Rawene Road &amp;, Hinemoa Street</v>
      </c>
      <c r="G136" t="str">
        <f>VLOOKUP($E136,Facilities!$B:$W,MATCH(G$2,Table1[[#Headers],[Facility Name]:[in partner]],0),FALSE)</f>
        <v>Kaipatiki</v>
      </c>
      <c r="H136" t="str">
        <f>VLOOKUP($E136,Facilities!$B:$W,MATCH(H$2,Table1[[#Headers],[Facility Name]:[in partner]],0),FALSE)</f>
        <v>Council-owned</v>
      </c>
      <c r="I136" t="str">
        <f>VLOOKUP($E136,Facilities!$B:$W,MATCH(I$2,Table1[[#Headers],[Facility Name]:[in partner]],0),FALSE)</f>
        <v>Connected Communities</v>
      </c>
      <c r="J136" t="str">
        <f>VLOOKUP($E136,Facilities!$B:$W,MATCH(J$2,Table1[[#Headers],[Facility Name]:[in partner]],0),FALSE)</f>
        <v>Council led</v>
      </c>
      <c r="K136" t="str">
        <f>VLOOKUP($E136,Facilities!$B:$W,MATCH(K$2,Table1[[#Headers],[Facility Name]:[in partner]],0),FALSE)</f>
        <v>Community Library</v>
      </c>
      <c r="L136" t="str">
        <f>VLOOKUP($E136,Facilities!$B:$W,MATCH(L$2,Table1[[#Headers],[Facility Name]:[in partner]],0),FALSE)</f>
        <v>Y</v>
      </c>
      <c r="M136" t="str">
        <f>VLOOKUP($E136,Facilities!$B:$W,MATCH(M$2,Table1[[#Headers],[Facility Name]:[in partner]],0),FALSE)</f>
        <v>Internally operated</v>
      </c>
      <c r="N136">
        <f>VLOOKUP($E136,Facilities!$B:$W,MATCH(N$2,Table1[[#Headers],[Facility Name]:[in partner]],0),FALSE)</f>
        <v>0</v>
      </c>
      <c r="O136" t="str">
        <f>VLOOKUP($E136,Facilities!$B:$W,MATCH(O$2,Table1[[#Headers],[Facility Name]:[in partner]],0),FALSE)</f>
        <v>Lead and Coach</v>
      </c>
      <c r="P136">
        <f>VLOOKUP($E136,Facilities!$B:$W,MATCH(P$2,Table1[[#Headers],[Facility Name]:[in partner]],0),FALSE)</f>
        <v>0</v>
      </c>
      <c r="Q136">
        <f>VLOOKUP($E136,Facilities!$B:$W,MATCH(Q$2,Table1[[#Headers],[Facility Name]:[in partner]],0),FALSE)</f>
        <v>0</v>
      </c>
      <c r="R136">
        <f>VLOOKUP($E136,Facilities!$B:$W,MATCH(R$2,Table1[[#Headers],[Facility Name]:[in partner]],0),FALSE)</f>
        <v>0</v>
      </c>
      <c r="S136" t="str">
        <f>VLOOKUP($E136,Facilities!$B:$W,MATCH(S$2,Table1[[#Headers],[Facility Name]:[in partner]],0),FALSE)</f>
        <v>Y</v>
      </c>
      <c r="T136">
        <f>VLOOKUP($E136,Facilities!$B:$W,MATCH(T$2,Table1[[#Headers],[Facility Name]:[in partner]],0),FALSE)</f>
        <v>0</v>
      </c>
      <c r="U136">
        <f>VLOOKUP($E136,Facilities!$B:$W,MATCH(U$2,Table1[[#Headers],[Facility Name]:[in partner]],0),FALSE)</f>
        <v>0</v>
      </c>
      <c r="V136" t="str">
        <f>VLOOKUP($E136,Facilities!$B:$W,MATCH(V$2,Table1[[#Headers],[Facility Name]:[in partner]],0),FALSE)</f>
        <v>Birkenhead Library</v>
      </c>
      <c r="W136" t="str">
        <f>VLOOKUP($E136,Facilities!$B:$W,MATCH(W$2,Table1[[#Headers],[Facility Name]:[in partner]],0),FALSE)</f>
        <v>Y</v>
      </c>
      <c r="X136" t="e">
        <f>VLOOKUP($E136,Facilities!$B:$W,MATCH(X$2,Table1[[#Headers],[Facility Name]:[in partner]],0),FALSE)</f>
        <v>#N/A</v>
      </c>
    </row>
    <row r="137" spans="1:24">
      <c r="A137" s="6" t="s">
        <v>1282</v>
      </c>
      <c r="B137" s="6" t="s">
        <v>1283</v>
      </c>
      <c r="C137" s="6" t="s">
        <v>960</v>
      </c>
      <c r="D137" s="6" t="s">
        <v>981</v>
      </c>
      <c r="E137" s="6" t="s">
        <v>112</v>
      </c>
      <c r="F137" t="str">
        <f>VLOOKUP($E137,Facilities!$B:$W,MATCH(F$2,Table1[[#Headers],[Facility Name]:[in partner]],0),FALSE)</f>
        <v>13 Pisces Road</v>
      </c>
      <c r="G137" t="str">
        <f>VLOOKUP($E137,Facilities!$B:$W,MATCH(G$2,Table1[[#Headers],[Facility Name]:[in partner]],0),FALSE)</f>
        <v>Waitakere Ranges</v>
      </c>
      <c r="H137" t="str">
        <f>VLOOKUP($E137,Facilities!$B:$W,MATCH(H$2,Table1[[#Headers],[Facility Name]:[in partner]],0),FALSE)</f>
        <v>Council-owned</v>
      </c>
      <c r="I137" t="str">
        <f>VLOOKUP($E137,Facilities!$B:$W,MATCH(I$2,Table1[[#Headers],[Facility Name]:[in partner]],0),FALSE)</f>
        <v>Connected Communities</v>
      </c>
      <c r="J137" t="str">
        <f>VLOOKUP($E137,Facilities!$B:$W,MATCH(J$2,Table1[[#Headers],[Facility Name]:[in partner]],0),FALSE)</f>
        <v>Community led</v>
      </c>
      <c r="K137" t="str">
        <f>VLOOKUP($E137,Facilities!$B:$W,MATCH(K$2,Table1[[#Headers],[Facility Name]:[in partner]],0),FALSE)</f>
        <v>Community Centre</v>
      </c>
      <c r="L137" t="str">
        <f>VLOOKUP($E137,Facilities!$B:$W,MATCH(L$2,Table1[[#Headers],[Facility Name]:[in partner]],0),FALSE)</f>
        <v>Y</v>
      </c>
      <c r="M137" t="str">
        <f>VLOOKUP($E137,Facilities!$B:$W,MATCH(M$2,Table1[[#Headers],[Facility Name]:[in partner]],0),FALSE)</f>
        <v>Service agreement</v>
      </c>
      <c r="N137">
        <f>VLOOKUP($E137,Facilities!$B:$W,MATCH(N$2,Table1[[#Headers],[Facility Name]:[in partner]],0),FALSE)</f>
        <v>0</v>
      </c>
      <c r="O137" t="str">
        <f>VLOOKUP($E137,Facilities!$B:$W,MATCH(O$2,Table1[[#Headers],[Facility Name]:[in partner]],0),FALSE)</f>
        <v>Place &amp; Partner Specialists (Community)</v>
      </c>
      <c r="P137" t="str">
        <f>VLOOKUP($E137,Facilities!$B:$W,MATCH(P$2,Table1[[#Headers],[Facility Name]:[in partner]],0),FALSE)</f>
        <v>Y</v>
      </c>
      <c r="Q137">
        <f>VLOOKUP($E137,Facilities!$B:$W,MATCH(Q$2,Table1[[#Headers],[Facility Name]:[in partner]],0),FALSE)</f>
        <v>0</v>
      </c>
      <c r="R137">
        <f>VLOOKUP($E137,Facilities!$B:$W,MATCH(R$2,Table1[[#Headers],[Facility Name]:[in partner]],0),FALSE)</f>
        <v>0</v>
      </c>
      <c r="S137">
        <f>VLOOKUP($E137,Facilities!$B:$W,MATCH(S$2,Table1[[#Headers],[Facility Name]:[in partner]],0),FALSE)</f>
        <v>0</v>
      </c>
      <c r="T137">
        <f>VLOOKUP($E137,Facilities!$B:$W,MATCH(T$2,Table1[[#Headers],[Facility Name]:[in partner]],0),FALSE)</f>
        <v>0</v>
      </c>
      <c r="U137">
        <f>VLOOKUP($E137,Facilities!$B:$W,MATCH(U$2,Table1[[#Headers],[Facility Name]:[in partner]],0),FALSE)</f>
        <v>0</v>
      </c>
      <c r="V137" t="str">
        <f>VLOOKUP($E137,Facilities!$B:$W,MATCH(V$2,Table1[[#Headers],[Facility Name]:[in partner]],0),FALSE)</f>
        <v>Glen Eden Community House</v>
      </c>
      <c r="W137" t="str">
        <f>VLOOKUP($E137,Facilities!$B:$W,MATCH(W$2,Table1[[#Headers],[Facility Name]:[in partner]],0),FALSE)</f>
        <v>N</v>
      </c>
      <c r="X137" t="str">
        <f>VLOOKUP($E137,Facilities!$B:$W,MATCH(X$2,Table1[[#Headers],[Facility Name]:[in partner]],0),FALSE)</f>
        <v>Glen Eden Community House</v>
      </c>
    </row>
    <row r="138" spans="1:24">
      <c r="A138" s="6" t="s">
        <v>1284</v>
      </c>
      <c r="B138" s="6" t="s">
        <v>1285</v>
      </c>
      <c r="C138" s="6" t="s">
        <v>960</v>
      </c>
      <c r="D138" s="6" t="s">
        <v>981</v>
      </c>
      <c r="E138" s="6" t="s">
        <v>211</v>
      </c>
      <c r="F138" t="str">
        <f>VLOOKUP($E138,Facilities!$B:$W,MATCH(F$2,Table1[[#Headers],[Facility Name]:[in partner]],0),FALSE)</f>
        <v>45 Totara Avenue</v>
      </c>
      <c r="G138" t="str">
        <f>VLOOKUP($E138,Facilities!$B:$W,MATCH(G$2,Table1[[#Headers],[Facility Name]:[in partner]],0),FALSE)</f>
        <v>Whau</v>
      </c>
      <c r="H138" t="str">
        <f>VLOOKUP($E138,Facilities!$B:$W,MATCH(H$2,Table1[[#Headers],[Facility Name]:[in partner]],0),FALSE)</f>
        <v>Council-owned</v>
      </c>
      <c r="I138" t="str">
        <f>VLOOKUP($E138,Facilities!$B:$W,MATCH(I$2,Table1[[#Headers],[Facility Name]:[in partner]],0),FALSE)</f>
        <v>Connected Communities</v>
      </c>
      <c r="J138" t="str">
        <f>VLOOKUP($E138,Facilities!$B:$W,MATCH(J$2,Table1[[#Headers],[Facility Name]:[in partner]],0),FALSE)</f>
        <v>Council led</v>
      </c>
      <c r="K138" t="str">
        <f>VLOOKUP($E138,Facilities!$B:$W,MATCH(K$2,Table1[[#Headers],[Facility Name]:[in partner]],0),FALSE)</f>
        <v>Community Centre</v>
      </c>
      <c r="L138" t="str">
        <f>VLOOKUP($E138,Facilities!$B:$W,MATCH(L$2,Table1[[#Headers],[Facility Name]:[in partner]],0),FALSE)</f>
        <v>Y</v>
      </c>
      <c r="M138" t="str">
        <f>VLOOKUP($E138,Facilities!$B:$W,MATCH(M$2,Table1[[#Headers],[Facility Name]:[in partner]],0),FALSE)</f>
        <v>Internally operated</v>
      </c>
      <c r="N138">
        <f>VLOOKUP($E138,Facilities!$B:$W,MATCH(N$2,Table1[[#Headers],[Facility Name]:[in partner]],0),FALSE)</f>
        <v>0</v>
      </c>
      <c r="O138" t="str">
        <f>VLOOKUP($E138,Facilities!$B:$W,MATCH(O$2,Table1[[#Headers],[Facility Name]:[in partner]],0),FALSE)</f>
        <v>Lead and Coach</v>
      </c>
      <c r="P138" t="str">
        <f>VLOOKUP($E138,Facilities!$B:$W,MATCH(P$2,Table1[[#Headers],[Facility Name]:[in partner]],0),FALSE)</f>
        <v>Y</v>
      </c>
      <c r="Q138">
        <f>VLOOKUP($E138,Facilities!$B:$W,MATCH(Q$2,Table1[[#Headers],[Facility Name]:[in partner]],0),FALSE)</f>
        <v>0</v>
      </c>
      <c r="R138">
        <f>VLOOKUP($E138,Facilities!$B:$W,MATCH(R$2,Table1[[#Headers],[Facility Name]:[in partner]],0),FALSE)</f>
        <v>0</v>
      </c>
      <c r="S138">
        <f>VLOOKUP($E138,Facilities!$B:$W,MATCH(S$2,Table1[[#Headers],[Facility Name]:[in partner]],0),FALSE)</f>
        <v>0</v>
      </c>
      <c r="T138">
        <f>VLOOKUP($E138,Facilities!$B:$W,MATCH(T$2,Table1[[#Headers],[Facility Name]:[in partner]],0),FALSE)</f>
        <v>0</v>
      </c>
      <c r="U138">
        <f>VLOOKUP($E138,Facilities!$B:$W,MATCH(U$2,Table1[[#Headers],[Facility Name]:[in partner]],0),FALSE)</f>
        <v>0</v>
      </c>
      <c r="V138" t="str">
        <f>VLOOKUP($E138,Facilities!$B:$W,MATCH(V$2,Table1[[#Headers],[Facility Name]:[in partner]],0),FALSE)</f>
        <v>New Lynn Community Centre</v>
      </c>
      <c r="W138" t="str">
        <f>VLOOKUP($E138,Facilities!$B:$W,MATCH(W$2,Table1[[#Headers],[Facility Name]:[in partner]],0),FALSE)</f>
        <v>Y</v>
      </c>
      <c r="X138" t="e">
        <f>VLOOKUP($E138,Facilities!$B:$W,MATCH(X$2,Table1[[#Headers],[Facility Name]:[in partner]],0),FALSE)</f>
        <v>#N/A</v>
      </c>
    </row>
    <row r="139" spans="1:24">
      <c r="A139" s="6" t="s">
        <v>1286</v>
      </c>
      <c r="B139" s="6" t="s">
        <v>1287</v>
      </c>
      <c r="C139" s="6" t="s">
        <v>973</v>
      </c>
      <c r="D139" s="6" t="s">
        <v>957</v>
      </c>
      <c r="E139" s="6" t="s">
        <v>1288</v>
      </c>
      <c r="F139" t="e">
        <f>VLOOKUP($E139,Facilities!$B:$W,MATCH(F$2,Table1[[#Headers],[Facility Name]:[in partner]],0),FALSE)</f>
        <v>#N/A</v>
      </c>
      <c r="G139" t="e">
        <f>VLOOKUP($E139,Facilities!$B:$W,MATCH(G$2,Table1[[#Headers],[Facility Name]:[in partner]],0),FALSE)</f>
        <v>#N/A</v>
      </c>
      <c r="H139" t="e">
        <f>VLOOKUP($E139,Facilities!$B:$W,MATCH(H$2,Table1[[#Headers],[Facility Name]:[in partner]],0),FALSE)</f>
        <v>#N/A</v>
      </c>
      <c r="I139" t="e">
        <f>VLOOKUP($E139,Facilities!$B:$W,MATCH(I$2,Table1[[#Headers],[Facility Name]:[in partner]],0),FALSE)</f>
        <v>#N/A</v>
      </c>
      <c r="J139" t="e">
        <f>VLOOKUP($E139,Facilities!$B:$W,MATCH(J$2,Table1[[#Headers],[Facility Name]:[in partner]],0),FALSE)</f>
        <v>#N/A</v>
      </c>
      <c r="K139" t="e">
        <f>VLOOKUP($E139,Facilities!$B:$W,MATCH(K$2,Table1[[#Headers],[Facility Name]:[in partner]],0),FALSE)</f>
        <v>#N/A</v>
      </c>
      <c r="L139" t="e">
        <f>VLOOKUP($E139,Facilities!$B:$W,MATCH(L$2,Table1[[#Headers],[Facility Name]:[in partner]],0),FALSE)</f>
        <v>#N/A</v>
      </c>
      <c r="M139" t="e">
        <f>VLOOKUP($E139,Facilities!$B:$W,MATCH(M$2,Table1[[#Headers],[Facility Name]:[in partner]],0),FALSE)</f>
        <v>#N/A</v>
      </c>
      <c r="N139" t="e">
        <f>VLOOKUP($E139,Facilities!$B:$W,MATCH(N$2,Table1[[#Headers],[Facility Name]:[in partner]],0),FALSE)</f>
        <v>#N/A</v>
      </c>
      <c r="O139" t="e">
        <f>VLOOKUP($E139,Facilities!$B:$W,MATCH(O$2,Table1[[#Headers],[Facility Name]:[in partner]],0),FALSE)</f>
        <v>#N/A</v>
      </c>
      <c r="P139" t="e">
        <f>VLOOKUP($E139,Facilities!$B:$W,MATCH(P$2,Table1[[#Headers],[Facility Name]:[in partner]],0),FALSE)</f>
        <v>#N/A</v>
      </c>
      <c r="Q139" t="e">
        <f>VLOOKUP($E139,Facilities!$B:$W,MATCH(Q$2,Table1[[#Headers],[Facility Name]:[in partner]],0),FALSE)</f>
        <v>#N/A</v>
      </c>
      <c r="R139" t="e">
        <f>VLOOKUP($E139,Facilities!$B:$W,MATCH(R$2,Table1[[#Headers],[Facility Name]:[in partner]],0),FALSE)</f>
        <v>#N/A</v>
      </c>
      <c r="S139" t="e">
        <f>VLOOKUP($E139,Facilities!$B:$W,MATCH(S$2,Table1[[#Headers],[Facility Name]:[in partner]],0),FALSE)</f>
        <v>#N/A</v>
      </c>
      <c r="T139" t="e">
        <f>VLOOKUP($E139,Facilities!$B:$W,MATCH(T$2,Table1[[#Headers],[Facility Name]:[in partner]],0),FALSE)</f>
        <v>#N/A</v>
      </c>
      <c r="U139" t="e">
        <f>VLOOKUP($E139,Facilities!$B:$W,MATCH(U$2,Table1[[#Headers],[Facility Name]:[in partner]],0),FALSE)</f>
        <v>#N/A</v>
      </c>
      <c r="V139" t="e">
        <f>VLOOKUP($E139,Facilities!$B:$W,MATCH(V$2,Table1[[#Headers],[Facility Name]:[in partner]],0),FALSE)</f>
        <v>#N/A</v>
      </c>
      <c r="W139" t="e">
        <f>VLOOKUP($E139,Facilities!$B:$W,MATCH(W$2,Table1[[#Headers],[Facility Name]:[in partner]],0),FALSE)</f>
        <v>#N/A</v>
      </c>
      <c r="X139" t="e">
        <f>VLOOKUP($E139,Facilities!$B:$W,MATCH(X$2,Table1[[#Headers],[Facility Name]:[in partner]],0),FALSE)</f>
        <v>#N/A</v>
      </c>
    </row>
    <row r="140" spans="1:24">
      <c r="A140" s="6" t="s">
        <v>1289</v>
      </c>
      <c r="B140" s="6" t="s">
        <v>1290</v>
      </c>
      <c r="C140" s="6" t="s">
        <v>956</v>
      </c>
      <c r="D140" s="6" t="s">
        <v>1171</v>
      </c>
      <c r="E140" s="6" t="s">
        <v>1291</v>
      </c>
      <c r="F140" t="e">
        <f>VLOOKUP($E140,Facilities!$B:$W,MATCH(F$2,Table1[[#Headers],[Facility Name]:[in partner]],0),FALSE)</f>
        <v>#N/A</v>
      </c>
      <c r="G140" t="e">
        <f>VLOOKUP($E140,Facilities!$B:$W,MATCH(G$2,Table1[[#Headers],[Facility Name]:[in partner]],0),FALSE)</f>
        <v>#N/A</v>
      </c>
      <c r="H140" t="e">
        <f>VLOOKUP($E140,Facilities!$B:$W,MATCH(H$2,Table1[[#Headers],[Facility Name]:[in partner]],0),FALSE)</f>
        <v>#N/A</v>
      </c>
      <c r="I140" t="e">
        <f>VLOOKUP($E140,Facilities!$B:$W,MATCH(I$2,Table1[[#Headers],[Facility Name]:[in partner]],0),FALSE)</f>
        <v>#N/A</v>
      </c>
      <c r="J140" t="e">
        <f>VLOOKUP($E140,Facilities!$B:$W,MATCH(J$2,Table1[[#Headers],[Facility Name]:[in partner]],0),FALSE)</f>
        <v>#N/A</v>
      </c>
      <c r="K140" t="e">
        <f>VLOOKUP($E140,Facilities!$B:$W,MATCH(K$2,Table1[[#Headers],[Facility Name]:[in partner]],0),FALSE)</f>
        <v>#N/A</v>
      </c>
      <c r="L140" t="e">
        <f>VLOOKUP($E140,Facilities!$B:$W,MATCH(L$2,Table1[[#Headers],[Facility Name]:[in partner]],0),FALSE)</f>
        <v>#N/A</v>
      </c>
      <c r="M140" t="e">
        <f>VLOOKUP($E140,Facilities!$B:$W,MATCH(M$2,Table1[[#Headers],[Facility Name]:[in partner]],0),FALSE)</f>
        <v>#N/A</v>
      </c>
      <c r="N140" t="e">
        <f>VLOOKUP($E140,Facilities!$B:$W,MATCH(N$2,Table1[[#Headers],[Facility Name]:[in partner]],0),FALSE)</f>
        <v>#N/A</v>
      </c>
      <c r="O140" t="e">
        <f>VLOOKUP($E140,Facilities!$B:$W,MATCH(O$2,Table1[[#Headers],[Facility Name]:[in partner]],0),FALSE)</f>
        <v>#N/A</v>
      </c>
      <c r="P140" t="e">
        <f>VLOOKUP($E140,Facilities!$B:$W,MATCH(P$2,Table1[[#Headers],[Facility Name]:[in partner]],0),FALSE)</f>
        <v>#N/A</v>
      </c>
      <c r="Q140" t="e">
        <f>VLOOKUP($E140,Facilities!$B:$W,MATCH(Q$2,Table1[[#Headers],[Facility Name]:[in partner]],0),FALSE)</f>
        <v>#N/A</v>
      </c>
      <c r="R140" t="e">
        <f>VLOOKUP($E140,Facilities!$B:$W,MATCH(R$2,Table1[[#Headers],[Facility Name]:[in partner]],0),FALSE)</f>
        <v>#N/A</v>
      </c>
      <c r="S140" t="e">
        <f>VLOOKUP($E140,Facilities!$B:$W,MATCH(S$2,Table1[[#Headers],[Facility Name]:[in partner]],0),FALSE)</f>
        <v>#N/A</v>
      </c>
      <c r="T140" t="e">
        <f>VLOOKUP($E140,Facilities!$B:$W,MATCH(T$2,Table1[[#Headers],[Facility Name]:[in partner]],0),FALSE)</f>
        <v>#N/A</v>
      </c>
      <c r="U140" t="e">
        <f>VLOOKUP($E140,Facilities!$B:$W,MATCH(U$2,Table1[[#Headers],[Facility Name]:[in partner]],0),FALSE)</f>
        <v>#N/A</v>
      </c>
      <c r="V140" t="e">
        <f>VLOOKUP($E140,Facilities!$B:$W,MATCH(V$2,Table1[[#Headers],[Facility Name]:[in partner]],0),FALSE)</f>
        <v>#N/A</v>
      </c>
      <c r="W140" t="e">
        <f>VLOOKUP($E140,Facilities!$B:$W,MATCH(W$2,Table1[[#Headers],[Facility Name]:[in partner]],0),FALSE)</f>
        <v>#N/A</v>
      </c>
      <c r="X140" t="e">
        <f>VLOOKUP($E140,Facilities!$B:$W,MATCH(X$2,Table1[[#Headers],[Facility Name]:[in partner]],0),FALSE)</f>
        <v>#N/A</v>
      </c>
    </row>
    <row r="141" spans="1:24">
      <c r="A141" s="6" t="s">
        <v>1292</v>
      </c>
      <c r="B141" s="6" t="s">
        <v>1293</v>
      </c>
      <c r="C141" s="6" t="s">
        <v>960</v>
      </c>
      <c r="D141" s="6" t="s">
        <v>957</v>
      </c>
      <c r="E141" s="6" t="s">
        <v>1294</v>
      </c>
      <c r="F141" t="e">
        <f>VLOOKUP($E141,Facilities!$B:$W,MATCH(F$2,Table1[[#Headers],[Facility Name]:[in partner]],0),FALSE)</f>
        <v>#N/A</v>
      </c>
      <c r="G141" t="e">
        <f>VLOOKUP($E141,Facilities!$B:$W,MATCH(G$2,Table1[[#Headers],[Facility Name]:[in partner]],0),FALSE)</f>
        <v>#N/A</v>
      </c>
      <c r="H141" t="e">
        <f>VLOOKUP($E141,Facilities!$B:$W,MATCH(H$2,Table1[[#Headers],[Facility Name]:[in partner]],0),FALSE)</f>
        <v>#N/A</v>
      </c>
      <c r="I141" t="e">
        <f>VLOOKUP($E141,Facilities!$B:$W,MATCH(I$2,Table1[[#Headers],[Facility Name]:[in partner]],0),FALSE)</f>
        <v>#N/A</v>
      </c>
      <c r="J141" t="e">
        <f>VLOOKUP($E141,Facilities!$B:$W,MATCH(J$2,Table1[[#Headers],[Facility Name]:[in partner]],0),FALSE)</f>
        <v>#N/A</v>
      </c>
      <c r="K141" t="e">
        <f>VLOOKUP($E141,Facilities!$B:$W,MATCH(K$2,Table1[[#Headers],[Facility Name]:[in partner]],0),FALSE)</f>
        <v>#N/A</v>
      </c>
      <c r="L141" t="e">
        <f>VLOOKUP($E141,Facilities!$B:$W,MATCH(L$2,Table1[[#Headers],[Facility Name]:[in partner]],0),FALSE)</f>
        <v>#N/A</v>
      </c>
      <c r="M141" t="e">
        <f>VLOOKUP($E141,Facilities!$B:$W,MATCH(M$2,Table1[[#Headers],[Facility Name]:[in partner]],0),FALSE)</f>
        <v>#N/A</v>
      </c>
      <c r="N141" t="e">
        <f>VLOOKUP($E141,Facilities!$B:$W,MATCH(N$2,Table1[[#Headers],[Facility Name]:[in partner]],0),FALSE)</f>
        <v>#N/A</v>
      </c>
      <c r="O141" t="e">
        <f>VLOOKUP($E141,Facilities!$B:$W,MATCH(O$2,Table1[[#Headers],[Facility Name]:[in partner]],0),FALSE)</f>
        <v>#N/A</v>
      </c>
      <c r="P141" t="e">
        <f>VLOOKUP($E141,Facilities!$B:$W,MATCH(P$2,Table1[[#Headers],[Facility Name]:[in partner]],0),FALSE)</f>
        <v>#N/A</v>
      </c>
      <c r="Q141" t="e">
        <f>VLOOKUP($E141,Facilities!$B:$W,MATCH(Q$2,Table1[[#Headers],[Facility Name]:[in partner]],0),FALSE)</f>
        <v>#N/A</v>
      </c>
      <c r="R141" t="e">
        <f>VLOOKUP($E141,Facilities!$B:$W,MATCH(R$2,Table1[[#Headers],[Facility Name]:[in partner]],0),FALSE)</f>
        <v>#N/A</v>
      </c>
      <c r="S141" t="e">
        <f>VLOOKUP($E141,Facilities!$B:$W,MATCH(S$2,Table1[[#Headers],[Facility Name]:[in partner]],0),FALSE)</f>
        <v>#N/A</v>
      </c>
      <c r="T141" t="e">
        <f>VLOOKUP($E141,Facilities!$B:$W,MATCH(T$2,Table1[[#Headers],[Facility Name]:[in partner]],0),FALSE)</f>
        <v>#N/A</v>
      </c>
      <c r="U141" t="e">
        <f>VLOOKUP($E141,Facilities!$B:$W,MATCH(U$2,Table1[[#Headers],[Facility Name]:[in partner]],0),FALSE)</f>
        <v>#N/A</v>
      </c>
      <c r="V141" t="e">
        <f>VLOOKUP($E141,Facilities!$B:$W,MATCH(V$2,Table1[[#Headers],[Facility Name]:[in partner]],0),FALSE)</f>
        <v>#N/A</v>
      </c>
      <c r="W141" t="e">
        <f>VLOOKUP($E141,Facilities!$B:$W,MATCH(W$2,Table1[[#Headers],[Facility Name]:[in partner]],0),FALSE)</f>
        <v>#N/A</v>
      </c>
      <c r="X141" t="e">
        <f>VLOOKUP($E141,Facilities!$B:$W,MATCH(X$2,Table1[[#Headers],[Facility Name]:[in partner]],0),FALSE)</f>
        <v>#N/A</v>
      </c>
    </row>
    <row r="142" spans="1:24">
      <c r="A142" s="6" t="s">
        <v>1295</v>
      </c>
      <c r="B142" s="6" t="s">
        <v>1296</v>
      </c>
      <c r="C142" s="6" t="s">
        <v>963</v>
      </c>
      <c r="D142" s="6" t="s">
        <v>957</v>
      </c>
      <c r="E142" s="6" t="s">
        <v>367</v>
      </c>
      <c r="F142" t="str">
        <f>VLOOKUP($E142,Facilities!$B:$W,MATCH(F$2,Table1[[#Headers],[Facility Name]:[in partner]],0),FALSE)</f>
        <v>4 School Road</v>
      </c>
      <c r="G142" t="str">
        <f>VLOOKUP($E142,Facilities!$B:$W,MATCH(G$2,Table1[[#Headers],[Facility Name]:[in partner]],0),FALSE)</f>
        <v>Devonport-Takapuna</v>
      </c>
      <c r="H142" t="str">
        <f>VLOOKUP($E142,Facilities!$B:$W,MATCH(H$2,Table1[[#Headers],[Facility Name]:[in partner]],0),FALSE)</f>
        <v>Council-owned</v>
      </c>
      <c r="I142" t="str">
        <f>VLOOKUP($E142,Facilities!$B:$W,MATCH(I$2,Table1[[#Headers],[Facility Name]:[in partner]],0),FALSE)</f>
        <v>Connected Communities</v>
      </c>
      <c r="J142" t="str">
        <f>VLOOKUP($E142,Facilities!$B:$W,MATCH(J$2,Table1[[#Headers],[Facility Name]:[in partner]],0),FALSE)</f>
        <v>Community led</v>
      </c>
      <c r="K142" t="str">
        <f>VLOOKUP($E142,Facilities!$B:$W,MATCH(K$2,Table1[[#Headers],[Facility Name]:[in partner]],0),FALSE)</f>
        <v>Arts &amp; Culture</v>
      </c>
      <c r="L142" t="str">
        <f>VLOOKUP($E142,Facilities!$B:$W,MATCH(L$2,Table1[[#Headers],[Facility Name]:[in partner]],0),FALSE)</f>
        <v>Y</v>
      </c>
      <c r="M142" t="str">
        <f>VLOOKUP($E142,Facilities!$B:$W,MATCH(M$2,Table1[[#Headers],[Facility Name]:[in partner]],0),FALSE)</f>
        <v>Funding agreement</v>
      </c>
      <c r="N142">
        <f>VLOOKUP($E142,Facilities!$B:$W,MATCH(N$2,Table1[[#Headers],[Facility Name]:[in partner]],0),FALSE)</f>
        <v>0</v>
      </c>
      <c r="O142" t="str">
        <f>VLOOKUP($E142,Facilities!$B:$W,MATCH(O$2,Table1[[#Headers],[Facility Name]:[in partner]],0),FALSE)</f>
        <v>Place &amp; Partner Specialists (Arts)</v>
      </c>
      <c r="P142">
        <f>VLOOKUP($E142,Facilities!$B:$W,MATCH(P$2,Table1[[#Headers],[Facility Name]:[in partner]],0),FALSE)</f>
        <v>0</v>
      </c>
      <c r="Q142">
        <f>VLOOKUP($E142,Facilities!$B:$W,MATCH(Q$2,Table1[[#Headers],[Facility Name]:[in partner]],0),FALSE)</f>
        <v>0</v>
      </c>
      <c r="R142" t="str">
        <f>VLOOKUP($E142,Facilities!$B:$W,MATCH(R$2,Table1[[#Headers],[Facility Name]:[in partner]],0),FALSE)</f>
        <v>Y</v>
      </c>
      <c r="S142">
        <f>VLOOKUP($E142,Facilities!$B:$W,MATCH(S$2,Table1[[#Headers],[Facility Name]:[in partner]],0),FALSE)</f>
        <v>0</v>
      </c>
      <c r="T142">
        <f>VLOOKUP($E142,Facilities!$B:$W,MATCH(T$2,Table1[[#Headers],[Facility Name]:[in partner]],0),FALSE)</f>
        <v>0</v>
      </c>
      <c r="U142">
        <f>VLOOKUP($E142,Facilities!$B:$W,MATCH(U$2,Table1[[#Headers],[Facility Name]:[in partner]],0),FALSE)</f>
        <v>0</v>
      </c>
      <c r="V142" t="str">
        <f>VLOOKUP($E142,Facilities!$B:$W,MATCH(V$2,Table1[[#Headers],[Facility Name]:[in partner]],0),FALSE)</f>
        <v>The Rose Centre</v>
      </c>
      <c r="W142" t="str">
        <f>VLOOKUP($E142,Facilities!$B:$W,MATCH(W$2,Table1[[#Headers],[Facility Name]:[in partner]],0),FALSE)</f>
        <v>N</v>
      </c>
      <c r="X142" t="str">
        <f>VLOOKUP($E142,Facilities!$B:$W,MATCH(X$2,Table1[[#Headers],[Facility Name]:[in partner]],0),FALSE)</f>
        <v>The Rose Centre</v>
      </c>
    </row>
    <row r="143" spans="1:24">
      <c r="A143" s="6" t="s">
        <v>1297</v>
      </c>
      <c r="B143" s="6" t="s">
        <v>1298</v>
      </c>
      <c r="C143" s="6" t="s">
        <v>963</v>
      </c>
      <c r="D143" s="6" t="s">
        <v>957</v>
      </c>
      <c r="E143" s="6" t="s">
        <v>576</v>
      </c>
      <c r="F143" t="str">
        <f>VLOOKUP($E143,Facilities!$B:$W,MATCH(F$2,Table1[[#Headers],[Facility Name]:[in partner]],0),FALSE)</f>
        <v>Corban Estate Arts Centre, 2 Mt Lebanon Lane</v>
      </c>
      <c r="G143" t="str">
        <f>VLOOKUP($E143,Facilities!$B:$W,MATCH(G$2,Table1[[#Headers],[Facility Name]:[in partner]],0),FALSE)</f>
        <v>Henderson-Massey</v>
      </c>
      <c r="H143" t="str">
        <f>VLOOKUP($E143,Facilities!$B:$W,MATCH(H$2,Table1[[#Headers],[Facility Name]:[in partner]],0),FALSE)</f>
        <v>Community lease</v>
      </c>
      <c r="I143" t="str">
        <f>VLOOKUP($E143,Facilities!$B:$W,MATCH(I$2,Table1[[#Headers],[Facility Name]:[in partner]],0),FALSE)</f>
        <v>Connected Communities</v>
      </c>
      <c r="J143" t="str">
        <f>VLOOKUP($E143,Facilities!$B:$W,MATCH(J$2,Table1[[#Headers],[Facility Name]:[in partner]],0),FALSE)</f>
        <v>Community led</v>
      </c>
      <c r="K143" t="str">
        <f>VLOOKUP($E143,Facilities!$B:$W,MATCH(K$2,Table1[[#Headers],[Facility Name]:[in partner]],0),FALSE)</f>
        <v>Arts &amp; Culture</v>
      </c>
      <c r="L143" t="str">
        <f>VLOOKUP($E143,Facilities!$B:$W,MATCH(L$2,Table1[[#Headers],[Facility Name]:[in partner]],0),FALSE)</f>
        <v>N</v>
      </c>
      <c r="M143" t="str">
        <f>VLOOKUP($E143,Facilities!$B:$W,MATCH(M$2,Table1[[#Headers],[Facility Name]:[in partner]],0),FALSE)</f>
        <v>Funding agreement</v>
      </c>
      <c r="N143">
        <f>VLOOKUP($E143,Facilities!$B:$W,MATCH(N$2,Table1[[#Headers],[Facility Name]:[in partner]],0),FALSE)</f>
        <v>0</v>
      </c>
      <c r="O143" t="str">
        <f>VLOOKUP($E143,Facilities!$B:$W,MATCH(O$2,Table1[[#Headers],[Facility Name]:[in partner]],0),FALSE)</f>
        <v>Place &amp; Partner Specialists (Arts)</v>
      </c>
      <c r="P143">
        <f>VLOOKUP($E143,Facilities!$B:$W,MATCH(P$2,Table1[[#Headers],[Facility Name]:[in partner]],0),FALSE)</f>
        <v>0</v>
      </c>
      <c r="Q143">
        <f>VLOOKUP($E143,Facilities!$B:$W,MATCH(Q$2,Table1[[#Headers],[Facility Name]:[in partner]],0),FALSE)</f>
        <v>0</v>
      </c>
      <c r="R143" t="str">
        <f>VLOOKUP($E143,Facilities!$B:$W,MATCH(R$2,Table1[[#Headers],[Facility Name]:[in partner]],0),FALSE)</f>
        <v>Y</v>
      </c>
      <c r="S143">
        <f>VLOOKUP($E143,Facilities!$B:$W,MATCH(S$2,Table1[[#Headers],[Facility Name]:[in partner]],0),FALSE)</f>
        <v>0</v>
      </c>
      <c r="T143">
        <f>VLOOKUP($E143,Facilities!$B:$W,MATCH(T$2,Table1[[#Headers],[Facility Name]:[in partner]],0),FALSE)</f>
        <v>0</v>
      </c>
      <c r="U143">
        <f>VLOOKUP($E143,Facilities!$B:$W,MATCH(U$2,Table1[[#Headers],[Facility Name]:[in partner]],0),FALSE)</f>
        <v>0</v>
      </c>
      <c r="V143" t="e">
        <f>VLOOKUP($E143,Facilities!$B:$W,MATCH(V$2,Table1[[#Headers],[Facility Name]:[in partner]],0),FALSE)</f>
        <v>#N/A</v>
      </c>
      <c r="W143" t="str">
        <f>VLOOKUP($E143,Facilities!$B:$W,MATCH(W$2,Table1[[#Headers],[Facility Name]:[in partner]],0),FALSE)</f>
        <v>N</v>
      </c>
      <c r="X143" t="str">
        <f>VLOOKUP($E143,Facilities!$B:$W,MATCH(X$2,Table1[[#Headers],[Facility Name]:[in partner]],0),FALSE)</f>
        <v>Corban Estate Arts Centre (CEAC)</v>
      </c>
    </row>
    <row r="144" spans="1:24">
      <c r="A144" s="6" t="s">
        <v>1299</v>
      </c>
      <c r="B144" s="6" t="s">
        <v>1300</v>
      </c>
      <c r="C144" s="6" t="s">
        <v>960</v>
      </c>
      <c r="D144" s="6" t="s">
        <v>957</v>
      </c>
      <c r="E144" s="6" t="s">
        <v>329</v>
      </c>
      <c r="F144" t="str">
        <f>VLOOKUP($E144,Facilities!$B:$W,MATCH(F$2,Table1[[#Headers],[Facility Name]:[in partner]],0),FALSE)</f>
        <v>247 Edmonton Road</v>
      </c>
      <c r="G144" t="str">
        <f>VLOOKUP($E144,Facilities!$B:$W,MATCH(G$2,Table1[[#Headers],[Facility Name]:[in partner]],0),FALSE)</f>
        <v>Henderson-Massey</v>
      </c>
      <c r="H144" t="str">
        <f>VLOOKUP($E144,Facilities!$B:$W,MATCH(H$2,Table1[[#Headers],[Facility Name]:[in partner]],0),FALSE)</f>
        <v>Council-owned</v>
      </c>
      <c r="I144" t="str">
        <f>VLOOKUP($E144,Facilities!$B:$W,MATCH(I$2,Table1[[#Headers],[Facility Name]:[in partner]],0),FALSE)</f>
        <v>Connected Communities</v>
      </c>
      <c r="J144" t="str">
        <f>VLOOKUP($E144,Facilities!$B:$W,MATCH(J$2,Table1[[#Headers],[Facility Name]:[in partner]],0),FALSE)</f>
        <v>Council led</v>
      </c>
      <c r="K144" t="str">
        <f>VLOOKUP($E144,Facilities!$B:$W,MATCH(K$2,Table1[[#Headers],[Facility Name]:[in partner]],0),FALSE)</f>
        <v>Community Centre</v>
      </c>
      <c r="L144" t="str">
        <f>VLOOKUP($E144,Facilities!$B:$W,MATCH(L$2,Table1[[#Headers],[Facility Name]:[in partner]],0),FALSE)</f>
        <v>Y</v>
      </c>
      <c r="M144" t="str">
        <f>VLOOKUP($E144,Facilities!$B:$W,MATCH(M$2,Table1[[#Headers],[Facility Name]:[in partner]],0),FALSE)</f>
        <v>Internally operated</v>
      </c>
      <c r="N144">
        <f>VLOOKUP($E144,Facilities!$B:$W,MATCH(N$2,Table1[[#Headers],[Facility Name]:[in partner]],0),FALSE)</f>
        <v>0</v>
      </c>
      <c r="O144" t="str">
        <f>VLOOKUP($E144,Facilities!$B:$W,MATCH(O$2,Table1[[#Headers],[Facility Name]:[in partner]],0),FALSE)</f>
        <v>Lead and Coach</v>
      </c>
      <c r="P144" t="str">
        <f>VLOOKUP($E144,Facilities!$B:$W,MATCH(P$2,Table1[[#Headers],[Facility Name]:[in partner]],0),FALSE)</f>
        <v>Y</v>
      </c>
      <c r="Q144">
        <f>VLOOKUP($E144,Facilities!$B:$W,MATCH(Q$2,Table1[[#Headers],[Facility Name]:[in partner]],0),FALSE)</f>
        <v>0</v>
      </c>
      <c r="R144">
        <f>VLOOKUP($E144,Facilities!$B:$W,MATCH(R$2,Table1[[#Headers],[Facility Name]:[in partner]],0),FALSE)</f>
        <v>0</v>
      </c>
      <c r="S144">
        <f>VLOOKUP($E144,Facilities!$B:$W,MATCH(S$2,Table1[[#Headers],[Facility Name]:[in partner]],0),FALSE)</f>
        <v>0</v>
      </c>
      <c r="T144">
        <f>VLOOKUP($E144,Facilities!$B:$W,MATCH(T$2,Table1[[#Headers],[Facility Name]:[in partner]],0),FALSE)</f>
        <v>0</v>
      </c>
      <c r="U144">
        <f>VLOOKUP($E144,Facilities!$B:$W,MATCH(U$2,Table1[[#Headers],[Facility Name]:[in partner]],0),FALSE)</f>
        <v>0</v>
      </c>
      <c r="V144" t="str">
        <f>VLOOKUP($E144,Facilities!$B:$W,MATCH(V$2,Table1[[#Headers],[Facility Name]:[in partner]],0),FALSE)</f>
        <v>Te Atatū South Community Centre</v>
      </c>
      <c r="W144" t="str">
        <f>VLOOKUP($E144,Facilities!$B:$W,MATCH(W$2,Table1[[#Headers],[Facility Name]:[in partner]],0),FALSE)</f>
        <v>Y</v>
      </c>
      <c r="X144" t="e">
        <f>VLOOKUP($E144,Facilities!$B:$W,MATCH(X$2,Table1[[#Headers],[Facility Name]:[in partner]],0),FALSE)</f>
        <v>#N/A</v>
      </c>
    </row>
    <row r="145" spans="1:24">
      <c r="A145" s="6" t="s">
        <v>1301</v>
      </c>
      <c r="B145" s="6" t="s">
        <v>1302</v>
      </c>
      <c r="C145" s="6" t="s">
        <v>973</v>
      </c>
      <c r="D145" s="6" t="s">
        <v>957</v>
      </c>
      <c r="E145" s="6" t="s">
        <v>150</v>
      </c>
      <c r="F145" t="str">
        <f>VLOOKUP($E145,Facilities!$B:$W,MATCH(F$2,Table1[[#Headers],[Facility Name]:[in partner]],0),FALSE)</f>
        <v>69 Victory Road</v>
      </c>
      <c r="G145" t="str">
        <f>VLOOKUP($E145,Facilities!$B:$W,MATCH(G$2,Table1[[#Headers],[Facility Name]:[in partner]],0),FALSE)</f>
        <v>Waitakere Ranges</v>
      </c>
      <c r="H145" t="str">
        <f>VLOOKUP($E145,Facilities!$B:$W,MATCH(H$2,Table1[[#Headers],[Facility Name]:[in partner]],0),FALSE)</f>
        <v>Council-owned</v>
      </c>
      <c r="I145" t="str">
        <f>VLOOKUP($E145,Facilities!$B:$W,MATCH(I$2,Table1[[#Headers],[Facility Name]:[in partner]],0),FALSE)</f>
        <v>Connected Communities</v>
      </c>
      <c r="J145" t="str">
        <f>VLOOKUP($E145,Facilities!$B:$W,MATCH(J$2,Table1[[#Headers],[Facility Name]:[in partner]],0),FALSE)</f>
        <v>Community led</v>
      </c>
      <c r="K145" t="str">
        <f>VLOOKUP($E145,Facilities!$B:$W,MATCH(K$2,Table1[[#Headers],[Facility Name]:[in partner]],0),FALSE)</f>
        <v>Rural Hall</v>
      </c>
      <c r="L145" t="str">
        <f>VLOOKUP($E145,Facilities!$B:$W,MATCH(L$2,Table1[[#Headers],[Facility Name]:[in partner]],0),FALSE)</f>
        <v>Y</v>
      </c>
      <c r="M145" t="str">
        <f>VLOOKUP($E145,Facilities!$B:$W,MATCH(M$2,Table1[[#Headers],[Facility Name]:[in partner]],0),FALSE)</f>
        <v>Funding agreement</v>
      </c>
      <c r="N145">
        <f>VLOOKUP($E145,Facilities!$B:$W,MATCH(N$2,Table1[[#Headers],[Facility Name]:[in partner]],0),FALSE)</f>
        <v>0</v>
      </c>
      <c r="O145" t="str">
        <f>VLOOKUP($E145,Facilities!$B:$W,MATCH(O$2,Table1[[#Headers],[Facility Name]:[in partner]],0),FALSE)</f>
        <v>Place &amp; Partner Specialists (Community)</v>
      </c>
      <c r="P145">
        <f>VLOOKUP($E145,Facilities!$B:$W,MATCH(P$2,Table1[[#Headers],[Facility Name]:[in partner]],0),FALSE)</f>
        <v>0</v>
      </c>
      <c r="Q145">
        <f>VLOOKUP($E145,Facilities!$B:$W,MATCH(Q$2,Table1[[#Headers],[Facility Name]:[in partner]],0),FALSE)</f>
        <v>0</v>
      </c>
      <c r="R145">
        <f>VLOOKUP($E145,Facilities!$B:$W,MATCH(R$2,Table1[[#Headers],[Facility Name]:[in partner]],0),FALSE)</f>
        <v>0</v>
      </c>
      <c r="S145">
        <f>VLOOKUP($E145,Facilities!$B:$W,MATCH(S$2,Table1[[#Headers],[Facility Name]:[in partner]],0),FALSE)</f>
        <v>0</v>
      </c>
      <c r="T145" t="str">
        <f>VLOOKUP($E145,Facilities!$B:$W,MATCH(T$2,Table1[[#Headers],[Facility Name]:[in partner]],0),FALSE)</f>
        <v>Y</v>
      </c>
      <c r="U145">
        <f>VLOOKUP($E145,Facilities!$B:$W,MATCH(U$2,Table1[[#Headers],[Facility Name]:[in partner]],0),FALSE)</f>
        <v>0</v>
      </c>
      <c r="V145" t="str">
        <f>VLOOKUP($E145,Facilities!$B:$W,MATCH(V$2,Table1[[#Headers],[Facility Name]:[in partner]],0),FALSE)</f>
        <v>Laingholm Village Hall</v>
      </c>
      <c r="W145" t="str">
        <f>VLOOKUP($E145,Facilities!$B:$W,MATCH(W$2,Table1[[#Headers],[Facility Name]:[in partner]],0),FALSE)</f>
        <v>N</v>
      </c>
      <c r="X145" t="str">
        <f>VLOOKUP($E145,Facilities!$B:$W,MATCH(X$2,Table1[[#Headers],[Facility Name]:[in partner]],0),FALSE)</f>
        <v>Laingholm Village Hall</v>
      </c>
    </row>
    <row r="146" spans="1:24">
      <c r="A146" s="6" t="s">
        <v>1303</v>
      </c>
      <c r="B146" s="6" t="s">
        <v>1304</v>
      </c>
      <c r="C146" s="6" t="s">
        <v>963</v>
      </c>
      <c r="D146" s="6" t="s">
        <v>964</v>
      </c>
      <c r="E146" s="6" t="s">
        <v>1305</v>
      </c>
      <c r="F146" t="e">
        <f>VLOOKUP($E146,Facilities!$B:$W,MATCH(F$2,Table1[[#Headers],[Facility Name]:[in partner]],0),FALSE)</f>
        <v>#N/A</v>
      </c>
      <c r="G146" t="e">
        <f>VLOOKUP($E146,Facilities!$B:$W,MATCH(G$2,Table1[[#Headers],[Facility Name]:[in partner]],0),FALSE)</f>
        <v>#N/A</v>
      </c>
      <c r="H146" t="e">
        <f>VLOOKUP($E146,Facilities!$B:$W,MATCH(H$2,Table1[[#Headers],[Facility Name]:[in partner]],0),FALSE)</f>
        <v>#N/A</v>
      </c>
      <c r="I146" t="e">
        <f>VLOOKUP($E146,Facilities!$B:$W,MATCH(I$2,Table1[[#Headers],[Facility Name]:[in partner]],0),FALSE)</f>
        <v>#N/A</v>
      </c>
      <c r="J146" t="e">
        <f>VLOOKUP($E146,Facilities!$B:$W,MATCH(J$2,Table1[[#Headers],[Facility Name]:[in partner]],0),FALSE)</f>
        <v>#N/A</v>
      </c>
      <c r="K146" t="e">
        <f>VLOOKUP($E146,Facilities!$B:$W,MATCH(K$2,Table1[[#Headers],[Facility Name]:[in partner]],0),FALSE)</f>
        <v>#N/A</v>
      </c>
      <c r="L146" t="e">
        <f>VLOOKUP($E146,Facilities!$B:$W,MATCH(L$2,Table1[[#Headers],[Facility Name]:[in partner]],0),FALSE)</f>
        <v>#N/A</v>
      </c>
      <c r="M146" t="e">
        <f>VLOOKUP($E146,Facilities!$B:$W,MATCH(M$2,Table1[[#Headers],[Facility Name]:[in partner]],0),FALSE)</f>
        <v>#N/A</v>
      </c>
      <c r="N146" t="e">
        <f>VLOOKUP($E146,Facilities!$B:$W,MATCH(N$2,Table1[[#Headers],[Facility Name]:[in partner]],0),FALSE)</f>
        <v>#N/A</v>
      </c>
      <c r="O146" t="e">
        <f>VLOOKUP($E146,Facilities!$B:$W,MATCH(O$2,Table1[[#Headers],[Facility Name]:[in partner]],0),FALSE)</f>
        <v>#N/A</v>
      </c>
      <c r="P146" t="e">
        <f>VLOOKUP($E146,Facilities!$B:$W,MATCH(P$2,Table1[[#Headers],[Facility Name]:[in partner]],0),FALSE)</f>
        <v>#N/A</v>
      </c>
      <c r="Q146" t="e">
        <f>VLOOKUP($E146,Facilities!$B:$W,MATCH(Q$2,Table1[[#Headers],[Facility Name]:[in partner]],0),FALSE)</f>
        <v>#N/A</v>
      </c>
      <c r="R146" t="e">
        <f>VLOOKUP($E146,Facilities!$B:$W,MATCH(R$2,Table1[[#Headers],[Facility Name]:[in partner]],0),FALSE)</f>
        <v>#N/A</v>
      </c>
      <c r="S146" t="e">
        <f>VLOOKUP($E146,Facilities!$B:$W,MATCH(S$2,Table1[[#Headers],[Facility Name]:[in partner]],0),FALSE)</f>
        <v>#N/A</v>
      </c>
      <c r="T146" t="e">
        <f>VLOOKUP($E146,Facilities!$B:$W,MATCH(T$2,Table1[[#Headers],[Facility Name]:[in partner]],0),FALSE)</f>
        <v>#N/A</v>
      </c>
      <c r="U146" t="e">
        <f>VLOOKUP($E146,Facilities!$B:$W,MATCH(U$2,Table1[[#Headers],[Facility Name]:[in partner]],0),FALSE)</f>
        <v>#N/A</v>
      </c>
      <c r="V146" t="e">
        <f>VLOOKUP($E146,Facilities!$B:$W,MATCH(V$2,Table1[[#Headers],[Facility Name]:[in partner]],0),FALSE)</f>
        <v>#N/A</v>
      </c>
      <c r="W146" t="e">
        <f>VLOOKUP($E146,Facilities!$B:$W,MATCH(W$2,Table1[[#Headers],[Facility Name]:[in partner]],0),FALSE)</f>
        <v>#N/A</v>
      </c>
      <c r="X146" t="e">
        <f>VLOOKUP($E146,Facilities!$B:$W,MATCH(X$2,Table1[[#Headers],[Facility Name]:[in partner]],0),FALSE)</f>
        <v>#N/A</v>
      </c>
    </row>
    <row r="147" spans="1:24">
      <c r="A147" s="6" t="s">
        <v>1306</v>
      </c>
      <c r="B147" s="6" t="s">
        <v>1307</v>
      </c>
      <c r="C147" s="6" t="s">
        <v>960</v>
      </c>
      <c r="D147" s="6" t="s">
        <v>957</v>
      </c>
      <c r="E147" s="6" t="s">
        <v>40</v>
      </c>
      <c r="F147" t="str">
        <f>VLOOKUP($E147,Facilities!$B:$W,MATCH(F$2,Table1[[#Headers],[Facility Name]:[in partner]],0),FALSE)</f>
        <v>120 Glendale Road</v>
      </c>
      <c r="G147" t="str">
        <f>VLOOKUP($E147,Facilities!$B:$W,MATCH(G$2,Table1[[#Headers],[Facility Name]:[in partner]],0),FALSE)</f>
        <v>Waitakere Ranges</v>
      </c>
      <c r="H147" t="str">
        <f>VLOOKUP($E147,Facilities!$B:$W,MATCH(H$2,Table1[[#Headers],[Facility Name]:[in partner]],0),FALSE)</f>
        <v>Council-owned</v>
      </c>
      <c r="I147" t="str">
        <f>VLOOKUP($E147,Facilities!$B:$W,MATCH(I$2,Table1[[#Headers],[Facility Name]:[in partner]],0),FALSE)</f>
        <v>VH Team</v>
      </c>
      <c r="J147" t="str">
        <f>VLOOKUP($E147,Facilities!$B:$W,MATCH(J$2,Table1[[#Headers],[Facility Name]:[in partner]],0),FALSE)</f>
        <v>Council led</v>
      </c>
      <c r="K147" t="str">
        <f>VLOOKUP($E147,Facilities!$B:$W,MATCH(K$2,Table1[[#Headers],[Facility Name]:[in partner]],0),FALSE)</f>
        <v>Venue for Hire</v>
      </c>
      <c r="L147" t="str">
        <f>VLOOKUP($E147,Facilities!$B:$W,MATCH(L$2,Table1[[#Headers],[Facility Name]:[in partner]],0),FALSE)</f>
        <v>Y</v>
      </c>
      <c r="M147" t="str">
        <f>VLOOKUP($E147,Facilities!$B:$W,MATCH(M$2,Table1[[#Headers],[Facility Name]:[in partner]],0),FALSE)</f>
        <v>Internally operated</v>
      </c>
      <c r="N147">
        <f>VLOOKUP($E147,Facilities!$B:$W,MATCH(N$2,Table1[[#Headers],[Facility Name]:[in partner]],0),FALSE)</f>
        <v>0</v>
      </c>
      <c r="O147" t="str">
        <f>VLOOKUP($E147,Facilities!$B:$W,MATCH(O$2,Table1[[#Headers],[Facility Name]:[in partner]],0),FALSE)</f>
        <v>Venue for Hire</v>
      </c>
      <c r="P147">
        <f>VLOOKUP($E147,Facilities!$B:$W,MATCH(P$2,Table1[[#Headers],[Facility Name]:[in partner]],0),FALSE)</f>
        <v>0</v>
      </c>
      <c r="Q147">
        <f>VLOOKUP($E147,Facilities!$B:$W,MATCH(Q$2,Table1[[#Headers],[Facility Name]:[in partner]],0),FALSE)</f>
        <v>0</v>
      </c>
      <c r="R147">
        <f>VLOOKUP($E147,Facilities!$B:$W,MATCH(R$2,Table1[[#Headers],[Facility Name]:[in partner]],0),FALSE)</f>
        <v>0</v>
      </c>
      <c r="S147">
        <f>VLOOKUP($E147,Facilities!$B:$W,MATCH(S$2,Table1[[#Headers],[Facility Name]:[in partner]],0),FALSE)</f>
        <v>0</v>
      </c>
      <c r="T147">
        <f>VLOOKUP($E147,Facilities!$B:$W,MATCH(T$2,Table1[[#Headers],[Facility Name]:[in partner]],0),FALSE)</f>
        <v>0</v>
      </c>
      <c r="U147" t="str">
        <f>VLOOKUP($E147,Facilities!$B:$W,MATCH(U$2,Table1[[#Headers],[Facility Name]:[in partner]],0),FALSE)</f>
        <v>Y</v>
      </c>
      <c r="V147" t="str">
        <f>VLOOKUP($E147,Facilities!$B:$W,MATCH(V$2,Table1[[#Headers],[Facility Name]:[in partner]],0),FALSE)</f>
        <v>Ceramco Park Function Centre</v>
      </c>
      <c r="W147" t="str">
        <f>VLOOKUP($E147,Facilities!$B:$W,MATCH(W$2,Table1[[#Headers],[Facility Name]:[in partner]],0),FALSE)</f>
        <v>Y</v>
      </c>
      <c r="X147" t="e">
        <f>VLOOKUP($E147,Facilities!$B:$W,MATCH(X$2,Table1[[#Headers],[Facility Name]:[in partner]],0),FALSE)</f>
        <v>#N/A</v>
      </c>
    </row>
    <row r="148" spans="1:24">
      <c r="A148" s="6" t="s">
        <v>1308</v>
      </c>
      <c r="B148" s="6" t="s">
        <v>1309</v>
      </c>
      <c r="C148" s="6" t="s">
        <v>963</v>
      </c>
      <c r="D148" s="6" t="s">
        <v>977</v>
      </c>
      <c r="E148" s="6" t="s">
        <v>1310</v>
      </c>
      <c r="F148" t="e">
        <f>VLOOKUP($E148,Facilities!$B:$W,MATCH(F$2,Table1[[#Headers],[Facility Name]:[in partner]],0),FALSE)</f>
        <v>#N/A</v>
      </c>
      <c r="G148" t="e">
        <f>VLOOKUP($E148,Facilities!$B:$W,MATCH(G$2,Table1[[#Headers],[Facility Name]:[in partner]],0),FALSE)</f>
        <v>#N/A</v>
      </c>
      <c r="H148" t="e">
        <f>VLOOKUP($E148,Facilities!$B:$W,MATCH(H$2,Table1[[#Headers],[Facility Name]:[in partner]],0),FALSE)</f>
        <v>#N/A</v>
      </c>
      <c r="I148" t="e">
        <f>VLOOKUP($E148,Facilities!$B:$W,MATCH(I$2,Table1[[#Headers],[Facility Name]:[in partner]],0),FALSE)</f>
        <v>#N/A</v>
      </c>
      <c r="J148" t="e">
        <f>VLOOKUP($E148,Facilities!$B:$W,MATCH(J$2,Table1[[#Headers],[Facility Name]:[in partner]],0),FALSE)</f>
        <v>#N/A</v>
      </c>
      <c r="K148" t="e">
        <f>VLOOKUP($E148,Facilities!$B:$W,MATCH(K$2,Table1[[#Headers],[Facility Name]:[in partner]],0),FALSE)</f>
        <v>#N/A</v>
      </c>
      <c r="L148" t="e">
        <f>VLOOKUP($E148,Facilities!$B:$W,MATCH(L$2,Table1[[#Headers],[Facility Name]:[in partner]],0),FALSE)</f>
        <v>#N/A</v>
      </c>
      <c r="M148" t="e">
        <f>VLOOKUP($E148,Facilities!$B:$W,MATCH(M$2,Table1[[#Headers],[Facility Name]:[in partner]],0),FALSE)</f>
        <v>#N/A</v>
      </c>
      <c r="N148" t="e">
        <f>VLOOKUP($E148,Facilities!$B:$W,MATCH(N$2,Table1[[#Headers],[Facility Name]:[in partner]],0),FALSE)</f>
        <v>#N/A</v>
      </c>
      <c r="O148" t="e">
        <f>VLOOKUP($E148,Facilities!$B:$W,MATCH(O$2,Table1[[#Headers],[Facility Name]:[in partner]],0),FALSE)</f>
        <v>#N/A</v>
      </c>
      <c r="P148" t="e">
        <f>VLOOKUP($E148,Facilities!$B:$W,MATCH(P$2,Table1[[#Headers],[Facility Name]:[in partner]],0),FALSE)</f>
        <v>#N/A</v>
      </c>
      <c r="Q148" t="e">
        <f>VLOOKUP($E148,Facilities!$B:$W,MATCH(Q$2,Table1[[#Headers],[Facility Name]:[in partner]],0),FALSE)</f>
        <v>#N/A</v>
      </c>
      <c r="R148" t="e">
        <f>VLOOKUP($E148,Facilities!$B:$W,MATCH(R$2,Table1[[#Headers],[Facility Name]:[in partner]],0),FALSE)</f>
        <v>#N/A</v>
      </c>
      <c r="S148" t="e">
        <f>VLOOKUP($E148,Facilities!$B:$W,MATCH(S$2,Table1[[#Headers],[Facility Name]:[in partner]],0),FALSE)</f>
        <v>#N/A</v>
      </c>
      <c r="T148" t="e">
        <f>VLOOKUP($E148,Facilities!$B:$W,MATCH(T$2,Table1[[#Headers],[Facility Name]:[in partner]],0),FALSE)</f>
        <v>#N/A</v>
      </c>
      <c r="U148" t="e">
        <f>VLOOKUP($E148,Facilities!$B:$W,MATCH(U$2,Table1[[#Headers],[Facility Name]:[in partner]],0),FALSE)</f>
        <v>#N/A</v>
      </c>
      <c r="V148" t="e">
        <f>VLOOKUP($E148,Facilities!$B:$W,MATCH(V$2,Table1[[#Headers],[Facility Name]:[in partner]],0),FALSE)</f>
        <v>#N/A</v>
      </c>
      <c r="W148" t="e">
        <f>VLOOKUP($E148,Facilities!$B:$W,MATCH(W$2,Table1[[#Headers],[Facility Name]:[in partner]],0),FALSE)</f>
        <v>#N/A</v>
      </c>
      <c r="X148" t="e">
        <f>VLOOKUP($E148,Facilities!$B:$W,MATCH(X$2,Table1[[#Headers],[Facility Name]:[in partner]],0),FALSE)</f>
        <v>#N/A</v>
      </c>
    </row>
    <row r="149" spans="1:24">
      <c r="A149" s="6" t="s">
        <v>1311</v>
      </c>
      <c r="B149" s="6" t="s">
        <v>1312</v>
      </c>
      <c r="C149" s="6" t="s">
        <v>963</v>
      </c>
      <c r="D149" s="6" t="s">
        <v>964</v>
      </c>
      <c r="E149" s="6" t="s">
        <v>1313</v>
      </c>
      <c r="F149" t="e">
        <f>VLOOKUP($E149,Facilities!$B:$W,MATCH(F$2,Table1[[#Headers],[Facility Name]:[in partner]],0),FALSE)</f>
        <v>#N/A</v>
      </c>
      <c r="G149" t="e">
        <f>VLOOKUP($E149,Facilities!$B:$W,MATCH(G$2,Table1[[#Headers],[Facility Name]:[in partner]],0),FALSE)</f>
        <v>#N/A</v>
      </c>
      <c r="H149" t="e">
        <f>VLOOKUP($E149,Facilities!$B:$W,MATCH(H$2,Table1[[#Headers],[Facility Name]:[in partner]],0),FALSE)</f>
        <v>#N/A</v>
      </c>
      <c r="I149" t="e">
        <f>VLOOKUP($E149,Facilities!$B:$W,MATCH(I$2,Table1[[#Headers],[Facility Name]:[in partner]],0),FALSE)</f>
        <v>#N/A</v>
      </c>
      <c r="J149" t="e">
        <f>VLOOKUP($E149,Facilities!$B:$W,MATCH(J$2,Table1[[#Headers],[Facility Name]:[in partner]],0),FALSE)</f>
        <v>#N/A</v>
      </c>
      <c r="K149" t="e">
        <f>VLOOKUP($E149,Facilities!$B:$W,MATCH(K$2,Table1[[#Headers],[Facility Name]:[in partner]],0),FALSE)</f>
        <v>#N/A</v>
      </c>
      <c r="L149" t="e">
        <f>VLOOKUP($E149,Facilities!$B:$W,MATCH(L$2,Table1[[#Headers],[Facility Name]:[in partner]],0),FALSE)</f>
        <v>#N/A</v>
      </c>
      <c r="M149" t="e">
        <f>VLOOKUP($E149,Facilities!$B:$W,MATCH(M$2,Table1[[#Headers],[Facility Name]:[in partner]],0),FALSE)</f>
        <v>#N/A</v>
      </c>
      <c r="N149" t="e">
        <f>VLOOKUP($E149,Facilities!$B:$W,MATCH(N$2,Table1[[#Headers],[Facility Name]:[in partner]],0),FALSE)</f>
        <v>#N/A</v>
      </c>
      <c r="O149" t="e">
        <f>VLOOKUP($E149,Facilities!$B:$W,MATCH(O$2,Table1[[#Headers],[Facility Name]:[in partner]],0),FALSE)</f>
        <v>#N/A</v>
      </c>
      <c r="P149" t="e">
        <f>VLOOKUP($E149,Facilities!$B:$W,MATCH(P$2,Table1[[#Headers],[Facility Name]:[in partner]],0),FALSE)</f>
        <v>#N/A</v>
      </c>
      <c r="Q149" t="e">
        <f>VLOOKUP($E149,Facilities!$B:$W,MATCH(Q$2,Table1[[#Headers],[Facility Name]:[in partner]],0),FALSE)</f>
        <v>#N/A</v>
      </c>
      <c r="R149" t="e">
        <f>VLOOKUP($E149,Facilities!$B:$W,MATCH(R$2,Table1[[#Headers],[Facility Name]:[in partner]],0),FALSE)</f>
        <v>#N/A</v>
      </c>
      <c r="S149" t="e">
        <f>VLOOKUP($E149,Facilities!$B:$W,MATCH(S$2,Table1[[#Headers],[Facility Name]:[in partner]],0),FALSE)</f>
        <v>#N/A</v>
      </c>
      <c r="T149" t="e">
        <f>VLOOKUP($E149,Facilities!$B:$W,MATCH(T$2,Table1[[#Headers],[Facility Name]:[in partner]],0),FALSE)</f>
        <v>#N/A</v>
      </c>
      <c r="U149" t="e">
        <f>VLOOKUP($E149,Facilities!$B:$W,MATCH(U$2,Table1[[#Headers],[Facility Name]:[in partner]],0),FALSE)</f>
        <v>#N/A</v>
      </c>
      <c r="V149" t="e">
        <f>VLOOKUP($E149,Facilities!$B:$W,MATCH(V$2,Table1[[#Headers],[Facility Name]:[in partner]],0),FALSE)</f>
        <v>#N/A</v>
      </c>
      <c r="W149" t="e">
        <f>VLOOKUP($E149,Facilities!$B:$W,MATCH(W$2,Table1[[#Headers],[Facility Name]:[in partner]],0),FALSE)</f>
        <v>#N/A</v>
      </c>
      <c r="X149" t="e">
        <f>VLOOKUP($E149,Facilities!$B:$W,MATCH(X$2,Table1[[#Headers],[Facility Name]:[in partner]],0),FALSE)</f>
        <v>#N/A</v>
      </c>
    </row>
    <row r="150" spans="1:24">
      <c r="A150" s="6" t="s">
        <v>1314</v>
      </c>
      <c r="B150" s="6" t="s">
        <v>1315</v>
      </c>
      <c r="C150" s="6" t="s">
        <v>956</v>
      </c>
      <c r="D150" s="6" t="s">
        <v>967</v>
      </c>
      <c r="E150" s="6" t="s">
        <v>55</v>
      </c>
      <c r="F150" t="str">
        <f>VLOOKUP($E150,Facilities!$B:$W,MATCH(F$2,Table1[[#Headers],[Facility Name]:[in partner]],0),FALSE)</f>
        <v>2 Victoria Rd</v>
      </c>
      <c r="G150" t="str">
        <f>VLOOKUP($E150,Facilities!$B:$W,MATCH(G$2,Table1[[#Headers],[Facility Name]:[in partner]],0),FALSE)</f>
        <v>Devonport-Takapuna</v>
      </c>
      <c r="H150" t="str">
        <f>VLOOKUP($E150,Facilities!$B:$W,MATCH(H$2,Table1[[#Headers],[Facility Name]:[in partner]],0),FALSE)</f>
        <v>Council-owned</v>
      </c>
      <c r="I150" t="str">
        <f>VLOOKUP($E150,Facilities!$B:$W,MATCH(I$2,Table1[[#Headers],[Facility Name]:[in partner]],0),FALSE)</f>
        <v>Connected Communities</v>
      </c>
      <c r="J150" t="str">
        <f>VLOOKUP($E150,Facilities!$B:$W,MATCH(J$2,Table1[[#Headers],[Facility Name]:[in partner]],0),FALSE)</f>
        <v>Council led</v>
      </c>
      <c r="K150" t="str">
        <f>VLOOKUP($E150,Facilities!$B:$W,MATCH(K$2,Table1[[#Headers],[Facility Name]:[in partner]],0),FALSE)</f>
        <v>Community Library</v>
      </c>
      <c r="L150" t="str">
        <f>VLOOKUP($E150,Facilities!$B:$W,MATCH(L$2,Table1[[#Headers],[Facility Name]:[in partner]],0),FALSE)</f>
        <v>Y</v>
      </c>
      <c r="M150" t="str">
        <f>VLOOKUP($E150,Facilities!$B:$W,MATCH(M$2,Table1[[#Headers],[Facility Name]:[in partner]],0),FALSE)</f>
        <v>Internally operated</v>
      </c>
      <c r="N150">
        <f>VLOOKUP($E150,Facilities!$B:$W,MATCH(N$2,Table1[[#Headers],[Facility Name]:[in partner]],0),FALSE)</f>
        <v>0</v>
      </c>
      <c r="O150" t="str">
        <f>VLOOKUP($E150,Facilities!$B:$W,MATCH(O$2,Table1[[#Headers],[Facility Name]:[in partner]],0),FALSE)</f>
        <v>Lead and Coach</v>
      </c>
      <c r="P150">
        <f>VLOOKUP($E150,Facilities!$B:$W,MATCH(P$2,Table1[[#Headers],[Facility Name]:[in partner]],0),FALSE)</f>
        <v>0</v>
      </c>
      <c r="Q150">
        <f>VLOOKUP($E150,Facilities!$B:$W,MATCH(Q$2,Table1[[#Headers],[Facility Name]:[in partner]],0),FALSE)</f>
        <v>0</v>
      </c>
      <c r="R150">
        <f>VLOOKUP($E150,Facilities!$B:$W,MATCH(R$2,Table1[[#Headers],[Facility Name]:[in partner]],0),FALSE)</f>
        <v>0</v>
      </c>
      <c r="S150" t="str">
        <f>VLOOKUP($E150,Facilities!$B:$W,MATCH(S$2,Table1[[#Headers],[Facility Name]:[in partner]],0),FALSE)</f>
        <v>Y</v>
      </c>
      <c r="T150">
        <f>VLOOKUP($E150,Facilities!$B:$W,MATCH(T$2,Table1[[#Headers],[Facility Name]:[in partner]],0),FALSE)</f>
        <v>0</v>
      </c>
      <c r="U150">
        <f>VLOOKUP($E150,Facilities!$B:$W,MATCH(U$2,Table1[[#Headers],[Facility Name]:[in partner]],0),FALSE)</f>
        <v>0</v>
      </c>
      <c r="V150" t="str">
        <f>VLOOKUP($E150,Facilities!$B:$W,MATCH(V$2,Table1[[#Headers],[Facility Name]:[in partner]],0),FALSE)</f>
        <v>Devonport Library</v>
      </c>
      <c r="W150" t="str">
        <f>VLOOKUP($E150,Facilities!$B:$W,MATCH(W$2,Table1[[#Headers],[Facility Name]:[in partner]],0),FALSE)</f>
        <v>Y</v>
      </c>
      <c r="X150" t="e">
        <f>VLOOKUP($E150,Facilities!$B:$W,MATCH(X$2,Table1[[#Headers],[Facility Name]:[in partner]],0),FALSE)</f>
        <v>#N/A</v>
      </c>
    </row>
    <row r="151" spans="1:24">
      <c r="A151" s="6" t="s">
        <v>1316</v>
      </c>
      <c r="B151" s="6" t="s">
        <v>1317</v>
      </c>
      <c r="C151" s="6" t="s">
        <v>973</v>
      </c>
      <c r="D151" s="6" t="s">
        <v>957</v>
      </c>
      <c r="E151" s="6" t="s">
        <v>16</v>
      </c>
      <c r="F151" t="str">
        <f>VLOOKUP($E151,Facilities!$B:$W,MATCH(F$2,Table1[[#Headers],[Facility Name]:[in partner]],0),FALSE)</f>
        <v>7 Steel Road</v>
      </c>
      <c r="G151" t="str">
        <f>VLOOKUP($E151,Facilities!$B:$W,MATCH(G$2,Table1[[#Headers],[Facility Name]:[in partner]],0),FALSE)</f>
        <v>Franklin</v>
      </c>
      <c r="H151" t="str">
        <f>VLOOKUP($E151,Facilities!$B:$W,MATCH(H$2,Table1[[#Headers],[Facility Name]:[in partner]],0),FALSE)</f>
        <v>Land Council owned, Building community owned</v>
      </c>
      <c r="I151" t="str">
        <f>VLOOKUP($E151,Facilities!$B:$W,MATCH(I$2,Table1[[#Headers],[Facility Name]:[in partner]],0),FALSE)</f>
        <v>Connected Communities</v>
      </c>
      <c r="J151" t="str">
        <f>VLOOKUP($E151,Facilities!$B:$W,MATCH(J$2,Table1[[#Headers],[Facility Name]:[in partner]],0),FALSE)</f>
        <v>Community led</v>
      </c>
      <c r="K151" t="str">
        <f>VLOOKUP($E151,Facilities!$B:$W,MATCH(K$2,Table1[[#Headers],[Facility Name]:[in partner]],0),FALSE)</f>
        <v>Rural Hall</v>
      </c>
      <c r="L151" t="str">
        <f>VLOOKUP($E151,Facilities!$B:$W,MATCH(L$2,Table1[[#Headers],[Facility Name]:[in partner]],0),FALSE)</f>
        <v>Y</v>
      </c>
      <c r="M151" t="str">
        <f>VLOOKUP($E151,Facilities!$B:$W,MATCH(M$2,Table1[[#Headers],[Facility Name]:[in partner]],0),FALSE)</f>
        <v>Funding agreement</v>
      </c>
      <c r="N151">
        <f>VLOOKUP($E151,Facilities!$B:$W,MATCH(N$2,Table1[[#Headers],[Facility Name]:[in partner]],0),FALSE)</f>
        <v>0</v>
      </c>
      <c r="O151" t="str">
        <f>VLOOKUP($E151,Facilities!$B:$W,MATCH(O$2,Table1[[#Headers],[Facility Name]:[in partner]],0),FALSE)</f>
        <v>Place &amp; Partner Specialists (Community)</v>
      </c>
      <c r="P151">
        <f>VLOOKUP($E151,Facilities!$B:$W,MATCH(P$2,Table1[[#Headers],[Facility Name]:[in partner]],0),FALSE)</f>
        <v>0</v>
      </c>
      <c r="Q151">
        <f>VLOOKUP($E151,Facilities!$B:$W,MATCH(Q$2,Table1[[#Headers],[Facility Name]:[in partner]],0),FALSE)</f>
        <v>0</v>
      </c>
      <c r="R151">
        <f>VLOOKUP($E151,Facilities!$B:$W,MATCH(R$2,Table1[[#Headers],[Facility Name]:[in partner]],0),FALSE)</f>
        <v>0</v>
      </c>
      <c r="S151">
        <f>VLOOKUP($E151,Facilities!$B:$W,MATCH(S$2,Table1[[#Headers],[Facility Name]:[in partner]],0),FALSE)</f>
        <v>0</v>
      </c>
      <c r="T151" t="str">
        <f>VLOOKUP($E151,Facilities!$B:$W,MATCH(T$2,Table1[[#Headers],[Facility Name]:[in partner]],0),FALSE)</f>
        <v>Y</v>
      </c>
      <c r="U151">
        <f>VLOOKUP($E151,Facilities!$B:$W,MATCH(U$2,Table1[[#Headers],[Facility Name]:[in partner]],0),FALSE)</f>
        <v>0</v>
      </c>
      <c r="V151" t="str">
        <f>VLOOKUP($E151,Facilities!$B:$W,MATCH(V$2,Table1[[#Headers],[Facility Name]:[in partner]],0),FALSE)</f>
        <v>Ararimu Hall</v>
      </c>
      <c r="W151" t="str">
        <f>VLOOKUP($E151,Facilities!$B:$W,MATCH(W$2,Table1[[#Headers],[Facility Name]:[in partner]],0),FALSE)</f>
        <v>N</v>
      </c>
      <c r="X151" t="str">
        <f>VLOOKUP($E151,Facilities!$B:$W,MATCH(X$2,Table1[[#Headers],[Facility Name]:[in partner]],0),FALSE)</f>
        <v>Ararimu Hall</v>
      </c>
    </row>
    <row r="152" spans="1:24">
      <c r="A152" s="6" t="s">
        <v>1318</v>
      </c>
      <c r="B152" s="6" t="s">
        <v>1319</v>
      </c>
      <c r="C152" s="6" t="s">
        <v>973</v>
      </c>
      <c r="D152" s="6" t="s">
        <v>957</v>
      </c>
      <c r="E152" s="6" t="s">
        <v>1320</v>
      </c>
      <c r="F152" t="e">
        <f>VLOOKUP($E152,Facilities!$B:$W,MATCH(F$2,Table1[[#Headers],[Facility Name]:[in partner]],0),FALSE)</f>
        <v>#N/A</v>
      </c>
      <c r="G152" t="e">
        <f>VLOOKUP($E152,Facilities!$B:$W,MATCH(G$2,Table1[[#Headers],[Facility Name]:[in partner]],0),FALSE)</f>
        <v>#N/A</v>
      </c>
      <c r="H152" t="e">
        <f>VLOOKUP($E152,Facilities!$B:$W,MATCH(H$2,Table1[[#Headers],[Facility Name]:[in partner]],0),FALSE)</f>
        <v>#N/A</v>
      </c>
      <c r="I152" t="e">
        <f>VLOOKUP($E152,Facilities!$B:$W,MATCH(I$2,Table1[[#Headers],[Facility Name]:[in partner]],0),FALSE)</f>
        <v>#N/A</v>
      </c>
      <c r="J152" t="e">
        <f>VLOOKUP($E152,Facilities!$B:$W,MATCH(J$2,Table1[[#Headers],[Facility Name]:[in partner]],0),FALSE)</f>
        <v>#N/A</v>
      </c>
      <c r="K152" t="e">
        <f>VLOOKUP($E152,Facilities!$B:$W,MATCH(K$2,Table1[[#Headers],[Facility Name]:[in partner]],0),FALSE)</f>
        <v>#N/A</v>
      </c>
      <c r="L152" t="e">
        <f>VLOOKUP($E152,Facilities!$B:$W,MATCH(L$2,Table1[[#Headers],[Facility Name]:[in partner]],0),FALSE)</f>
        <v>#N/A</v>
      </c>
      <c r="M152" t="e">
        <f>VLOOKUP($E152,Facilities!$B:$W,MATCH(M$2,Table1[[#Headers],[Facility Name]:[in partner]],0),FALSE)</f>
        <v>#N/A</v>
      </c>
      <c r="N152" t="e">
        <f>VLOOKUP($E152,Facilities!$B:$W,MATCH(N$2,Table1[[#Headers],[Facility Name]:[in partner]],0),FALSE)</f>
        <v>#N/A</v>
      </c>
      <c r="O152" t="e">
        <f>VLOOKUP($E152,Facilities!$B:$W,MATCH(O$2,Table1[[#Headers],[Facility Name]:[in partner]],0),FALSE)</f>
        <v>#N/A</v>
      </c>
      <c r="P152" t="e">
        <f>VLOOKUP($E152,Facilities!$B:$W,MATCH(P$2,Table1[[#Headers],[Facility Name]:[in partner]],0),FALSE)</f>
        <v>#N/A</v>
      </c>
      <c r="Q152" t="e">
        <f>VLOOKUP($E152,Facilities!$B:$W,MATCH(Q$2,Table1[[#Headers],[Facility Name]:[in partner]],0),FALSE)</f>
        <v>#N/A</v>
      </c>
      <c r="R152" t="e">
        <f>VLOOKUP($E152,Facilities!$B:$W,MATCH(R$2,Table1[[#Headers],[Facility Name]:[in partner]],0),FALSE)</f>
        <v>#N/A</v>
      </c>
      <c r="S152" t="e">
        <f>VLOOKUP($E152,Facilities!$B:$W,MATCH(S$2,Table1[[#Headers],[Facility Name]:[in partner]],0),FALSE)</f>
        <v>#N/A</v>
      </c>
      <c r="T152" t="e">
        <f>VLOOKUP($E152,Facilities!$B:$W,MATCH(T$2,Table1[[#Headers],[Facility Name]:[in partner]],0),FALSE)</f>
        <v>#N/A</v>
      </c>
      <c r="U152" t="e">
        <f>VLOOKUP($E152,Facilities!$B:$W,MATCH(U$2,Table1[[#Headers],[Facility Name]:[in partner]],0),FALSE)</f>
        <v>#N/A</v>
      </c>
      <c r="V152" t="e">
        <f>VLOOKUP($E152,Facilities!$B:$W,MATCH(V$2,Table1[[#Headers],[Facility Name]:[in partner]],0),FALSE)</f>
        <v>#N/A</v>
      </c>
      <c r="W152" t="e">
        <f>VLOOKUP($E152,Facilities!$B:$W,MATCH(W$2,Table1[[#Headers],[Facility Name]:[in partner]],0),FALSE)</f>
        <v>#N/A</v>
      </c>
      <c r="X152" t="e">
        <f>VLOOKUP($E152,Facilities!$B:$W,MATCH(X$2,Table1[[#Headers],[Facility Name]:[in partner]],0),FALSE)</f>
        <v>#N/A</v>
      </c>
    </row>
    <row r="153" spans="1:24">
      <c r="A153" s="6" t="s">
        <v>1321</v>
      </c>
      <c r="B153" s="6" t="s">
        <v>1322</v>
      </c>
      <c r="C153" s="6" t="s">
        <v>973</v>
      </c>
      <c r="D153" s="6" t="s">
        <v>957</v>
      </c>
      <c r="E153" s="6" t="s">
        <v>380</v>
      </c>
      <c r="F153" t="str">
        <f>VLOOKUP($E153,Facilities!$B:$W,MATCH(F$2,Table1[[#Headers],[Facility Name]:[in partner]],0),FALSE)</f>
        <v>40 Creamery Road</v>
      </c>
      <c r="G153" t="str">
        <f>VLOOKUP($E153,Facilities!$B:$W,MATCH(G$2,Table1[[#Headers],[Facility Name]:[in partner]],0),FALSE)</f>
        <v>Franklin</v>
      </c>
      <c r="H153" t="str">
        <f>VLOOKUP($E153,Facilities!$B:$W,MATCH(H$2,Table1[[#Headers],[Facility Name]:[in partner]],0),FALSE)</f>
        <v>Council-owned</v>
      </c>
      <c r="I153" t="str">
        <f>VLOOKUP($E153,Facilities!$B:$W,MATCH(I$2,Table1[[#Headers],[Facility Name]:[in partner]],0),FALSE)</f>
        <v>Connected Communities</v>
      </c>
      <c r="J153" t="str">
        <f>VLOOKUP($E153,Facilities!$B:$W,MATCH(J$2,Table1[[#Headers],[Facility Name]:[in partner]],0),FALSE)</f>
        <v>Community led</v>
      </c>
      <c r="K153" t="str">
        <f>VLOOKUP($E153,Facilities!$B:$W,MATCH(K$2,Table1[[#Headers],[Facility Name]:[in partner]],0),FALSE)</f>
        <v>Rural Hall</v>
      </c>
      <c r="L153" t="str">
        <f>VLOOKUP($E153,Facilities!$B:$W,MATCH(L$2,Table1[[#Headers],[Facility Name]:[in partner]],0),FALSE)</f>
        <v>Y</v>
      </c>
      <c r="M153" t="str">
        <f>VLOOKUP($E153,Facilities!$B:$W,MATCH(M$2,Table1[[#Headers],[Facility Name]:[in partner]],0),FALSE)</f>
        <v>Funding agreement</v>
      </c>
      <c r="N153">
        <f>VLOOKUP($E153,Facilities!$B:$W,MATCH(N$2,Table1[[#Headers],[Facility Name]:[in partner]],0),FALSE)</f>
        <v>0</v>
      </c>
      <c r="O153" t="str">
        <f>VLOOKUP($E153,Facilities!$B:$W,MATCH(O$2,Table1[[#Headers],[Facility Name]:[in partner]],0),FALSE)</f>
        <v>Place &amp; Partner Specialists (Community)</v>
      </c>
      <c r="P153">
        <f>VLOOKUP($E153,Facilities!$B:$W,MATCH(P$2,Table1[[#Headers],[Facility Name]:[in partner]],0),FALSE)</f>
        <v>0</v>
      </c>
      <c r="Q153">
        <f>VLOOKUP($E153,Facilities!$B:$W,MATCH(Q$2,Table1[[#Headers],[Facility Name]:[in partner]],0),FALSE)</f>
        <v>0</v>
      </c>
      <c r="R153">
        <f>VLOOKUP($E153,Facilities!$B:$W,MATCH(R$2,Table1[[#Headers],[Facility Name]:[in partner]],0),FALSE)</f>
        <v>0</v>
      </c>
      <c r="S153">
        <f>VLOOKUP($E153,Facilities!$B:$W,MATCH(S$2,Table1[[#Headers],[Facility Name]:[in partner]],0),FALSE)</f>
        <v>0</v>
      </c>
      <c r="T153" t="str">
        <f>VLOOKUP($E153,Facilities!$B:$W,MATCH(T$2,Table1[[#Headers],[Facility Name]:[in partner]],0),FALSE)</f>
        <v>Y</v>
      </c>
      <c r="U153">
        <f>VLOOKUP($E153,Facilities!$B:$W,MATCH(U$2,Table1[[#Headers],[Facility Name]:[in partner]],0),FALSE)</f>
        <v>0</v>
      </c>
      <c r="V153" t="str">
        <f>VLOOKUP($E153,Facilities!$B:$W,MATCH(V$2,Table1[[#Headers],[Facility Name]:[in partner]],0),FALSE)</f>
        <v>Waipipi Hall</v>
      </c>
      <c r="W153" t="str">
        <f>VLOOKUP($E153,Facilities!$B:$W,MATCH(W$2,Table1[[#Headers],[Facility Name]:[in partner]],0),FALSE)</f>
        <v>N</v>
      </c>
      <c r="X153" t="str">
        <f>VLOOKUP($E153,Facilities!$B:$W,MATCH(X$2,Table1[[#Headers],[Facility Name]:[in partner]],0),FALSE)</f>
        <v>Waipipi Hall</v>
      </c>
    </row>
    <row r="154" spans="1:24">
      <c r="A154" s="6" t="s">
        <v>1323</v>
      </c>
      <c r="B154" s="6" t="s">
        <v>1324</v>
      </c>
      <c r="C154" s="6" t="s">
        <v>963</v>
      </c>
      <c r="D154" s="6" t="s">
        <v>1081</v>
      </c>
      <c r="E154" s="6" t="s">
        <v>1325</v>
      </c>
      <c r="F154" t="e">
        <f>VLOOKUP($E154,Facilities!$B:$W,MATCH(F$2,Table1[[#Headers],[Facility Name]:[in partner]],0),FALSE)</f>
        <v>#N/A</v>
      </c>
      <c r="G154" t="e">
        <f>VLOOKUP($E154,Facilities!$B:$W,MATCH(G$2,Table1[[#Headers],[Facility Name]:[in partner]],0),FALSE)</f>
        <v>#N/A</v>
      </c>
      <c r="H154" t="e">
        <f>VLOOKUP($E154,Facilities!$B:$W,MATCH(H$2,Table1[[#Headers],[Facility Name]:[in partner]],0),FALSE)</f>
        <v>#N/A</v>
      </c>
      <c r="I154" t="e">
        <f>VLOOKUP($E154,Facilities!$B:$W,MATCH(I$2,Table1[[#Headers],[Facility Name]:[in partner]],0),FALSE)</f>
        <v>#N/A</v>
      </c>
      <c r="J154" t="e">
        <f>VLOOKUP($E154,Facilities!$B:$W,MATCH(J$2,Table1[[#Headers],[Facility Name]:[in partner]],0),FALSE)</f>
        <v>#N/A</v>
      </c>
      <c r="K154" t="e">
        <f>VLOOKUP($E154,Facilities!$B:$W,MATCH(K$2,Table1[[#Headers],[Facility Name]:[in partner]],0),FALSE)</f>
        <v>#N/A</v>
      </c>
      <c r="L154" t="e">
        <f>VLOOKUP($E154,Facilities!$B:$W,MATCH(L$2,Table1[[#Headers],[Facility Name]:[in partner]],0),FALSE)</f>
        <v>#N/A</v>
      </c>
      <c r="M154" t="e">
        <f>VLOOKUP($E154,Facilities!$B:$W,MATCH(M$2,Table1[[#Headers],[Facility Name]:[in partner]],0),FALSE)</f>
        <v>#N/A</v>
      </c>
      <c r="N154" t="e">
        <f>VLOOKUP($E154,Facilities!$B:$W,MATCH(N$2,Table1[[#Headers],[Facility Name]:[in partner]],0),FALSE)</f>
        <v>#N/A</v>
      </c>
      <c r="O154" t="e">
        <f>VLOOKUP($E154,Facilities!$B:$W,MATCH(O$2,Table1[[#Headers],[Facility Name]:[in partner]],0),FALSE)</f>
        <v>#N/A</v>
      </c>
      <c r="P154" t="e">
        <f>VLOOKUP($E154,Facilities!$B:$W,MATCH(P$2,Table1[[#Headers],[Facility Name]:[in partner]],0),FALSE)</f>
        <v>#N/A</v>
      </c>
      <c r="Q154" t="e">
        <f>VLOOKUP($E154,Facilities!$B:$W,MATCH(Q$2,Table1[[#Headers],[Facility Name]:[in partner]],0),FALSE)</f>
        <v>#N/A</v>
      </c>
      <c r="R154" t="e">
        <f>VLOOKUP($E154,Facilities!$B:$W,MATCH(R$2,Table1[[#Headers],[Facility Name]:[in partner]],0),FALSE)</f>
        <v>#N/A</v>
      </c>
      <c r="S154" t="e">
        <f>VLOOKUP($E154,Facilities!$B:$W,MATCH(S$2,Table1[[#Headers],[Facility Name]:[in partner]],0),FALSE)</f>
        <v>#N/A</v>
      </c>
      <c r="T154" t="e">
        <f>VLOOKUP($E154,Facilities!$B:$W,MATCH(T$2,Table1[[#Headers],[Facility Name]:[in partner]],0),FALSE)</f>
        <v>#N/A</v>
      </c>
      <c r="U154" t="e">
        <f>VLOOKUP($E154,Facilities!$B:$W,MATCH(U$2,Table1[[#Headers],[Facility Name]:[in partner]],0),FALSE)</f>
        <v>#N/A</v>
      </c>
      <c r="V154" t="e">
        <f>VLOOKUP($E154,Facilities!$B:$W,MATCH(V$2,Table1[[#Headers],[Facility Name]:[in partner]],0),FALSE)</f>
        <v>#N/A</v>
      </c>
      <c r="W154" t="e">
        <f>VLOOKUP($E154,Facilities!$B:$W,MATCH(W$2,Table1[[#Headers],[Facility Name]:[in partner]],0),FALSE)</f>
        <v>#N/A</v>
      </c>
      <c r="X154" t="e">
        <f>VLOOKUP($E154,Facilities!$B:$W,MATCH(X$2,Table1[[#Headers],[Facility Name]:[in partner]],0),FALSE)</f>
        <v>#N/A</v>
      </c>
    </row>
    <row r="155" spans="1:24">
      <c r="A155" s="6" t="s">
        <v>1326</v>
      </c>
      <c r="B155" s="6" t="s">
        <v>1327</v>
      </c>
      <c r="C155" s="6" t="s">
        <v>973</v>
      </c>
      <c r="D155" s="6" t="s">
        <v>957</v>
      </c>
      <c r="E155" s="6" t="s">
        <v>288</v>
      </c>
      <c r="F155" t="str">
        <f>VLOOKUP($E155,Facilities!$B:$W,MATCH(F$2,Table1[[#Headers],[Facility Name]:[in partner]],0),FALSE)</f>
        <v>139 Shifnal Drive</v>
      </c>
      <c r="G155" t="str">
        <f>VLOOKUP($E155,Facilities!$B:$W,MATCH(G$2,Table1[[#Headers],[Facility Name]:[in partner]],0),FALSE)</f>
        <v>Manurewa</v>
      </c>
      <c r="H155" t="str">
        <f>VLOOKUP($E155,Facilities!$B:$W,MATCH(H$2,Table1[[#Headers],[Facility Name]:[in partner]],0),FALSE)</f>
        <v>Community lease</v>
      </c>
      <c r="I155" t="str">
        <f>VLOOKUP($E155,Facilities!$B:$W,MATCH(I$2,Table1[[#Headers],[Facility Name]:[in partner]],0),FALSE)</f>
        <v>Connected Communities</v>
      </c>
      <c r="J155" t="str">
        <f>VLOOKUP($E155,Facilities!$B:$W,MATCH(J$2,Table1[[#Headers],[Facility Name]:[in partner]],0),FALSE)</f>
        <v>Community led</v>
      </c>
      <c r="K155" t="str">
        <f>VLOOKUP($E155,Facilities!$B:$W,MATCH(K$2,Table1[[#Headers],[Facility Name]:[in partner]],0),FALSE)</f>
        <v>Community Centre</v>
      </c>
      <c r="L155" t="str">
        <f>VLOOKUP($E155,Facilities!$B:$W,MATCH(L$2,Table1[[#Headers],[Facility Name]:[in partner]],0),FALSE)</f>
        <v>Y</v>
      </c>
      <c r="M155" t="str">
        <f>VLOOKUP($E155,Facilities!$B:$W,MATCH(M$2,Table1[[#Headers],[Facility Name]:[in partner]],0),FALSE)</f>
        <v>Service agreement</v>
      </c>
      <c r="N155">
        <f>VLOOKUP($E155,Facilities!$B:$W,MATCH(N$2,Table1[[#Headers],[Facility Name]:[in partner]],0),FALSE)</f>
        <v>0</v>
      </c>
      <c r="O155" t="str">
        <f>VLOOKUP($E155,Facilities!$B:$W,MATCH(O$2,Table1[[#Headers],[Facility Name]:[in partner]],0),FALSE)</f>
        <v>Place &amp; Partner Specialists (Community)</v>
      </c>
      <c r="P155" t="str">
        <f>VLOOKUP($E155,Facilities!$B:$W,MATCH(P$2,Table1[[#Headers],[Facility Name]:[in partner]],0),FALSE)</f>
        <v>Y</v>
      </c>
      <c r="Q155">
        <f>VLOOKUP($E155,Facilities!$B:$W,MATCH(Q$2,Table1[[#Headers],[Facility Name]:[in partner]],0),FALSE)</f>
        <v>0</v>
      </c>
      <c r="R155">
        <f>VLOOKUP($E155,Facilities!$B:$W,MATCH(R$2,Table1[[#Headers],[Facility Name]:[in partner]],0),FALSE)</f>
        <v>0</v>
      </c>
      <c r="S155">
        <f>VLOOKUP($E155,Facilities!$B:$W,MATCH(S$2,Table1[[#Headers],[Facility Name]:[in partner]],0),FALSE)</f>
        <v>0</v>
      </c>
      <c r="T155">
        <f>VLOOKUP($E155,Facilities!$B:$W,MATCH(T$2,Table1[[#Headers],[Facility Name]:[in partner]],0),FALSE)</f>
        <v>0</v>
      </c>
      <c r="U155">
        <f>VLOOKUP($E155,Facilities!$B:$W,MATCH(U$2,Table1[[#Headers],[Facility Name]:[in partner]],0),FALSE)</f>
        <v>0</v>
      </c>
      <c r="V155" t="str">
        <f>VLOOKUP($E155,Facilities!$B:$W,MATCH(V$2,Table1[[#Headers],[Facility Name]:[in partner]],0),FALSE)</f>
        <v>Randwick Park Community House</v>
      </c>
      <c r="W155" t="str">
        <f>VLOOKUP($E155,Facilities!$B:$W,MATCH(W$2,Table1[[#Headers],[Facility Name]:[in partner]],0),FALSE)</f>
        <v>N</v>
      </c>
      <c r="X155" t="str">
        <f>VLOOKUP($E155,Facilities!$B:$W,MATCH(X$2,Table1[[#Headers],[Facility Name]:[in partner]],0),FALSE)</f>
        <v>Randwick Park Community House</v>
      </c>
    </row>
    <row r="156" spans="1:24">
      <c r="A156" s="6" t="s">
        <v>1328</v>
      </c>
      <c r="B156" s="6" t="s">
        <v>1329</v>
      </c>
      <c r="C156" s="6" t="s">
        <v>973</v>
      </c>
      <c r="D156" s="6" t="s">
        <v>957</v>
      </c>
      <c r="E156" s="6" t="s">
        <v>386</v>
      </c>
      <c r="F156" t="str">
        <f>VLOOKUP($E156,Facilities!$B:$W,MATCH(F$2,Table1[[#Headers],[Facility Name]:[in partner]],0),FALSE)</f>
        <v>2 Alnwick Street</v>
      </c>
      <c r="G156" t="str">
        <f>VLOOKUP($E156,Facilities!$B:$W,MATCH(G$2,Table1[[#Headers],[Facility Name]:[in partner]],0),FALSE)</f>
        <v>Rodney</v>
      </c>
      <c r="H156" t="str">
        <f>VLOOKUP($E156,Facilities!$B:$W,MATCH(H$2,Table1[[#Headers],[Facility Name]:[in partner]],0),FALSE)</f>
        <v>Council-owned</v>
      </c>
      <c r="I156" t="str">
        <f>VLOOKUP($E156,Facilities!$B:$W,MATCH(I$2,Table1[[#Headers],[Facility Name]:[in partner]],0),FALSE)</f>
        <v>Connected Communities</v>
      </c>
      <c r="J156" t="str">
        <f>VLOOKUP($E156,Facilities!$B:$W,MATCH(J$2,Table1[[#Headers],[Facility Name]:[in partner]],0),FALSE)</f>
        <v>Council led</v>
      </c>
      <c r="K156" t="str">
        <f>VLOOKUP($E156,Facilities!$B:$W,MATCH(K$2,Table1[[#Headers],[Facility Name]:[in partner]],0),FALSE)</f>
        <v>Rural Hall</v>
      </c>
      <c r="L156" t="str">
        <f>VLOOKUP($E156,Facilities!$B:$W,MATCH(L$2,Table1[[#Headers],[Facility Name]:[in partner]],0),FALSE)</f>
        <v>Y</v>
      </c>
      <c r="M156" t="str">
        <f>VLOOKUP($E156,Facilities!$B:$W,MATCH(M$2,Table1[[#Headers],[Facility Name]:[in partner]],0),FALSE)</f>
        <v>Internally operated</v>
      </c>
      <c r="N156">
        <f>VLOOKUP($E156,Facilities!$B:$W,MATCH(N$2,Table1[[#Headers],[Facility Name]:[in partner]],0),FALSE)</f>
        <v>0</v>
      </c>
      <c r="O156" t="str">
        <f>VLOOKUP($E156,Facilities!$B:$W,MATCH(O$2,Table1[[#Headers],[Facility Name]:[in partner]],0),FALSE)</f>
        <v>Place &amp; Partner Specialists (Community)</v>
      </c>
      <c r="P156">
        <f>VLOOKUP($E156,Facilities!$B:$W,MATCH(P$2,Table1[[#Headers],[Facility Name]:[in partner]],0),FALSE)</f>
        <v>0</v>
      </c>
      <c r="Q156">
        <f>VLOOKUP($E156,Facilities!$B:$W,MATCH(Q$2,Table1[[#Headers],[Facility Name]:[in partner]],0),FALSE)</f>
        <v>0</v>
      </c>
      <c r="R156">
        <f>VLOOKUP($E156,Facilities!$B:$W,MATCH(R$2,Table1[[#Headers],[Facility Name]:[in partner]],0),FALSE)</f>
        <v>0</v>
      </c>
      <c r="S156">
        <f>VLOOKUP($E156,Facilities!$B:$W,MATCH(S$2,Table1[[#Headers],[Facility Name]:[in partner]],0),FALSE)</f>
        <v>0</v>
      </c>
      <c r="T156" t="str">
        <f>VLOOKUP($E156,Facilities!$B:$W,MATCH(T$2,Table1[[#Headers],[Facility Name]:[in partner]],0),FALSE)</f>
        <v>Y</v>
      </c>
      <c r="U156">
        <f>VLOOKUP($E156,Facilities!$B:$W,MATCH(U$2,Table1[[#Headers],[Facility Name]:[in partner]],0),FALSE)</f>
        <v>0</v>
      </c>
      <c r="V156" t="str">
        <f>VLOOKUP($E156,Facilities!$B:$W,MATCH(V$2,Table1[[#Headers],[Facility Name]:[in partner]],0),FALSE)</f>
        <v>Warkworth Town Hall</v>
      </c>
      <c r="W156" t="str">
        <f>VLOOKUP($E156,Facilities!$B:$W,MATCH(W$2,Table1[[#Headers],[Facility Name]:[in partner]],0),FALSE)</f>
        <v>Y</v>
      </c>
      <c r="X156" t="e">
        <f>VLOOKUP($E156,Facilities!$B:$W,MATCH(X$2,Table1[[#Headers],[Facility Name]:[in partner]],0),FALSE)</f>
        <v>#N/A</v>
      </c>
    </row>
    <row r="157" spans="1:24">
      <c r="A157" s="6" t="s">
        <v>1330</v>
      </c>
      <c r="B157" s="6" t="s">
        <v>1331</v>
      </c>
      <c r="C157" s="6" t="s">
        <v>956</v>
      </c>
      <c r="D157" s="6" t="s">
        <v>967</v>
      </c>
      <c r="E157" s="6" t="s">
        <v>811</v>
      </c>
      <c r="F157" t="str">
        <f>VLOOKUP($E157,Facilities!$B:$W,MATCH(F$2,Table1[[#Headers],[Facility Name]:[in partner]],0),FALSE)</f>
        <v>49 Commercial Rd</v>
      </c>
      <c r="G157" t="str">
        <f>VLOOKUP($E157,Facilities!$B:$W,MATCH(G$2,Table1[[#Headers],[Facility Name]:[in partner]],0),FALSE)</f>
        <v>Rodney</v>
      </c>
      <c r="H157" t="str">
        <f>VLOOKUP($E157,Facilities!$B:$W,MATCH(H$2,Table1[[#Headers],[Facility Name]:[in partner]],0),FALSE)</f>
        <v>Council-owned</v>
      </c>
      <c r="I157" t="str">
        <f>VLOOKUP($E157,Facilities!$B:$W,MATCH(I$2,Table1[[#Headers],[Facility Name]:[in partner]],0),FALSE)</f>
        <v>Connected Communities</v>
      </c>
      <c r="J157" t="str">
        <f>VLOOKUP($E157,Facilities!$B:$W,MATCH(J$2,Table1[[#Headers],[Facility Name]:[in partner]],0),FALSE)</f>
        <v>Council led</v>
      </c>
      <c r="K157" t="str">
        <f>VLOOKUP($E157,Facilities!$B:$W,MATCH(K$2,Table1[[#Headers],[Facility Name]:[in partner]],0),FALSE)</f>
        <v>Community Library</v>
      </c>
      <c r="L157" t="str">
        <f>VLOOKUP($E157,Facilities!$B:$W,MATCH(L$2,Table1[[#Headers],[Facility Name]:[in partner]],0),FALSE)</f>
        <v>N</v>
      </c>
      <c r="M157" t="str">
        <f>VLOOKUP($E157,Facilities!$B:$W,MATCH(M$2,Table1[[#Headers],[Facility Name]:[in partner]],0),FALSE)</f>
        <v>Internally operated</v>
      </c>
      <c r="N157">
        <f>VLOOKUP($E157,Facilities!$B:$W,MATCH(N$2,Table1[[#Headers],[Facility Name]:[in partner]],0),FALSE)</f>
        <v>0</v>
      </c>
      <c r="O157" t="str">
        <f>VLOOKUP($E157,Facilities!$B:$W,MATCH(O$2,Table1[[#Headers],[Facility Name]:[in partner]],0),FALSE)</f>
        <v>Lead and Coach</v>
      </c>
      <c r="P157">
        <f>VLOOKUP($E157,Facilities!$B:$W,MATCH(P$2,Table1[[#Headers],[Facility Name]:[in partner]],0),FALSE)</f>
        <v>0</v>
      </c>
      <c r="Q157">
        <f>VLOOKUP($E157,Facilities!$B:$W,MATCH(Q$2,Table1[[#Headers],[Facility Name]:[in partner]],0),FALSE)</f>
        <v>0</v>
      </c>
      <c r="R157">
        <f>VLOOKUP($E157,Facilities!$B:$W,MATCH(R$2,Table1[[#Headers],[Facility Name]:[in partner]],0),FALSE)</f>
        <v>0</v>
      </c>
      <c r="S157" t="str">
        <f>VLOOKUP($E157,Facilities!$B:$W,MATCH(S$2,Table1[[#Headers],[Facility Name]:[in partner]],0),FALSE)</f>
        <v>Y</v>
      </c>
      <c r="T157">
        <f>VLOOKUP($E157,Facilities!$B:$W,MATCH(T$2,Table1[[#Headers],[Facility Name]:[in partner]],0),FALSE)</f>
        <v>0</v>
      </c>
      <c r="U157">
        <f>VLOOKUP($E157,Facilities!$B:$W,MATCH(U$2,Table1[[#Headers],[Facility Name]:[in partner]],0),FALSE)</f>
        <v>0</v>
      </c>
      <c r="V157" t="e">
        <f>VLOOKUP($E157,Facilities!$B:$W,MATCH(V$2,Table1[[#Headers],[Facility Name]:[in partner]],0),FALSE)</f>
        <v>#N/A</v>
      </c>
      <c r="W157" t="str">
        <f>VLOOKUP($E157,Facilities!$B:$W,MATCH(W$2,Table1[[#Headers],[Facility Name]:[in partner]],0),FALSE)</f>
        <v>N</v>
      </c>
      <c r="X157" t="e">
        <f>VLOOKUP($E157,Facilities!$B:$W,MATCH(X$2,Table1[[#Headers],[Facility Name]:[in partner]],0),FALSE)</f>
        <v>#N/A</v>
      </c>
    </row>
    <row r="158" spans="1:24">
      <c r="A158" s="6" t="s">
        <v>1332</v>
      </c>
      <c r="B158" s="6" t="s">
        <v>1333</v>
      </c>
      <c r="C158" s="6" t="s">
        <v>973</v>
      </c>
      <c r="D158" s="6" t="s">
        <v>957</v>
      </c>
      <c r="E158" s="6" t="s">
        <v>1334</v>
      </c>
      <c r="F158" t="e">
        <f>VLOOKUP($E158,Facilities!$B:$W,MATCH(F$2,Table1[[#Headers],[Facility Name]:[in partner]],0),FALSE)</f>
        <v>#N/A</v>
      </c>
      <c r="G158" t="e">
        <f>VLOOKUP($E158,Facilities!$B:$W,MATCH(G$2,Table1[[#Headers],[Facility Name]:[in partner]],0),FALSE)</f>
        <v>#N/A</v>
      </c>
      <c r="H158" t="e">
        <f>VLOOKUP($E158,Facilities!$B:$W,MATCH(H$2,Table1[[#Headers],[Facility Name]:[in partner]],0),FALSE)</f>
        <v>#N/A</v>
      </c>
      <c r="I158" t="e">
        <f>VLOOKUP($E158,Facilities!$B:$W,MATCH(I$2,Table1[[#Headers],[Facility Name]:[in partner]],0),FALSE)</f>
        <v>#N/A</v>
      </c>
      <c r="J158" t="e">
        <f>VLOOKUP($E158,Facilities!$B:$W,MATCH(J$2,Table1[[#Headers],[Facility Name]:[in partner]],0),FALSE)</f>
        <v>#N/A</v>
      </c>
      <c r="K158" t="e">
        <f>VLOOKUP($E158,Facilities!$B:$W,MATCH(K$2,Table1[[#Headers],[Facility Name]:[in partner]],0),FALSE)</f>
        <v>#N/A</v>
      </c>
      <c r="L158" t="e">
        <f>VLOOKUP($E158,Facilities!$B:$W,MATCH(L$2,Table1[[#Headers],[Facility Name]:[in partner]],0),FALSE)</f>
        <v>#N/A</v>
      </c>
      <c r="M158" t="e">
        <f>VLOOKUP($E158,Facilities!$B:$W,MATCH(M$2,Table1[[#Headers],[Facility Name]:[in partner]],0),FALSE)</f>
        <v>#N/A</v>
      </c>
      <c r="N158" t="e">
        <f>VLOOKUP($E158,Facilities!$B:$W,MATCH(N$2,Table1[[#Headers],[Facility Name]:[in partner]],0),FALSE)</f>
        <v>#N/A</v>
      </c>
      <c r="O158" t="e">
        <f>VLOOKUP($E158,Facilities!$B:$W,MATCH(O$2,Table1[[#Headers],[Facility Name]:[in partner]],0),FALSE)</f>
        <v>#N/A</v>
      </c>
      <c r="P158" t="e">
        <f>VLOOKUP($E158,Facilities!$B:$W,MATCH(P$2,Table1[[#Headers],[Facility Name]:[in partner]],0),FALSE)</f>
        <v>#N/A</v>
      </c>
      <c r="Q158" t="e">
        <f>VLOOKUP($E158,Facilities!$B:$W,MATCH(Q$2,Table1[[#Headers],[Facility Name]:[in partner]],0),FALSE)</f>
        <v>#N/A</v>
      </c>
      <c r="R158" t="e">
        <f>VLOOKUP($E158,Facilities!$B:$W,MATCH(R$2,Table1[[#Headers],[Facility Name]:[in partner]],0),FALSE)</f>
        <v>#N/A</v>
      </c>
      <c r="S158" t="e">
        <f>VLOOKUP($E158,Facilities!$B:$W,MATCH(S$2,Table1[[#Headers],[Facility Name]:[in partner]],0),FALSE)</f>
        <v>#N/A</v>
      </c>
      <c r="T158" t="e">
        <f>VLOOKUP($E158,Facilities!$B:$W,MATCH(T$2,Table1[[#Headers],[Facility Name]:[in partner]],0),FALSE)</f>
        <v>#N/A</v>
      </c>
      <c r="U158" t="e">
        <f>VLOOKUP($E158,Facilities!$B:$W,MATCH(U$2,Table1[[#Headers],[Facility Name]:[in partner]],0),FALSE)</f>
        <v>#N/A</v>
      </c>
      <c r="V158" t="e">
        <f>VLOOKUP($E158,Facilities!$B:$W,MATCH(V$2,Table1[[#Headers],[Facility Name]:[in partner]],0),FALSE)</f>
        <v>#N/A</v>
      </c>
      <c r="W158" t="e">
        <f>VLOOKUP($E158,Facilities!$B:$W,MATCH(W$2,Table1[[#Headers],[Facility Name]:[in partner]],0),FALSE)</f>
        <v>#N/A</v>
      </c>
      <c r="X158" t="e">
        <f>VLOOKUP($E158,Facilities!$B:$W,MATCH(X$2,Table1[[#Headers],[Facility Name]:[in partner]],0),FALSE)</f>
        <v>#N/A</v>
      </c>
    </row>
    <row r="159" spans="1:24">
      <c r="A159" s="6" t="s">
        <v>1335</v>
      </c>
      <c r="B159" s="6" t="s">
        <v>1336</v>
      </c>
      <c r="C159" s="6" t="s">
        <v>956</v>
      </c>
      <c r="D159" s="6" t="s">
        <v>967</v>
      </c>
      <c r="E159" s="6" t="s">
        <v>1337</v>
      </c>
      <c r="F159" t="e">
        <f>VLOOKUP($E159,Facilities!$B:$W,MATCH(F$2,Table1[[#Headers],[Facility Name]:[in partner]],0),FALSE)</f>
        <v>#N/A</v>
      </c>
      <c r="G159" t="e">
        <f>VLOOKUP($E159,Facilities!$B:$W,MATCH(G$2,Table1[[#Headers],[Facility Name]:[in partner]],0),FALSE)</f>
        <v>#N/A</v>
      </c>
      <c r="H159" t="e">
        <f>VLOOKUP($E159,Facilities!$B:$W,MATCH(H$2,Table1[[#Headers],[Facility Name]:[in partner]],0),FALSE)</f>
        <v>#N/A</v>
      </c>
      <c r="I159" t="e">
        <f>VLOOKUP($E159,Facilities!$B:$W,MATCH(I$2,Table1[[#Headers],[Facility Name]:[in partner]],0),FALSE)</f>
        <v>#N/A</v>
      </c>
      <c r="J159" t="e">
        <f>VLOOKUP($E159,Facilities!$B:$W,MATCH(J$2,Table1[[#Headers],[Facility Name]:[in partner]],0),FALSE)</f>
        <v>#N/A</v>
      </c>
      <c r="K159" t="e">
        <f>VLOOKUP($E159,Facilities!$B:$W,MATCH(K$2,Table1[[#Headers],[Facility Name]:[in partner]],0),FALSE)</f>
        <v>#N/A</v>
      </c>
      <c r="L159" t="e">
        <f>VLOOKUP($E159,Facilities!$B:$W,MATCH(L$2,Table1[[#Headers],[Facility Name]:[in partner]],0),FALSE)</f>
        <v>#N/A</v>
      </c>
      <c r="M159" t="e">
        <f>VLOOKUP($E159,Facilities!$B:$W,MATCH(M$2,Table1[[#Headers],[Facility Name]:[in partner]],0),FALSE)</f>
        <v>#N/A</v>
      </c>
      <c r="N159" t="e">
        <f>VLOOKUP($E159,Facilities!$B:$W,MATCH(N$2,Table1[[#Headers],[Facility Name]:[in partner]],0),FALSE)</f>
        <v>#N/A</v>
      </c>
      <c r="O159" t="e">
        <f>VLOOKUP($E159,Facilities!$B:$W,MATCH(O$2,Table1[[#Headers],[Facility Name]:[in partner]],0),FALSE)</f>
        <v>#N/A</v>
      </c>
      <c r="P159" t="e">
        <f>VLOOKUP($E159,Facilities!$B:$W,MATCH(P$2,Table1[[#Headers],[Facility Name]:[in partner]],0),FALSE)</f>
        <v>#N/A</v>
      </c>
      <c r="Q159" t="e">
        <f>VLOOKUP($E159,Facilities!$B:$W,MATCH(Q$2,Table1[[#Headers],[Facility Name]:[in partner]],0),FALSE)</f>
        <v>#N/A</v>
      </c>
      <c r="R159" t="e">
        <f>VLOOKUP($E159,Facilities!$B:$W,MATCH(R$2,Table1[[#Headers],[Facility Name]:[in partner]],0),FALSE)</f>
        <v>#N/A</v>
      </c>
      <c r="S159" t="e">
        <f>VLOOKUP($E159,Facilities!$B:$W,MATCH(S$2,Table1[[#Headers],[Facility Name]:[in partner]],0),FALSE)</f>
        <v>#N/A</v>
      </c>
      <c r="T159" t="e">
        <f>VLOOKUP($E159,Facilities!$B:$W,MATCH(T$2,Table1[[#Headers],[Facility Name]:[in partner]],0),FALSE)</f>
        <v>#N/A</v>
      </c>
      <c r="U159" t="e">
        <f>VLOOKUP($E159,Facilities!$B:$W,MATCH(U$2,Table1[[#Headers],[Facility Name]:[in partner]],0),FALSE)</f>
        <v>#N/A</v>
      </c>
      <c r="V159" t="e">
        <f>VLOOKUP($E159,Facilities!$B:$W,MATCH(V$2,Table1[[#Headers],[Facility Name]:[in partner]],0),FALSE)</f>
        <v>#N/A</v>
      </c>
      <c r="W159" t="e">
        <f>VLOOKUP($E159,Facilities!$B:$W,MATCH(W$2,Table1[[#Headers],[Facility Name]:[in partner]],0),FALSE)</f>
        <v>#N/A</v>
      </c>
      <c r="X159" t="e">
        <f>VLOOKUP($E159,Facilities!$B:$W,MATCH(X$2,Table1[[#Headers],[Facility Name]:[in partner]],0),FALSE)</f>
        <v>#N/A</v>
      </c>
    </row>
    <row r="160" spans="1:24">
      <c r="A160" s="6" t="s">
        <v>1338</v>
      </c>
      <c r="B160" s="6" t="s">
        <v>1339</v>
      </c>
      <c r="C160" s="6" t="s">
        <v>973</v>
      </c>
      <c r="D160" s="6" t="s">
        <v>957</v>
      </c>
      <c r="E160" s="6" t="s">
        <v>149</v>
      </c>
      <c r="F160" t="str">
        <f>VLOOKUP($E160,Facilities!$B:$W,MATCH(F$2,Table1[[#Headers],[Facility Name]:[in partner]],0),FALSE)</f>
        <v>Woodcocks Road</v>
      </c>
      <c r="G160" t="str">
        <f>VLOOKUP($E160,Facilities!$B:$W,MATCH(G$2,Table1[[#Headers],[Facility Name]:[in partner]],0),FALSE)</f>
        <v>Rodney</v>
      </c>
      <c r="H160" t="str">
        <f>VLOOKUP($E160,Facilities!$B:$W,MATCH(H$2,Table1[[#Headers],[Facility Name]:[in partner]],0),FALSE)</f>
        <v>Council-owned</v>
      </c>
      <c r="I160" t="str">
        <f>VLOOKUP($E160,Facilities!$B:$W,MATCH(I$2,Table1[[#Headers],[Facility Name]:[in partner]],0),FALSE)</f>
        <v>Connected Communities</v>
      </c>
      <c r="J160" t="str">
        <f>VLOOKUP($E160,Facilities!$B:$W,MATCH(J$2,Table1[[#Headers],[Facility Name]:[in partner]],0),FALSE)</f>
        <v>Community led</v>
      </c>
      <c r="K160" t="str">
        <f>VLOOKUP($E160,Facilities!$B:$W,MATCH(K$2,Table1[[#Headers],[Facility Name]:[in partner]],0),FALSE)</f>
        <v>Rural Hall</v>
      </c>
      <c r="L160" t="str">
        <f>VLOOKUP($E160,Facilities!$B:$W,MATCH(L$2,Table1[[#Headers],[Facility Name]:[in partner]],0),FALSE)</f>
        <v>Y</v>
      </c>
      <c r="M160" t="str">
        <f>VLOOKUP($E160,Facilities!$B:$W,MATCH(M$2,Table1[[#Headers],[Facility Name]:[in partner]],0),FALSE)</f>
        <v>Internally operated</v>
      </c>
      <c r="N160">
        <f>VLOOKUP($E160,Facilities!$B:$W,MATCH(N$2,Table1[[#Headers],[Facility Name]:[in partner]],0),FALSE)</f>
        <v>0</v>
      </c>
      <c r="O160" t="str">
        <f>VLOOKUP($E160,Facilities!$B:$W,MATCH(O$2,Table1[[#Headers],[Facility Name]:[in partner]],0),FALSE)</f>
        <v>Place &amp; Partner Specialists (Community)</v>
      </c>
      <c r="P160">
        <f>VLOOKUP($E160,Facilities!$B:$W,MATCH(P$2,Table1[[#Headers],[Facility Name]:[in partner]],0),FALSE)</f>
        <v>0</v>
      </c>
      <c r="Q160">
        <f>VLOOKUP($E160,Facilities!$B:$W,MATCH(Q$2,Table1[[#Headers],[Facility Name]:[in partner]],0),FALSE)</f>
        <v>0</v>
      </c>
      <c r="R160">
        <f>VLOOKUP($E160,Facilities!$B:$W,MATCH(R$2,Table1[[#Headers],[Facility Name]:[in partner]],0),FALSE)</f>
        <v>0</v>
      </c>
      <c r="S160">
        <f>VLOOKUP($E160,Facilities!$B:$W,MATCH(S$2,Table1[[#Headers],[Facility Name]:[in partner]],0),FALSE)</f>
        <v>0</v>
      </c>
      <c r="T160" t="str">
        <f>VLOOKUP($E160,Facilities!$B:$W,MATCH(T$2,Table1[[#Headers],[Facility Name]:[in partner]],0),FALSE)</f>
        <v>Y</v>
      </c>
      <c r="U160">
        <f>VLOOKUP($E160,Facilities!$B:$W,MATCH(U$2,Table1[[#Headers],[Facility Name]:[in partner]],0),FALSE)</f>
        <v>0</v>
      </c>
      <c r="V160" t="str">
        <f>VLOOKUP($E160,Facilities!$B:$W,MATCH(V$2,Table1[[#Headers],[Facility Name]:[in partner]],0),FALSE)</f>
        <v>Kourawhero Hall</v>
      </c>
      <c r="W160" t="str">
        <f>VLOOKUP($E160,Facilities!$B:$W,MATCH(W$2,Table1[[#Headers],[Facility Name]:[in partner]],0),FALSE)</f>
        <v>N</v>
      </c>
      <c r="X160" t="str">
        <f>VLOOKUP($E160,Facilities!$B:$W,MATCH(X$2,Table1[[#Headers],[Facility Name]:[in partner]],0),FALSE)</f>
        <v>Kourawhero Hall</v>
      </c>
    </row>
    <row r="161" spans="1:24">
      <c r="A161" s="6" t="s">
        <v>1340</v>
      </c>
      <c r="B161" s="6" t="s">
        <v>1341</v>
      </c>
      <c r="C161" s="6" t="s">
        <v>963</v>
      </c>
      <c r="D161" s="6" t="s">
        <v>957</v>
      </c>
      <c r="E161" s="6" t="s">
        <v>1342</v>
      </c>
      <c r="F161" t="e">
        <f>VLOOKUP($E161,Facilities!$B:$W,MATCH(F$2,Table1[[#Headers],[Facility Name]:[in partner]],0),FALSE)</f>
        <v>#N/A</v>
      </c>
      <c r="G161" t="e">
        <f>VLOOKUP($E161,Facilities!$B:$W,MATCH(G$2,Table1[[#Headers],[Facility Name]:[in partner]],0),FALSE)</f>
        <v>#N/A</v>
      </c>
      <c r="H161" t="e">
        <f>VLOOKUP($E161,Facilities!$B:$W,MATCH(H$2,Table1[[#Headers],[Facility Name]:[in partner]],0),FALSE)</f>
        <v>#N/A</v>
      </c>
      <c r="I161" t="e">
        <f>VLOOKUP($E161,Facilities!$B:$W,MATCH(I$2,Table1[[#Headers],[Facility Name]:[in partner]],0),FALSE)</f>
        <v>#N/A</v>
      </c>
      <c r="J161" t="e">
        <f>VLOOKUP($E161,Facilities!$B:$W,MATCH(J$2,Table1[[#Headers],[Facility Name]:[in partner]],0),FALSE)</f>
        <v>#N/A</v>
      </c>
      <c r="K161" t="e">
        <f>VLOOKUP($E161,Facilities!$B:$W,MATCH(K$2,Table1[[#Headers],[Facility Name]:[in partner]],0),FALSE)</f>
        <v>#N/A</v>
      </c>
      <c r="L161" t="e">
        <f>VLOOKUP($E161,Facilities!$B:$W,MATCH(L$2,Table1[[#Headers],[Facility Name]:[in partner]],0),FALSE)</f>
        <v>#N/A</v>
      </c>
      <c r="M161" t="e">
        <f>VLOOKUP($E161,Facilities!$B:$W,MATCH(M$2,Table1[[#Headers],[Facility Name]:[in partner]],0),FALSE)</f>
        <v>#N/A</v>
      </c>
      <c r="N161" t="e">
        <f>VLOOKUP($E161,Facilities!$B:$W,MATCH(N$2,Table1[[#Headers],[Facility Name]:[in partner]],0),FALSE)</f>
        <v>#N/A</v>
      </c>
      <c r="O161" t="e">
        <f>VLOOKUP($E161,Facilities!$B:$W,MATCH(O$2,Table1[[#Headers],[Facility Name]:[in partner]],0),FALSE)</f>
        <v>#N/A</v>
      </c>
      <c r="P161" t="e">
        <f>VLOOKUP($E161,Facilities!$B:$W,MATCH(P$2,Table1[[#Headers],[Facility Name]:[in partner]],0),FALSE)</f>
        <v>#N/A</v>
      </c>
      <c r="Q161" t="e">
        <f>VLOOKUP($E161,Facilities!$B:$W,MATCH(Q$2,Table1[[#Headers],[Facility Name]:[in partner]],0),FALSE)</f>
        <v>#N/A</v>
      </c>
      <c r="R161" t="e">
        <f>VLOOKUP($E161,Facilities!$B:$W,MATCH(R$2,Table1[[#Headers],[Facility Name]:[in partner]],0),FALSE)</f>
        <v>#N/A</v>
      </c>
      <c r="S161" t="e">
        <f>VLOOKUP($E161,Facilities!$B:$W,MATCH(S$2,Table1[[#Headers],[Facility Name]:[in partner]],0),FALSE)</f>
        <v>#N/A</v>
      </c>
      <c r="T161" t="e">
        <f>VLOOKUP($E161,Facilities!$B:$W,MATCH(T$2,Table1[[#Headers],[Facility Name]:[in partner]],0),FALSE)</f>
        <v>#N/A</v>
      </c>
      <c r="U161" t="e">
        <f>VLOOKUP($E161,Facilities!$B:$W,MATCH(U$2,Table1[[#Headers],[Facility Name]:[in partner]],0),FALSE)</f>
        <v>#N/A</v>
      </c>
      <c r="V161" t="e">
        <f>VLOOKUP($E161,Facilities!$B:$W,MATCH(V$2,Table1[[#Headers],[Facility Name]:[in partner]],0),FALSE)</f>
        <v>#N/A</v>
      </c>
      <c r="W161" t="e">
        <f>VLOOKUP($E161,Facilities!$B:$W,MATCH(W$2,Table1[[#Headers],[Facility Name]:[in partner]],0),FALSE)</f>
        <v>#N/A</v>
      </c>
      <c r="X161" t="e">
        <f>VLOOKUP($E161,Facilities!$B:$W,MATCH(X$2,Table1[[#Headers],[Facility Name]:[in partner]],0),FALSE)</f>
        <v>#N/A</v>
      </c>
    </row>
    <row r="162" spans="1:24">
      <c r="A162" s="6" t="s">
        <v>1343</v>
      </c>
      <c r="B162" s="6" t="s">
        <v>1341</v>
      </c>
      <c r="C162" s="6" t="s">
        <v>956</v>
      </c>
      <c r="D162" s="6" t="s">
        <v>967</v>
      </c>
      <c r="E162" s="6" t="s">
        <v>1344</v>
      </c>
      <c r="F162" t="e">
        <f>VLOOKUP($E162,Facilities!$B:$W,MATCH(F$2,Table1[[#Headers],[Facility Name]:[in partner]],0),FALSE)</f>
        <v>#N/A</v>
      </c>
      <c r="G162" t="e">
        <f>VLOOKUP($E162,Facilities!$B:$W,MATCH(G$2,Table1[[#Headers],[Facility Name]:[in partner]],0),FALSE)</f>
        <v>#N/A</v>
      </c>
      <c r="H162" t="e">
        <f>VLOOKUP($E162,Facilities!$B:$W,MATCH(H$2,Table1[[#Headers],[Facility Name]:[in partner]],0),FALSE)</f>
        <v>#N/A</v>
      </c>
      <c r="I162" t="e">
        <f>VLOOKUP($E162,Facilities!$B:$W,MATCH(I$2,Table1[[#Headers],[Facility Name]:[in partner]],0),FALSE)</f>
        <v>#N/A</v>
      </c>
      <c r="J162" t="e">
        <f>VLOOKUP($E162,Facilities!$B:$W,MATCH(J$2,Table1[[#Headers],[Facility Name]:[in partner]],0),FALSE)</f>
        <v>#N/A</v>
      </c>
      <c r="K162" t="e">
        <f>VLOOKUP($E162,Facilities!$B:$W,MATCH(K$2,Table1[[#Headers],[Facility Name]:[in partner]],0),FALSE)</f>
        <v>#N/A</v>
      </c>
      <c r="L162" t="e">
        <f>VLOOKUP($E162,Facilities!$B:$W,MATCH(L$2,Table1[[#Headers],[Facility Name]:[in partner]],0),FALSE)</f>
        <v>#N/A</v>
      </c>
      <c r="M162" t="e">
        <f>VLOOKUP($E162,Facilities!$B:$W,MATCH(M$2,Table1[[#Headers],[Facility Name]:[in partner]],0),FALSE)</f>
        <v>#N/A</v>
      </c>
      <c r="N162" t="e">
        <f>VLOOKUP($E162,Facilities!$B:$W,MATCH(N$2,Table1[[#Headers],[Facility Name]:[in partner]],0),FALSE)</f>
        <v>#N/A</v>
      </c>
      <c r="O162" t="e">
        <f>VLOOKUP($E162,Facilities!$B:$W,MATCH(O$2,Table1[[#Headers],[Facility Name]:[in partner]],0),FALSE)</f>
        <v>#N/A</v>
      </c>
      <c r="P162" t="e">
        <f>VLOOKUP($E162,Facilities!$B:$W,MATCH(P$2,Table1[[#Headers],[Facility Name]:[in partner]],0),FALSE)</f>
        <v>#N/A</v>
      </c>
      <c r="Q162" t="e">
        <f>VLOOKUP($E162,Facilities!$B:$W,MATCH(Q$2,Table1[[#Headers],[Facility Name]:[in partner]],0),FALSE)</f>
        <v>#N/A</v>
      </c>
      <c r="R162" t="e">
        <f>VLOOKUP($E162,Facilities!$B:$W,MATCH(R$2,Table1[[#Headers],[Facility Name]:[in partner]],0),FALSE)</f>
        <v>#N/A</v>
      </c>
      <c r="S162" t="e">
        <f>VLOOKUP($E162,Facilities!$B:$W,MATCH(S$2,Table1[[#Headers],[Facility Name]:[in partner]],0),FALSE)</f>
        <v>#N/A</v>
      </c>
      <c r="T162" t="e">
        <f>VLOOKUP($E162,Facilities!$B:$W,MATCH(T$2,Table1[[#Headers],[Facility Name]:[in partner]],0),FALSE)</f>
        <v>#N/A</v>
      </c>
      <c r="U162" t="e">
        <f>VLOOKUP($E162,Facilities!$B:$W,MATCH(U$2,Table1[[#Headers],[Facility Name]:[in partner]],0),FALSE)</f>
        <v>#N/A</v>
      </c>
      <c r="V162" t="e">
        <f>VLOOKUP($E162,Facilities!$B:$W,MATCH(V$2,Table1[[#Headers],[Facility Name]:[in partner]],0),FALSE)</f>
        <v>#N/A</v>
      </c>
      <c r="W162" t="e">
        <f>VLOOKUP($E162,Facilities!$B:$W,MATCH(W$2,Table1[[#Headers],[Facility Name]:[in partner]],0),FALSE)</f>
        <v>#N/A</v>
      </c>
      <c r="X162" t="e">
        <f>VLOOKUP($E162,Facilities!$B:$W,MATCH(X$2,Table1[[#Headers],[Facility Name]:[in partner]],0),FALSE)</f>
        <v>#N/A</v>
      </c>
    </row>
    <row r="163" spans="1:24">
      <c r="A163" s="6" t="s">
        <v>1345</v>
      </c>
      <c r="B163" s="6" t="s">
        <v>1346</v>
      </c>
      <c r="C163" s="6" t="s">
        <v>973</v>
      </c>
      <c r="D163" s="6" t="s">
        <v>957</v>
      </c>
      <c r="E163" s="6" t="s">
        <v>384</v>
      </c>
      <c r="F163" t="str">
        <f>VLOOKUP($E163,Facilities!$B:$W,MATCH(F$2,Table1[[#Headers],[Facility Name]:[in partner]],0),FALSE)</f>
        <v>Cnr Queen St and Victoria Avenue</v>
      </c>
      <c r="G163" t="str">
        <f>VLOOKUP($E163,Facilities!$B:$W,MATCH(G$2,Table1[[#Headers],[Facility Name]:[in partner]],0),FALSE)</f>
        <v>Franklin</v>
      </c>
      <c r="H163" t="str">
        <f>VLOOKUP($E163,Facilities!$B:$W,MATCH(H$2,Table1[[#Headers],[Facility Name]:[in partner]],0),FALSE)</f>
        <v>Council-owned</v>
      </c>
      <c r="I163" t="str">
        <f>VLOOKUP($E163,Facilities!$B:$W,MATCH(I$2,Table1[[#Headers],[Facility Name]:[in partner]],0),FALSE)</f>
        <v>Connected Communities</v>
      </c>
      <c r="J163" t="str">
        <f>VLOOKUP($E163,Facilities!$B:$W,MATCH(J$2,Table1[[#Headers],[Facility Name]:[in partner]],0),FALSE)</f>
        <v>Community led</v>
      </c>
      <c r="K163" t="str">
        <f>VLOOKUP($E163,Facilities!$B:$W,MATCH(K$2,Table1[[#Headers],[Facility Name]:[in partner]],0),FALSE)</f>
        <v>Rural Hall</v>
      </c>
      <c r="L163" t="str">
        <f>VLOOKUP($E163,Facilities!$B:$W,MATCH(L$2,Table1[[#Headers],[Facility Name]:[in partner]],0),FALSE)</f>
        <v>Y</v>
      </c>
      <c r="M163" t="str">
        <f>VLOOKUP($E163,Facilities!$B:$W,MATCH(M$2,Table1[[#Headers],[Facility Name]:[in partner]],0),FALSE)</f>
        <v>Funding agreement</v>
      </c>
      <c r="N163">
        <f>VLOOKUP($E163,Facilities!$B:$W,MATCH(N$2,Table1[[#Headers],[Facility Name]:[in partner]],0),FALSE)</f>
        <v>0</v>
      </c>
      <c r="O163" t="str">
        <f>VLOOKUP($E163,Facilities!$B:$W,MATCH(O$2,Table1[[#Headers],[Facility Name]:[in partner]],0),FALSE)</f>
        <v>Place &amp; Partner Specialists (Community)</v>
      </c>
      <c r="P163">
        <f>VLOOKUP($E163,Facilities!$B:$W,MATCH(P$2,Table1[[#Headers],[Facility Name]:[in partner]],0),FALSE)</f>
        <v>0</v>
      </c>
      <c r="Q163">
        <f>VLOOKUP($E163,Facilities!$B:$W,MATCH(Q$2,Table1[[#Headers],[Facility Name]:[in partner]],0),FALSE)</f>
        <v>0</v>
      </c>
      <c r="R163">
        <f>VLOOKUP($E163,Facilities!$B:$W,MATCH(R$2,Table1[[#Headers],[Facility Name]:[in partner]],0),FALSE)</f>
        <v>0</v>
      </c>
      <c r="S163">
        <f>VLOOKUP($E163,Facilities!$B:$W,MATCH(S$2,Table1[[#Headers],[Facility Name]:[in partner]],0),FALSE)</f>
        <v>0</v>
      </c>
      <c r="T163" t="str">
        <f>VLOOKUP($E163,Facilities!$B:$W,MATCH(T$2,Table1[[#Headers],[Facility Name]:[in partner]],0),FALSE)</f>
        <v>Y</v>
      </c>
      <c r="U163">
        <f>VLOOKUP($E163,Facilities!$B:$W,MATCH(U$2,Table1[[#Headers],[Facility Name]:[in partner]],0),FALSE)</f>
        <v>0</v>
      </c>
      <c r="V163" t="str">
        <f>VLOOKUP($E163,Facilities!$B:$W,MATCH(V$2,Table1[[#Headers],[Facility Name]:[in partner]],0),FALSE)</f>
        <v>Waiuku War Memorial Town Hall</v>
      </c>
      <c r="W163" t="str">
        <f>VLOOKUP($E163,Facilities!$B:$W,MATCH(W$2,Table1[[#Headers],[Facility Name]:[in partner]],0),FALSE)</f>
        <v>N</v>
      </c>
      <c r="X163" t="str">
        <f>VLOOKUP($E163,Facilities!$B:$W,MATCH(X$2,Table1[[#Headers],[Facility Name]:[in partner]],0),FALSE)</f>
        <v>Waiuku War Memorial Town Hall</v>
      </c>
    </row>
    <row r="164" spans="1:24">
      <c r="A164" s="6" t="s">
        <v>1347</v>
      </c>
      <c r="B164" s="6" t="s">
        <v>1348</v>
      </c>
      <c r="C164" s="6" t="s">
        <v>960</v>
      </c>
      <c r="D164" s="6" t="s">
        <v>957</v>
      </c>
      <c r="E164" s="6" t="s">
        <v>1349</v>
      </c>
      <c r="F164" t="e">
        <f>VLOOKUP($E164,Facilities!$B:$W,MATCH(F$2,Table1[[#Headers],[Facility Name]:[in partner]],0),FALSE)</f>
        <v>#N/A</v>
      </c>
      <c r="G164" t="e">
        <f>VLOOKUP($E164,Facilities!$B:$W,MATCH(G$2,Table1[[#Headers],[Facility Name]:[in partner]],0),FALSE)</f>
        <v>#N/A</v>
      </c>
      <c r="H164" t="e">
        <f>VLOOKUP($E164,Facilities!$B:$W,MATCH(H$2,Table1[[#Headers],[Facility Name]:[in partner]],0),FALSE)</f>
        <v>#N/A</v>
      </c>
      <c r="I164" t="e">
        <f>VLOOKUP($E164,Facilities!$B:$W,MATCH(I$2,Table1[[#Headers],[Facility Name]:[in partner]],0),FALSE)</f>
        <v>#N/A</v>
      </c>
      <c r="J164" t="e">
        <f>VLOOKUP($E164,Facilities!$B:$W,MATCH(J$2,Table1[[#Headers],[Facility Name]:[in partner]],0),FALSE)</f>
        <v>#N/A</v>
      </c>
      <c r="K164" t="e">
        <f>VLOOKUP($E164,Facilities!$B:$W,MATCH(K$2,Table1[[#Headers],[Facility Name]:[in partner]],0),FALSE)</f>
        <v>#N/A</v>
      </c>
      <c r="L164" t="e">
        <f>VLOOKUP($E164,Facilities!$B:$W,MATCH(L$2,Table1[[#Headers],[Facility Name]:[in partner]],0),FALSE)</f>
        <v>#N/A</v>
      </c>
      <c r="M164" t="e">
        <f>VLOOKUP($E164,Facilities!$B:$W,MATCH(M$2,Table1[[#Headers],[Facility Name]:[in partner]],0),FALSE)</f>
        <v>#N/A</v>
      </c>
      <c r="N164" t="e">
        <f>VLOOKUP($E164,Facilities!$B:$W,MATCH(N$2,Table1[[#Headers],[Facility Name]:[in partner]],0),FALSE)</f>
        <v>#N/A</v>
      </c>
      <c r="O164" t="e">
        <f>VLOOKUP($E164,Facilities!$B:$W,MATCH(O$2,Table1[[#Headers],[Facility Name]:[in partner]],0),FALSE)</f>
        <v>#N/A</v>
      </c>
      <c r="P164" t="e">
        <f>VLOOKUP($E164,Facilities!$B:$W,MATCH(P$2,Table1[[#Headers],[Facility Name]:[in partner]],0),FALSE)</f>
        <v>#N/A</v>
      </c>
      <c r="Q164" t="e">
        <f>VLOOKUP($E164,Facilities!$B:$W,MATCH(Q$2,Table1[[#Headers],[Facility Name]:[in partner]],0),FALSE)</f>
        <v>#N/A</v>
      </c>
      <c r="R164" t="e">
        <f>VLOOKUP($E164,Facilities!$B:$W,MATCH(R$2,Table1[[#Headers],[Facility Name]:[in partner]],0),FALSE)</f>
        <v>#N/A</v>
      </c>
      <c r="S164" t="e">
        <f>VLOOKUP($E164,Facilities!$B:$W,MATCH(S$2,Table1[[#Headers],[Facility Name]:[in partner]],0),FALSE)</f>
        <v>#N/A</v>
      </c>
      <c r="T164" t="e">
        <f>VLOOKUP($E164,Facilities!$B:$W,MATCH(T$2,Table1[[#Headers],[Facility Name]:[in partner]],0),FALSE)</f>
        <v>#N/A</v>
      </c>
      <c r="U164" t="e">
        <f>VLOOKUP($E164,Facilities!$B:$W,MATCH(U$2,Table1[[#Headers],[Facility Name]:[in partner]],0),FALSE)</f>
        <v>#N/A</v>
      </c>
      <c r="V164" t="e">
        <f>VLOOKUP($E164,Facilities!$B:$W,MATCH(V$2,Table1[[#Headers],[Facility Name]:[in partner]],0),FALSE)</f>
        <v>#N/A</v>
      </c>
      <c r="W164" t="e">
        <f>VLOOKUP($E164,Facilities!$B:$W,MATCH(W$2,Table1[[#Headers],[Facility Name]:[in partner]],0),FALSE)</f>
        <v>#N/A</v>
      </c>
      <c r="X164" t="e">
        <f>VLOOKUP($E164,Facilities!$B:$W,MATCH(X$2,Table1[[#Headers],[Facility Name]:[in partner]],0),FALSE)</f>
        <v>#N/A</v>
      </c>
    </row>
    <row r="165" spans="1:24">
      <c r="A165" s="6" t="s">
        <v>1350</v>
      </c>
      <c r="B165" s="6" t="s">
        <v>1351</v>
      </c>
      <c r="C165" s="6" t="s">
        <v>956</v>
      </c>
      <c r="D165" s="6" t="s">
        <v>967</v>
      </c>
      <c r="E165" s="6" t="s">
        <v>1352</v>
      </c>
      <c r="F165" t="e">
        <f>VLOOKUP($E165,Facilities!$B:$W,MATCH(F$2,Table1[[#Headers],[Facility Name]:[in partner]],0),FALSE)</f>
        <v>#N/A</v>
      </c>
      <c r="G165" t="e">
        <f>VLOOKUP($E165,Facilities!$B:$W,MATCH(G$2,Table1[[#Headers],[Facility Name]:[in partner]],0),FALSE)</f>
        <v>#N/A</v>
      </c>
      <c r="H165" t="e">
        <f>VLOOKUP($E165,Facilities!$B:$W,MATCH(H$2,Table1[[#Headers],[Facility Name]:[in partner]],0),FALSE)</f>
        <v>#N/A</v>
      </c>
      <c r="I165" t="e">
        <f>VLOOKUP($E165,Facilities!$B:$W,MATCH(I$2,Table1[[#Headers],[Facility Name]:[in partner]],0),FALSE)</f>
        <v>#N/A</v>
      </c>
      <c r="J165" t="e">
        <f>VLOOKUP($E165,Facilities!$B:$W,MATCH(J$2,Table1[[#Headers],[Facility Name]:[in partner]],0),FALSE)</f>
        <v>#N/A</v>
      </c>
      <c r="K165" t="e">
        <f>VLOOKUP($E165,Facilities!$B:$W,MATCH(K$2,Table1[[#Headers],[Facility Name]:[in partner]],0),FALSE)</f>
        <v>#N/A</v>
      </c>
      <c r="L165" t="e">
        <f>VLOOKUP($E165,Facilities!$B:$W,MATCH(L$2,Table1[[#Headers],[Facility Name]:[in partner]],0),FALSE)</f>
        <v>#N/A</v>
      </c>
      <c r="M165" t="e">
        <f>VLOOKUP($E165,Facilities!$B:$W,MATCH(M$2,Table1[[#Headers],[Facility Name]:[in partner]],0),FALSE)</f>
        <v>#N/A</v>
      </c>
      <c r="N165" t="e">
        <f>VLOOKUP($E165,Facilities!$B:$W,MATCH(N$2,Table1[[#Headers],[Facility Name]:[in partner]],0),FALSE)</f>
        <v>#N/A</v>
      </c>
      <c r="O165" t="e">
        <f>VLOOKUP($E165,Facilities!$B:$W,MATCH(O$2,Table1[[#Headers],[Facility Name]:[in partner]],0),FALSE)</f>
        <v>#N/A</v>
      </c>
      <c r="P165" t="e">
        <f>VLOOKUP($E165,Facilities!$B:$W,MATCH(P$2,Table1[[#Headers],[Facility Name]:[in partner]],0),FALSE)</f>
        <v>#N/A</v>
      </c>
      <c r="Q165" t="e">
        <f>VLOOKUP($E165,Facilities!$B:$W,MATCH(Q$2,Table1[[#Headers],[Facility Name]:[in partner]],0),FALSE)</f>
        <v>#N/A</v>
      </c>
      <c r="R165" t="e">
        <f>VLOOKUP($E165,Facilities!$B:$W,MATCH(R$2,Table1[[#Headers],[Facility Name]:[in partner]],0),FALSE)</f>
        <v>#N/A</v>
      </c>
      <c r="S165" t="e">
        <f>VLOOKUP($E165,Facilities!$B:$W,MATCH(S$2,Table1[[#Headers],[Facility Name]:[in partner]],0),FALSE)</f>
        <v>#N/A</v>
      </c>
      <c r="T165" t="e">
        <f>VLOOKUP($E165,Facilities!$B:$W,MATCH(T$2,Table1[[#Headers],[Facility Name]:[in partner]],0),FALSE)</f>
        <v>#N/A</v>
      </c>
      <c r="U165" t="e">
        <f>VLOOKUP($E165,Facilities!$B:$W,MATCH(U$2,Table1[[#Headers],[Facility Name]:[in partner]],0),FALSE)</f>
        <v>#N/A</v>
      </c>
      <c r="V165" t="e">
        <f>VLOOKUP($E165,Facilities!$B:$W,MATCH(V$2,Table1[[#Headers],[Facility Name]:[in partner]],0),FALSE)</f>
        <v>#N/A</v>
      </c>
      <c r="W165" t="e">
        <f>VLOOKUP($E165,Facilities!$B:$W,MATCH(W$2,Table1[[#Headers],[Facility Name]:[in partner]],0),FALSE)</f>
        <v>#N/A</v>
      </c>
      <c r="X165" t="e">
        <f>VLOOKUP($E165,Facilities!$B:$W,MATCH(X$2,Table1[[#Headers],[Facility Name]:[in partner]],0),FALSE)</f>
        <v>#N/A</v>
      </c>
    </row>
    <row r="166" spans="1:24">
      <c r="A166" s="6" t="s">
        <v>1353</v>
      </c>
      <c r="B166" s="6" t="s">
        <v>1354</v>
      </c>
      <c r="C166" s="6" t="s">
        <v>956</v>
      </c>
      <c r="D166" s="6" t="s">
        <v>967</v>
      </c>
      <c r="E166" s="6" t="s">
        <v>637</v>
      </c>
      <c r="F166" t="str">
        <f>VLOOKUP($E166,Facilities!$B:$W,MATCH(F$2,Table1[[#Headers],[Facility Name]:[in partner]],0),FALSE)</f>
        <v>16 Highland Park Drive</v>
      </c>
      <c r="G166" t="str">
        <f>VLOOKUP($E166,Facilities!$B:$W,MATCH(G$2,Table1[[#Headers],[Facility Name]:[in partner]],0),FALSE)</f>
        <v>Howick</v>
      </c>
      <c r="H166" t="str">
        <f>VLOOKUP($E166,Facilities!$B:$W,MATCH(H$2,Table1[[#Headers],[Facility Name]:[in partner]],0),FALSE)</f>
        <v>Council-owned</v>
      </c>
      <c r="I166" t="str">
        <f>VLOOKUP($E166,Facilities!$B:$W,MATCH(I$2,Table1[[#Headers],[Facility Name]:[in partner]],0),FALSE)</f>
        <v>Connected Communities</v>
      </c>
      <c r="J166" t="str">
        <f>VLOOKUP($E166,Facilities!$B:$W,MATCH(J$2,Table1[[#Headers],[Facility Name]:[in partner]],0),FALSE)</f>
        <v>Council led</v>
      </c>
      <c r="K166" t="str">
        <f>VLOOKUP($E166,Facilities!$B:$W,MATCH(K$2,Table1[[#Headers],[Facility Name]:[in partner]],0),FALSE)</f>
        <v>Community Library</v>
      </c>
      <c r="L166" t="str">
        <f>VLOOKUP($E166,Facilities!$B:$W,MATCH(L$2,Table1[[#Headers],[Facility Name]:[in partner]],0),FALSE)</f>
        <v>N</v>
      </c>
      <c r="M166" t="str">
        <f>VLOOKUP($E166,Facilities!$B:$W,MATCH(M$2,Table1[[#Headers],[Facility Name]:[in partner]],0),FALSE)</f>
        <v>Internally operated</v>
      </c>
      <c r="N166">
        <f>VLOOKUP($E166,Facilities!$B:$W,MATCH(N$2,Table1[[#Headers],[Facility Name]:[in partner]],0),FALSE)</f>
        <v>0</v>
      </c>
      <c r="O166" t="str">
        <f>VLOOKUP($E166,Facilities!$B:$W,MATCH(O$2,Table1[[#Headers],[Facility Name]:[in partner]],0),FALSE)</f>
        <v>Lead and Coach</v>
      </c>
      <c r="P166">
        <f>VLOOKUP($E166,Facilities!$B:$W,MATCH(P$2,Table1[[#Headers],[Facility Name]:[in partner]],0),FALSE)</f>
        <v>0</v>
      </c>
      <c r="Q166">
        <f>VLOOKUP($E166,Facilities!$B:$W,MATCH(Q$2,Table1[[#Headers],[Facility Name]:[in partner]],0),FALSE)</f>
        <v>0</v>
      </c>
      <c r="R166">
        <f>VLOOKUP($E166,Facilities!$B:$W,MATCH(R$2,Table1[[#Headers],[Facility Name]:[in partner]],0),FALSE)</f>
        <v>0</v>
      </c>
      <c r="S166" t="str">
        <f>VLOOKUP($E166,Facilities!$B:$W,MATCH(S$2,Table1[[#Headers],[Facility Name]:[in partner]],0),FALSE)</f>
        <v>Y</v>
      </c>
      <c r="T166">
        <f>VLOOKUP($E166,Facilities!$B:$W,MATCH(T$2,Table1[[#Headers],[Facility Name]:[in partner]],0),FALSE)</f>
        <v>0</v>
      </c>
      <c r="U166">
        <f>VLOOKUP($E166,Facilities!$B:$W,MATCH(U$2,Table1[[#Headers],[Facility Name]:[in partner]],0),FALSE)</f>
        <v>0</v>
      </c>
      <c r="V166" t="e">
        <f>VLOOKUP($E166,Facilities!$B:$W,MATCH(V$2,Table1[[#Headers],[Facility Name]:[in partner]],0),FALSE)</f>
        <v>#N/A</v>
      </c>
      <c r="W166" t="str">
        <f>VLOOKUP($E166,Facilities!$B:$W,MATCH(W$2,Table1[[#Headers],[Facility Name]:[in partner]],0),FALSE)</f>
        <v>N</v>
      </c>
      <c r="X166" t="e">
        <f>VLOOKUP($E166,Facilities!$B:$W,MATCH(X$2,Table1[[#Headers],[Facility Name]:[in partner]],0),FALSE)</f>
        <v>#N/A</v>
      </c>
    </row>
    <row r="167" spans="1:24">
      <c r="A167" s="6" t="s">
        <v>1355</v>
      </c>
      <c r="B167" s="6" t="s">
        <v>1356</v>
      </c>
      <c r="C167" s="6" t="s">
        <v>960</v>
      </c>
      <c r="D167" s="6" t="s">
        <v>981</v>
      </c>
      <c r="E167" s="6" t="s">
        <v>41</v>
      </c>
      <c r="F167" t="str">
        <f>VLOOKUP($E167,Facilities!$B:$W,MATCH(F$2,Table1[[#Headers],[Facility Name]:[in partner]],0),FALSE)</f>
        <v>60R Finlayson Avenue</v>
      </c>
      <c r="G167" t="str">
        <f>VLOOKUP($E167,Facilities!$B:$W,MATCH(G$2,Table1[[#Headers],[Facility Name]:[in partner]],0),FALSE)</f>
        <v>Manurewa</v>
      </c>
      <c r="H167" t="str">
        <f>VLOOKUP($E167,Facilities!$B:$W,MATCH(H$2,Table1[[#Headers],[Facility Name]:[in partner]],0),FALSE)</f>
        <v>Council-owned</v>
      </c>
      <c r="I167" t="str">
        <f>VLOOKUP($E167,Facilities!$B:$W,MATCH(I$2,Table1[[#Headers],[Facility Name]:[in partner]],0),FALSE)</f>
        <v>Connected Communities</v>
      </c>
      <c r="J167" t="str">
        <f>VLOOKUP($E167,Facilities!$B:$W,MATCH(J$2,Table1[[#Headers],[Facility Name]:[in partner]],0),FALSE)</f>
        <v>Community led</v>
      </c>
      <c r="K167" t="str">
        <f>VLOOKUP($E167,Facilities!$B:$W,MATCH(K$2,Table1[[#Headers],[Facility Name]:[in partner]],0),FALSE)</f>
        <v>Community Centre</v>
      </c>
      <c r="L167" t="str">
        <f>VLOOKUP($E167,Facilities!$B:$W,MATCH(L$2,Table1[[#Headers],[Facility Name]:[in partner]],0),FALSE)</f>
        <v>Y</v>
      </c>
      <c r="M167" t="str">
        <f>VLOOKUP($E167,Facilities!$B:$W,MATCH(M$2,Table1[[#Headers],[Facility Name]:[in partner]],0),FALSE)</f>
        <v>Service agreement</v>
      </c>
      <c r="N167">
        <f>VLOOKUP($E167,Facilities!$B:$W,MATCH(N$2,Table1[[#Headers],[Facility Name]:[in partner]],0),FALSE)</f>
        <v>0</v>
      </c>
      <c r="O167" t="str">
        <f>VLOOKUP($E167,Facilities!$B:$W,MATCH(O$2,Table1[[#Headers],[Facility Name]:[in partner]],0),FALSE)</f>
        <v>Place &amp; Partner Specialists (Community)</v>
      </c>
      <c r="P167" t="str">
        <f>VLOOKUP($E167,Facilities!$B:$W,MATCH(P$2,Table1[[#Headers],[Facility Name]:[in partner]],0),FALSE)</f>
        <v>Y</v>
      </c>
      <c r="Q167">
        <f>VLOOKUP($E167,Facilities!$B:$W,MATCH(Q$2,Table1[[#Headers],[Facility Name]:[in partner]],0),FALSE)</f>
        <v>0</v>
      </c>
      <c r="R167">
        <f>VLOOKUP($E167,Facilities!$B:$W,MATCH(R$2,Table1[[#Headers],[Facility Name]:[in partner]],0),FALSE)</f>
        <v>0</v>
      </c>
      <c r="S167">
        <f>VLOOKUP($E167,Facilities!$B:$W,MATCH(S$2,Table1[[#Headers],[Facility Name]:[in partner]],0),FALSE)</f>
        <v>0</v>
      </c>
      <c r="T167">
        <f>VLOOKUP($E167,Facilities!$B:$W,MATCH(T$2,Table1[[#Headers],[Facility Name]:[in partner]],0),FALSE)</f>
        <v>0</v>
      </c>
      <c r="U167">
        <f>VLOOKUP($E167,Facilities!$B:$W,MATCH(U$2,Table1[[#Headers],[Facility Name]:[in partner]],0),FALSE)</f>
        <v>0</v>
      </c>
      <c r="V167" t="str">
        <f>VLOOKUP($E167,Facilities!$B:$W,MATCH(V$2,Table1[[#Headers],[Facility Name]:[in partner]],0),FALSE)</f>
        <v>Clendon Park Community House</v>
      </c>
      <c r="W167" t="str">
        <f>VLOOKUP($E167,Facilities!$B:$W,MATCH(W$2,Table1[[#Headers],[Facility Name]:[in partner]],0),FALSE)</f>
        <v>N</v>
      </c>
      <c r="X167" t="str">
        <f>VLOOKUP($E167,Facilities!$B:$W,MATCH(X$2,Table1[[#Headers],[Facility Name]:[in partner]],0),FALSE)</f>
        <v>Clendon Park Community House</v>
      </c>
    </row>
    <row r="168" spans="1:24">
      <c r="A168" s="6" t="s">
        <v>1357</v>
      </c>
      <c r="B168" s="6" t="s">
        <v>1358</v>
      </c>
      <c r="C168" s="6" t="s">
        <v>973</v>
      </c>
      <c r="D168" s="6" t="s">
        <v>957</v>
      </c>
      <c r="E168" s="6" t="s">
        <v>1359</v>
      </c>
      <c r="F168" t="e">
        <f>VLOOKUP($E168,Facilities!$B:$W,MATCH(F$2,Table1[[#Headers],[Facility Name]:[in partner]],0),FALSE)</f>
        <v>#N/A</v>
      </c>
      <c r="G168" t="e">
        <f>VLOOKUP($E168,Facilities!$B:$W,MATCH(G$2,Table1[[#Headers],[Facility Name]:[in partner]],0),FALSE)</f>
        <v>#N/A</v>
      </c>
      <c r="H168" t="e">
        <f>VLOOKUP($E168,Facilities!$B:$W,MATCH(H$2,Table1[[#Headers],[Facility Name]:[in partner]],0),FALSE)</f>
        <v>#N/A</v>
      </c>
      <c r="I168" t="e">
        <f>VLOOKUP($E168,Facilities!$B:$W,MATCH(I$2,Table1[[#Headers],[Facility Name]:[in partner]],0),FALSE)</f>
        <v>#N/A</v>
      </c>
      <c r="J168" t="e">
        <f>VLOOKUP($E168,Facilities!$B:$W,MATCH(J$2,Table1[[#Headers],[Facility Name]:[in partner]],0),FALSE)</f>
        <v>#N/A</v>
      </c>
      <c r="K168" t="e">
        <f>VLOOKUP($E168,Facilities!$B:$W,MATCH(K$2,Table1[[#Headers],[Facility Name]:[in partner]],0),FALSE)</f>
        <v>#N/A</v>
      </c>
      <c r="L168" t="e">
        <f>VLOOKUP($E168,Facilities!$B:$W,MATCH(L$2,Table1[[#Headers],[Facility Name]:[in partner]],0),FALSE)</f>
        <v>#N/A</v>
      </c>
      <c r="M168" t="e">
        <f>VLOOKUP($E168,Facilities!$B:$W,MATCH(M$2,Table1[[#Headers],[Facility Name]:[in partner]],0),FALSE)</f>
        <v>#N/A</v>
      </c>
      <c r="N168" t="e">
        <f>VLOOKUP($E168,Facilities!$B:$W,MATCH(N$2,Table1[[#Headers],[Facility Name]:[in partner]],0),FALSE)</f>
        <v>#N/A</v>
      </c>
      <c r="O168" t="e">
        <f>VLOOKUP($E168,Facilities!$B:$W,MATCH(O$2,Table1[[#Headers],[Facility Name]:[in partner]],0),FALSE)</f>
        <v>#N/A</v>
      </c>
      <c r="P168" t="e">
        <f>VLOOKUP($E168,Facilities!$B:$W,MATCH(P$2,Table1[[#Headers],[Facility Name]:[in partner]],0),FALSE)</f>
        <v>#N/A</v>
      </c>
      <c r="Q168" t="e">
        <f>VLOOKUP($E168,Facilities!$B:$W,MATCH(Q$2,Table1[[#Headers],[Facility Name]:[in partner]],0),FALSE)</f>
        <v>#N/A</v>
      </c>
      <c r="R168" t="e">
        <f>VLOOKUP($E168,Facilities!$B:$W,MATCH(R$2,Table1[[#Headers],[Facility Name]:[in partner]],0),FALSE)</f>
        <v>#N/A</v>
      </c>
      <c r="S168" t="e">
        <f>VLOOKUP($E168,Facilities!$B:$W,MATCH(S$2,Table1[[#Headers],[Facility Name]:[in partner]],0),FALSE)</f>
        <v>#N/A</v>
      </c>
      <c r="T168" t="e">
        <f>VLOOKUP($E168,Facilities!$B:$W,MATCH(T$2,Table1[[#Headers],[Facility Name]:[in partner]],0),FALSE)</f>
        <v>#N/A</v>
      </c>
      <c r="U168" t="e">
        <f>VLOOKUP($E168,Facilities!$B:$W,MATCH(U$2,Table1[[#Headers],[Facility Name]:[in partner]],0),FALSE)</f>
        <v>#N/A</v>
      </c>
      <c r="V168" t="e">
        <f>VLOOKUP($E168,Facilities!$B:$W,MATCH(V$2,Table1[[#Headers],[Facility Name]:[in partner]],0),FALSE)</f>
        <v>#N/A</v>
      </c>
      <c r="W168" t="e">
        <f>VLOOKUP($E168,Facilities!$B:$W,MATCH(W$2,Table1[[#Headers],[Facility Name]:[in partner]],0),FALSE)</f>
        <v>#N/A</v>
      </c>
      <c r="X168" t="e">
        <f>VLOOKUP($E168,Facilities!$B:$W,MATCH(X$2,Table1[[#Headers],[Facility Name]:[in partner]],0),FALSE)</f>
        <v>#N/A</v>
      </c>
    </row>
    <row r="169" spans="1:24">
      <c r="A169" s="6" t="s">
        <v>1360</v>
      </c>
      <c r="B169" s="6" t="s">
        <v>1361</v>
      </c>
      <c r="C169" s="6" t="s">
        <v>960</v>
      </c>
      <c r="D169" s="6" t="s">
        <v>957</v>
      </c>
      <c r="E169" s="6" t="s">
        <v>246</v>
      </c>
      <c r="F169" t="str">
        <f>VLOOKUP($E169,Facilities!$B:$W,MATCH(F$2,Table1[[#Headers],[Facility Name]:[in partner]],0),FALSE)</f>
        <v>163 Chapel Road</v>
      </c>
      <c r="G169" t="str">
        <f>VLOOKUP($E169,Facilities!$B:$W,MATCH(G$2,Table1[[#Headers],[Facility Name]:[in partner]],0),FALSE)</f>
        <v>Howick</v>
      </c>
      <c r="H169" t="str">
        <f>VLOOKUP($E169,Facilities!$B:$W,MATCH(H$2,Table1[[#Headers],[Facility Name]:[in partner]],0),FALSE)</f>
        <v>Council-owned</v>
      </c>
      <c r="I169" t="str">
        <f>VLOOKUP($E169,Facilities!$B:$W,MATCH(I$2,Table1[[#Headers],[Facility Name]:[in partner]],0),FALSE)</f>
        <v>VH Team</v>
      </c>
      <c r="J169" t="str">
        <f>VLOOKUP($E169,Facilities!$B:$W,MATCH(J$2,Table1[[#Headers],[Facility Name]:[in partner]],0),FALSE)</f>
        <v>Council led</v>
      </c>
      <c r="K169" t="str">
        <f>VLOOKUP($E169,Facilities!$B:$W,MATCH(K$2,Table1[[#Headers],[Facility Name]:[in partner]],0),FALSE)</f>
        <v>Venue for Hire</v>
      </c>
      <c r="L169" t="str">
        <f>VLOOKUP($E169,Facilities!$B:$W,MATCH(L$2,Table1[[#Headers],[Facility Name]:[in partner]],0),FALSE)</f>
        <v>Y</v>
      </c>
      <c r="M169" t="str">
        <f>VLOOKUP($E169,Facilities!$B:$W,MATCH(M$2,Table1[[#Headers],[Facility Name]:[in partner]],0),FALSE)</f>
        <v>Internally operated</v>
      </c>
      <c r="N169">
        <f>VLOOKUP($E169,Facilities!$B:$W,MATCH(N$2,Table1[[#Headers],[Facility Name]:[in partner]],0),FALSE)</f>
        <v>0</v>
      </c>
      <c r="O169" t="str">
        <f>VLOOKUP($E169,Facilities!$B:$W,MATCH(O$2,Table1[[#Headers],[Facility Name]:[in partner]],0),FALSE)</f>
        <v>Venue for Hire</v>
      </c>
      <c r="P169">
        <f>VLOOKUP($E169,Facilities!$B:$W,MATCH(P$2,Table1[[#Headers],[Facility Name]:[in partner]],0),FALSE)</f>
        <v>0</v>
      </c>
      <c r="Q169">
        <f>VLOOKUP($E169,Facilities!$B:$W,MATCH(Q$2,Table1[[#Headers],[Facility Name]:[in partner]],0),FALSE)</f>
        <v>0</v>
      </c>
      <c r="R169">
        <f>VLOOKUP($E169,Facilities!$B:$W,MATCH(R$2,Table1[[#Headers],[Facility Name]:[in partner]],0),FALSE)</f>
        <v>0</v>
      </c>
      <c r="S169">
        <f>VLOOKUP($E169,Facilities!$B:$W,MATCH(S$2,Table1[[#Headers],[Facility Name]:[in partner]],0),FALSE)</f>
        <v>0</v>
      </c>
      <c r="T169">
        <f>VLOOKUP($E169,Facilities!$B:$W,MATCH(T$2,Table1[[#Headers],[Facility Name]:[in partner]],0),FALSE)</f>
        <v>0</v>
      </c>
      <c r="U169" t="str">
        <f>VLOOKUP($E169,Facilities!$B:$W,MATCH(U$2,Table1[[#Headers],[Facility Name]:[in partner]],0),FALSE)</f>
        <v>Y</v>
      </c>
      <c r="V169" t="str">
        <f>VLOOKUP($E169,Facilities!$B:$W,MATCH(V$2,Table1[[#Headers],[Facility Name]:[in partner]],0),FALSE)</f>
        <v>Ormiston Activity Centre</v>
      </c>
      <c r="W169" t="str">
        <f>VLOOKUP($E169,Facilities!$B:$W,MATCH(W$2,Table1[[#Headers],[Facility Name]:[in partner]],0),FALSE)</f>
        <v>Y</v>
      </c>
      <c r="X169" t="e">
        <f>VLOOKUP($E169,Facilities!$B:$W,MATCH(X$2,Table1[[#Headers],[Facility Name]:[in partner]],0),FALSE)</f>
        <v>#N/A</v>
      </c>
    </row>
    <row r="170" spans="1:24">
      <c r="A170" s="6" t="s">
        <v>1362</v>
      </c>
      <c r="B170" s="6" t="s">
        <v>1205</v>
      </c>
      <c r="C170" s="6" t="s">
        <v>956</v>
      </c>
      <c r="D170" s="6" t="s">
        <v>967</v>
      </c>
      <c r="E170" s="6" t="s">
        <v>1206</v>
      </c>
      <c r="F170" t="e">
        <f>VLOOKUP($E170,Facilities!$B:$W,MATCH(F$2,Table1[[#Headers],[Facility Name]:[in partner]],0),FALSE)</f>
        <v>#N/A</v>
      </c>
      <c r="G170" t="e">
        <f>VLOOKUP($E170,Facilities!$B:$W,MATCH(G$2,Table1[[#Headers],[Facility Name]:[in partner]],0),FALSE)</f>
        <v>#N/A</v>
      </c>
      <c r="H170" t="e">
        <f>VLOOKUP($E170,Facilities!$B:$W,MATCH(H$2,Table1[[#Headers],[Facility Name]:[in partner]],0),FALSE)</f>
        <v>#N/A</v>
      </c>
      <c r="I170" t="e">
        <f>VLOOKUP($E170,Facilities!$B:$W,MATCH(I$2,Table1[[#Headers],[Facility Name]:[in partner]],0),FALSE)</f>
        <v>#N/A</v>
      </c>
      <c r="J170" t="e">
        <f>VLOOKUP($E170,Facilities!$B:$W,MATCH(J$2,Table1[[#Headers],[Facility Name]:[in partner]],0),FALSE)</f>
        <v>#N/A</v>
      </c>
      <c r="K170" t="e">
        <f>VLOOKUP($E170,Facilities!$B:$W,MATCH(K$2,Table1[[#Headers],[Facility Name]:[in partner]],0),FALSE)</f>
        <v>#N/A</v>
      </c>
      <c r="L170" t="e">
        <f>VLOOKUP($E170,Facilities!$B:$W,MATCH(L$2,Table1[[#Headers],[Facility Name]:[in partner]],0),FALSE)</f>
        <v>#N/A</v>
      </c>
      <c r="M170" t="e">
        <f>VLOOKUP($E170,Facilities!$B:$W,MATCH(M$2,Table1[[#Headers],[Facility Name]:[in partner]],0),FALSE)</f>
        <v>#N/A</v>
      </c>
      <c r="N170" t="e">
        <f>VLOOKUP($E170,Facilities!$B:$W,MATCH(N$2,Table1[[#Headers],[Facility Name]:[in partner]],0),FALSE)</f>
        <v>#N/A</v>
      </c>
      <c r="O170" t="e">
        <f>VLOOKUP($E170,Facilities!$B:$W,MATCH(O$2,Table1[[#Headers],[Facility Name]:[in partner]],0),FALSE)</f>
        <v>#N/A</v>
      </c>
      <c r="P170" t="e">
        <f>VLOOKUP($E170,Facilities!$B:$W,MATCH(P$2,Table1[[#Headers],[Facility Name]:[in partner]],0),FALSE)</f>
        <v>#N/A</v>
      </c>
      <c r="Q170" t="e">
        <f>VLOOKUP($E170,Facilities!$B:$W,MATCH(Q$2,Table1[[#Headers],[Facility Name]:[in partner]],0),FALSE)</f>
        <v>#N/A</v>
      </c>
      <c r="R170" t="e">
        <f>VLOOKUP($E170,Facilities!$B:$W,MATCH(R$2,Table1[[#Headers],[Facility Name]:[in partner]],0),FALSE)</f>
        <v>#N/A</v>
      </c>
      <c r="S170" t="e">
        <f>VLOOKUP($E170,Facilities!$B:$W,MATCH(S$2,Table1[[#Headers],[Facility Name]:[in partner]],0),FALSE)</f>
        <v>#N/A</v>
      </c>
      <c r="T170" t="e">
        <f>VLOOKUP($E170,Facilities!$B:$W,MATCH(T$2,Table1[[#Headers],[Facility Name]:[in partner]],0),FALSE)</f>
        <v>#N/A</v>
      </c>
      <c r="U170" t="e">
        <f>VLOOKUP($E170,Facilities!$B:$W,MATCH(U$2,Table1[[#Headers],[Facility Name]:[in partner]],0),FALSE)</f>
        <v>#N/A</v>
      </c>
      <c r="V170" t="e">
        <f>VLOOKUP($E170,Facilities!$B:$W,MATCH(V$2,Table1[[#Headers],[Facility Name]:[in partner]],0),FALSE)</f>
        <v>#N/A</v>
      </c>
      <c r="W170" t="e">
        <f>VLOOKUP($E170,Facilities!$B:$W,MATCH(W$2,Table1[[#Headers],[Facility Name]:[in partner]],0),FALSE)</f>
        <v>#N/A</v>
      </c>
      <c r="X170" t="e">
        <f>VLOOKUP($E170,Facilities!$B:$W,MATCH(X$2,Table1[[#Headers],[Facility Name]:[in partner]],0),FALSE)</f>
        <v>#N/A</v>
      </c>
    </row>
    <row r="171" spans="1:24">
      <c r="A171" s="6" t="s">
        <v>1363</v>
      </c>
      <c r="B171" s="6" t="s">
        <v>1364</v>
      </c>
      <c r="C171" s="6" t="s">
        <v>963</v>
      </c>
      <c r="D171" s="6" t="s">
        <v>1081</v>
      </c>
      <c r="E171" s="6" t="s">
        <v>1365</v>
      </c>
      <c r="F171" t="e">
        <f>VLOOKUP($E171,Facilities!$B:$W,MATCH(F$2,Table1[[#Headers],[Facility Name]:[in partner]],0),FALSE)</f>
        <v>#N/A</v>
      </c>
      <c r="G171" t="e">
        <f>VLOOKUP($E171,Facilities!$B:$W,MATCH(G$2,Table1[[#Headers],[Facility Name]:[in partner]],0),FALSE)</f>
        <v>#N/A</v>
      </c>
      <c r="H171" t="e">
        <f>VLOOKUP($E171,Facilities!$B:$W,MATCH(H$2,Table1[[#Headers],[Facility Name]:[in partner]],0),FALSE)</f>
        <v>#N/A</v>
      </c>
      <c r="I171" t="e">
        <f>VLOOKUP($E171,Facilities!$B:$W,MATCH(I$2,Table1[[#Headers],[Facility Name]:[in partner]],0),FALSE)</f>
        <v>#N/A</v>
      </c>
      <c r="J171" t="e">
        <f>VLOOKUP($E171,Facilities!$B:$W,MATCH(J$2,Table1[[#Headers],[Facility Name]:[in partner]],0),FALSE)</f>
        <v>#N/A</v>
      </c>
      <c r="K171" t="e">
        <f>VLOOKUP($E171,Facilities!$B:$W,MATCH(K$2,Table1[[#Headers],[Facility Name]:[in partner]],0),FALSE)</f>
        <v>#N/A</v>
      </c>
      <c r="L171" t="e">
        <f>VLOOKUP($E171,Facilities!$B:$W,MATCH(L$2,Table1[[#Headers],[Facility Name]:[in partner]],0),FALSE)</f>
        <v>#N/A</v>
      </c>
      <c r="M171" t="e">
        <f>VLOOKUP($E171,Facilities!$B:$W,MATCH(M$2,Table1[[#Headers],[Facility Name]:[in partner]],0),FALSE)</f>
        <v>#N/A</v>
      </c>
      <c r="N171" t="e">
        <f>VLOOKUP($E171,Facilities!$B:$W,MATCH(N$2,Table1[[#Headers],[Facility Name]:[in partner]],0),FALSE)</f>
        <v>#N/A</v>
      </c>
      <c r="O171" t="e">
        <f>VLOOKUP($E171,Facilities!$B:$W,MATCH(O$2,Table1[[#Headers],[Facility Name]:[in partner]],0),FALSE)</f>
        <v>#N/A</v>
      </c>
      <c r="P171" t="e">
        <f>VLOOKUP($E171,Facilities!$B:$W,MATCH(P$2,Table1[[#Headers],[Facility Name]:[in partner]],0),FALSE)</f>
        <v>#N/A</v>
      </c>
      <c r="Q171" t="e">
        <f>VLOOKUP($E171,Facilities!$B:$W,MATCH(Q$2,Table1[[#Headers],[Facility Name]:[in partner]],0),FALSE)</f>
        <v>#N/A</v>
      </c>
      <c r="R171" t="e">
        <f>VLOOKUP($E171,Facilities!$B:$W,MATCH(R$2,Table1[[#Headers],[Facility Name]:[in partner]],0),FALSE)</f>
        <v>#N/A</v>
      </c>
      <c r="S171" t="e">
        <f>VLOOKUP($E171,Facilities!$B:$W,MATCH(S$2,Table1[[#Headers],[Facility Name]:[in partner]],0),FALSE)</f>
        <v>#N/A</v>
      </c>
      <c r="T171" t="e">
        <f>VLOOKUP($E171,Facilities!$B:$W,MATCH(T$2,Table1[[#Headers],[Facility Name]:[in partner]],0),FALSE)</f>
        <v>#N/A</v>
      </c>
      <c r="U171" t="e">
        <f>VLOOKUP($E171,Facilities!$B:$W,MATCH(U$2,Table1[[#Headers],[Facility Name]:[in partner]],0),FALSE)</f>
        <v>#N/A</v>
      </c>
      <c r="V171" t="e">
        <f>VLOOKUP($E171,Facilities!$B:$W,MATCH(V$2,Table1[[#Headers],[Facility Name]:[in partner]],0),FALSE)</f>
        <v>#N/A</v>
      </c>
      <c r="W171" t="e">
        <f>VLOOKUP($E171,Facilities!$B:$W,MATCH(W$2,Table1[[#Headers],[Facility Name]:[in partner]],0),FALSE)</f>
        <v>#N/A</v>
      </c>
      <c r="X171" t="e">
        <f>VLOOKUP($E171,Facilities!$B:$W,MATCH(X$2,Table1[[#Headers],[Facility Name]:[in partner]],0),FALSE)</f>
        <v>#N/A</v>
      </c>
    </row>
    <row r="172" spans="1:24">
      <c r="A172" s="6" t="s">
        <v>1366</v>
      </c>
      <c r="B172" s="6" t="s">
        <v>1367</v>
      </c>
      <c r="C172" s="6" t="s">
        <v>960</v>
      </c>
      <c r="D172" s="6" t="s">
        <v>981</v>
      </c>
      <c r="E172" s="6" t="s">
        <v>26</v>
      </c>
      <c r="F172" t="str">
        <f>VLOOKUP($E172,Facilities!$B:$W,MATCH(F$2,Table1[[#Headers],[Facility Name]:[in partner]],0),FALSE)</f>
        <v>130 Beachaven Road</v>
      </c>
      <c r="G172" t="str">
        <f>VLOOKUP($E172,Facilities!$B:$W,MATCH(G$2,Table1[[#Headers],[Facility Name]:[in partner]],0),FALSE)</f>
        <v>Kaipatiki</v>
      </c>
      <c r="H172" t="str">
        <f>VLOOKUP($E172,Facilities!$B:$W,MATCH(H$2,Table1[[#Headers],[Facility Name]:[in partner]],0),FALSE)</f>
        <v>Council-owned</v>
      </c>
      <c r="I172" t="str">
        <f>VLOOKUP($E172,Facilities!$B:$W,MATCH(I$2,Table1[[#Headers],[Facility Name]:[in partner]],0),FALSE)</f>
        <v>Connected Communities</v>
      </c>
      <c r="J172" t="str">
        <f>VLOOKUP($E172,Facilities!$B:$W,MATCH(J$2,Table1[[#Headers],[Facility Name]:[in partner]],0),FALSE)</f>
        <v>Community led</v>
      </c>
      <c r="K172" t="str">
        <f>VLOOKUP($E172,Facilities!$B:$W,MATCH(K$2,Table1[[#Headers],[Facility Name]:[in partner]],0),FALSE)</f>
        <v>Community Centre</v>
      </c>
      <c r="L172" t="str">
        <f>VLOOKUP($E172,Facilities!$B:$W,MATCH(L$2,Table1[[#Headers],[Facility Name]:[in partner]],0),FALSE)</f>
        <v>Y</v>
      </c>
      <c r="M172" t="str">
        <f>VLOOKUP($E172,Facilities!$B:$W,MATCH(M$2,Table1[[#Headers],[Facility Name]:[in partner]],0),FALSE)</f>
        <v>Service agreement</v>
      </c>
      <c r="N172">
        <f>VLOOKUP($E172,Facilities!$B:$W,MATCH(N$2,Table1[[#Headers],[Facility Name]:[in partner]],0),FALSE)</f>
        <v>0</v>
      </c>
      <c r="O172" t="str">
        <f>VLOOKUP($E172,Facilities!$B:$W,MATCH(O$2,Table1[[#Headers],[Facility Name]:[in partner]],0),FALSE)</f>
        <v>Place &amp; Partner Specialists (Community)</v>
      </c>
      <c r="P172" t="str">
        <f>VLOOKUP($E172,Facilities!$B:$W,MATCH(P$2,Table1[[#Headers],[Facility Name]:[in partner]],0),FALSE)</f>
        <v>Y</v>
      </c>
      <c r="Q172">
        <f>VLOOKUP($E172,Facilities!$B:$W,MATCH(Q$2,Table1[[#Headers],[Facility Name]:[in partner]],0),FALSE)</f>
        <v>0</v>
      </c>
      <c r="R172">
        <f>VLOOKUP($E172,Facilities!$B:$W,MATCH(R$2,Table1[[#Headers],[Facility Name]:[in partner]],0),FALSE)</f>
        <v>0</v>
      </c>
      <c r="S172">
        <f>VLOOKUP($E172,Facilities!$B:$W,MATCH(S$2,Table1[[#Headers],[Facility Name]:[in partner]],0),FALSE)</f>
        <v>0</v>
      </c>
      <c r="T172">
        <f>VLOOKUP($E172,Facilities!$B:$W,MATCH(T$2,Table1[[#Headers],[Facility Name]:[in partner]],0),FALSE)</f>
        <v>0</v>
      </c>
      <c r="U172">
        <f>VLOOKUP($E172,Facilities!$B:$W,MATCH(U$2,Table1[[#Headers],[Facility Name]:[in partner]],0),FALSE)</f>
        <v>0</v>
      </c>
      <c r="V172" t="str">
        <f>VLOOKUP($E172,Facilities!$B:$W,MATCH(V$2,Table1[[#Headers],[Facility Name]:[in partner]],0),FALSE)</f>
        <v>Beach Haven Community House</v>
      </c>
      <c r="W172" t="str">
        <f>VLOOKUP($E172,Facilities!$B:$W,MATCH(W$2,Table1[[#Headers],[Facility Name]:[in partner]],0),FALSE)</f>
        <v>N</v>
      </c>
      <c r="X172" t="str">
        <f>VLOOKUP($E172,Facilities!$B:$W,MATCH(X$2,Table1[[#Headers],[Facility Name]:[in partner]],0),FALSE)</f>
        <v>Beach Haven Community House</v>
      </c>
    </row>
    <row r="173" spans="1:24">
      <c r="A173" s="6" t="s">
        <v>1368</v>
      </c>
      <c r="B173" s="6" t="s">
        <v>1369</v>
      </c>
      <c r="C173" s="6" t="s">
        <v>973</v>
      </c>
      <c r="D173" s="6" t="s">
        <v>957</v>
      </c>
      <c r="E173" s="6" t="s">
        <v>1370</v>
      </c>
      <c r="F173" t="e">
        <f>VLOOKUP($E173,Facilities!$B:$W,MATCH(F$2,Table1[[#Headers],[Facility Name]:[in partner]],0),FALSE)</f>
        <v>#N/A</v>
      </c>
      <c r="G173" t="e">
        <f>VLOOKUP($E173,Facilities!$B:$W,MATCH(G$2,Table1[[#Headers],[Facility Name]:[in partner]],0),FALSE)</f>
        <v>#N/A</v>
      </c>
      <c r="H173" t="e">
        <f>VLOOKUP($E173,Facilities!$B:$W,MATCH(H$2,Table1[[#Headers],[Facility Name]:[in partner]],0),FALSE)</f>
        <v>#N/A</v>
      </c>
      <c r="I173" t="e">
        <f>VLOOKUP($E173,Facilities!$B:$W,MATCH(I$2,Table1[[#Headers],[Facility Name]:[in partner]],0),FALSE)</f>
        <v>#N/A</v>
      </c>
      <c r="J173" t="e">
        <f>VLOOKUP($E173,Facilities!$B:$W,MATCH(J$2,Table1[[#Headers],[Facility Name]:[in partner]],0),FALSE)</f>
        <v>#N/A</v>
      </c>
      <c r="K173" t="e">
        <f>VLOOKUP($E173,Facilities!$B:$W,MATCH(K$2,Table1[[#Headers],[Facility Name]:[in partner]],0),FALSE)</f>
        <v>#N/A</v>
      </c>
      <c r="L173" t="e">
        <f>VLOOKUP($E173,Facilities!$B:$W,MATCH(L$2,Table1[[#Headers],[Facility Name]:[in partner]],0),FALSE)</f>
        <v>#N/A</v>
      </c>
      <c r="M173" t="e">
        <f>VLOOKUP($E173,Facilities!$B:$W,MATCH(M$2,Table1[[#Headers],[Facility Name]:[in partner]],0),FALSE)</f>
        <v>#N/A</v>
      </c>
      <c r="N173" t="e">
        <f>VLOOKUP($E173,Facilities!$B:$W,MATCH(N$2,Table1[[#Headers],[Facility Name]:[in partner]],0),FALSE)</f>
        <v>#N/A</v>
      </c>
      <c r="O173" t="e">
        <f>VLOOKUP($E173,Facilities!$B:$W,MATCH(O$2,Table1[[#Headers],[Facility Name]:[in partner]],0),FALSE)</f>
        <v>#N/A</v>
      </c>
      <c r="P173" t="e">
        <f>VLOOKUP($E173,Facilities!$B:$W,MATCH(P$2,Table1[[#Headers],[Facility Name]:[in partner]],0),FALSE)</f>
        <v>#N/A</v>
      </c>
      <c r="Q173" t="e">
        <f>VLOOKUP($E173,Facilities!$B:$W,MATCH(Q$2,Table1[[#Headers],[Facility Name]:[in partner]],0),FALSE)</f>
        <v>#N/A</v>
      </c>
      <c r="R173" t="e">
        <f>VLOOKUP($E173,Facilities!$B:$W,MATCH(R$2,Table1[[#Headers],[Facility Name]:[in partner]],0),FALSE)</f>
        <v>#N/A</v>
      </c>
      <c r="S173" t="e">
        <f>VLOOKUP($E173,Facilities!$B:$W,MATCH(S$2,Table1[[#Headers],[Facility Name]:[in partner]],0),FALSE)</f>
        <v>#N/A</v>
      </c>
      <c r="T173" t="e">
        <f>VLOOKUP($E173,Facilities!$B:$W,MATCH(T$2,Table1[[#Headers],[Facility Name]:[in partner]],0),FALSE)</f>
        <v>#N/A</v>
      </c>
      <c r="U173" t="e">
        <f>VLOOKUP($E173,Facilities!$B:$W,MATCH(U$2,Table1[[#Headers],[Facility Name]:[in partner]],0),FALSE)</f>
        <v>#N/A</v>
      </c>
      <c r="V173" t="e">
        <f>VLOOKUP($E173,Facilities!$B:$W,MATCH(V$2,Table1[[#Headers],[Facility Name]:[in partner]],0),FALSE)</f>
        <v>#N/A</v>
      </c>
      <c r="W173" t="e">
        <f>VLOOKUP($E173,Facilities!$B:$W,MATCH(W$2,Table1[[#Headers],[Facility Name]:[in partner]],0),FALSE)</f>
        <v>#N/A</v>
      </c>
      <c r="X173" t="e">
        <f>VLOOKUP($E173,Facilities!$B:$W,MATCH(X$2,Table1[[#Headers],[Facility Name]:[in partner]],0),FALSE)</f>
        <v>#N/A</v>
      </c>
    </row>
    <row r="174" spans="1:24">
      <c r="A174" s="6" t="s">
        <v>1371</v>
      </c>
      <c r="B174" s="6" t="s">
        <v>1372</v>
      </c>
      <c r="C174" s="6" t="s">
        <v>956</v>
      </c>
      <c r="D174" s="6" t="s">
        <v>967</v>
      </c>
      <c r="E174" s="6" t="s">
        <v>681</v>
      </c>
      <c r="F174" t="str">
        <f>VLOOKUP($E174,Facilities!$B:$W,MATCH(F$2,Table1[[#Headers],[Facility Name]:[in partner]],0),FALSE)</f>
        <v>2 Ernie Mays St</v>
      </c>
      <c r="G174" t="str">
        <f>VLOOKUP($E174,Facilities!$B:$W,MATCH(G$2,Table1[[#Headers],[Facility Name]:[in partner]],0),FALSE)</f>
        <v>Kaipatiki</v>
      </c>
      <c r="H174" t="str">
        <f>VLOOKUP($E174,Facilities!$B:$W,MATCH(H$2,Table1[[#Headers],[Facility Name]:[in partner]],0),FALSE)</f>
        <v>Council-owned</v>
      </c>
      <c r="I174" t="str">
        <f>VLOOKUP($E174,Facilities!$B:$W,MATCH(I$2,Table1[[#Headers],[Facility Name]:[in partner]],0),FALSE)</f>
        <v>Connected Communities</v>
      </c>
      <c r="J174" t="str">
        <f>VLOOKUP($E174,Facilities!$B:$W,MATCH(J$2,Table1[[#Headers],[Facility Name]:[in partner]],0),FALSE)</f>
        <v>Council led</v>
      </c>
      <c r="K174" t="str">
        <f>VLOOKUP($E174,Facilities!$B:$W,MATCH(K$2,Table1[[#Headers],[Facility Name]:[in partner]],0),FALSE)</f>
        <v>Community Library</v>
      </c>
      <c r="L174" t="str">
        <f>VLOOKUP($E174,Facilities!$B:$W,MATCH(L$2,Table1[[#Headers],[Facility Name]:[in partner]],0),FALSE)</f>
        <v>N</v>
      </c>
      <c r="M174" t="str">
        <f>VLOOKUP($E174,Facilities!$B:$W,MATCH(M$2,Table1[[#Headers],[Facility Name]:[in partner]],0),FALSE)</f>
        <v>Internally operated</v>
      </c>
      <c r="N174">
        <f>VLOOKUP($E174,Facilities!$B:$W,MATCH(N$2,Table1[[#Headers],[Facility Name]:[in partner]],0),FALSE)</f>
        <v>0</v>
      </c>
      <c r="O174" t="str">
        <f>VLOOKUP($E174,Facilities!$B:$W,MATCH(O$2,Table1[[#Headers],[Facility Name]:[in partner]],0),FALSE)</f>
        <v>Lead and Coach</v>
      </c>
      <c r="P174">
        <f>VLOOKUP($E174,Facilities!$B:$W,MATCH(P$2,Table1[[#Headers],[Facility Name]:[in partner]],0),FALSE)</f>
        <v>0</v>
      </c>
      <c r="Q174">
        <f>VLOOKUP($E174,Facilities!$B:$W,MATCH(Q$2,Table1[[#Headers],[Facility Name]:[in partner]],0),FALSE)</f>
        <v>0</v>
      </c>
      <c r="R174">
        <f>VLOOKUP($E174,Facilities!$B:$W,MATCH(R$2,Table1[[#Headers],[Facility Name]:[in partner]],0),FALSE)</f>
        <v>0</v>
      </c>
      <c r="S174" t="str">
        <f>VLOOKUP($E174,Facilities!$B:$W,MATCH(S$2,Table1[[#Headers],[Facility Name]:[in partner]],0),FALSE)</f>
        <v>Y</v>
      </c>
      <c r="T174">
        <f>VLOOKUP($E174,Facilities!$B:$W,MATCH(T$2,Table1[[#Headers],[Facility Name]:[in partner]],0),FALSE)</f>
        <v>0</v>
      </c>
      <c r="U174">
        <f>VLOOKUP($E174,Facilities!$B:$W,MATCH(U$2,Table1[[#Headers],[Facility Name]:[in partner]],0),FALSE)</f>
        <v>0</v>
      </c>
      <c r="V174" t="e">
        <f>VLOOKUP($E174,Facilities!$B:$W,MATCH(V$2,Table1[[#Headers],[Facility Name]:[in partner]],0),FALSE)</f>
        <v>#N/A</v>
      </c>
      <c r="W174" t="str">
        <f>VLOOKUP($E174,Facilities!$B:$W,MATCH(W$2,Table1[[#Headers],[Facility Name]:[in partner]],0),FALSE)</f>
        <v>N</v>
      </c>
      <c r="X174" t="e">
        <f>VLOOKUP($E174,Facilities!$B:$W,MATCH(X$2,Table1[[#Headers],[Facility Name]:[in partner]],0),FALSE)</f>
        <v>#N/A</v>
      </c>
    </row>
    <row r="175" spans="1:24">
      <c r="A175" s="6" t="s">
        <v>1373</v>
      </c>
      <c r="B175" s="6" t="s">
        <v>1374</v>
      </c>
      <c r="C175" s="6" t="s">
        <v>960</v>
      </c>
      <c r="D175" s="6" t="s">
        <v>981</v>
      </c>
      <c r="E175" s="6" t="s">
        <v>54</v>
      </c>
      <c r="F175" t="str">
        <f>VLOOKUP($E175,Facilities!$B:$W,MATCH(F$2,Table1[[#Headers],[Facility Name]:[in partner]],0),FALSE)</f>
        <v>32 Clarence Street</v>
      </c>
      <c r="G175" t="str">
        <f>VLOOKUP($E175,Facilities!$B:$W,MATCH(G$2,Table1[[#Headers],[Facility Name]:[in partner]],0),FALSE)</f>
        <v>Devonport-Takapuna</v>
      </c>
      <c r="H175" t="str">
        <f>VLOOKUP($E175,Facilities!$B:$W,MATCH(H$2,Table1[[#Headers],[Facility Name]:[in partner]],0),FALSE)</f>
        <v>Council-owned</v>
      </c>
      <c r="I175" t="str">
        <f>VLOOKUP($E175,Facilities!$B:$W,MATCH(I$2,Table1[[#Headers],[Facility Name]:[in partner]],0),FALSE)</f>
        <v>Connected Communities</v>
      </c>
      <c r="J175" t="str">
        <f>VLOOKUP($E175,Facilities!$B:$W,MATCH(J$2,Table1[[#Headers],[Facility Name]:[in partner]],0),FALSE)</f>
        <v>Community led</v>
      </c>
      <c r="K175" t="str">
        <f>VLOOKUP($E175,Facilities!$B:$W,MATCH(K$2,Table1[[#Headers],[Facility Name]:[in partner]],0),FALSE)</f>
        <v>Community Centre</v>
      </c>
      <c r="L175" t="str">
        <f>VLOOKUP($E175,Facilities!$B:$W,MATCH(L$2,Table1[[#Headers],[Facility Name]:[in partner]],0),FALSE)</f>
        <v>Y</v>
      </c>
      <c r="M175" t="str">
        <f>VLOOKUP($E175,Facilities!$B:$W,MATCH(M$2,Table1[[#Headers],[Facility Name]:[in partner]],0),FALSE)</f>
        <v>Service agreement</v>
      </c>
      <c r="N175">
        <f>VLOOKUP($E175,Facilities!$B:$W,MATCH(N$2,Table1[[#Headers],[Facility Name]:[in partner]],0),FALSE)</f>
        <v>0</v>
      </c>
      <c r="O175" t="str">
        <f>VLOOKUP($E175,Facilities!$B:$W,MATCH(O$2,Table1[[#Headers],[Facility Name]:[in partner]],0),FALSE)</f>
        <v>Place &amp; Partner Specialists (Community)</v>
      </c>
      <c r="P175" t="str">
        <f>VLOOKUP($E175,Facilities!$B:$W,MATCH(P$2,Table1[[#Headers],[Facility Name]:[in partner]],0),FALSE)</f>
        <v>Y</v>
      </c>
      <c r="Q175">
        <f>VLOOKUP($E175,Facilities!$B:$W,MATCH(Q$2,Table1[[#Headers],[Facility Name]:[in partner]],0),FALSE)</f>
        <v>0</v>
      </c>
      <c r="R175">
        <f>VLOOKUP($E175,Facilities!$B:$W,MATCH(R$2,Table1[[#Headers],[Facility Name]:[in partner]],0),FALSE)</f>
        <v>0</v>
      </c>
      <c r="S175">
        <f>VLOOKUP($E175,Facilities!$B:$W,MATCH(S$2,Table1[[#Headers],[Facility Name]:[in partner]],0),FALSE)</f>
        <v>0</v>
      </c>
      <c r="T175">
        <f>VLOOKUP($E175,Facilities!$B:$W,MATCH(T$2,Table1[[#Headers],[Facility Name]:[in partner]],0),FALSE)</f>
        <v>0</v>
      </c>
      <c r="U175">
        <f>VLOOKUP($E175,Facilities!$B:$W,MATCH(U$2,Table1[[#Headers],[Facility Name]:[in partner]],0),FALSE)</f>
        <v>0</v>
      </c>
      <c r="V175" t="str">
        <f>VLOOKUP($E175,Facilities!$B:$W,MATCH(V$2,Table1[[#Headers],[Facility Name]:[in partner]],0),FALSE)</f>
        <v>Devonport Community House</v>
      </c>
      <c r="W175" t="str">
        <f>VLOOKUP($E175,Facilities!$B:$W,MATCH(W$2,Table1[[#Headers],[Facility Name]:[in partner]],0),FALSE)</f>
        <v>N</v>
      </c>
      <c r="X175" t="str">
        <f>VLOOKUP($E175,Facilities!$B:$W,MATCH(X$2,Table1[[#Headers],[Facility Name]:[in partner]],0),FALSE)</f>
        <v>Devonport Community House</v>
      </c>
    </row>
    <row r="176" spans="1:24">
      <c r="A176" s="6" t="s">
        <v>1375</v>
      </c>
      <c r="B176" s="6" t="s">
        <v>1376</v>
      </c>
      <c r="C176" s="6" t="s">
        <v>963</v>
      </c>
      <c r="D176" s="6" t="s">
        <v>1081</v>
      </c>
      <c r="E176" s="6" t="s">
        <v>367</v>
      </c>
      <c r="F176" t="str">
        <f>VLOOKUP($E176,Facilities!$B:$W,MATCH(F$2,Table1[[#Headers],[Facility Name]:[in partner]],0),FALSE)</f>
        <v>4 School Road</v>
      </c>
      <c r="G176" t="str">
        <f>VLOOKUP($E176,Facilities!$B:$W,MATCH(G$2,Table1[[#Headers],[Facility Name]:[in partner]],0),FALSE)</f>
        <v>Devonport-Takapuna</v>
      </c>
      <c r="H176" t="str">
        <f>VLOOKUP($E176,Facilities!$B:$W,MATCH(H$2,Table1[[#Headers],[Facility Name]:[in partner]],0),FALSE)</f>
        <v>Council-owned</v>
      </c>
      <c r="I176" t="str">
        <f>VLOOKUP($E176,Facilities!$B:$W,MATCH(I$2,Table1[[#Headers],[Facility Name]:[in partner]],0),FALSE)</f>
        <v>Connected Communities</v>
      </c>
      <c r="J176" t="str">
        <f>VLOOKUP($E176,Facilities!$B:$W,MATCH(J$2,Table1[[#Headers],[Facility Name]:[in partner]],0),FALSE)</f>
        <v>Community led</v>
      </c>
      <c r="K176" t="str">
        <f>VLOOKUP($E176,Facilities!$B:$W,MATCH(K$2,Table1[[#Headers],[Facility Name]:[in partner]],0),FALSE)</f>
        <v>Arts &amp; Culture</v>
      </c>
      <c r="L176" t="str">
        <f>VLOOKUP($E176,Facilities!$B:$W,MATCH(L$2,Table1[[#Headers],[Facility Name]:[in partner]],0),FALSE)</f>
        <v>Y</v>
      </c>
      <c r="M176" t="str">
        <f>VLOOKUP($E176,Facilities!$B:$W,MATCH(M$2,Table1[[#Headers],[Facility Name]:[in partner]],0),FALSE)</f>
        <v>Funding agreement</v>
      </c>
      <c r="N176">
        <f>VLOOKUP($E176,Facilities!$B:$W,MATCH(N$2,Table1[[#Headers],[Facility Name]:[in partner]],0),FALSE)</f>
        <v>0</v>
      </c>
      <c r="O176" t="str">
        <f>VLOOKUP($E176,Facilities!$B:$W,MATCH(O$2,Table1[[#Headers],[Facility Name]:[in partner]],0),FALSE)</f>
        <v>Place &amp; Partner Specialists (Arts)</v>
      </c>
      <c r="P176">
        <f>VLOOKUP($E176,Facilities!$B:$W,MATCH(P$2,Table1[[#Headers],[Facility Name]:[in partner]],0),FALSE)</f>
        <v>0</v>
      </c>
      <c r="Q176">
        <f>VLOOKUP($E176,Facilities!$B:$W,MATCH(Q$2,Table1[[#Headers],[Facility Name]:[in partner]],0),FALSE)</f>
        <v>0</v>
      </c>
      <c r="R176" t="str">
        <f>VLOOKUP($E176,Facilities!$B:$W,MATCH(R$2,Table1[[#Headers],[Facility Name]:[in partner]],0),FALSE)</f>
        <v>Y</v>
      </c>
      <c r="S176">
        <f>VLOOKUP($E176,Facilities!$B:$W,MATCH(S$2,Table1[[#Headers],[Facility Name]:[in partner]],0),FALSE)</f>
        <v>0</v>
      </c>
      <c r="T176">
        <f>VLOOKUP($E176,Facilities!$B:$W,MATCH(T$2,Table1[[#Headers],[Facility Name]:[in partner]],0),FALSE)</f>
        <v>0</v>
      </c>
      <c r="U176">
        <f>VLOOKUP($E176,Facilities!$B:$W,MATCH(U$2,Table1[[#Headers],[Facility Name]:[in partner]],0),FALSE)</f>
        <v>0</v>
      </c>
      <c r="V176" t="str">
        <f>VLOOKUP($E176,Facilities!$B:$W,MATCH(V$2,Table1[[#Headers],[Facility Name]:[in partner]],0),FALSE)</f>
        <v>The Rose Centre</v>
      </c>
      <c r="W176" t="str">
        <f>VLOOKUP($E176,Facilities!$B:$W,MATCH(W$2,Table1[[#Headers],[Facility Name]:[in partner]],0),FALSE)</f>
        <v>N</v>
      </c>
      <c r="X176" t="str">
        <f>VLOOKUP($E176,Facilities!$B:$W,MATCH(X$2,Table1[[#Headers],[Facility Name]:[in partner]],0),FALSE)</f>
        <v>The Rose Centre</v>
      </c>
    </row>
    <row r="177" spans="1:24">
      <c r="A177" s="6" t="s">
        <v>1377</v>
      </c>
      <c r="B177" s="6" t="s">
        <v>1378</v>
      </c>
      <c r="C177" s="6" t="s">
        <v>973</v>
      </c>
      <c r="D177" s="6" t="s">
        <v>957</v>
      </c>
      <c r="E177" s="6" t="s">
        <v>220</v>
      </c>
      <c r="F177" t="str">
        <f>VLOOKUP($E177,Facilities!$B:$W,MATCH(F$2,Table1[[#Headers],[Facility Name]:[in partner]],0),FALSE)</f>
        <v>2 Rodney Road</v>
      </c>
      <c r="G177" t="str">
        <f>VLOOKUP($E177,Facilities!$B:$W,MATCH(G$2,Table1[[#Headers],[Facility Name]:[in partner]],0),FALSE)</f>
        <v>Kaipatiki</v>
      </c>
      <c r="H177" t="str">
        <f>VLOOKUP($E177,Facilities!$B:$W,MATCH(H$2,Table1[[#Headers],[Facility Name]:[in partner]],0),FALSE)</f>
        <v>Council-owned</v>
      </c>
      <c r="I177" t="str">
        <f>VLOOKUP($E177,Facilities!$B:$W,MATCH(I$2,Table1[[#Headers],[Facility Name]:[in partner]],0),FALSE)</f>
        <v>VH Team</v>
      </c>
      <c r="J177" t="str">
        <f>VLOOKUP($E177,Facilities!$B:$W,MATCH(J$2,Table1[[#Headers],[Facility Name]:[in partner]],0),FALSE)</f>
        <v>Council led</v>
      </c>
      <c r="K177" t="str">
        <f>VLOOKUP($E177,Facilities!$B:$W,MATCH(K$2,Table1[[#Headers],[Facility Name]:[in partner]],0),FALSE)</f>
        <v>Venue for Hire</v>
      </c>
      <c r="L177" t="str">
        <f>VLOOKUP($E177,Facilities!$B:$W,MATCH(L$2,Table1[[#Headers],[Facility Name]:[in partner]],0),FALSE)</f>
        <v>Y</v>
      </c>
      <c r="M177" t="str">
        <f>VLOOKUP($E177,Facilities!$B:$W,MATCH(M$2,Table1[[#Headers],[Facility Name]:[in partner]],0),FALSE)</f>
        <v>Internally operated</v>
      </c>
      <c r="N177">
        <f>VLOOKUP($E177,Facilities!$B:$W,MATCH(N$2,Table1[[#Headers],[Facility Name]:[in partner]],0),FALSE)</f>
        <v>0</v>
      </c>
      <c r="O177" t="str">
        <f>VLOOKUP($E177,Facilities!$B:$W,MATCH(O$2,Table1[[#Headers],[Facility Name]:[in partner]],0),FALSE)</f>
        <v>Venue for Hire</v>
      </c>
      <c r="P177">
        <f>VLOOKUP($E177,Facilities!$B:$W,MATCH(P$2,Table1[[#Headers],[Facility Name]:[in partner]],0),FALSE)</f>
        <v>0</v>
      </c>
      <c r="Q177">
        <f>VLOOKUP($E177,Facilities!$B:$W,MATCH(Q$2,Table1[[#Headers],[Facility Name]:[in partner]],0),FALSE)</f>
        <v>0</v>
      </c>
      <c r="R177">
        <f>VLOOKUP($E177,Facilities!$B:$W,MATCH(R$2,Table1[[#Headers],[Facility Name]:[in partner]],0),FALSE)</f>
        <v>0</v>
      </c>
      <c r="S177">
        <f>VLOOKUP($E177,Facilities!$B:$W,MATCH(S$2,Table1[[#Headers],[Facility Name]:[in partner]],0),FALSE)</f>
        <v>0</v>
      </c>
      <c r="T177">
        <f>VLOOKUP($E177,Facilities!$B:$W,MATCH(T$2,Table1[[#Headers],[Facility Name]:[in partner]],0),FALSE)</f>
        <v>0</v>
      </c>
      <c r="U177" t="str">
        <f>VLOOKUP($E177,Facilities!$B:$W,MATCH(U$2,Table1[[#Headers],[Facility Name]:[in partner]],0),FALSE)</f>
        <v>Y</v>
      </c>
      <c r="V177" t="e">
        <f>VLOOKUP($E177,Facilities!$B:$W,MATCH(V$2,Table1[[#Headers],[Facility Name]:[in partner]],0),FALSE)</f>
        <v>#N/A</v>
      </c>
      <c r="W177" t="str">
        <f>VLOOKUP($E177,Facilities!$B:$W,MATCH(W$2,Table1[[#Headers],[Facility Name]:[in partner]],0),FALSE)</f>
        <v>Y</v>
      </c>
      <c r="X177" t="e">
        <f>VLOOKUP($E177,Facilities!$B:$W,MATCH(X$2,Table1[[#Headers],[Facility Name]:[in partner]],0),FALSE)</f>
        <v>#N/A</v>
      </c>
    </row>
    <row r="178" spans="1:24">
      <c r="A178" s="6" t="s">
        <v>1379</v>
      </c>
      <c r="B178" s="6" t="s">
        <v>1380</v>
      </c>
      <c r="C178" s="6" t="s">
        <v>973</v>
      </c>
      <c r="D178" s="6" t="s">
        <v>957</v>
      </c>
      <c r="E178" s="6" t="s">
        <v>1381</v>
      </c>
      <c r="F178" t="e">
        <f>VLOOKUP($E178,Facilities!$B:$W,MATCH(F$2,Table1[[#Headers],[Facility Name]:[in partner]],0),FALSE)</f>
        <v>#N/A</v>
      </c>
      <c r="G178" t="e">
        <f>VLOOKUP($E178,Facilities!$B:$W,MATCH(G$2,Table1[[#Headers],[Facility Name]:[in partner]],0),FALSE)</f>
        <v>#N/A</v>
      </c>
      <c r="H178" t="e">
        <f>VLOOKUP($E178,Facilities!$B:$W,MATCH(H$2,Table1[[#Headers],[Facility Name]:[in partner]],0),FALSE)</f>
        <v>#N/A</v>
      </c>
      <c r="I178" t="e">
        <f>VLOOKUP($E178,Facilities!$B:$W,MATCH(I$2,Table1[[#Headers],[Facility Name]:[in partner]],0),FALSE)</f>
        <v>#N/A</v>
      </c>
      <c r="J178" t="e">
        <f>VLOOKUP($E178,Facilities!$B:$W,MATCH(J$2,Table1[[#Headers],[Facility Name]:[in partner]],0),FALSE)</f>
        <v>#N/A</v>
      </c>
      <c r="K178" t="e">
        <f>VLOOKUP($E178,Facilities!$B:$W,MATCH(K$2,Table1[[#Headers],[Facility Name]:[in partner]],0),FALSE)</f>
        <v>#N/A</v>
      </c>
      <c r="L178" t="e">
        <f>VLOOKUP($E178,Facilities!$B:$W,MATCH(L$2,Table1[[#Headers],[Facility Name]:[in partner]],0),FALSE)</f>
        <v>#N/A</v>
      </c>
      <c r="M178" t="e">
        <f>VLOOKUP($E178,Facilities!$B:$W,MATCH(M$2,Table1[[#Headers],[Facility Name]:[in partner]],0),FALSE)</f>
        <v>#N/A</v>
      </c>
      <c r="N178" t="e">
        <f>VLOOKUP($E178,Facilities!$B:$W,MATCH(N$2,Table1[[#Headers],[Facility Name]:[in partner]],0),FALSE)</f>
        <v>#N/A</v>
      </c>
      <c r="O178" t="e">
        <f>VLOOKUP($E178,Facilities!$B:$W,MATCH(O$2,Table1[[#Headers],[Facility Name]:[in partner]],0),FALSE)</f>
        <v>#N/A</v>
      </c>
      <c r="P178" t="e">
        <f>VLOOKUP($E178,Facilities!$B:$W,MATCH(P$2,Table1[[#Headers],[Facility Name]:[in partner]],0),FALSE)</f>
        <v>#N/A</v>
      </c>
      <c r="Q178" t="e">
        <f>VLOOKUP($E178,Facilities!$B:$W,MATCH(Q$2,Table1[[#Headers],[Facility Name]:[in partner]],0),FALSE)</f>
        <v>#N/A</v>
      </c>
      <c r="R178" t="e">
        <f>VLOOKUP($E178,Facilities!$B:$W,MATCH(R$2,Table1[[#Headers],[Facility Name]:[in partner]],0),FALSE)</f>
        <v>#N/A</v>
      </c>
      <c r="S178" t="e">
        <f>VLOOKUP($E178,Facilities!$B:$W,MATCH(S$2,Table1[[#Headers],[Facility Name]:[in partner]],0),FALSE)</f>
        <v>#N/A</v>
      </c>
      <c r="T178" t="e">
        <f>VLOOKUP($E178,Facilities!$B:$W,MATCH(T$2,Table1[[#Headers],[Facility Name]:[in partner]],0),FALSE)</f>
        <v>#N/A</v>
      </c>
      <c r="U178" t="e">
        <f>VLOOKUP($E178,Facilities!$B:$W,MATCH(U$2,Table1[[#Headers],[Facility Name]:[in partner]],0),FALSE)</f>
        <v>#N/A</v>
      </c>
      <c r="V178" t="e">
        <f>VLOOKUP($E178,Facilities!$B:$W,MATCH(V$2,Table1[[#Headers],[Facility Name]:[in partner]],0),FALSE)</f>
        <v>#N/A</v>
      </c>
      <c r="W178" t="e">
        <f>VLOOKUP($E178,Facilities!$B:$W,MATCH(W$2,Table1[[#Headers],[Facility Name]:[in partner]],0),FALSE)</f>
        <v>#N/A</v>
      </c>
      <c r="X178" t="e">
        <f>VLOOKUP($E178,Facilities!$B:$W,MATCH(X$2,Table1[[#Headers],[Facility Name]:[in partner]],0),FALSE)</f>
        <v>#N/A</v>
      </c>
    </row>
    <row r="179" spans="1:24">
      <c r="A179" s="6" t="s">
        <v>1382</v>
      </c>
      <c r="B179" s="6" t="s">
        <v>1383</v>
      </c>
      <c r="C179" s="6" t="s">
        <v>960</v>
      </c>
      <c r="D179" s="6" t="s">
        <v>957</v>
      </c>
      <c r="E179" s="6" t="s">
        <v>139</v>
      </c>
      <c r="F179" t="str">
        <f>VLOOKUP($E179,Facilities!$B:$W,MATCH(F$2,Table1[[#Headers],[Facility Name]:[in partner]],0),FALSE)</f>
        <v>110 Hinemoa Street</v>
      </c>
      <c r="G179" t="str">
        <f>VLOOKUP($E179,Facilities!$B:$W,MATCH(G$2,Table1[[#Headers],[Facility Name]:[in partner]],0),FALSE)</f>
        <v>Kaipatiki</v>
      </c>
      <c r="H179" t="str">
        <f>VLOOKUP($E179,Facilities!$B:$W,MATCH(H$2,Table1[[#Headers],[Facility Name]:[in partner]],0),FALSE)</f>
        <v>Community lease</v>
      </c>
      <c r="I179" t="str">
        <f>VLOOKUP($E179,Facilities!$B:$W,MATCH(I$2,Table1[[#Headers],[Facility Name]:[in partner]],0),FALSE)</f>
        <v>Connected Communities</v>
      </c>
      <c r="J179" t="str">
        <f>VLOOKUP($E179,Facilities!$B:$W,MATCH(J$2,Table1[[#Headers],[Facility Name]:[in partner]],0),FALSE)</f>
        <v>Community led</v>
      </c>
      <c r="K179" t="str">
        <f>VLOOKUP($E179,Facilities!$B:$W,MATCH(K$2,Table1[[#Headers],[Facility Name]:[in partner]],0),FALSE)</f>
        <v>Community Centre</v>
      </c>
      <c r="L179" t="str">
        <f>VLOOKUP($E179,Facilities!$B:$W,MATCH(L$2,Table1[[#Headers],[Facility Name]:[in partner]],0),FALSE)</f>
        <v>Y</v>
      </c>
      <c r="M179" t="str">
        <f>VLOOKUP($E179,Facilities!$B:$W,MATCH(M$2,Table1[[#Headers],[Facility Name]:[in partner]],0),FALSE)</f>
        <v>Service agreement</v>
      </c>
      <c r="N179">
        <f>VLOOKUP($E179,Facilities!$B:$W,MATCH(N$2,Table1[[#Headers],[Facility Name]:[in partner]],0),FALSE)</f>
        <v>0</v>
      </c>
      <c r="O179" t="str">
        <f>VLOOKUP($E179,Facilities!$B:$W,MATCH(O$2,Table1[[#Headers],[Facility Name]:[in partner]],0),FALSE)</f>
        <v>Place &amp; Partner Specialists (Community)</v>
      </c>
      <c r="P179" t="str">
        <f>VLOOKUP($E179,Facilities!$B:$W,MATCH(P$2,Table1[[#Headers],[Facility Name]:[in partner]],0),FALSE)</f>
        <v>Y</v>
      </c>
      <c r="Q179">
        <f>VLOOKUP($E179,Facilities!$B:$W,MATCH(Q$2,Table1[[#Headers],[Facility Name]:[in partner]],0),FALSE)</f>
        <v>0</v>
      </c>
      <c r="R179">
        <f>VLOOKUP($E179,Facilities!$B:$W,MATCH(R$2,Table1[[#Headers],[Facility Name]:[in partner]],0),FALSE)</f>
        <v>0</v>
      </c>
      <c r="S179">
        <f>VLOOKUP($E179,Facilities!$B:$W,MATCH(S$2,Table1[[#Headers],[Facility Name]:[in partner]],0),FALSE)</f>
        <v>0</v>
      </c>
      <c r="T179">
        <f>VLOOKUP($E179,Facilities!$B:$W,MATCH(T$2,Table1[[#Headers],[Facility Name]:[in partner]],0),FALSE)</f>
        <v>0</v>
      </c>
      <c r="U179">
        <f>VLOOKUP($E179,Facilities!$B:$W,MATCH(U$2,Table1[[#Headers],[Facility Name]:[in partner]],0),FALSE)</f>
        <v>0</v>
      </c>
      <c r="V179" t="str">
        <f>VLOOKUP($E179,Facilities!$B:$W,MATCH(V$2,Table1[[#Headers],[Facility Name]:[in partner]],0),FALSE)</f>
        <v>Highbury Community House</v>
      </c>
      <c r="W179" t="str">
        <f>VLOOKUP($E179,Facilities!$B:$W,MATCH(W$2,Table1[[#Headers],[Facility Name]:[in partner]],0),FALSE)</f>
        <v>N</v>
      </c>
      <c r="X179" t="str">
        <f>VLOOKUP($E179,Facilities!$B:$W,MATCH(X$2,Table1[[#Headers],[Facility Name]:[in partner]],0),FALSE)</f>
        <v>Highbury Community House</v>
      </c>
    </row>
    <row r="180" spans="1:24">
      <c r="A180" s="6" t="s">
        <v>1384</v>
      </c>
      <c r="B180" s="6" t="s">
        <v>1385</v>
      </c>
      <c r="C180" s="6" t="s">
        <v>960</v>
      </c>
      <c r="D180" s="6" t="s">
        <v>981</v>
      </c>
      <c r="E180" s="6" t="s">
        <v>1386</v>
      </c>
      <c r="F180" t="e">
        <f>VLOOKUP($E180,Facilities!$B:$W,MATCH(F$2,Table1[[#Headers],[Facility Name]:[in partner]],0),FALSE)</f>
        <v>#N/A</v>
      </c>
      <c r="G180" t="e">
        <f>VLOOKUP($E180,Facilities!$B:$W,MATCH(G$2,Table1[[#Headers],[Facility Name]:[in partner]],0),FALSE)</f>
        <v>#N/A</v>
      </c>
      <c r="H180" t="e">
        <f>VLOOKUP($E180,Facilities!$B:$W,MATCH(H$2,Table1[[#Headers],[Facility Name]:[in partner]],0),FALSE)</f>
        <v>#N/A</v>
      </c>
      <c r="I180" t="e">
        <f>VLOOKUP($E180,Facilities!$B:$W,MATCH(I$2,Table1[[#Headers],[Facility Name]:[in partner]],0),FALSE)</f>
        <v>#N/A</v>
      </c>
      <c r="J180" t="e">
        <f>VLOOKUP($E180,Facilities!$B:$W,MATCH(J$2,Table1[[#Headers],[Facility Name]:[in partner]],0),FALSE)</f>
        <v>#N/A</v>
      </c>
      <c r="K180" t="e">
        <f>VLOOKUP($E180,Facilities!$B:$W,MATCH(K$2,Table1[[#Headers],[Facility Name]:[in partner]],0),FALSE)</f>
        <v>#N/A</v>
      </c>
      <c r="L180" t="e">
        <f>VLOOKUP($E180,Facilities!$B:$W,MATCH(L$2,Table1[[#Headers],[Facility Name]:[in partner]],0),FALSE)</f>
        <v>#N/A</v>
      </c>
      <c r="M180" t="e">
        <f>VLOOKUP($E180,Facilities!$B:$W,MATCH(M$2,Table1[[#Headers],[Facility Name]:[in partner]],0),FALSE)</f>
        <v>#N/A</v>
      </c>
      <c r="N180" t="e">
        <f>VLOOKUP($E180,Facilities!$B:$W,MATCH(N$2,Table1[[#Headers],[Facility Name]:[in partner]],0),FALSE)</f>
        <v>#N/A</v>
      </c>
      <c r="O180" t="e">
        <f>VLOOKUP($E180,Facilities!$B:$W,MATCH(O$2,Table1[[#Headers],[Facility Name]:[in partner]],0),FALSE)</f>
        <v>#N/A</v>
      </c>
      <c r="P180" t="e">
        <f>VLOOKUP($E180,Facilities!$B:$W,MATCH(P$2,Table1[[#Headers],[Facility Name]:[in partner]],0),FALSE)</f>
        <v>#N/A</v>
      </c>
      <c r="Q180" t="e">
        <f>VLOOKUP($E180,Facilities!$B:$W,MATCH(Q$2,Table1[[#Headers],[Facility Name]:[in partner]],0),FALSE)</f>
        <v>#N/A</v>
      </c>
      <c r="R180" t="e">
        <f>VLOOKUP($E180,Facilities!$B:$W,MATCH(R$2,Table1[[#Headers],[Facility Name]:[in partner]],0),FALSE)</f>
        <v>#N/A</v>
      </c>
      <c r="S180" t="e">
        <f>VLOOKUP($E180,Facilities!$B:$W,MATCH(S$2,Table1[[#Headers],[Facility Name]:[in partner]],0),FALSE)</f>
        <v>#N/A</v>
      </c>
      <c r="T180" t="e">
        <f>VLOOKUP($E180,Facilities!$B:$W,MATCH(T$2,Table1[[#Headers],[Facility Name]:[in partner]],0),FALSE)</f>
        <v>#N/A</v>
      </c>
      <c r="U180" t="e">
        <f>VLOOKUP($E180,Facilities!$B:$W,MATCH(U$2,Table1[[#Headers],[Facility Name]:[in partner]],0),FALSE)</f>
        <v>#N/A</v>
      </c>
      <c r="V180" t="e">
        <f>VLOOKUP($E180,Facilities!$B:$W,MATCH(V$2,Table1[[#Headers],[Facility Name]:[in partner]],0),FALSE)</f>
        <v>#N/A</v>
      </c>
      <c r="W180" t="e">
        <f>VLOOKUP($E180,Facilities!$B:$W,MATCH(W$2,Table1[[#Headers],[Facility Name]:[in partner]],0),FALSE)</f>
        <v>#N/A</v>
      </c>
      <c r="X180" t="e">
        <f>VLOOKUP($E180,Facilities!$B:$W,MATCH(X$2,Table1[[#Headers],[Facility Name]:[in partner]],0),FALSE)</f>
        <v>#N/A</v>
      </c>
    </row>
    <row r="181" spans="1:24">
      <c r="A181" s="6" t="s">
        <v>1387</v>
      </c>
      <c r="B181" s="6" t="s">
        <v>1388</v>
      </c>
      <c r="C181" s="6" t="s">
        <v>960</v>
      </c>
      <c r="D181" s="6" t="s">
        <v>1000</v>
      </c>
      <c r="E181" s="6" t="s">
        <v>1389</v>
      </c>
      <c r="F181" t="e">
        <f>VLOOKUP($E181,Facilities!$B:$W,MATCH(F$2,Table1[[#Headers],[Facility Name]:[in partner]],0),FALSE)</f>
        <v>#N/A</v>
      </c>
      <c r="G181" t="e">
        <f>VLOOKUP($E181,Facilities!$B:$W,MATCH(G$2,Table1[[#Headers],[Facility Name]:[in partner]],0),FALSE)</f>
        <v>#N/A</v>
      </c>
      <c r="H181" t="e">
        <f>VLOOKUP($E181,Facilities!$B:$W,MATCH(H$2,Table1[[#Headers],[Facility Name]:[in partner]],0),FALSE)</f>
        <v>#N/A</v>
      </c>
      <c r="I181" t="e">
        <f>VLOOKUP($E181,Facilities!$B:$W,MATCH(I$2,Table1[[#Headers],[Facility Name]:[in partner]],0),FALSE)</f>
        <v>#N/A</v>
      </c>
      <c r="J181" t="e">
        <f>VLOOKUP($E181,Facilities!$B:$W,MATCH(J$2,Table1[[#Headers],[Facility Name]:[in partner]],0),FALSE)</f>
        <v>#N/A</v>
      </c>
      <c r="K181" t="e">
        <f>VLOOKUP($E181,Facilities!$B:$W,MATCH(K$2,Table1[[#Headers],[Facility Name]:[in partner]],0),FALSE)</f>
        <v>#N/A</v>
      </c>
      <c r="L181" t="e">
        <f>VLOOKUP($E181,Facilities!$B:$W,MATCH(L$2,Table1[[#Headers],[Facility Name]:[in partner]],0),FALSE)</f>
        <v>#N/A</v>
      </c>
      <c r="M181" t="e">
        <f>VLOOKUP($E181,Facilities!$B:$W,MATCH(M$2,Table1[[#Headers],[Facility Name]:[in partner]],0),FALSE)</f>
        <v>#N/A</v>
      </c>
      <c r="N181" t="e">
        <f>VLOOKUP($E181,Facilities!$B:$W,MATCH(N$2,Table1[[#Headers],[Facility Name]:[in partner]],0),FALSE)</f>
        <v>#N/A</v>
      </c>
      <c r="O181" t="e">
        <f>VLOOKUP($E181,Facilities!$B:$W,MATCH(O$2,Table1[[#Headers],[Facility Name]:[in partner]],0),FALSE)</f>
        <v>#N/A</v>
      </c>
      <c r="P181" t="e">
        <f>VLOOKUP($E181,Facilities!$B:$W,MATCH(P$2,Table1[[#Headers],[Facility Name]:[in partner]],0),FALSE)</f>
        <v>#N/A</v>
      </c>
      <c r="Q181" t="e">
        <f>VLOOKUP($E181,Facilities!$B:$W,MATCH(Q$2,Table1[[#Headers],[Facility Name]:[in partner]],0),FALSE)</f>
        <v>#N/A</v>
      </c>
      <c r="R181" t="e">
        <f>VLOOKUP($E181,Facilities!$B:$W,MATCH(R$2,Table1[[#Headers],[Facility Name]:[in partner]],0),FALSE)</f>
        <v>#N/A</v>
      </c>
      <c r="S181" t="e">
        <f>VLOOKUP($E181,Facilities!$B:$W,MATCH(S$2,Table1[[#Headers],[Facility Name]:[in partner]],0),FALSE)</f>
        <v>#N/A</v>
      </c>
      <c r="T181" t="e">
        <f>VLOOKUP($E181,Facilities!$B:$W,MATCH(T$2,Table1[[#Headers],[Facility Name]:[in partner]],0),FALSE)</f>
        <v>#N/A</v>
      </c>
      <c r="U181" t="e">
        <f>VLOOKUP($E181,Facilities!$B:$W,MATCH(U$2,Table1[[#Headers],[Facility Name]:[in partner]],0),FALSE)</f>
        <v>#N/A</v>
      </c>
      <c r="V181" t="e">
        <f>VLOOKUP($E181,Facilities!$B:$W,MATCH(V$2,Table1[[#Headers],[Facility Name]:[in partner]],0),FALSE)</f>
        <v>#N/A</v>
      </c>
      <c r="W181" t="e">
        <f>VLOOKUP($E181,Facilities!$B:$W,MATCH(W$2,Table1[[#Headers],[Facility Name]:[in partner]],0),FALSE)</f>
        <v>#N/A</v>
      </c>
      <c r="X181" t="e">
        <f>VLOOKUP($E181,Facilities!$B:$W,MATCH(X$2,Table1[[#Headers],[Facility Name]:[in partner]],0),FALSE)</f>
        <v>#N/A</v>
      </c>
    </row>
    <row r="182" spans="1:24">
      <c r="A182" s="6" t="s">
        <v>1390</v>
      </c>
      <c r="B182" s="6" t="s">
        <v>1391</v>
      </c>
      <c r="C182" s="6" t="s">
        <v>960</v>
      </c>
      <c r="D182" s="6" t="s">
        <v>981</v>
      </c>
      <c r="E182" s="6" t="s">
        <v>609</v>
      </c>
      <c r="F182" t="str">
        <f>VLOOKUP($E182,Facilities!$B:$W,MATCH(F$2,Table1[[#Headers],[Facility Name]:[in partner]],0),FALSE)</f>
        <v>2 Glen Road</v>
      </c>
      <c r="G182" t="str">
        <f>VLOOKUP($E182,Facilities!$B:$W,MATCH(G$2,Table1[[#Headers],[Facility Name]:[in partner]],0),FALSE)</f>
        <v>Hibiscus and Bays</v>
      </c>
      <c r="H182" t="str">
        <f>VLOOKUP($E182,Facilities!$B:$W,MATCH(H$2,Table1[[#Headers],[Facility Name]:[in partner]],0),FALSE)</f>
        <v>Council-owned</v>
      </c>
      <c r="I182" t="str">
        <f>VLOOKUP($E182,Facilities!$B:$W,MATCH(I$2,Table1[[#Headers],[Facility Name]:[in partner]],0),FALSE)</f>
        <v>Connected Communities</v>
      </c>
      <c r="J182" t="str">
        <f>VLOOKUP($E182,Facilities!$B:$W,MATCH(J$2,Table1[[#Headers],[Facility Name]:[in partner]],0),FALSE)</f>
        <v>Community led</v>
      </c>
      <c r="K182" t="str">
        <f>VLOOKUP($E182,Facilities!$B:$W,MATCH(K$2,Table1[[#Headers],[Facility Name]:[in partner]],0),FALSE)</f>
        <v>Community Centre</v>
      </c>
      <c r="L182" t="str">
        <f>VLOOKUP($E182,Facilities!$B:$W,MATCH(L$2,Table1[[#Headers],[Facility Name]:[in partner]],0),FALSE)</f>
        <v>N</v>
      </c>
      <c r="M182" t="str">
        <f>VLOOKUP($E182,Facilities!$B:$W,MATCH(M$2,Table1[[#Headers],[Facility Name]:[in partner]],0),FALSE)</f>
        <v>Service agreement</v>
      </c>
      <c r="N182">
        <f>VLOOKUP($E182,Facilities!$B:$W,MATCH(N$2,Table1[[#Headers],[Facility Name]:[in partner]],0),FALSE)</f>
        <v>0</v>
      </c>
      <c r="O182" t="str">
        <f>VLOOKUP($E182,Facilities!$B:$W,MATCH(O$2,Table1[[#Headers],[Facility Name]:[in partner]],0),FALSE)</f>
        <v>Place &amp; Partner Specialists (Community)</v>
      </c>
      <c r="P182" t="str">
        <f>VLOOKUP($E182,Facilities!$B:$W,MATCH(P$2,Table1[[#Headers],[Facility Name]:[in partner]],0),FALSE)</f>
        <v>Y</v>
      </c>
      <c r="Q182">
        <f>VLOOKUP($E182,Facilities!$B:$W,MATCH(Q$2,Table1[[#Headers],[Facility Name]:[in partner]],0),FALSE)</f>
        <v>0</v>
      </c>
      <c r="R182">
        <f>VLOOKUP($E182,Facilities!$B:$W,MATCH(R$2,Table1[[#Headers],[Facility Name]:[in partner]],0),FALSE)</f>
        <v>0</v>
      </c>
      <c r="S182">
        <f>VLOOKUP($E182,Facilities!$B:$W,MATCH(S$2,Table1[[#Headers],[Facility Name]:[in partner]],0),FALSE)</f>
        <v>0</v>
      </c>
      <c r="T182">
        <f>VLOOKUP($E182,Facilities!$B:$W,MATCH(T$2,Table1[[#Headers],[Facility Name]:[in partner]],0),FALSE)</f>
        <v>0</v>
      </c>
      <c r="U182">
        <f>VLOOKUP($E182,Facilities!$B:$W,MATCH(U$2,Table1[[#Headers],[Facility Name]:[in partner]],0),FALSE)</f>
        <v>0</v>
      </c>
      <c r="V182" t="e">
        <f>VLOOKUP($E182,Facilities!$B:$W,MATCH(V$2,Table1[[#Headers],[Facility Name]:[in partner]],0),FALSE)</f>
        <v>#N/A</v>
      </c>
      <c r="W182" t="str">
        <f>VLOOKUP($E182,Facilities!$B:$W,MATCH(W$2,Table1[[#Headers],[Facility Name]:[in partner]],0),FALSE)</f>
        <v>N</v>
      </c>
      <c r="X182" t="str">
        <f>VLOOKUP($E182,Facilities!$B:$W,MATCH(X$2,Table1[[#Headers],[Facility Name]:[in partner]],0),FALSE)</f>
        <v>East Coast Bays Community Centre</v>
      </c>
    </row>
    <row r="183" spans="1:24">
      <c r="A183" s="6" t="s">
        <v>1392</v>
      </c>
      <c r="B183" s="6" t="s">
        <v>1393</v>
      </c>
      <c r="C183" s="6" t="s">
        <v>956</v>
      </c>
      <c r="D183" s="6" t="s">
        <v>967</v>
      </c>
      <c r="E183" s="6" t="s">
        <v>612</v>
      </c>
      <c r="F183" t="str">
        <f>VLOOKUP($E183,Facilities!$B:$W,MATCH(F$2,Table1[[#Headers],[Facility Name]:[in partner]],0),FALSE)</f>
        <v>8 Bute Rd</v>
      </c>
      <c r="G183" t="str">
        <f>VLOOKUP($E183,Facilities!$B:$W,MATCH(G$2,Table1[[#Headers],[Facility Name]:[in partner]],0),FALSE)</f>
        <v>Hibiscus and Bays</v>
      </c>
      <c r="H183" t="str">
        <f>VLOOKUP($E183,Facilities!$B:$W,MATCH(H$2,Table1[[#Headers],[Facility Name]:[in partner]],0),FALSE)</f>
        <v>Council-owned</v>
      </c>
      <c r="I183" t="str">
        <f>VLOOKUP($E183,Facilities!$B:$W,MATCH(I$2,Table1[[#Headers],[Facility Name]:[in partner]],0),FALSE)</f>
        <v>Connected Communities</v>
      </c>
      <c r="J183" t="str">
        <f>VLOOKUP($E183,Facilities!$B:$W,MATCH(J$2,Table1[[#Headers],[Facility Name]:[in partner]],0),FALSE)</f>
        <v>Council led</v>
      </c>
      <c r="K183" t="str">
        <f>VLOOKUP($E183,Facilities!$B:$W,MATCH(K$2,Table1[[#Headers],[Facility Name]:[in partner]],0),FALSE)</f>
        <v>Community Library</v>
      </c>
      <c r="L183" t="str">
        <f>VLOOKUP($E183,Facilities!$B:$W,MATCH(L$2,Table1[[#Headers],[Facility Name]:[in partner]],0),FALSE)</f>
        <v>N</v>
      </c>
      <c r="M183" t="str">
        <f>VLOOKUP($E183,Facilities!$B:$W,MATCH(M$2,Table1[[#Headers],[Facility Name]:[in partner]],0),FALSE)</f>
        <v>Internally operated</v>
      </c>
      <c r="N183">
        <f>VLOOKUP($E183,Facilities!$B:$W,MATCH(N$2,Table1[[#Headers],[Facility Name]:[in partner]],0),FALSE)</f>
        <v>0</v>
      </c>
      <c r="O183" t="str">
        <f>VLOOKUP($E183,Facilities!$B:$W,MATCH(O$2,Table1[[#Headers],[Facility Name]:[in partner]],0),FALSE)</f>
        <v>Lead and Coach</v>
      </c>
      <c r="P183">
        <f>VLOOKUP($E183,Facilities!$B:$W,MATCH(P$2,Table1[[#Headers],[Facility Name]:[in partner]],0),FALSE)</f>
        <v>0</v>
      </c>
      <c r="Q183">
        <f>VLOOKUP($E183,Facilities!$B:$W,MATCH(Q$2,Table1[[#Headers],[Facility Name]:[in partner]],0),FALSE)</f>
        <v>0</v>
      </c>
      <c r="R183">
        <f>VLOOKUP($E183,Facilities!$B:$W,MATCH(R$2,Table1[[#Headers],[Facility Name]:[in partner]],0),FALSE)</f>
        <v>0</v>
      </c>
      <c r="S183" t="str">
        <f>VLOOKUP($E183,Facilities!$B:$W,MATCH(S$2,Table1[[#Headers],[Facility Name]:[in partner]],0),FALSE)</f>
        <v>Y</v>
      </c>
      <c r="T183">
        <f>VLOOKUP($E183,Facilities!$B:$W,MATCH(T$2,Table1[[#Headers],[Facility Name]:[in partner]],0),FALSE)</f>
        <v>0</v>
      </c>
      <c r="U183">
        <f>VLOOKUP($E183,Facilities!$B:$W,MATCH(U$2,Table1[[#Headers],[Facility Name]:[in partner]],0),FALSE)</f>
        <v>0</v>
      </c>
      <c r="V183" t="e">
        <f>VLOOKUP($E183,Facilities!$B:$W,MATCH(V$2,Table1[[#Headers],[Facility Name]:[in partner]],0),FALSE)</f>
        <v>#N/A</v>
      </c>
      <c r="W183" t="str">
        <f>VLOOKUP($E183,Facilities!$B:$W,MATCH(W$2,Table1[[#Headers],[Facility Name]:[in partner]],0),FALSE)</f>
        <v>N</v>
      </c>
      <c r="X183" t="e">
        <f>VLOOKUP($E183,Facilities!$B:$W,MATCH(X$2,Table1[[#Headers],[Facility Name]:[in partner]],0),FALSE)</f>
        <v>#N/A</v>
      </c>
    </row>
    <row r="184" spans="1:24">
      <c r="A184" s="6" t="s">
        <v>1394</v>
      </c>
      <c r="B184" s="6" t="s">
        <v>1395</v>
      </c>
      <c r="C184" s="6" t="s">
        <v>973</v>
      </c>
      <c r="D184" s="6" t="s">
        <v>957</v>
      </c>
      <c r="E184" s="6" t="s">
        <v>779</v>
      </c>
      <c r="F184" t="e">
        <f>VLOOKUP($E184,Facilities!$B:$W,MATCH(F$2,Table1[[#Headers],[Facility Name]:[in partner]],0),FALSE)</f>
        <v>#N/A</v>
      </c>
      <c r="G184" t="e">
        <f>VLOOKUP($E184,Facilities!$B:$W,MATCH(G$2,Table1[[#Headers],[Facility Name]:[in partner]],0),FALSE)</f>
        <v>#N/A</v>
      </c>
      <c r="H184" t="e">
        <f>VLOOKUP($E184,Facilities!$B:$W,MATCH(H$2,Table1[[#Headers],[Facility Name]:[in partner]],0),FALSE)</f>
        <v>#N/A</v>
      </c>
      <c r="I184" t="e">
        <f>VLOOKUP($E184,Facilities!$B:$W,MATCH(I$2,Table1[[#Headers],[Facility Name]:[in partner]],0),FALSE)</f>
        <v>#N/A</v>
      </c>
      <c r="J184" t="e">
        <f>VLOOKUP($E184,Facilities!$B:$W,MATCH(J$2,Table1[[#Headers],[Facility Name]:[in partner]],0),FALSE)</f>
        <v>#N/A</v>
      </c>
      <c r="K184" t="e">
        <f>VLOOKUP($E184,Facilities!$B:$W,MATCH(K$2,Table1[[#Headers],[Facility Name]:[in partner]],0),FALSE)</f>
        <v>#N/A</v>
      </c>
      <c r="L184" t="e">
        <f>VLOOKUP($E184,Facilities!$B:$W,MATCH(L$2,Table1[[#Headers],[Facility Name]:[in partner]],0),FALSE)</f>
        <v>#N/A</v>
      </c>
      <c r="M184" t="e">
        <f>VLOOKUP($E184,Facilities!$B:$W,MATCH(M$2,Table1[[#Headers],[Facility Name]:[in partner]],0),FALSE)</f>
        <v>#N/A</v>
      </c>
      <c r="N184" t="e">
        <f>VLOOKUP($E184,Facilities!$B:$W,MATCH(N$2,Table1[[#Headers],[Facility Name]:[in partner]],0),FALSE)</f>
        <v>#N/A</v>
      </c>
      <c r="O184" t="e">
        <f>VLOOKUP($E184,Facilities!$B:$W,MATCH(O$2,Table1[[#Headers],[Facility Name]:[in partner]],0),FALSE)</f>
        <v>#N/A</v>
      </c>
      <c r="P184" t="e">
        <f>VLOOKUP($E184,Facilities!$B:$W,MATCH(P$2,Table1[[#Headers],[Facility Name]:[in partner]],0),FALSE)</f>
        <v>#N/A</v>
      </c>
      <c r="Q184" t="e">
        <f>VLOOKUP($E184,Facilities!$B:$W,MATCH(Q$2,Table1[[#Headers],[Facility Name]:[in partner]],0),FALSE)</f>
        <v>#N/A</v>
      </c>
      <c r="R184" t="e">
        <f>VLOOKUP($E184,Facilities!$B:$W,MATCH(R$2,Table1[[#Headers],[Facility Name]:[in partner]],0),FALSE)</f>
        <v>#N/A</v>
      </c>
      <c r="S184" t="e">
        <f>VLOOKUP($E184,Facilities!$B:$W,MATCH(S$2,Table1[[#Headers],[Facility Name]:[in partner]],0),FALSE)</f>
        <v>#N/A</v>
      </c>
      <c r="T184" t="e">
        <f>VLOOKUP($E184,Facilities!$B:$W,MATCH(T$2,Table1[[#Headers],[Facility Name]:[in partner]],0),FALSE)</f>
        <v>#N/A</v>
      </c>
      <c r="U184" t="e">
        <f>VLOOKUP($E184,Facilities!$B:$W,MATCH(U$2,Table1[[#Headers],[Facility Name]:[in partner]],0),FALSE)</f>
        <v>#N/A</v>
      </c>
      <c r="V184" t="e">
        <f>VLOOKUP($E184,Facilities!$B:$W,MATCH(V$2,Table1[[#Headers],[Facility Name]:[in partner]],0),FALSE)</f>
        <v>#N/A</v>
      </c>
      <c r="W184" t="e">
        <f>VLOOKUP($E184,Facilities!$B:$W,MATCH(W$2,Table1[[#Headers],[Facility Name]:[in partner]],0),FALSE)</f>
        <v>#N/A</v>
      </c>
      <c r="X184" t="e">
        <f>VLOOKUP($E184,Facilities!$B:$W,MATCH(X$2,Table1[[#Headers],[Facility Name]:[in partner]],0),FALSE)</f>
        <v>#N/A</v>
      </c>
    </row>
    <row r="185" spans="1:24">
      <c r="A185" s="6" t="s">
        <v>1396</v>
      </c>
      <c r="B185" s="6" t="s">
        <v>1397</v>
      </c>
      <c r="C185" s="6" t="s">
        <v>973</v>
      </c>
      <c r="D185" s="6" t="s">
        <v>957</v>
      </c>
      <c r="E185" s="6" t="s">
        <v>57</v>
      </c>
      <c r="F185" t="str">
        <f>VLOOKUP($E185,Facilities!$B:$W,MATCH(F$2,Table1[[#Headers],[Facility Name]:[in partner]],0),FALSE)</f>
        <v>10 Tui Street</v>
      </c>
      <c r="G185" t="str">
        <f>VLOOKUP($E185,Facilities!$B:$W,MATCH(G$2,Table1[[#Headers],[Facility Name]:[in partner]],0),FALSE)</f>
        <v>Papakura</v>
      </c>
      <c r="H185" t="str">
        <f>VLOOKUP($E185,Facilities!$B:$W,MATCH(H$2,Table1[[#Headers],[Facility Name]:[in partner]],0),FALSE)</f>
        <v>Council-owned</v>
      </c>
      <c r="I185" t="str">
        <f>VLOOKUP($E185,Facilities!$B:$W,MATCH(I$2,Table1[[#Headers],[Facility Name]:[in partner]],0),FALSE)</f>
        <v>VH Team</v>
      </c>
      <c r="J185" t="str">
        <f>VLOOKUP($E185,Facilities!$B:$W,MATCH(J$2,Table1[[#Headers],[Facility Name]:[in partner]],0),FALSE)</f>
        <v>Council led</v>
      </c>
      <c r="K185" t="str">
        <f>VLOOKUP($E185,Facilities!$B:$W,MATCH(K$2,Table1[[#Headers],[Facility Name]:[in partner]],0),FALSE)</f>
        <v>Venue for Hire</v>
      </c>
      <c r="L185" t="str">
        <f>VLOOKUP($E185,Facilities!$B:$W,MATCH(L$2,Table1[[#Headers],[Facility Name]:[in partner]],0),FALSE)</f>
        <v>Y</v>
      </c>
      <c r="M185" t="str">
        <f>VLOOKUP($E185,Facilities!$B:$W,MATCH(M$2,Table1[[#Headers],[Facility Name]:[in partner]],0),FALSE)</f>
        <v>Internally operated</v>
      </c>
      <c r="N185">
        <f>VLOOKUP($E185,Facilities!$B:$W,MATCH(N$2,Table1[[#Headers],[Facility Name]:[in partner]],0),FALSE)</f>
        <v>0</v>
      </c>
      <c r="O185" t="str">
        <f>VLOOKUP($E185,Facilities!$B:$W,MATCH(O$2,Table1[[#Headers],[Facility Name]:[in partner]],0),FALSE)</f>
        <v>Venue for Hire</v>
      </c>
      <c r="P185">
        <f>VLOOKUP($E185,Facilities!$B:$W,MATCH(P$2,Table1[[#Headers],[Facility Name]:[in partner]],0),FALSE)</f>
        <v>0</v>
      </c>
      <c r="Q185">
        <f>VLOOKUP($E185,Facilities!$B:$W,MATCH(Q$2,Table1[[#Headers],[Facility Name]:[in partner]],0),FALSE)</f>
        <v>0</v>
      </c>
      <c r="R185">
        <f>VLOOKUP($E185,Facilities!$B:$W,MATCH(R$2,Table1[[#Headers],[Facility Name]:[in partner]],0),FALSE)</f>
        <v>0</v>
      </c>
      <c r="S185">
        <f>VLOOKUP($E185,Facilities!$B:$W,MATCH(S$2,Table1[[#Headers],[Facility Name]:[in partner]],0),FALSE)</f>
        <v>0</v>
      </c>
      <c r="T185">
        <f>VLOOKUP($E185,Facilities!$B:$W,MATCH(T$2,Table1[[#Headers],[Facility Name]:[in partner]],0),FALSE)</f>
        <v>0</v>
      </c>
      <c r="U185" t="str">
        <f>VLOOKUP($E185,Facilities!$B:$W,MATCH(U$2,Table1[[#Headers],[Facility Name]:[in partner]],0),FALSE)</f>
        <v>Y</v>
      </c>
      <c r="V185" t="str">
        <f>VLOOKUP($E185,Facilities!$B:$W,MATCH(V$2,Table1[[#Headers],[Facility Name]:[in partner]],0),FALSE)</f>
        <v>Drury Hall</v>
      </c>
      <c r="W185" t="str">
        <f>VLOOKUP($E185,Facilities!$B:$W,MATCH(W$2,Table1[[#Headers],[Facility Name]:[in partner]],0),FALSE)</f>
        <v>Y</v>
      </c>
      <c r="X185" t="e">
        <f>VLOOKUP($E185,Facilities!$B:$W,MATCH(X$2,Table1[[#Headers],[Facility Name]:[in partner]],0),FALSE)</f>
        <v>#N/A</v>
      </c>
    </row>
    <row r="186" spans="1:24">
      <c r="A186" s="6" t="s">
        <v>1398</v>
      </c>
      <c r="B186" s="6" t="s">
        <v>1399</v>
      </c>
      <c r="C186" s="6" t="s">
        <v>973</v>
      </c>
      <c r="D186" s="6" t="s">
        <v>957</v>
      </c>
      <c r="E186" s="6" t="s">
        <v>524</v>
      </c>
      <c r="F186" t="e">
        <f>VLOOKUP($E186,Facilities!$B:$W,MATCH(F$2,Table1[[#Headers],[Facility Name]:[in partner]],0),FALSE)</f>
        <v>#N/A</v>
      </c>
      <c r="G186" t="e">
        <f>VLOOKUP($E186,Facilities!$B:$W,MATCH(G$2,Table1[[#Headers],[Facility Name]:[in partner]],0),FALSE)</f>
        <v>#N/A</v>
      </c>
      <c r="H186" t="e">
        <f>VLOOKUP($E186,Facilities!$B:$W,MATCH(H$2,Table1[[#Headers],[Facility Name]:[in partner]],0),FALSE)</f>
        <v>#N/A</v>
      </c>
      <c r="I186" t="e">
        <f>VLOOKUP($E186,Facilities!$B:$W,MATCH(I$2,Table1[[#Headers],[Facility Name]:[in partner]],0),FALSE)</f>
        <v>#N/A</v>
      </c>
      <c r="J186" t="e">
        <f>VLOOKUP($E186,Facilities!$B:$W,MATCH(J$2,Table1[[#Headers],[Facility Name]:[in partner]],0),FALSE)</f>
        <v>#N/A</v>
      </c>
      <c r="K186" t="e">
        <f>VLOOKUP($E186,Facilities!$B:$W,MATCH(K$2,Table1[[#Headers],[Facility Name]:[in partner]],0),FALSE)</f>
        <v>#N/A</v>
      </c>
      <c r="L186" t="e">
        <f>VLOOKUP($E186,Facilities!$B:$W,MATCH(L$2,Table1[[#Headers],[Facility Name]:[in partner]],0),FALSE)</f>
        <v>#N/A</v>
      </c>
      <c r="M186" t="e">
        <f>VLOOKUP($E186,Facilities!$B:$W,MATCH(M$2,Table1[[#Headers],[Facility Name]:[in partner]],0),FALSE)</f>
        <v>#N/A</v>
      </c>
      <c r="N186" t="e">
        <f>VLOOKUP($E186,Facilities!$B:$W,MATCH(N$2,Table1[[#Headers],[Facility Name]:[in partner]],0),FALSE)</f>
        <v>#N/A</v>
      </c>
      <c r="O186" t="e">
        <f>VLOOKUP($E186,Facilities!$B:$W,MATCH(O$2,Table1[[#Headers],[Facility Name]:[in partner]],0),FALSE)</f>
        <v>#N/A</v>
      </c>
      <c r="P186" t="e">
        <f>VLOOKUP($E186,Facilities!$B:$W,MATCH(P$2,Table1[[#Headers],[Facility Name]:[in partner]],0),FALSE)</f>
        <v>#N/A</v>
      </c>
      <c r="Q186" t="e">
        <f>VLOOKUP($E186,Facilities!$B:$W,MATCH(Q$2,Table1[[#Headers],[Facility Name]:[in partner]],0),FALSE)</f>
        <v>#N/A</v>
      </c>
      <c r="R186" t="e">
        <f>VLOOKUP($E186,Facilities!$B:$W,MATCH(R$2,Table1[[#Headers],[Facility Name]:[in partner]],0),FALSE)</f>
        <v>#N/A</v>
      </c>
      <c r="S186" t="e">
        <f>VLOOKUP($E186,Facilities!$B:$W,MATCH(S$2,Table1[[#Headers],[Facility Name]:[in partner]],0),FALSE)</f>
        <v>#N/A</v>
      </c>
      <c r="T186" t="e">
        <f>VLOOKUP($E186,Facilities!$B:$W,MATCH(T$2,Table1[[#Headers],[Facility Name]:[in partner]],0),FALSE)</f>
        <v>#N/A</v>
      </c>
      <c r="U186" t="e">
        <f>VLOOKUP($E186,Facilities!$B:$W,MATCH(U$2,Table1[[#Headers],[Facility Name]:[in partner]],0),FALSE)</f>
        <v>#N/A</v>
      </c>
      <c r="V186" t="e">
        <f>VLOOKUP($E186,Facilities!$B:$W,MATCH(V$2,Table1[[#Headers],[Facility Name]:[in partner]],0),FALSE)</f>
        <v>#N/A</v>
      </c>
      <c r="W186" t="e">
        <f>VLOOKUP($E186,Facilities!$B:$W,MATCH(W$2,Table1[[#Headers],[Facility Name]:[in partner]],0),FALSE)</f>
        <v>#N/A</v>
      </c>
      <c r="X186" t="e">
        <f>VLOOKUP($E186,Facilities!$B:$W,MATCH(X$2,Table1[[#Headers],[Facility Name]:[in partner]],0),FALSE)</f>
        <v>#N/A</v>
      </c>
    </row>
    <row r="187" spans="1:24">
      <c r="A187" s="6" t="s">
        <v>1400</v>
      </c>
      <c r="B187" s="6" t="s">
        <v>1401</v>
      </c>
      <c r="C187" s="6" t="s">
        <v>973</v>
      </c>
      <c r="D187" s="6" t="s">
        <v>957</v>
      </c>
      <c r="E187" s="6" t="s">
        <v>299</v>
      </c>
      <c r="F187" t="str">
        <f>VLOOKUP($E187,Facilities!$B:$W,MATCH(F$2,Table1[[#Headers],[Facility Name]:[in partner]],0),FALSE)</f>
        <v>Shoesmith Street</v>
      </c>
      <c r="G187" t="str">
        <f>VLOOKUP($E187,Facilities!$B:$W,MATCH(G$2,Table1[[#Headers],[Facility Name]:[in partner]],0),FALSE)</f>
        <v>Rodney</v>
      </c>
      <c r="H187" t="str">
        <f>VLOOKUP($E187,Facilities!$B:$W,MATCH(H$2,Table1[[#Headers],[Facility Name]:[in partner]],0),FALSE)</f>
        <v>Council-owned</v>
      </c>
      <c r="I187" t="str">
        <f>VLOOKUP($E187,Facilities!$B:$W,MATCH(I$2,Table1[[#Headers],[Facility Name]:[in partner]],0),FALSE)</f>
        <v>Connected Communities</v>
      </c>
      <c r="J187" t="str">
        <f>VLOOKUP($E187,Facilities!$B:$W,MATCH(J$2,Table1[[#Headers],[Facility Name]:[in partner]],0),FALSE)</f>
        <v>Council led</v>
      </c>
      <c r="K187" t="str">
        <f>VLOOKUP($E187,Facilities!$B:$W,MATCH(K$2,Table1[[#Headers],[Facility Name]:[in partner]],0),FALSE)</f>
        <v>Rural Hall</v>
      </c>
      <c r="L187" t="str">
        <f>VLOOKUP($E187,Facilities!$B:$W,MATCH(L$2,Table1[[#Headers],[Facility Name]:[in partner]],0),FALSE)</f>
        <v>Y</v>
      </c>
      <c r="M187" t="str">
        <f>VLOOKUP($E187,Facilities!$B:$W,MATCH(M$2,Table1[[#Headers],[Facility Name]:[in partner]],0),FALSE)</f>
        <v>Internally operated</v>
      </c>
      <c r="N187">
        <f>VLOOKUP($E187,Facilities!$B:$W,MATCH(N$2,Table1[[#Headers],[Facility Name]:[in partner]],0),FALSE)</f>
        <v>0</v>
      </c>
      <c r="O187" t="str">
        <f>VLOOKUP($E187,Facilities!$B:$W,MATCH(O$2,Table1[[#Headers],[Facility Name]:[in partner]],0),FALSE)</f>
        <v>Place &amp; Partner Specialists (Community)</v>
      </c>
      <c r="P187">
        <f>VLOOKUP($E187,Facilities!$B:$W,MATCH(P$2,Table1[[#Headers],[Facility Name]:[in partner]],0),FALSE)</f>
        <v>0</v>
      </c>
      <c r="Q187">
        <f>VLOOKUP($E187,Facilities!$B:$W,MATCH(Q$2,Table1[[#Headers],[Facility Name]:[in partner]],0),FALSE)</f>
        <v>0</v>
      </c>
      <c r="R187">
        <f>VLOOKUP($E187,Facilities!$B:$W,MATCH(R$2,Table1[[#Headers],[Facility Name]:[in partner]],0),FALSE)</f>
        <v>0</v>
      </c>
      <c r="S187">
        <f>VLOOKUP($E187,Facilities!$B:$W,MATCH(S$2,Table1[[#Headers],[Facility Name]:[in partner]],0),FALSE)</f>
        <v>0</v>
      </c>
      <c r="T187" t="str">
        <f>VLOOKUP($E187,Facilities!$B:$W,MATCH(T$2,Table1[[#Headers],[Facility Name]:[in partner]],0),FALSE)</f>
        <v>Y</v>
      </c>
      <c r="U187">
        <f>VLOOKUP($E187,Facilities!$B:$W,MATCH(U$2,Table1[[#Headers],[Facility Name]:[in partner]],0),FALSE)</f>
        <v>0</v>
      </c>
      <c r="V187" t="str">
        <f>VLOOKUP($E187,Facilities!$B:$W,MATCH(V$2,Table1[[#Headers],[Facility Name]:[in partner]],0),FALSE)</f>
        <v>Shoesmith Hall</v>
      </c>
      <c r="W187" t="str">
        <f>VLOOKUP($E187,Facilities!$B:$W,MATCH(W$2,Table1[[#Headers],[Facility Name]:[in partner]],0),FALSE)</f>
        <v>Y</v>
      </c>
      <c r="X187" t="e">
        <f>VLOOKUP($E187,Facilities!$B:$W,MATCH(X$2,Table1[[#Headers],[Facility Name]:[in partner]],0),FALSE)</f>
        <v>#N/A</v>
      </c>
    </row>
    <row r="188" spans="1:24">
      <c r="A188" s="6" t="s">
        <v>1402</v>
      </c>
      <c r="B188" s="6" t="s">
        <v>1403</v>
      </c>
      <c r="C188" s="6" t="s">
        <v>973</v>
      </c>
      <c r="D188" s="6" t="s">
        <v>957</v>
      </c>
      <c r="E188" s="6" t="s">
        <v>256</v>
      </c>
      <c r="F188" t="str">
        <f>VLOOKUP($E188,Facilities!$B:$W,MATCH(F$2,Table1[[#Headers],[Facility Name]:[in partner]],0),FALSE)</f>
        <v>1026 Pakiri Road</v>
      </c>
      <c r="G188" t="str">
        <f>VLOOKUP($E188,Facilities!$B:$W,MATCH(G$2,Table1[[#Headers],[Facility Name]:[in partner]],0),FALSE)</f>
        <v>Rodney</v>
      </c>
      <c r="H188" t="str">
        <f>VLOOKUP($E188,Facilities!$B:$W,MATCH(H$2,Table1[[#Headers],[Facility Name]:[in partner]],0),FALSE)</f>
        <v>Council-owned</v>
      </c>
      <c r="I188" t="str">
        <f>VLOOKUP($E188,Facilities!$B:$W,MATCH(I$2,Table1[[#Headers],[Facility Name]:[in partner]],0),FALSE)</f>
        <v>Connected Communities</v>
      </c>
      <c r="J188" t="str">
        <f>VLOOKUP($E188,Facilities!$B:$W,MATCH(J$2,Table1[[#Headers],[Facility Name]:[in partner]],0),FALSE)</f>
        <v>Community led</v>
      </c>
      <c r="K188" t="str">
        <f>VLOOKUP($E188,Facilities!$B:$W,MATCH(K$2,Table1[[#Headers],[Facility Name]:[in partner]],0),FALSE)</f>
        <v>Rural Hall</v>
      </c>
      <c r="L188" t="str">
        <f>VLOOKUP($E188,Facilities!$B:$W,MATCH(L$2,Table1[[#Headers],[Facility Name]:[in partner]],0),FALSE)</f>
        <v>Y</v>
      </c>
      <c r="M188" t="str">
        <f>VLOOKUP($E188,Facilities!$B:$W,MATCH(M$2,Table1[[#Headers],[Facility Name]:[in partner]],0),FALSE)</f>
        <v>Committee operated</v>
      </c>
      <c r="N188">
        <f>VLOOKUP($E188,Facilities!$B:$W,MATCH(N$2,Table1[[#Headers],[Facility Name]:[in partner]],0),FALSE)</f>
        <v>0</v>
      </c>
      <c r="O188" t="str">
        <f>VLOOKUP($E188,Facilities!$B:$W,MATCH(O$2,Table1[[#Headers],[Facility Name]:[in partner]],0),FALSE)</f>
        <v>Place &amp; Partner Specialists (Community)</v>
      </c>
      <c r="P188">
        <f>VLOOKUP($E188,Facilities!$B:$W,MATCH(P$2,Table1[[#Headers],[Facility Name]:[in partner]],0),FALSE)</f>
        <v>0</v>
      </c>
      <c r="Q188">
        <f>VLOOKUP($E188,Facilities!$B:$W,MATCH(Q$2,Table1[[#Headers],[Facility Name]:[in partner]],0),FALSE)</f>
        <v>0</v>
      </c>
      <c r="R188">
        <f>VLOOKUP($E188,Facilities!$B:$W,MATCH(R$2,Table1[[#Headers],[Facility Name]:[in partner]],0),FALSE)</f>
        <v>0</v>
      </c>
      <c r="S188">
        <f>VLOOKUP($E188,Facilities!$B:$W,MATCH(S$2,Table1[[#Headers],[Facility Name]:[in partner]],0),FALSE)</f>
        <v>0</v>
      </c>
      <c r="T188" t="str">
        <f>VLOOKUP($E188,Facilities!$B:$W,MATCH(T$2,Table1[[#Headers],[Facility Name]:[in partner]],0),FALSE)</f>
        <v>Y</v>
      </c>
      <c r="U188">
        <f>VLOOKUP($E188,Facilities!$B:$W,MATCH(U$2,Table1[[#Headers],[Facility Name]:[in partner]],0),FALSE)</f>
        <v>0</v>
      </c>
      <c r="V188" t="str">
        <f>VLOOKUP($E188,Facilities!$B:$W,MATCH(V$2,Table1[[#Headers],[Facility Name]:[in partner]],0),FALSE)</f>
        <v>Pakiri Hall</v>
      </c>
      <c r="W188" t="str">
        <f>VLOOKUP($E188,Facilities!$B:$W,MATCH(W$2,Table1[[#Headers],[Facility Name]:[in partner]],0),FALSE)</f>
        <v>N</v>
      </c>
      <c r="X188" t="str">
        <f>VLOOKUP($E188,Facilities!$B:$W,MATCH(X$2,Table1[[#Headers],[Facility Name]:[in partner]],0),FALSE)</f>
        <v>Pakiri Hall</v>
      </c>
    </row>
    <row r="189" spans="1:24">
      <c r="A189" s="6" t="s">
        <v>1404</v>
      </c>
      <c r="B189" s="6" t="s">
        <v>1405</v>
      </c>
      <c r="C189" s="6" t="s">
        <v>973</v>
      </c>
      <c r="D189" s="6" t="s">
        <v>957</v>
      </c>
      <c r="E189" s="6" t="s">
        <v>322</v>
      </c>
      <c r="F189" t="str">
        <f>VLOOKUP($E189,Facilities!$B:$W,MATCH(F$2,Table1[[#Headers],[Facility Name]:[in partner]],0),FALSE)</f>
        <v>2 Naumai Road</v>
      </c>
      <c r="G189" t="str">
        <f>VLOOKUP($E189,Facilities!$B:$W,MATCH(G$2,Table1[[#Headers],[Facility Name]:[in partner]],0),FALSE)</f>
        <v>Rodney</v>
      </c>
      <c r="H189" t="str">
        <f>VLOOKUP($E189,Facilities!$B:$W,MATCH(H$2,Table1[[#Headers],[Facility Name]:[in partner]],0),FALSE)</f>
        <v>Council-owned</v>
      </c>
      <c r="I189" t="str">
        <f>VLOOKUP($E189,Facilities!$B:$W,MATCH(I$2,Table1[[#Headers],[Facility Name]:[in partner]],0),FALSE)</f>
        <v>Connected Communities</v>
      </c>
      <c r="J189" t="str">
        <f>VLOOKUP($E189,Facilities!$B:$W,MATCH(J$2,Table1[[#Headers],[Facility Name]:[in partner]],0),FALSE)</f>
        <v>Community led</v>
      </c>
      <c r="K189" t="str">
        <f>VLOOKUP($E189,Facilities!$B:$W,MATCH(K$2,Table1[[#Headers],[Facility Name]:[in partner]],0),FALSE)</f>
        <v>Rural Hall</v>
      </c>
      <c r="L189" t="str">
        <f>VLOOKUP($E189,Facilities!$B:$W,MATCH(L$2,Table1[[#Headers],[Facility Name]:[in partner]],0),FALSE)</f>
        <v>Y</v>
      </c>
      <c r="M189" t="str">
        <f>VLOOKUP($E189,Facilities!$B:$W,MATCH(M$2,Table1[[#Headers],[Facility Name]:[in partner]],0),FALSE)</f>
        <v>Committee operated</v>
      </c>
      <c r="N189">
        <f>VLOOKUP($E189,Facilities!$B:$W,MATCH(N$2,Table1[[#Headers],[Facility Name]:[in partner]],0),FALSE)</f>
        <v>0</v>
      </c>
      <c r="O189" t="str">
        <f>VLOOKUP($E189,Facilities!$B:$W,MATCH(O$2,Table1[[#Headers],[Facility Name]:[in partner]],0),FALSE)</f>
        <v>Place &amp; Partner Specialists (Community)</v>
      </c>
      <c r="P189">
        <f>VLOOKUP($E189,Facilities!$B:$W,MATCH(P$2,Table1[[#Headers],[Facility Name]:[in partner]],0),FALSE)</f>
        <v>0</v>
      </c>
      <c r="Q189">
        <f>VLOOKUP($E189,Facilities!$B:$W,MATCH(Q$2,Table1[[#Headers],[Facility Name]:[in partner]],0),FALSE)</f>
        <v>0</v>
      </c>
      <c r="R189">
        <f>VLOOKUP($E189,Facilities!$B:$W,MATCH(R$2,Table1[[#Headers],[Facility Name]:[in partner]],0),FALSE)</f>
        <v>0</v>
      </c>
      <c r="S189">
        <f>VLOOKUP($E189,Facilities!$B:$W,MATCH(S$2,Table1[[#Headers],[Facility Name]:[in partner]],0),FALSE)</f>
        <v>0</v>
      </c>
      <c r="T189" t="str">
        <f>VLOOKUP($E189,Facilities!$B:$W,MATCH(T$2,Table1[[#Headers],[Facility Name]:[in partner]],0),FALSE)</f>
        <v>Y</v>
      </c>
      <c r="U189">
        <f>VLOOKUP($E189,Facilities!$B:$W,MATCH(U$2,Table1[[#Headers],[Facility Name]:[in partner]],0),FALSE)</f>
        <v>0</v>
      </c>
      <c r="V189" t="str">
        <f>VLOOKUP($E189,Facilities!$B:$W,MATCH(V$2,Table1[[#Headers],[Facility Name]:[in partner]],0),FALSE)</f>
        <v>Tauhoa (Victoria) Hall</v>
      </c>
      <c r="W189" t="str">
        <f>VLOOKUP($E189,Facilities!$B:$W,MATCH(W$2,Table1[[#Headers],[Facility Name]:[in partner]],0),FALSE)</f>
        <v>N</v>
      </c>
      <c r="X189" t="str">
        <f>VLOOKUP($E189,Facilities!$B:$W,MATCH(X$2,Table1[[#Headers],[Facility Name]:[in partner]],0),FALSE)</f>
        <v>Tauhoa (Victoria) Hall</v>
      </c>
    </row>
    <row r="190" spans="1:24">
      <c r="A190" s="6" t="s">
        <v>1406</v>
      </c>
      <c r="B190" s="6" t="s">
        <v>1407</v>
      </c>
      <c r="C190" s="6" t="s">
        <v>973</v>
      </c>
      <c r="D190" s="6" t="s">
        <v>957</v>
      </c>
      <c r="E190" s="6" t="s">
        <v>379</v>
      </c>
      <c r="F190" t="str">
        <f>VLOOKUP($E190,Facilities!$B:$W,MATCH(F$2,Table1[[#Headers],[Facility Name]:[in partner]],0),FALSE)</f>
        <v>439 Waitoki Road</v>
      </c>
      <c r="G190" t="str">
        <f>VLOOKUP($E190,Facilities!$B:$W,MATCH(G$2,Table1[[#Headers],[Facility Name]:[in partner]],0),FALSE)</f>
        <v>Rodney</v>
      </c>
      <c r="H190" t="str">
        <f>VLOOKUP($E190,Facilities!$B:$W,MATCH(H$2,Table1[[#Headers],[Facility Name]:[in partner]],0),FALSE)</f>
        <v>Council-owned</v>
      </c>
      <c r="I190" t="str">
        <f>VLOOKUP($E190,Facilities!$B:$W,MATCH(I$2,Table1[[#Headers],[Facility Name]:[in partner]],0),FALSE)</f>
        <v>Connected Communities</v>
      </c>
      <c r="J190" t="str">
        <f>VLOOKUP($E190,Facilities!$B:$W,MATCH(J$2,Table1[[#Headers],[Facility Name]:[in partner]],0),FALSE)</f>
        <v>Council led</v>
      </c>
      <c r="K190" t="str">
        <f>VLOOKUP($E190,Facilities!$B:$W,MATCH(K$2,Table1[[#Headers],[Facility Name]:[in partner]],0),FALSE)</f>
        <v>Rural Hall</v>
      </c>
      <c r="L190" t="str">
        <f>VLOOKUP($E190,Facilities!$B:$W,MATCH(L$2,Table1[[#Headers],[Facility Name]:[in partner]],0),FALSE)</f>
        <v>Y</v>
      </c>
      <c r="M190" t="str">
        <f>VLOOKUP($E190,Facilities!$B:$W,MATCH(M$2,Table1[[#Headers],[Facility Name]:[in partner]],0),FALSE)</f>
        <v>Internally operated</v>
      </c>
      <c r="N190">
        <f>VLOOKUP($E190,Facilities!$B:$W,MATCH(N$2,Table1[[#Headers],[Facility Name]:[in partner]],0),FALSE)</f>
        <v>0</v>
      </c>
      <c r="O190" t="str">
        <f>VLOOKUP($E190,Facilities!$B:$W,MATCH(O$2,Table1[[#Headers],[Facility Name]:[in partner]],0),FALSE)</f>
        <v>Place &amp; Partner Specialists (Community)</v>
      </c>
      <c r="P190">
        <f>VLOOKUP($E190,Facilities!$B:$W,MATCH(P$2,Table1[[#Headers],[Facility Name]:[in partner]],0),FALSE)</f>
        <v>0</v>
      </c>
      <c r="Q190">
        <f>VLOOKUP($E190,Facilities!$B:$W,MATCH(Q$2,Table1[[#Headers],[Facility Name]:[in partner]],0),FALSE)</f>
        <v>0</v>
      </c>
      <c r="R190">
        <f>VLOOKUP($E190,Facilities!$B:$W,MATCH(R$2,Table1[[#Headers],[Facility Name]:[in partner]],0),FALSE)</f>
        <v>0</v>
      </c>
      <c r="S190">
        <f>VLOOKUP($E190,Facilities!$B:$W,MATCH(S$2,Table1[[#Headers],[Facility Name]:[in partner]],0),FALSE)</f>
        <v>0</v>
      </c>
      <c r="T190" t="str">
        <f>VLOOKUP($E190,Facilities!$B:$W,MATCH(T$2,Table1[[#Headers],[Facility Name]:[in partner]],0),FALSE)</f>
        <v>Y</v>
      </c>
      <c r="U190">
        <f>VLOOKUP($E190,Facilities!$B:$W,MATCH(U$2,Table1[[#Headers],[Facility Name]:[in partner]],0),FALSE)</f>
        <v>0</v>
      </c>
      <c r="V190" t="str">
        <f>VLOOKUP($E190,Facilities!$B:$W,MATCH(V$2,Table1[[#Headers],[Facility Name]:[in partner]],0),FALSE)</f>
        <v>Wainui Hall</v>
      </c>
      <c r="W190" t="str">
        <f>VLOOKUP($E190,Facilities!$B:$W,MATCH(W$2,Table1[[#Headers],[Facility Name]:[in partner]],0),FALSE)</f>
        <v>Y</v>
      </c>
      <c r="X190" t="e">
        <f>VLOOKUP($E190,Facilities!$B:$W,MATCH(X$2,Table1[[#Headers],[Facility Name]:[in partner]],0),FALSE)</f>
        <v>#N/A</v>
      </c>
    </row>
    <row r="191" spans="1:24">
      <c r="A191" s="6" t="s">
        <v>1408</v>
      </c>
      <c r="B191" s="6" t="s">
        <v>1409</v>
      </c>
      <c r="C191" s="6" t="s">
        <v>956</v>
      </c>
      <c r="D191" s="6" t="s">
        <v>1171</v>
      </c>
      <c r="E191" s="6" t="s">
        <v>1410</v>
      </c>
      <c r="F191" t="e">
        <f>VLOOKUP($E191,Facilities!$B:$W,MATCH(F$2,Table1[[#Headers],[Facility Name]:[in partner]],0),FALSE)</f>
        <v>#N/A</v>
      </c>
      <c r="G191" t="e">
        <f>VLOOKUP($E191,Facilities!$B:$W,MATCH(G$2,Table1[[#Headers],[Facility Name]:[in partner]],0),FALSE)</f>
        <v>#N/A</v>
      </c>
      <c r="H191" t="e">
        <f>VLOOKUP($E191,Facilities!$B:$W,MATCH(H$2,Table1[[#Headers],[Facility Name]:[in partner]],0),FALSE)</f>
        <v>#N/A</v>
      </c>
      <c r="I191" t="e">
        <f>VLOOKUP($E191,Facilities!$B:$W,MATCH(I$2,Table1[[#Headers],[Facility Name]:[in partner]],0),FALSE)</f>
        <v>#N/A</v>
      </c>
      <c r="J191" t="e">
        <f>VLOOKUP($E191,Facilities!$B:$W,MATCH(J$2,Table1[[#Headers],[Facility Name]:[in partner]],0),FALSE)</f>
        <v>#N/A</v>
      </c>
      <c r="K191" t="e">
        <f>VLOOKUP($E191,Facilities!$B:$W,MATCH(K$2,Table1[[#Headers],[Facility Name]:[in partner]],0),FALSE)</f>
        <v>#N/A</v>
      </c>
      <c r="L191" t="e">
        <f>VLOOKUP($E191,Facilities!$B:$W,MATCH(L$2,Table1[[#Headers],[Facility Name]:[in partner]],0),FALSE)</f>
        <v>#N/A</v>
      </c>
      <c r="M191" t="e">
        <f>VLOOKUP($E191,Facilities!$B:$W,MATCH(M$2,Table1[[#Headers],[Facility Name]:[in partner]],0),FALSE)</f>
        <v>#N/A</v>
      </c>
      <c r="N191" t="e">
        <f>VLOOKUP($E191,Facilities!$B:$W,MATCH(N$2,Table1[[#Headers],[Facility Name]:[in partner]],0),FALSE)</f>
        <v>#N/A</v>
      </c>
      <c r="O191" t="e">
        <f>VLOOKUP($E191,Facilities!$B:$W,MATCH(O$2,Table1[[#Headers],[Facility Name]:[in partner]],0),FALSE)</f>
        <v>#N/A</v>
      </c>
      <c r="P191" t="e">
        <f>VLOOKUP($E191,Facilities!$B:$W,MATCH(P$2,Table1[[#Headers],[Facility Name]:[in partner]],0),FALSE)</f>
        <v>#N/A</v>
      </c>
      <c r="Q191" t="e">
        <f>VLOOKUP($E191,Facilities!$B:$W,MATCH(Q$2,Table1[[#Headers],[Facility Name]:[in partner]],0),FALSE)</f>
        <v>#N/A</v>
      </c>
      <c r="R191" t="e">
        <f>VLOOKUP($E191,Facilities!$B:$W,MATCH(R$2,Table1[[#Headers],[Facility Name]:[in partner]],0),FALSE)</f>
        <v>#N/A</v>
      </c>
      <c r="S191" t="e">
        <f>VLOOKUP($E191,Facilities!$B:$W,MATCH(S$2,Table1[[#Headers],[Facility Name]:[in partner]],0),FALSE)</f>
        <v>#N/A</v>
      </c>
      <c r="T191" t="e">
        <f>VLOOKUP($E191,Facilities!$B:$W,MATCH(T$2,Table1[[#Headers],[Facility Name]:[in partner]],0),FALSE)</f>
        <v>#N/A</v>
      </c>
      <c r="U191" t="e">
        <f>VLOOKUP($E191,Facilities!$B:$W,MATCH(U$2,Table1[[#Headers],[Facility Name]:[in partner]],0),FALSE)</f>
        <v>#N/A</v>
      </c>
      <c r="V191" t="e">
        <f>VLOOKUP($E191,Facilities!$B:$W,MATCH(V$2,Table1[[#Headers],[Facility Name]:[in partner]],0),FALSE)</f>
        <v>#N/A</v>
      </c>
      <c r="W191" t="e">
        <f>VLOOKUP($E191,Facilities!$B:$W,MATCH(W$2,Table1[[#Headers],[Facility Name]:[in partner]],0),FALSE)</f>
        <v>#N/A</v>
      </c>
      <c r="X191" t="e">
        <f>VLOOKUP($E191,Facilities!$B:$W,MATCH(X$2,Table1[[#Headers],[Facility Name]:[in partner]],0),FALSE)</f>
        <v>#N/A</v>
      </c>
    </row>
    <row r="192" spans="1:24">
      <c r="A192" s="6" t="s">
        <v>1411</v>
      </c>
      <c r="B192" s="6" t="s">
        <v>1412</v>
      </c>
      <c r="C192" s="6" t="s">
        <v>963</v>
      </c>
      <c r="D192" s="6" t="s">
        <v>1081</v>
      </c>
      <c r="E192" s="6" t="s">
        <v>1413</v>
      </c>
      <c r="F192" t="e">
        <f>VLOOKUP($E192,Facilities!$B:$W,MATCH(F$2,Table1[[#Headers],[Facility Name]:[in partner]],0),FALSE)</f>
        <v>#N/A</v>
      </c>
      <c r="G192" t="e">
        <f>VLOOKUP($E192,Facilities!$B:$W,MATCH(G$2,Table1[[#Headers],[Facility Name]:[in partner]],0),FALSE)</f>
        <v>#N/A</v>
      </c>
      <c r="H192" t="e">
        <f>VLOOKUP($E192,Facilities!$B:$W,MATCH(H$2,Table1[[#Headers],[Facility Name]:[in partner]],0),FALSE)</f>
        <v>#N/A</v>
      </c>
      <c r="I192" t="e">
        <f>VLOOKUP($E192,Facilities!$B:$W,MATCH(I$2,Table1[[#Headers],[Facility Name]:[in partner]],0),FALSE)</f>
        <v>#N/A</v>
      </c>
      <c r="J192" t="e">
        <f>VLOOKUP($E192,Facilities!$B:$W,MATCH(J$2,Table1[[#Headers],[Facility Name]:[in partner]],0),FALSE)</f>
        <v>#N/A</v>
      </c>
      <c r="K192" t="e">
        <f>VLOOKUP($E192,Facilities!$B:$W,MATCH(K$2,Table1[[#Headers],[Facility Name]:[in partner]],0),FALSE)</f>
        <v>#N/A</v>
      </c>
      <c r="L192" t="e">
        <f>VLOOKUP($E192,Facilities!$B:$W,MATCH(L$2,Table1[[#Headers],[Facility Name]:[in partner]],0),FALSE)</f>
        <v>#N/A</v>
      </c>
      <c r="M192" t="e">
        <f>VLOOKUP($E192,Facilities!$B:$W,MATCH(M$2,Table1[[#Headers],[Facility Name]:[in partner]],0),FALSE)</f>
        <v>#N/A</v>
      </c>
      <c r="N192" t="e">
        <f>VLOOKUP($E192,Facilities!$B:$W,MATCH(N$2,Table1[[#Headers],[Facility Name]:[in partner]],0),FALSE)</f>
        <v>#N/A</v>
      </c>
      <c r="O192" t="e">
        <f>VLOOKUP($E192,Facilities!$B:$W,MATCH(O$2,Table1[[#Headers],[Facility Name]:[in partner]],0),FALSE)</f>
        <v>#N/A</v>
      </c>
      <c r="P192" t="e">
        <f>VLOOKUP($E192,Facilities!$B:$W,MATCH(P$2,Table1[[#Headers],[Facility Name]:[in partner]],0),FALSE)</f>
        <v>#N/A</v>
      </c>
      <c r="Q192" t="e">
        <f>VLOOKUP($E192,Facilities!$B:$W,MATCH(Q$2,Table1[[#Headers],[Facility Name]:[in partner]],0),FALSE)</f>
        <v>#N/A</v>
      </c>
      <c r="R192" t="e">
        <f>VLOOKUP($E192,Facilities!$B:$W,MATCH(R$2,Table1[[#Headers],[Facility Name]:[in partner]],0),FALSE)</f>
        <v>#N/A</v>
      </c>
      <c r="S192" t="e">
        <f>VLOOKUP($E192,Facilities!$B:$W,MATCH(S$2,Table1[[#Headers],[Facility Name]:[in partner]],0),FALSE)</f>
        <v>#N/A</v>
      </c>
      <c r="T192" t="e">
        <f>VLOOKUP($E192,Facilities!$B:$W,MATCH(T$2,Table1[[#Headers],[Facility Name]:[in partner]],0),FALSE)</f>
        <v>#N/A</v>
      </c>
      <c r="U192" t="e">
        <f>VLOOKUP($E192,Facilities!$B:$W,MATCH(U$2,Table1[[#Headers],[Facility Name]:[in partner]],0),FALSE)</f>
        <v>#N/A</v>
      </c>
      <c r="V192" t="e">
        <f>VLOOKUP($E192,Facilities!$B:$W,MATCH(V$2,Table1[[#Headers],[Facility Name]:[in partner]],0),FALSE)</f>
        <v>#N/A</v>
      </c>
      <c r="W192" t="e">
        <f>VLOOKUP($E192,Facilities!$B:$W,MATCH(W$2,Table1[[#Headers],[Facility Name]:[in partner]],0),FALSE)</f>
        <v>#N/A</v>
      </c>
      <c r="X192" t="e">
        <f>VLOOKUP($E192,Facilities!$B:$W,MATCH(X$2,Table1[[#Headers],[Facility Name]:[in partner]],0),FALSE)</f>
        <v>#N/A</v>
      </c>
    </row>
    <row r="193" spans="1:24">
      <c r="A193" s="6" t="s">
        <v>1414</v>
      </c>
      <c r="B193" s="6" t="s">
        <v>1415</v>
      </c>
      <c r="C193" s="6" t="s">
        <v>963</v>
      </c>
      <c r="D193" s="6" t="s">
        <v>964</v>
      </c>
      <c r="E193" s="6" t="s">
        <v>1416</v>
      </c>
      <c r="F193" t="e">
        <f>VLOOKUP($E193,Facilities!$B:$W,MATCH(F$2,Table1[[#Headers],[Facility Name]:[in partner]],0),FALSE)</f>
        <v>#N/A</v>
      </c>
      <c r="G193" t="e">
        <f>VLOOKUP($E193,Facilities!$B:$W,MATCH(G$2,Table1[[#Headers],[Facility Name]:[in partner]],0),FALSE)</f>
        <v>#N/A</v>
      </c>
      <c r="H193" t="e">
        <f>VLOOKUP($E193,Facilities!$B:$W,MATCH(H$2,Table1[[#Headers],[Facility Name]:[in partner]],0),FALSE)</f>
        <v>#N/A</v>
      </c>
      <c r="I193" t="e">
        <f>VLOOKUP($E193,Facilities!$B:$W,MATCH(I$2,Table1[[#Headers],[Facility Name]:[in partner]],0),FALSE)</f>
        <v>#N/A</v>
      </c>
      <c r="J193" t="e">
        <f>VLOOKUP($E193,Facilities!$B:$W,MATCH(J$2,Table1[[#Headers],[Facility Name]:[in partner]],0),FALSE)</f>
        <v>#N/A</v>
      </c>
      <c r="K193" t="e">
        <f>VLOOKUP($E193,Facilities!$B:$W,MATCH(K$2,Table1[[#Headers],[Facility Name]:[in partner]],0),FALSE)</f>
        <v>#N/A</v>
      </c>
      <c r="L193" t="e">
        <f>VLOOKUP($E193,Facilities!$B:$W,MATCH(L$2,Table1[[#Headers],[Facility Name]:[in partner]],0),FALSE)</f>
        <v>#N/A</v>
      </c>
      <c r="M193" t="e">
        <f>VLOOKUP($E193,Facilities!$B:$W,MATCH(M$2,Table1[[#Headers],[Facility Name]:[in partner]],0),FALSE)</f>
        <v>#N/A</v>
      </c>
      <c r="N193" t="e">
        <f>VLOOKUP($E193,Facilities!$B:$W,MATCH(N$2,Table1[[#Headers],[Facility Name]:[in partner]],0),FALSE)</f>
        <v>#N/A</v>
      </c>
      <c r="O193" t="e">
        <f>VLOOKUP($E193,Facilities!$B:$W,MATCH(O$2,Table1[[#Headers],[Facility Name]:[in partner]],0),FALSE)</f>
        <v>#N/A</v>
      </c>
      <c r="P193" t="e">
        <f>VLOOKUP($E193,Facilities!$B:$W,MATCH(P$2,Table1[[#Headers],[Facility Name]:[in partner]],0),FALSE)</f>
        <v>#N/A</v>
      </c>
      <c r="Q193" t="e">
        <f>VLOOKUP($E193,Facilities!$B:$W,MATCH(Q$2,Table1[[#Headers],[Facility Name]:[in partner]],0),FALSE)</f>
        <v>#N/A</v>
      </c>
      <c r="R193" t="e">
        <f>VLOOKUP($E193,Facilities!$B:$W,MATCH(R$2,Table1[[#Headers],[Facility Name]:[in partner]],0),FALSE)</f>
        <v>#N/A</v>
      </c>
      <c r="S193" t="e">
        <f>VLOOKUP($E193,Facilities!$B:$W,MATCH(S$2,Table1[[#Headers],[Facility Name]:[in partner]],0),FALSE)</f>
        <v>#N/A</v>
      </c>
      <c r="T193" t="e">
        <f>VLOOKUP($E193,Facilities!$B:$W,MATCH(T$2,Table1[[#Headers],[Facility Name]:[in partner]],0),FALSE)</f>
        <v>#N/A</v>
      </c>
      <c r="U193" t="e">
        <f>VLOOKUP($E193,Facilities!$B:$W,MATCH(U$2,Table1[[#Headers],[Facility Name]:[in partner]],0),FALSE)</f>
        <v>#N/A</v>
      </c>
      <c r="V193" t="e">
        <f>VLOOKUP($E193,Facilities!$B:$W,MATCH(V$2,Table1[[#Headers],[Facility Name]:[in partner]],0),FALSE)</f>
        <v>#N/A</v>
      </c>
      <c r="W193" t="e">
        <f>VLOOKUP($E193,Facilities!$B:$W,MATCH(W$2,Table1[[#Headers],[Facility Name]:[in partner]],0),FALSE)</f>
        <v>#N/A</v>
      </c>
      <c r="X193" t="e">
        <f>VLOOKUP($E193,Facilities!$B:$W,MATCH(X$2,Table1[[#Headers],[Facility Name]:[in partner]],0),FALSE)</f>
        <v>#N/A</v>
      </c>
    </row>
    <row r="194" spans="1:24">
      <c r="A194" s="6" t="s">
        <v>1417</v>
      </c>
      <c r="B194" s="6" t="s">
        <v>1417</v>
      </c>
      <c r="C194" s="6" t="s">
        <v>973</v>
      </c>
      <c r="D194" s="6" t="s">
        <v>981</v>
      </c>
      <c r="E194" s="6" t="s">
        <v>1418</v>
      </c>
      <c r="F194" t="e">
        <f>VLOOKUP($E194,Facilities!$B:$W,MATCH(F$2,Table1[[#Headers],[Facility Name]:[in partner]],0),FALSE)</f>
        <v>#N/A</v>
      </c>
      <c r="G194" t="e">
        <f>VLOOKUP($E194,Facilities!$B:$W,MATCH(G$2,Table1[[#Headers],[Facility Name]:[in partner]],0),FALSE)</f>
        <v>#N/A</v>
      </c>
      <c r="H194" t="e">
        <f>VLOOKUP($E194,Facilities!$B:$W,MATCH(H$2,Table1[[#Headers],[Facility Name]:[in partner]],0),FALSE)</f>
        <v>#N/A</v>
      </c>
      <c r="I194" t="e">
        <f>VLOOKUP($E194,Facilities!$B:$W,MATCH(I$2,Table1[[#Headers],[Facility Name]:[in partner]],0),FALSE)</f>
        <v>#N/A</v>
      </c>
      <c r="J194" t="e">
        <f>VLOOKUP($E194,Facilities!$B:$W,MATCH(J$2,Table1[[#Headers],[Facility Name]:[in partner]],0),FALSE)</f>
        <v>#N/A</v>
      </c>
      <c r="K194" t="e">
        <f>VLOOKUP($E194,Facilities!$B:$W,MATCH(K$2,Table1[[#Headers],[Facility Name]:[in partner]],0),FALSE)</f>
        <v>#N/A</v>
      </c>
      <c r="L194" t="e">
        <f>VLOOKUP($E194,Facilities!$B:$W,MATCH(L$2,Table1[[#Headers],[Facility Name]:[in partner]],0),FALSE)</f>
        <v>#N/A</v>
      </c>
      <c r="M194" t="e">
        <f>VLOOKUP($E194,Facilities!$B:$W,MATCH(M$2,Table1[[#Headers],[Facility Name]:[in partner]],0),FALSE)</f>
        <v>#N/A</v>
      </c>
      <c r="N194" t="e">
        <f>VLOOKUP($E194,Facilities!$B:$W,MATCH(N$2,Table1[[#Headers],[Facility Name]:[in partner]],0),FALSE)</f>
        <v>#N/A</v>
      </c>
      <c r="O194" t="e">
        <f>VLOOKUP($E194,Facilities!$B:$W,MATCH(O$2,Table1[[#Headers],[Facility Name]:[in partner]],0),FALSE)</f>
        <v>#N/A</v>
      </c>
      <c r="P194" t="e">
        <f>VLOOKUP($E194,Facilities!$B:$W,MATCH(P$2,Table1[[#Headers],[Facility Name]:[in partner]],0),FALSE)</f>
        <v>#N/A</v>
      </c>
      <c r="Q194" t="e">
        <f>VLOOKUP($E194,Facilities!$B:$W,MATCH(Q$2,Table1[[#Headers],[Facility Name]:[in partner]],0),FALSE)</f>
        <v>#N/A</v>
      </c>
      <c r="R194" t="e">
        <f>VLOOKUP($E194,Facilities!$B:$W,MATCH(R$2,Table1[[#Headers],[Facility Name]:[in partner]],0),FALSE)</f>
        <v>#N/A</v>
      </c>
      <c r="S194" t="e">
        <f>VLOOKUP($E194,Facilities!$B:$W,MATCH(S$2,Table1[[#Headers],[Facility Name]:[in partner]],0),FALSE)</f>
        <v>#N/A</v>
      </c>
      <c r="T194" t="e">
        <f>VLOOKUP($E194,Facilities!$B:$W,MATCH(T$2,Table1[[#Headers],[Facility Name]:[in partner]],0),FALSE)</f>
        <v>#N/A</v>
      </c>
      <c r="U194" t="e">
        <f>VLOOKUP($E194,Facilities!$B:$W,MATCH(U$2,Table1[[#Headers],[Facility Name]:[in partner]],0),FALSE)</f>
        <v>#N/A</v>
      </c>
      <c r="V194" t="e">
        <f>VLOOKUP($E194,Facilities!$B:$W,MATCH(V$2,Table1[[#Headers],[Facility Name]:[in partner]],0),FALSE)</f>
        <v>#N/A</v>
      </c>
      <c r="W194" t="e">
        <f>VLOOKUP($E194,Facilities!$B:$W,MATCH(W$2,Table1[[#Headers],[Facility Name]:[in partner]],0),FALSE)</f>
        <v>#N/A</v>
      </c>
      <c r="X194" t="e">
        <f>VLOOKUP($E194,Facilities!$B:$W,MATCH(X$2,Table1[[#Headers],[Facility Name]:[in partner]],0),FALSE)</f>
        <v>#N/A</v>
      </c>
    </row>
    <row r="195" spans="1:24">
      <c r="A195" s="6" t="s">
        <v>1419</v>
      </c>
      <c r="B195" s="6" t="s">
        <v>1420</v>
      </c>
      <c r="C195" s="6" t="s">
        <v>973</v>
      </c>
      <c r="D195" s="6" t="s">
        <v>981</v>
      </c>
      <c r="E195" s="6" t="s">
        <v>1421</v>
      </c>
      <c r="F195" t="e">
        <f>VLOOKUP($E195,Facilities!$B:$W,MATCH(F$2,Table1[[#Headers],[Facility Name]:[in partner]],0),FALSE)</f>
        <v>#N/A</v>
      </c>
      <c r="G195" t="e">
        <f>VLOOKUP($E195,Facilities!$B:$W,MATCH(G$2,Table1[[#Headers],[Facility Name]:[in partner]],0),FALSE)</f>
        <v>#N/A</v>
      </c>
      <c r="H195" t="e">
        <f>VLOOKUP($E195,Facilities!$B:$W,MATCH(H$2,Table1[[#Headers],[Facility Name]:[in partner]],0),FALSE)</f>
        <v>#N/A</v>
      </c>
      <c r="I195" t="e">
        <f>VLOOKUP($E195,Facilities!$B:$W,MATCH(I$2,Table1[[#Headers],[Facility Name]:[in partner]],0),FALSE)</f>
        <v>#N/A</v>
      </c>
      <c r="J195" t="e">
        <f>VLOOKUP($E195,Facilities!$B:$W,MATCH(J$2,Table1[[#Headers],[Facility Name]:[in partner]],0),FALSE)</f>
        <v>#N/A</v>
      </c>
      <c r="K195" t="e">
        <f>VLOOKUP($E195,Facilities!$B:$W,MATCH(K$2,Table1[[#Headers],[Facility Name]:[in partner]],0),FALSE)</f>
        <v>#N/A</v>
      </c>
      <c r="L195" t="e">
        <f>VLOOKUP($E195,Facilities!$B:$W,MATCH(L$2,Table1[[#Headers],[Facility Name]:[in partner]],0),FALSE)</f>
        <v>#N/A</v>
      </c>
      <c r="M195" t="e">
        <f>VLOOKUP($E195,Facilities!$B:$W,MATCH(M$2,Table1[[#Headers],[Facility Name]:[in partner]],0),FALSE)</f>
        <v>#N/A</v>
      </c>
      <c r="N195" t="e">
        <f>VLOOKUP($E195,Facilities!$B:$W,MATCH(N$2,Table1[[#Headers],[Facility Name]:[in partner]],0),FALSE)</f>
        <v>#N/A</v>
      </c>
      <c r="O195" t="e">
        <f>VLOOKUP($E195,Facilities!$B:$W,MATCH(O$2,Table1[[#Headers],[Facility Name]:[in partner]],0),FALSE)</f>
        <v>#N/A</v>
      </c>
      <c r="P195" t="e">
        <f>VLOOKUP($E195,Facilities!$B:$W,MATCH(P$2,Table1[[#Headers],[Facility Name]:[in partner]],0),FALSE)</f>
        <v>#N/A</v>
      </c>
      <c r="Q195" t="e">
        <f>VLOOKUP($E195,Facilities!$B:$W,MATCH(Q$2,Table1[[#Headers],[Facility Name]:[in partner]],0),FALSE)</f>
        <v>#N/A</v>
      </c>
      <c r="R195" t="e">
        <f>VLOOKUP($E195,Facilities!$B:$W,MATCH(R$2,Table1[[#Headers],[Facility Name]:[in partner]],0),FALSE)</f>
        <v>#N/A</v>
      </c>
      <c r="S195" t="e">
        <f>VLOOKUP($E195,Facilities!$B:$W,MATCH(S$2,Table1[[#Headers],[Facility Name]:[in partner]],0),FALSE)</f>
        <v>#N/A</v>
      </c>
      <c r="T195" t="e">
        <f>VLOOKUP($E195,Facilities!$B:$W,MATCH(T$2,Table1[[#Headers],[Facility Name]:[in partner]],0),FALSE)</f>
        <v>#N/A</v>
      </c>
      <c r="U195" t="e">
        <f>VLOOKUP($E195,Facilities!$B:$W,MATCH(U$2,Table1[[#Headers],[Facility Name]:[in partner]],0),FALSE)</f>
        <v>#N/A</v>
      </c>
      <c r="V195" t="e">
        <f>VLOOKUP($E195,Facilities!$B:$W,MATCH(V$2,Table1[[#Headers],[Facility Name]:[in partner]],0),FALSE)</f>
        <v>#N/A</v>
      </c>
      <c r="W195" t="e">
        <f>VLOOKUP($E195,Facilities!$B:$W,MATCH(W$2,Table1[[#Headers],[Facility Name]:[in partner]],0),FALSE)</f>
        <v>#N/A</v>
      </c>
      <c r="X195" t="e">
        <f>VLOOKUP($E195,Facilities!$B:$W,MATCH(X$2,Table1[[#Headers],[Facility Name]:[in partner]],0),FALSE)</f>
        <v>#N/A</v>
      </c>
    </row>
    <row r="196" spans="1:24">
      <c r="A196" s="6" t="s">
        <v>1422</v>
      </c>
      <c r="B196" s="6" t="s">
        <v>1423</v>
      </c>
      <c r="C196" s="6" t="s">
        <v>960</v>
      </c>
      <c r="D196" s="6" t="s">
        <v>981</v>
      </c>
      <c r="E196" s="6" t="s">
        <v>1424</v>
      </c>
      <c r="F196" t="e">
        <f>VLOOKUP($E196,Facilities!$B:$W,MATCH(F$2,Table1[[#Headers],[Facility Name]:[in partner]],0),FALSE)</f>
        <v>#N/A</v>
      </c>
      <c r="G196" t="e">
        <f>VLOOKUP($E196,Facilities!$B:$W,MATCH(G$2,Table1[[#Headers],[Facility Name]:[in partner]],0),FALSE)</f>
        <v>#N/A</v>
      </c>
      <c r="H196" t="e">
        <f>VLOOKUP($E196,Facilities!$B:$W,MATCH(H$2,Table1[[#Headers],[Facility Name]:[in partner]],0),FALSE)</f>
        <v>#N/A</v>
      </c>
      <c r="I196" t="e">
        <f>VLOOKUP($E196,Facilities!$B:$W,MATCH(I$2,Table1[[#Headers],[Facility Name]:[in partner]],0),FALSE)</f>
        <v>#N/A</v>
      </c>
      <c r="J196" t="e">
        <f>VLOOKUP($E196,Facilities!$B:$W,MATCH(J$2,Table1[[#Headers],[Facility Name]:[in partner]],0),FALSE)</f>
        <v>#N/A</v>
      </c>
      <c r="K196" t="e">
        <f>VLOOKUP($E196,Facilities!$B:$W,MATCH(K$2,Table1[[#Headers],[Facility Name]:[in partner]],0),FALSE)</f>
        <v>#N/A</v>
      </c>
      <c r="L196" t="e">
        <f>VLOOKUP($E196,Facilities!$B:$W,MATCH(L$2,Table1[[#Headers],[Facility Name]:[in partner]],0),FALSE)</f>
        <v>#N/A</v>
      </c>
      <c r="M196" t="e">
        <f>VLOOKUP($E196,Facilities!$B:$W,MATCH(M$2,Table1[[#Headers],[Facility Name]:[in partner]],0),FALSE)</f>
        <v>#N/A</v>
      </c>
      <c r="N196" t="e">
        <f>VLOOKUP($E196,Facilities!$B:$W,MATCH(N$2,Table1[[#Headers],[Facility Name]:[in partner]],0),FALSE)</f>
        <v>#N/A</v>
      </c>
      <c r="O196" t="e">
        <f>VLOOKUP($E196,Facilities!$B:$W,MATCH(O$2,Table1[[#Headers],[Facility Name]:[in partner]],0),FALSE)</f>
        <v>#N/A</v>
      </c>
      <c r="P196" t="e">
        <f>VLOOKUP($E196,Facilities!$B:$W,MATCH(P$2,Table1[[#Headers],[Facility Name]:[in partner]],0),FALSE)</f>
        <v>#N/A</v>
      </c>
      <c r="Q196" t="e">
        <f>VLOOKUP($E196,Facilities!$B:$W,MATCH(Q$2,Table1[[#Headers],[Facility Name]:[in partner]],0),FALSE)</f>
        <v>#N/A</v>
      </c>
      <c r="R196" t="e">
        <f>VLOOKUP($E196,Facilities!$B:$W,MATCH(R$2,Table1[[#Headers],[Facility Name]:[in partner]],0),FALSE)</f>
        <v>#N/A</v>
      </c>
      <c r="S196" t="e">
        <f>VLOOKUP($E196,Facilities!$B:$W,MATCH(S$2,Table1[[#Headers],[Facility Name]:[in partner]],0),FALSE)</f>
        <v>#N/A</v>
      </c>
      <c r="T196" t="e">
        <f>VLOOKUP($E196,Facilities!$B:$W,MATCH(T$2,Table1[[#Headers],[Facility Name]:[in partner]],0),FALSE)</f>
        <v>#N/A</v>
      </c>
      <c r="U196" t="e">
        <f>VLOOKUP($E196,Facilities!$B:$W,MATCH(U$2,Table1[[#Headers],[Facility Name]:[in partner]],0),FALSE)</f>
        <v>#N/A</v>
      </c>
      <c r="V196" t="e">
        <f>VLOOKUP($E196,Facilities!$B:$W,MATCH(V$2,Table1[[#Headers],[Facility Name]:[in partner]],0),FALSE)</f>
        <v>#N/A</v>
      </c>
      <c r="W196" t="e">
        <f>VLOOKUP($E196,Facilities!$B:$W,MATCH(W$2,Table1[[#Headers],[Facility Name]:[in partner]],0),FALSE)</f>
        <v>#N/A</v>
      </c>
      <c r="X196" t="e">
        <f>VLOOKUP($E196,Facilities!$B:$W,MATCH(X$2,Table1[[#Headers],[Facility Name]:[in partner]],0),FALSE)</f>
        <v>#N/A</v>
      </c>
    </row>
    <row r="197" spans="1:24">
      <c r="A197" s="6" t="s">
        <v>1425</v>
      </c>
      <c r="B197" s="6" t="s">
        <v>1426</v>
      </c>
      <c r="C197" s="6" t="s">
        <v>956</v>
      </c>
      <c r="D197" s="6" t="s">
        <v>967</v>
      </c>
      <c r="E197" s="6" t="s">
        <v>825</v>
      </c>
      <c r="F197" t="str">
        <f>VLOOKUP($E197,Facilities!$B:$W,MATCH(F$2,Table1[[#Headers],[Facility Name]:[in partner]],0),FALSE)</f>
        <v>21 Hamatana Road</v>
      </c>
      <c r="G197" t="str">
        <f>VLOOKUP($E197,Facilities!$B:$W,MATCH(G$2,Table1[[#Headers],[Facility Name]:[in partner]],0),FALSE)</f>
        <v>Rodney</v>
      </c>
      <c r="H197" t="str">
        <f>VLOOKUP($E197,Facilities!$B:$W,MATCH(H$2,Table1[[#Headers],[Facility Name]:[in partner]],0),FALSE)</f>
        <v>Council-owned</v>
      </c>
      <c r="I197" t="str">
        <f>VLOOKUP($E197,Facilities!$B:$W,MATCH(I$2,Table1[[#Headers],[Facility Name]:[in partner]],0),FALSE)</f>
        <v>Connected Communities</v>
      </c>
      <c r="J197" t="str">
        <f>VLOOKUP($E197,Facilities!$B:$W,MATCH(J$2,Table1[[#Headers],[Facility Name]:[in partner]],0),FALSE)</f>
        <v>Council led</v>
      </c>
      <c r="K197" t="str">
        <f>VLOOKUP($E197,Facilities!$B:$W,MATCH(K$2,Table1[[#Headers],[Facility Name]:[in partner]],0),FALSE)</f>
        <v>Community Library</v>
      </c>
      <c r="L197" t="str">
        <f>VLOOKUP($E197,Facilities!$B:$W,MATCH(L$2,Table1[[#Headers],[Facility Name]:[in partner]],0),FALSE)</f>
        <v>N</v>
      </c>
      <c r="M197" t="str">
        <f>VLOOKUP($E197,Facilities!$B:$W,MATCH(M$2,Table1[[#Headers],[Facility Name]:[in partner]],0),FALSE)</f>
        <v>Internally operated</v>
      </c>
      <c r="N197">
        <f>VLOOKUP($E197,Facilities!$B:$W,MATCH(N$2,Table1[[#Headers],[Facility Name]:[in partner]],0),FALSE)</f>
        <v>0</v>
      </c>
      <c r="O197" t="str">
        <f>VLOOKUP($E197,Facilities!$B:$W,MATCH(O$2,Table1[[#Headers],[Facility Name]:[in partner]],0),FALSE)</f>
        <v>Lead and Coach</v>
      </c>
      <c r="P197">
        <f>VLOOKUP($E197,Facilities!$B:$W,MATCH(P$2,Table1[[#Headers],[Facility Name]:[in partner]],0),FALSE)</f>
        <v>0</v>
      </c>
      <c r="Q197">
        <f>VLOOKUP($E197,Facilities!$B:$W,MATCH(Q$2,Table1[[#Headers],[Facility Name]:[in partner]],0),FALSE)</f>
        <v>0</v>
      </c>
      <c r="R197">
        <f>VLOOKUP($E197,Facilities!$B:$W,MATCH(R$2,Table1[[#Headers],[Facility Name]:[in partner]],0),FALSE)</f>
        <v>0</v>
      </c>
      <c r="S197" t="str">
        <f>VLOOKUP($E197,Facilities!$B:$W,MATCH(S$2,Table1[[#Headers],[Facility Name]:[in partner]],0),FALSE)</f>
        <v>Y</v>
      </c>
      <c r="T197">
        <f>VLOOKUP($E197,Facilities!$B:$W,MATCH(T$2,Table1[[#Headers],[Facility Name]:[in partner]],0),FALSE)</f>
        <v>0</v>
      </c>
      <c r="U197">
        <f>VLOOKUP($E197,Facilities!$B:$W,MATCH(U$2,Table1[[#Headers],[Facility Name]:[in partner]],0),FALSE)</f>
        <v>0</v>
      </c>
      <c r="V197" t="e">
        <f>VLOOKUP($E197,Facilities!$B:$W,MATCH(V$2,Table1[[#Headers],[Facility Name]:[in partner]],0),FALSE)</f>
        <v>#N/A</v>
      </c>
      <c r="W197" t="str">
        <f>VLOOKUP($E197,Facilities!$B:$W,MATCH(W$2,Table1[[#Headers],[Facility Name]:[in partner]],0),FALSE)</f>
        <v>N</v>
      </c>
      <c r="X197" t="e">
        <f>VLOOKUP($E197,Facilities!$B:$W,MATCH(X$2,Table1[[#Headers],[Facility Name]:[in partner]],0),FALSE)</f>
        <v>#N/A</v>
      </c>
    </row>
    <row r="198" spans="1:24">
      <c r="A198" s="6" t="s">
        <v>1427</v>
      </c>
      <c r="B198" s="6" t="s">
        <v>1428</v>
      </c>
      <c r="C198" s="6" t="s">
        <v>960</v>
      </c>
      <c r="D198" s="6" t="s">
        <v>1000</v>
      </c>
      <c r="E198" s="6" t="s">
        <v>1429</v>
      </c>
      <c r="F198" t="e">
        <f>VLOOKUP($E198,Facilities!$B:$W,MATCH(F$2,Table1[[#Headers],[Facility Name]:[in partner]],0),FALSE)</f>
        <v>#N/A</v>
      </c>
      <c r="G198" t="e">
        <f>VLOOKUP($E198,Facilities!$B:$W,MATCH(G$2,Table1[[#Headers],[Facility Name]:[in partner]],0),FALSE)</f>
        <v>#N/A</v>
      </c>
      <c r="H198" t="e">
        <f>VLOOKUP($E198,Facilities!$B:$W,MATCH(H$2,Table1[[#Headers],[Facility Name]:[in partner]],0),FALSE)</f>
        <v>#N/A</v>
      </c>
      <c r="I198" t="e">
        <f>VLOOKUP($E198,Facilities!$B:$W,MATCH(I$2,Table1[[#Headers],[Facility Name]:[in partner]],0),FALSE)</f>
        <v>#N/A</v>
      </c>
      <c r="J198" t="e">
        <f>VLOOKUP($E198,Facilities!$B:$W,MATCH(J$2,Table1[[#Headers],[Facility Name]:[in partner]],0),FALSE)</f>
        <v>#N/A</v>
      </c>
      <c r="K198" t="e">
        <f>VLOOKUP($E198,Facilities!$B:$W,MATCH(K$2,Table1[[#Headers],[Facility Name]:[in partner]],0),FALSE)</f>
        <v>#N/A</v>
      </c>
      <c r="L198" t="e">
        <f>VLOOKUP($E198,Facilities!$B:$W,MATCH(L$2,Table1[[#Headers],[Facility Name]:[in partner]],0),FALSE)</f>
        <v>#N/A</v>
      </c>
      <c r="M198" t="e">
        <f>VLOOKUP($E198,Facilities!$B:$W,MATCH(M$2,Table1[[#Headers],[Facility Name]:[in partner]],0),FALSE)</f>
        <v>#N/A</v>
      </c>
      <c r="N198" t="e">
        <f>VLOOKUP($E198,Facilities!$B:$W,MATCH(N$2,Table1[[#Headers],[Facility Name]:[in partner]],0),FALSE)</f>
        <v>#N/A</v>
      </c>
      <c r="O198" t="e">
        <f>VLOOKUP($E198,Facilities!$B:$W,MATCH(O$2,Table1[[#Headers],[Facility Name]:[in partner]],0),FALSE)</f>
        <v>#N/A</v>
      </c>
      <c r="P198" t="e">
        <f>VLOOKUP($E198,Facilities!$B:$W,MATCH(P$2,Table1[[#Headers],[Facility Name]:[in partner]],0),FALSE)</f>
        <v>#N/A</v>
      </c>
      <c r="Q198" t="e">
        <f>VLOOKUP($E198,Facilities!$B:$W,MATCH(Q$2,Table1[[#Headers],[Facility Name]:[in partner]],0),FALSE)</f>
        <v>#N/A</v>
      </c>
      <c r="R198" t="e">
        <f>VLOOKUP($E198,Facilities!$B:$W,MATCH(R$2,Table1[[#Headers],[Facility Name]:[in partner]],0),FALSE)</f>
        <v>#N/A</v>
      </c>
      <c r="S198" t="e">
        <f>VLOOKUP($E198,Facilities!$B:$W,MATCH(S$2,Table1[[#Headers],[Facility Name]:[in partner]],0),FALSE)</f>
        <v>#N/A</v>
      </c>
      <c r="T198" t="e">
        <f>VLOOKUP($E198,Facilities!$B:$W,MATCH(T$2,Table1[[#Headers],[Facility Name]:[in partner]],0),FALSE)</f>
        <v>#N/A</v>
      </c>
      <c r="U198" t="e">
        <f>VLOOKUP($E198,Facilities!$B:$W,MATCH(U$2,Table1[[#Headers],[Facility Name]:[in partner]],0),FALSE)</f>
        <v>#N/A</v>
      </c>
      <c r="V198" t="e">
        <f>VLOOKUP($E198,Facilities!$B:$W,MATCH(V$2,Table1[[#Headers],[Facility Name]:[in partner]],0),FALSE)</f>
        <v>#N/A</v>
      </c>
      <c r="W198" t="e">
        <f>VLOOKUP($E198,Facilities!$B:$W,MATCH(W$2,Table1[[#Headers],[Facility Name]:[in partner]],0),FALSE)</f>
        <v>#N/A</v>
      </c>
      <c r="X198" t="e">
        <f>VLOOKUP($E198,Facilities!$B:$W,MATCH(X$2,Table1[[#Headers],[Facility Name]:[in partner]],0),FALSE)</f>
        <v>#N/A</v>
      </c>
    </row>
    <row r="199" spans="1:24">
      <c r="A199" s="6" t="s">
        <v>1430</v>
      </c>
      <c r="B199" s="6" t="s">
        <v>1431</v>
      </c>
      <c r="C199" s="6" t="s">
        <v>973</v>
      </c>
      <c r="D199" s="6" t="s">
        <v>957</v>
      </c>
      <c r="E199" s="6" t="s">
        <v>1432</v>
      </c>
      <c r="F199" t="e">
        <f>VLOOKUP($E199,Facilities!$B:$W,MATCH(F$2,Table1[[#Headers],[Facility Name]:[in partner]],0),FALSE)</f>
        <v>#N/A</v>
      </c>
      <c r="G199" t="e">
        <f>VLOOKUP($E199,Facilities!$B:$W,MATCH(G$2,Table1[[#Headers],[Facility Name]:[in partner]],0),FALSE)</f>
        <v>#N/A</v>
      </c>
      <c r="H199" t="e">
        <f>VLOOKUP($E199,Facilities!$B:$W,MATCH(H$2,Table1[[#Headers],[Facility Name]:[in partner]],0),FALSE)</f>
        <v>#N/A</v>
      </c>
      <c r="I199" t="e">
        <f>VLOOKUP($E199,Facilities!$B:$W,MATCH(I$2,Table1[[#Headers],[Facility Name]:[in partner]],0),FALSE)</f>
        <v>#N/A</v>
      </c>
      <c r="J199" t="e">
        <f>VLOOKUP($E199,Facilities!$B:$W,MATCH(J$2,Table1[[#Headers],[Facility Name]:[in partner]],0),FALSE)</f>
        <v>#N/A</v>
      </c>
      <c r="K199" t="e">
        <f>VLOOKUP($E199,Facilities!$B:$W,MATCH(K$2,Table1[[#Headers],[Facility Name]:[in partner]],0),FALSE)</f>
        <v>#N/A</v>
      </c>
      <c r="L199" t="e">
        <f>VLOOKUP($E199,Facilities!$B:$W,MATCH(L$2,Table1[[#Headers],[Facility Name]:[in partner]],0),FALSE)</f>
        <v>#N/A</v>
      </c>
      <c r="M199" t="e">
        <f>VLOOKUP($E199,Facilities!$B:$W,MATCH(M$2,Table1[[#Headers],[Facility Name]:[in partner]],0),FALSE)</f>
        <v>#N/A</v>
      </c>
      <c r="N199" t="e">
        <f>VLOOKUP($E199,Facilities!$B:$W,MATCH(N$2,Table1[[#Headers],[Facility Name]:[in partner]],0),FALSE)</f>
        <v>#N/A</v>
      </c>
      <c r="O199" t="e">
        <f>VLOOKUP($E199,Facilities!$B:$W,MATCH(O$2,Table1[[#Headers],[Facility Name]:[in partner]],0),FALSE)</f>
        <v>#N/A</v>
      </c>
      <c r="P199" t="e">
        <f>VLOOKUP($E199,Facilities!$B:$W,MATCH(P$2,Table1[[#Headers],[Facility Name]:[in partner]],0),FALSE)</f>
        <v>#N/A</v>
      </c>
      <c r="Q199" t="e">
        <f>VLOOKUP($E199,Facilities!$B:$W,MATCH(Q$2,Table1[[#Headers],[Facility Name]:[in partner]],0),FALSE)</f>
        <v>#N/A</v>
      </c>
      <c r="R199" t="e">
        <f>VLOOKUP($E199,Facilities!$B:$W,MATCH(R$2,Table1[[#Headers],[Facility Name]:[in partner]],0),FALSE)</f>
        <v>#N/A</v>
      </c>
      <c r="S199" t="e">
        <f>VLOOKUP($E199,Facilities!$B:$W,MATCH(S$2,Table1[[#Headers],[Facility Name]:[in partner]],0),FALSE)</f>
        <v>#N/A</v>
      </c>
      <c r="T199" t="e">
        <f>VLOOKUP($E199,Facilities!$B:$W,MATCH(T$2,Table1[[#Headers],[Facility Name]:[in partner]],0),FALSE)</f>
        <v>#N/A</v>
      </c>
      <c r="U199" t="e">
        <f>VLOOKUP($E199,Facilities!$B:$W,MATCH(U$2,Table1[[#Headers],[Facility Name]:[in partner]],0),FALSE)</f>
        <v>#N/A</v>
      </c>
      <c r="V199" t="e">
        <f>VLOOKUP($E199,Facilities!$B:$W,MATCH(V$2,Table1[[#Headers],[Facility Name]:[in partner]],0),FALSE)</f>
        <v>#N/A</v>
      </c>
      <c r="W199" t="e">
        <f>VLOOKUP($E199,Facilities!$B:$W,MATCH(W$2,Table1[[#Headers],[Facility Name]:[in partner]],0),FALSE)</f>
        <v>#N/A</v>
      </c>
      <c r="X199" t="e">
        <f>VLOOKUP($E199,Facilities!$B:$W,MATCH(X$2,Table1[[#Headers],[Facility Name]:[in partner]],0),FALSE)</f>
        <v>#N/A</v>
      </c>
    </row>
    <row r="200" spans="1:24">
      <c r="A200" s="6" t="s">
        <v>1433</v>
      </c>
      <c r="B200" s="6" t="s">
        <v>1434</v>
      </c>
      <c r="C200" s="6" t="s">
        <v>973</v>
      </c>
      <c r="D200" s="6" t="s">
        <v>981</v>
      </c>
      <c r="E200" s="6" t="s">
        <v>1435</v>
      </c>
      <c r="F200" t="e">
        <f>VLOOKUP($E200,Facilities!$B:$W,MATCH(F$2,Table1[[#Headers],[Facility Name]:[in partner]],0),FALSE)</f>
        <v>#N/A</v>
      </c>
      <c r="G200" t="e">
        <f>VLOOKUP($E200,Facilities!$B:$W,MATCH(G$2,Table1[[#Headers],[Facility Name]:[in partner]],0),FALSE)</f>
        <v>#N/A</v>
      </c>
      <c r="H200" t="e">
        <f>VLOOKUP($E200,Facilities!$B:$W,MATCH(H$2,Table1[[#Headers],[Facility Name]:[in partner]],0),FALSE)</f>
        <v>#N/A</v>
      </c>
      <c r="I200" t="e">
        <f>VLOOKUP($E200,Facilities!$B:$W,MATCH(I$2,Table1[[#Headers],[Facility Name]:[in partner]],0),FALSE)</f>
        <v>#N/A</v>
      </c>
      <c r="J200" t="e">
        <f>VLOOKUP($E200,Facilities!$B:$W,MATCH(J$2,Table1[[#Headers],[Facility Name]:[in partner]],0),FALSE)</f>
        <v>#N/A</v>
      </c>
      <c r="K200" t="e">
        <f>VLOOKUP($E200,Facilities!$B:$W,MATCH(K$2,Table1[[#Headers],[Facility Name]:[in partner]],0),FALSE)</f>
        <v>#N/A</v>
      </c>
      <c r="L200" t="e">
        <f>VLOOKUP($E200,Facilities!$B:$W,MATCH(L$2,Table1[[#Headers],[Facility Name]:[in partner]],0),FALSE)</f>
        <v>#N/A</v>
      </c>
      <c r="M200" t="e">
        <f>VLOOKUP($E200,Facilities!$B:$W,MATCH(M$2,Table1[[#Headers],[Facility Name]:[in partner]],0),FALSE)</f>
        <v>#N/A</v>
      </c>
      <c r="N200" t="e">
        <f>VLOOKUP($E200,Facilities!$B:$W,MATCH(N$2,Table1[[#Headers],[Facility Name]:[in partner]],0),FALSE)</f>
        <v>#N/A</v>
      </c>
      <c r="O200" t="e">
        <f>VLOOKUP($E200,Facilities!$B:$W,MATCH(O$2,Table1[[#Headers],[Facility Name]:[in partner]],0),FALSE)</f>
        <v>#N/A</v>
      </c>
      <c r="P200" t="e">
        <f>VLOOKUP($E200,Facilities!$B:$W,MATCH(P$2,Table1[[#Headers],[Facility Name]:[in partner]],0),FALSE)</f>
        <v>#N/A</v>
      </c>
      <c r="Q200" t="e">
        <f>VLOOKUP($E200,Facilities!$B:$W,MATCH(Q$2,Table1[[#Headers],[Facility Name]:[in partner]],0),FALSE)</f>
        <v>#N/A</v>
      </c>
      <c r="R200" t="e">
        <f>VLOOKUP($E200,Facilities!$B:$W,MATCH(R$2,Table1[[#Headers],[Facility Name]:[in partner]],0),FALSE)</f>
        <v>#N/A</v>
      </c>
      <c r="S200" t="e">
        <f>VLOOKUP($E200,Facilities!$B:$W,MATCH(S$2,Table1[[#Headers],[Facility Name]:[in partner]],0),FALSE)</f>
        <v>#N/A</v>
      </c>
      <c r="T200" t="e">
        <f>VLOOKUP($E200,Facilities!$B:$W,MATCH(T$2,Table1[[#Headers],[Facility Name]:[in partner]],0),FALSE)</f>
        <v>#N/A</v>
      </c>
      <c r="U200" t="e">
        <f>VLOOKUP($E200,Facilities!$B:$W,MATCH(U$2,Table1[[#Headers],[Facility Name]:[in partner]],0),FALSE)</f>
        <v>#N/A</v>
      </c>
      <c r="V200" t="e">
        <f>VLOOKUP($E200,Facilities!$B:$W,MATCH(V$2,Table1[[#Headers],[Facility Name]:[in partner]],0),FALSE)</f>
        <v>#N/A</v>
      </c>
      <c r="W200" t="e">
        <f>VLOOKUP($E200,Facilities!$B:$W,MATCH(W$2,Table1[[#Headers],[Facility Name]:[in partner]],0),FALSE)</f>
        <v>#N/A</v>
      </c>
      <c r="X200" t="e">
        <f>VLOOKUP($E200,Facilities!$B:$W,MATCH(X$2,Table1[[#Headers],[Facility Name]:[in partner]],0),FALSE)</f>
        <v>#N/A</v>
      </c>
    </row>
    <row r="201" spans="1:24">
      <c r="A201" s="6" t="s">
        <v>1436</v>
      </c>
      <c r="B201" s="6" t="s">
        <v>1437</v>
      </c>
      <c r="C201" s="6" t="s">
        <v>973</v>
      </c>
      <c r="D201" s="6" t="s">
        <v>957</v>
      </c>
      <c r="E201" s="6" t="s">
        <v>50</v>
      </c>
      <c r="F201" t="str">
        <f>VLOOKUP($E201,Facilities!$B:$W,MATCH(F$2,Table1[[#Headers],[Facility Name]:[in partner]],0),FALSE)</f>
        <v>4 Mahoenui Valley Road</v>
      </c>
      <c r="G201" t="str">
        <f>VLOOKUP($E201,Facilities!$B:$W,MATCH(G$2,Table1[[#Headers],[Facility Name]:[in partner]],0),FALSE)</f>
        <v>Rodney</v>
      </c>
      <c r="H201" t="str">
        <f>VLOOKUP($E201,Facilities!$B:$W,MATCH(H$2,Table1[[#Headers],[Facility Name]:[in partner]],0),FALSE)</f>
        <v>Council-owned</v>
      </c>
      <c r="I201" t="str">
        <f>VLOOKUP($E201,Facilities!$B:$W,MATCH(I$2,Table1[[#Headers],[Facility Name]:[in partner]],0),FALSE)</f>
        <v>Connected Communities</v>
      </c>
      <c r="J201" t="str">
        <f>VLOOKUP($E201,Facilities!$B:$W,MATCH(J$2,Table1[[#Headers],[Facility Name]:[in partner]],0),FALSE)</f>
        <v>Community led</v>
      </c>
      <c r="K201" t="str">
        <f>VLOOKUP($E201,Facilities!$B:$W,MATCH(K$2,Table1[[#Headers],[Facility Name]:[in partner]],0),FALSE)</f>
        <v>Rural Hall</v>
      </c>
      <c r="L201" t="str">
        <f>VLOOKUP($E201,Facilities!$B:$W,MATCH(L$2,Table1[[#Headers],[Facility Name]:[in partner]],0),FALSE)</f>
        <v>Y</v>
      </c>
      <c r="M201" t="str">
        <f>VLOOKUP($E201,Facilities!$B:$W,MATCH(M$2,Table1[[#Headers],[Facility Name]:[in partner]],0),FALSE)</f>
        <v>Service agreement</v>
      </c>
      <c r="N201">
        <f>VLOOKUP($E201,Facilities!$B:$W,MATCH(N$2,Table1[[#Headers],[Facility Name]:[in partner]],0),FALSE)</f>
        <v>0</v>
      </c>
      <c r="O201" t="str">
        <f>VLOOKUP($E201,Facilities!$B:$W,MATCH(O$2,Table1[[#Headers],[Facility Name]:[in partner]],0),FALSE)</f>
        <v>Place &amp; Partner Specialists (Community)</v>
      </c>
      <c r="P201">
        <f>VLOOKUP($E201,Facilities!$B:$W,MATCH(P$2,Table1[[#Headers],[Facility Name]:[in partner]],0),FALSE)</f>
        <v>0</v>
      </c>
      <c r="Q201">
        <f>VLOOKUP($E201,Facilities!$B:$W,MATCH(Q$2,Table1[[#Headers],[Facility Name]:[in partner]],0),FALSE)</f>
        <v>0</v>
      </c>
      <c r="R201">
        <f>VLOOKUP($E201,Facilities!$B:$W,MATCH(R$2,Table1[[#Headers],[Facility Name]:[in partner]],0),FALSE)</f>
        <v>0</v>
      </c>
      <c r="S201">
        <f>VLOOKUP($E201,Facilities!$B:$W,MATCH(S$2,Table1[[#Headers],[Facility Name]:[in partner]],0),FALSE)</f>
        <v>0</v>
      </c>
      <c r="T201" t="str">
        <f>VLOOKUP($E201,Facilities!$B:$W,MATCH(T$2,Table1[[#Headers],[Facility Name]:[in partner]],0),FALSE)</f>
        <v>Y</v>
      </c>
      <c r="U201">
        <f>VLOOKUP($E201,Facilities!$B:$W,MATCH(U$2,Table1[[#Headers],[Facility Name]:[in partner]],0),FALSE)</f>
        <v>0</v>
      </c>
      <c r="V201" t="str">
        <f>VLOOKUP($E201,Facilities!$B:$W,MATCH(V$2,Table1[[#Headers],[Facility Name]:[in partner]],0),FALSE)</f>
        <v>Coatesville Settlers Hall</v>
      </c>
      <c r="W201" t="str">
        <f>VLOOKUP($E201,Facilities!$B:$W,MATCH(W$2,Table1[[#Headers],[Facility Name]:[in partner]],0),FALSE)</f>
        <v>N</v>
      </c>
      <c r="X201" t="str">
        <f>VLOOKUP($E201,Facilities!$B:$W,MATCH(X$2,Table1[[#Headers],[Facility Name]:[in partner]],0),FALSE)</f>
        <v>Coatesville Settlers Hall</v>
      </c>
    </row>
    <row r="202" spans="1:24">
      <c r="A202" s="6" t="s">
        <v>1438</v>
      </c>
      <c r="B202" s="6" t="s">
        <v>1439</v>
      </c>
      <c r="C202" s="6" t="s">
        <v>973</v>
      </c>
      <c r="D202" s="6" t="s">
        <v>957</v>
      </c>
      <c r="E202" s="6" t="s">
        <v>411</v>
      </c>
      <c r="F202" t="str">
        <f>VLOOKUP($E202,Facilities!$B:$W,MATCH(F$2,Table1[[#Headers],[Facility Name]:[in partner]],0),FALSE)</f>
        <v>511 Leigh Road</v>
      </c>
      <c r="G202" t="str">
        <f>VLOOKUP($E202,Facilities!$B:$W,MATCH(G$2,Table1[[#Headers],[Facility Name]:[in partner]],0),FALSE)</f>
        <v>Rodney</v>
      </c>
      <c r="H202" t="str">
        <f>VLOOKUP($E202,Facilities!$B:$W,MATCH(H$2,Table1[[#Headers],[Facility Name]:[in partner]],0),FALSE)</f>
        <v>Council-owned</v>
      </c>
      <c r="I202" t="str">
        <f>VLOOKUP($E202,Facilities!$B:$W,MATCH(I$2,Table1[[#Headers],[Facility Name]:[in partner]],0),FALSE)</f>
        <v>Connected Communities</v>
      </c>
      <c r="J202" t="str">
        <f>VLOOKUP($E202,Facilities!$B:$W,MATCH(J$2,Table1[[#Headers],[Facility Name]:[in partner]],0),FALSE)</f>
        <v>Community led</v>
      </c>
      <c r="K202" t="str">
        <f>VLOOKUP($E202,Facilities!$B:$W,MATCH(K$2,Table1[[#Headers],[Facility Name]:[in partner]],0),FALSE)</f>
        <v>Rural Hall</v>
      </c>
      <c r="L202" t="str">
        <f>VLOOKUP($E202,Facilities!$B:$W,MATCH(L$2,Table1[[#Headers],[Facility Name]:[in partner]],0),FALSE)</f>
        <v>Y</v>
      </c>
      <c r="M202" t="str">
        <f>VLOOKUP($E202,Facilities!$B:$W,MATCH(M$2,Table1[[#Headers],[Facility Name]:[in partner]],0),FALSE)</f>
        <v>Committee operated</v>
      </c>
      <c r="N202">
        <f>VLOOKUP($E202,Facilities!$B:$W,MATCH(N$2,Table1[[#Headers],[Facility Name]:[in partner]],0),FALSE)</f>
        <v>0</v>
      </c>
      <c r="O202" t="str">
        <f>VLOOKUP($E202,Facilities!$B:$W,MATCH(O$2,Table1[[#Headers],[Facility Name]:[in partner]],0),FALSE)</f>
        <v>Place &amp; Partner Specialists (Community)</v>
      </c>
      <c r="P202">
        <f>VLOOKUP($E202,Facilities!$B:$W,MATCH(P$2,Table1[[#Headers],[Facility Name]:[in partner]],0),FALSE)</f>
        <v>0</v>
      </c>
      <c r="Q202">
        <f>VLOOKUP($E202,Facilities!$B:$W,MATCH(Q$2,Table1[[#Headers],[Facility Name]:[in partner]],0),FALSE)</f>
        <v>0</v>
      </c>
      <c r="R202">
        <f>VLOOKUP($E202,Facilities!$B:$W,MATCH(R$2,Table1[[#Headers],[Facility Name]:[in partner]],0),FALSE)</f>
        <v>0</v>
      </c>
      <c r="S202">
        <f>VLOOKUP($E202,Facilities!$B:$W,MATCH(S$2,Table1[[#Headers],[Facility Name]:[in partner]],0),FALSE)</f>
        <v>0</v>
      </c>
      <c r="T202" t="str">
        <f>VLOOKUP($E202,Facilities!$B:$W,MATCH(T$2,Table1[[#Headers],[Facility Name]:[in partner]],0),FALSE)</f>
        <v>Y</v>
      </c>
      <c r="U202">
        <f>VLOOKUP($E202,Facilities!$B:$W,MATCH(U$2,Table1[[#Headers],[Facility Name]:[in partner]],0),FALSE)</f>
        <v>0</v>
      </c>
      <c r="V202" t="str">
        <f>VLOOKUP($E202,Facilities!$B:$W,MATCH(V$2,Table1[[#Headers],[Facility Name]:[in partner]],0),FALSE)</f>
        <v>Whangateau Hall</v>
      </c>
      <c r="W202" t="str">
        <f>VLOOKUP($E202,Facilities!$B:$W,MATCH(W$2,Table1[[#Headers],[Facility Name]:[in partner]],0),FALSE)</f>
        <v>N</v>
      </c>
      <c r="X202" t="str">
        <f>VLOOKUP($E202,Facilities!$B:$W,MATCH(X$2,Table1[[#Headers],[Facility Name]:[in partner]],0),FALSE)</f>
        <v>Whangateau Hall</v>
      </c>
    </row>
    <row r="203" spans="1:24">
      <c r="A203" s="6" t="s">
        <v>1440</v>
      </c>
      <c r="B203" s="6" t="s">
        <v>1441</v>
      </c>
      <c r="C203" s="6" t="s">
        <v>963</v>
      </c>
      <c r="D203" s="6" t="s">
        <v>964</v>
      </c>
      <c r="E203" s="6" t="s">
        <v>1442</v>
      </c>
      <c r="F203" t="e">
        <f>VLOOKUP($E203,Facilities!$B:$W,MATCH(F$2,Table1[[#Headers],[Facility Name]:[in partner]],0),FALSE)</f>
        <v>#N/A</v>
      </c>
      <c r="G203" t="e">
        <f>VLOOKUP($E203,Facilities!$B:$W,MATCH(G$2,Table1[[#Headers],[Facility Name]:[in partner]],0),FALSE)</f>
        <v>#N/A</v>
      </c>
      <c r="H203" t="e">
        <f>VLOOKUP($E203,Facilities!$B:$W,MATCH(H$2,Table1[[#Headers],[Facility Name]:[in partner]],0),FALSE)</f>
        <v>#N/A</v>
      </c>
      <c r="I203" t="e">
        <f>VLOOKUP($E203,Facilities!$B:$W,MATCH(I$2,Table1[[#Headers],[Facility Name]:[in partner]],0),FALSE)</f>
        <v>#N/A</v>
      </c>
      <c r="J203" t="e">
        <f>VLOOKUP($E203,Facilities!$B:$W,MATCH(J$2,Table1[[#Headers],[Facility Name]:[in partner]],0),FALSE)</f>
        <v>#N/A</v>
      </c>
      <c r="K203" t="e">
        <f>VLOOKUP($E203,Facilities!$B:$W,MATCH(K$2,Table1[[#Headers],[Facility Name]:[in partner]],0),FALSE)</f>
        <v>#N/A</v>
      </c>
      <c r="L203" t="e">
        <f>VLOOKUP($E203,Facilities!$B:$W,MATCH(L$2,Table1[[#Headers],[Facility Name]:[in partner]],0),FALSE)</f>
        <v>#N/A</v>
      </c>
      <c r="M203" t="e">
        <f>VLOOKUP($E203,Facilities!$B:$W,MATCH(M$2,Table1[[#Headers],[Facility Name]:[in partner]],0),FALSE)</f>
        <v>#N/A</v>
      </c>
      <c r="N203" t="e">
        <f>VLOOKUP($E203,Facilities!$B:$W,MATCH(N$2,Table1[[#Headers],[Facility Name]:[in partner]],0),FALSE)</f>
        <v>#N/A</v>
      </c>
      <c r="O203" t="e">
        <f>VLOOKUP($E203,Facilities!$B:$W,MATCH(O$2,Table1[[#Headers],[Facility Name]:[in partner]],0),FALSE)</f>
        <v>#N/A</v>
      </c>
      <c r="P203" t="e">
        <f>VLOOKUP($E203,Facilities!$B:$W,MATCH(P$2,Table1[[#Headers],[Facility Name]:[in partner]],0),FALSE)</f>
        <v>#N/A</v>
      </c>
      <c r="Q203" t="e">
        <f>VLOOKUP($E203,Facilities!$B:$W,MATCH(Q$2,Table1[[#Headers],[Facility Name]:[in partner]],0),FALSE)</f>
        <v>#N/A</v>
      </c>
      <c r="R203" t="e">
        <f>VLOOKUP($E203,Facilities!$B:$W,MATCH(R$2,Table1[[#Headers],[Facility Name]:[in partner]],0),FALSE)</f>
        <v>#N/A</v>
      </c>
      <c r="S203" t="e">
        <f>VLOOKUP($E203,Facilities!$B:$W,MATCH(S$2,Table1[[#Headers],[Facility Name]:[in partner]],0),FALSE)</f>
        <v>#N/A</v>
      </c>
      <c r="T203" t="e">
        <f>VLOOKUP($E203,Facilities!$B:$W,MATCH(T$2,Table1[[#Headers],[Facility Name]:[in partner]],0),FALSE)</f>
        <v>#N/A</v>
      </c>
      <c r="U203" t="e">
        <f>VLOOKUP($E203,Facilities!$B:$W,MATCH(U$2,Table1[[#Headers],[Facility Name]:[in partner]],0),FALSE)</f>
        <v>#N/A</v>
      </c>
      <c r="V203" t="e">
        <f>VLOOKUP($E203,Facilities!$B:$W,MATCH(V$2,Table1[[#Headers],[Facility Name]:[in partner]],0),FALSE)</f>
        <v>#N/A</v>
      </c>
      <c r="W203" t="e">
        <f>VLOOKUP($E203,Facilities!$B:$W,MATCH(W$2,Table1[[#Headers],[Facility Name]:[in partner]],0),FALSE)</f>
        <v>#N/A</v>
      </c>
      <c r="X203" t="e">
        <f>VLOOKUP($E203,Facilities!$B:$W,MATCH(X$2,Table1[[#Headers],[Facility Name]:[in partner]],0),FALSE)</f>
        <v>#N/A</v>
      </c>
    </row>
    <row r="204" spans="1:24">
      <c r="A204" s="6" t="s">
        <v>1443</v>
      </c>
      <c r="B204" s="6" t="s">
        <v>1444</v>
      </c>
      <c r="C204" s="6" t="s">
        <v>956</v>
      </c>
      <c r="D204" s="6" t="s">
        <v>967</v>
      </c>
      <c r="E204" s="6" t="s">
        <v>1445</v>
      </c>
      <c r="F204" t="e">
        <f>VLOOKUP($E204,Facilities!$B:$W,MATCH(F$2,Table1[[#Headers],[Facility Name]:[in partner]],0),FALSE)</f>
        <v>#N/A</v>
      </c>
      <c r="G204" t="e">
        <f>VLOOKUP($E204,Facilities!$B:$W,MATCH(G$2,Table1[[#Headers],[Facility Name]:[in partner]],0),FALSE)</f>
        <v>#N/A</v>
      </c>
      <c r="H204" t="e">
        <f>VLOOKUP($E204,Facilities!$B:$W,MATCH(H$2,Table1[[#Headers],[Facility Name]:[in partner]],0),FALSE)</f>
        <v>#N/A</v>
      </c>
      <c r="I204" t="e">
        <f>VLOOKUP($E204,Facilities!$B:$W,MATCH(I$2,Table1[[#Headers],[Facility Name]:[in partner]],0),FALSE)</f>
        <v>#N/A</v>
      </c>
      <c r="J204" t="e">
        <f>VLOOKUP($E204,Facilities!$B:$W,MATCH(J$2,Table1[[#Headers],[Facility Name]:[in partner]],0),FALSE)</f>
        <v>#N/A</v>
      </c>
      <c r="K204" t="e">
        <f>VLOOKUP($E204,Facilities!$B:$W,MATCH(K$2,Table1[[#Headers],[Facility Name]:[in partner]],0),FALSE)</f>
        <v>#N/A</v>
      </c>
      <c r="L204" t="e">
        <f>VLOOKUP($E204,Facilities!$B:$W,MATCH(L$2,Table1[[#Headers],[Facility Name]:[in partner]],0),FALSE)</f>
        <v>#N/A</v>
      </c>
      <c r="M204" t="e">
        <f>VLOOKUP($E204,Facilities!$B:$W,MATCH(M$2,Table1[[#Headers],[Facility Name]:[in partner]],0),FALSE)</f>
        <v>#N/A</v>
      </c>
      <c r="N204" t="e">
        <f>VLOOKUP($E204,Facilities!$B:$W,MATCH(N$2,Table1[[#Headers],[Facility Name]:[in partner]],0),FALSE)</f>
        <v>#N/A</v>
      </c>
      <c r="O204" t="e">
        <f>VLOOKUP($E204,Facilities!$B:$W,MATCH(O$2,Table1[[#Headers],[Facility Name]:[in partner]],0),FALSE)</f>
        <v>#N/A</v>
      </c>
      <c r="P204" t="e">
        <f>VLOOKUP($E204,Facilities!$B:$W,MATCH(P$2,Table1[[#Headers],[Facility Name]:[in partner]],0),FALSE)</f>
        <v>#N/A</v>
      </c>
      <c r="Q204" t="e">
        <f>VLOOKUP($E204,Facilities!$B:$W,MATCH(Q$2,Table1[[#Headers],[Facility Name]:[in partner]],0),FALSE)</f>
        <v>#N/A</v>
      </c>
      <c r="R204" t="e">
        <f>VLOOKUP($E204,Facilities!$B:$W,MATCH(R$2,Table1[[#Headers],[Facility Name]:[in partner]],0),FALSE)</f>
        <v>#N/A</v>
      </c>
      <c r="S204" t="e">
        <f>VLOOKUP($E204,Facilities!$B:$W,MATCH(S$2,Table1[[#Headers],[Facility Name]:[in partner]],0),FALSE)</f>
        <v>#N/A</v>
      </c>
      <c r="T204" t="e">
        <f>VLOOKUP($E204,Facilities!$B:$W,MATCH(T$2,Table1[[#Headers],[Facility Name]:[in partner]],0),FALSE)</f>
        <v>#N/A</v>
      </c>
      <c r="U204" t="e">
        <f>VLOOKUP($E204,Facilities!$B:$W,MATCH(U$2,Table1[[#Headers],[Facility Name]:[in partner]],0),FALSE)</f>
        <v>#N/A</v>
      </c>
      <c r="V204" t="e">
        <f>VLOOKUP($E204,Facilities!$B:$W,MATCH(V$2,Table1[[#Headers],[Facility Name]:[in partner]],0),FALSE)</f>
        <v>#N/A</v>
      </c>
      <c r="W204" t="e">
        <f>VLOOKUP($E204,Facilities!$B:$W,MATCH(W$2,Table1[[#Headers],[Facility Name]:[in partner]],0),FALSE)</f>
        <v>#N/A</v>
      </c>
      <c r="X204" t="e">
        <f>VLOOKUP($E204,Facilities!$B:$W,MATCH(X$2,Table1[[#Headers],[Facility Name]:[in partner]],0),FALSE)</f>
        <v>#N/A</v>
      </c>
    </row>
    <row r="205" spans="1:24">
      <c r="A205" s="6" t="s">
        <v>1446</v>
      </c>
      <c r="B205" s="6" t="s">
        <v>1426</v>
      </c>
      <c r="C205" s="6" t="s">
        <v>973</v>
      </c>
      <c r="D205" s="6" t="s">
        <v>957</v>
      </c>
      <c r="E205" s="6" t="s">
        <v>153</v>
      </c>
      <c r="F205" t="str">
        <f>VLOOKUP($E205,Facilities!$B:$W,MATCH(F$2,Table1[[#Headers],[Facility Name]:[in partner]],0),FALSE)</f>
        <v>21 Hamatana Road</v>
      </c>
      <c r="G205" t="str">
        <f>VLOOKUP($E205,Facilities!$B:$W,MATCH(G$2,Table1[[#Headers],[Facility Name]:[in partner]],0),FALSE)</f>
        <v>Rodney</v>
      </c>
      <c r="H205" t="str">
        <f>VLOOKUP($E205,Facilities!$B:$W,MATCH(H$2,Table1[[#Headers],[Facility Name]:[in partner]],0),FALSE)</f>
        <v>Council-owned</v>
      </c>
      <c r="I205" t="str">
        <f>VLOOKUP($E205,Facilities!$B:$W,MATCH(I$2,Table1[[#Headers],[Facility Name]:[in partner]],0),FALSE)</f>
        <v>Connected Communities</v>
      </c>
      <c r="J205" t="str">
        <f>VLOOKUP($E205,Facilities!$B:$W,MATCH(J$2,Table1[[#Headers],[Facility Name]:[in partner]],0),FALSE)</f>
        <v>Community led</v>
      </c>
      <c r="K205" t="str">
        <f>VLOOKUP($E205,Facilities!$B:$W,MATCH(K$2,Table1[[#Headers],[Facility Name]:[in partner]],0),FALSE)</f>
        <v>Community Centre</v>
      </c>
      <c r="L205" t="str">
        <f>VLOOKUP($E205,Facilities!$B:$W,MATCH(L$2,Table1[[#Headers],[Facility Name]:[in partner]],0),FALSE)</f>
        <v>Y</v>
      </c>
      <c r="M205" t="str">
        <f>VLOOKUP($E205,Facilities!$B:$W,MATCH(M$2,Table1[[#Headers],[Facility Name]:[in partner]],0),FALSE)</f>
        <v>Committee operated</v>
      </c>
      <c r="N205">
        <f>VLOOKUP($E205,Facilities!$B:$W,MATCH(N$2,Table1[[#Headers],[Facility Name]:[in partner]],0),FALSE)</f>
        <v>0</v>
      </c>
      <c r="O205" t="str">
        <f>VLOOKUP($E205,Facilities!$B:$W,MATCH(O$2,Table1[[#Headers],[Facility Name]:[in partner]],0),FALSE)</f>
        <v>Place &amp; Partner Specialists (Community)</v>
      </c>
      <c r="P205">
        <f>VLOOKUP($E205,Facilities!$B:$W,MATCH(P$2,Table1[[#Headers],[Facility Name]:[in partner]],0),FALSE)</f>
        <v>0</v>
      </c>
      <c r="Q205">
        <f>VLOOKUP($E205,Facilities!$B:$W,MATCH(Q$2,Table1[[#Headers],[Facility Name]:[in partner]],0),FALSE)</f>
        <v>0</v>
      </c>
      <c r="R205">
        <f>VLOOKUP($E205,Facilities!$B:$W,MATCH(R$2,Table1[[#Headers],[Facility Name]:[in partner]],0),FALSE)</f>
        <v>0</v>
      </c>
      <c r="S205">
        <f>VLOOKUP($E205,Facilities!$B:$W,MATCH(S$2,Table1[[#Headers],[Facility Name]:[in partner]],0),FALSE)</f>
        <v>0</v>
      </c>
      <c r="T205" t="str">
        <f>VLOOKUP($E205,Facilities!$B:$W,MATCH(T$2,Table1[[#Headers],[Facility Name]:[in partner]],0),FALSE)</f>
        <v>Y</v>
      </c>
      <c r="U205">
        <f>VLOOKUP($E205,Facilities!$B:$W,MATCH(U$2,Table1[[#Headers],[Facility Name]:[in partner]],0),FALSE)</f>
        <v>0</v>
      </c>
      <c r="V205" t="str">
        <f>VLOOKUP($E205,Facilities!$B:$W,MATCH(V$2,Table1[[#Headers],[Facility Name]:[in partner]],0),FALSE)</f>
        <v>Mahurangi East Community Centre</v>
      </c>
      <c r="W205" t="str">
        <f>VLOOKUP($E205,Facilities!$B:$W,MATCH(W$2,Table1[[#Headers],[Facility Name]:[in partner]],0),FALSE)</f>
        <v>N</v>
      </c>
      <c r="X205" t="str">
        <f>VLOOKUP($E205,Facilities!$B:$W,MATCH(X$2,Table1[[#Headers],[Facility Name]:[in partner]],0),FALSE)</f>
        <v>Mahurangi East Community Centre</v>
      </c>
    </row>
    <row r="206" spans="1:24">
      <c r="A206" s="6" t="s">
        <v>1447</v>
      </c>
      <c r="B206" s="6" t="s">
        <v>1448</v>
      </c>
      <c r="C206" s="6" t="s">
        <v>973</v>
      </c>
      <c r="D206" s="6" t="s">
        <v>957</v>
      </c>
      <c r="E206" s="6" t="s">
        <v>302</v>
      </c>
      <c r="F206" t="str">
        <f>VLOOKUP($E206,Facilities!$B:$W,MATCH(F$2,Table1[[#Headers],[Facility Name]:[in partner]],0),FALSE)</f>
        <v>23 Donohue Road</v>
      </c>
      <c r="G206" t="str">
        <f>VLOOKUP($E206,Facilities!$B:$W,MATCH(G$2,Table1[[#Headers],[Facility Name]:[in partner]],0),FALSE)</f>
        <v>Rodney</v>
      </c>
      <c r="H206" t="str">
        <f>VLOOKUP($E206,Facilities!$B:$W,MATCH(H$2,Table1[[#Headers],[Facility Name]:[in partner]],0),FALSE)</f>
        <v>Council-owned</v>
      </c>
      <c r="I206" t="str">
        <f>VLOOKUP($E206,Facilities!$B:$W,MATCH(I$2,Table1[[#Headers],[Facility Name]:[in partner]],0),FALSE)</f>
        <v>Connected Communities</v>
      </c>
      <c r="J206" t="str">
        <f>VLOOKUP($E206,Facilities!$B:$W,MATCH(J$2,Table1[[#Headers],[Facility Name]:[in partner]],0),FALSE)</f>
        <v>Council led</v>
      </c>
      <c r="K206" t="str">
        <f>VLOOKUP($E206,Facilities!$B:$W,MATCH(K$2,Table1[[#Headers],[Facility Name]:[in partner]],0),FALSE)</f>
        <v>Rural Hall</v>
      </c>
      <c r="L206" t="str">
        <f>VLOOKUP($E206,Facilities!$B:$W,MATCH(L$2,Table1[[#Headers],[Facility Name]:[in partner]],0),FALSE)</f>
        <v>Y</v>
      </c>
      <c r="M206" t="str">
        <f>VLOOKUP($E206,Facilities!$B:$W,MATCH(M$2,Table1[[#Headers],[Facility Name]:[in partner]],0),FALSE)</f>
        <v>Internally operated</v>
      </c>
      <c r="N206">
        <f>VLOOKUP($E206,Facilities!$B:$W,MATCH(N$2,Table1[[#Headers],[Facility Name]:[in partner]],0),FALSE)</f>
        <v>0</v>
      </c>
      <c r="O206" t="str">
        <f>VLOOKUP($E206,Facilities!$B:$W,MATCH(O$2,Table1[[#Headers],[Facility Name]:[in partner]],0),FALSE)</f>
        <v>Place &amp; Partner Specialists (Community)</v>
      </c>
      <c r="P206">
        <f>VLOOKUP($E206,Facilities!$B:$W,MATCH(P$2,Table1[[#Headers],[Facility Name]:[in partner]],0),FALSE)</f>
        <v>0</v>
      </c>
      <c r="Q206">
        <f>VLOOKUP($E206,Facilities!$B:$W,MATCH(Q$2,Table1[[#Headers],[Facility Name]:[in partner]],0),FALSE)</f>
        <v>0</v>
      </c>
      <c r="R206">
        <f>VLOOKUP($E206,Facilities!$B:$W,MATCH(R$2,Table1[[#Headers],[Facility Name]:[in partner]],0),FALSE)</f>
        <v>0</v>
      </c>
      <c r="S206">
        <f>VLOOKUP($E206,Facilities!$B:$W,MATCH(S$2,Table1[[#Headers],[Facility Name]:[in partner]],0),FALSE)</f>
        <v>0</v>
      </c>
      <c r="T206" t="str">
        <f>VLOOKUP($E206,Facilities!$B:$W,MATCH(T$2,Table1[[#Headers],[Facility Name]:[in partner]],0),FALSE)</f>
        <v>Y</v>
      </c>
      <c r="U206">
        <f>VLOOKUP($E206,Facilities!$B:$W,MATCH(U$2,Table1[[#Headers],[Facility Name]:[in partner]],0),FALSE)</f>
        <v>0</v>
      </c>
      <c r="V206" t="str">
        <f>VLOOKUP($E206,Facilities!$B:$W,MATCH(V$2,Table1[[#Headers],[Facility Name]:[in partner]],0),FALSE)</f>
        <v>South Head Hall</v>
      </c>
      <c r="W206" t="str">
        <f>VLOOKUP($E206,Facilities!$B:$W,MATCH(W$2,Table1[[#Headers],[Facility Name]:[in partner]],0),FALSE)</f>
        <v>Y</v>
      </c>
      <c r="X206" t="e">
        <f>VLOOKUP($E206,Facilities!$B:$W,MATCH(X$2,Table1[[#Headers],[Facility Name]:[in partner]],0),FALSE)</f>
        <v>#N/A</v>
      </c>
    </row>
    <row r="207" spans="1:24">
      <c r="A207" s="6" t="s">
        <v>1449</v>
      </c>
      <c r="B207" s="6" t="s">
        <v>1450</v>
      </c>
      <c r="C207" s="6" t="s">
        <v>963</v>
      </c>
      <c r="D207" s="6" t="s">
        <v>964</v>
      </c>
      <c r="E207" s="6" t="s">
        <v>901</v>
      </c>
      <c r="F207" t="str">
        <f>VLOOKUP($E207,Facilities!$B:$W,MATCH(F$2,Table1[[#Headers],[Facility Name]:[in partner]],0),FALSE)</f>
        <v>Old Fire Station, Seaview Rd</v>
      </c>
      <c r="G207" t="str">
        <f>VLOOKUP($E207,Facilities!$B:$W,MATCH(G$2,Table1[[#Headers],[Facility Name]:[in partner]],0),FALSE)</f>
        <v>Waitakere Ranges</v>
      </c>
      <c r="H207" t="str">
        <f>VLOOKUP($E207,Facilities!$B:$W,MATCH(H$2,Table1[[#Headers],[Facility Name]:[in partner]],0),FALSE)</f>
        <v>Community lease</v>
      </c>
      <c r="I207" t="str">
        <f>VLOOKUP($E207,Facilities!$B:$W,MATCH(I$2,Table1[[#Headers],[Facility Name]:[in partner]],0),FALSE)</f>
        <v>Connected Communities</v>
      </c>
      <c r="J207" t="str">
        <f>VLOOKUP($E207,Facilities!$B:$W,MATCH(J$2,Table1[[#Headers],[Facility Name]:[in partner]],0),FALSE)</f>
        <v>Community led</v>
      </c>
      <c r="K207" t="str">
        <f>VLOOKUP($E207,Facilities!$B:$W,MATCH(K$2,Table1[[#Headers],[Facility Name]:[in partner]],0),FALSE)</f>
        <v>Arts &amp; Culture</v>
      </c>
      <c r="L207" t="str">
        <f>VLOOKUP($E207,Facilities!$B:$W,MATCH(L$2,Table1[[#Headers],[Facility Name]:[in partner]],0),FALSE)</f>
        <v>N</v>
      </c>
      <c r="M207" t="str">
        <f>VLOOKUP($E207,Facilities!$B:$W,MATCH(M$2,Table1[[#Headers],[Facility Name]:[in partner]],0),FALSE)</f>
        <v>Funding agreement</v>
      </c>
      <c r="N207">
        <f>VLOOKUP($E207,Facilities!$B:$W,MATCH(N$2,Table1[[#Headers],[Facility Name]:[in partner]],0),FALSE)</f>
        <v>0</v>
      </c>
      <c r="O207" t="str">
        <f>VLOOKUP($E207,Facilities!$B:$W,MATCH(O$2,Table1[[#Headers],[Facility Name]:[in partner]],0),FALSE)</f>
        <v>Place &amp; Partner Specialists (Arts)</v>
      </c>
      <c r="P207">
        <f>VLOOKUP($E207,Facilities!$B:$W,MATCH(P$2,Table1[[#Headers],[Facility Name]:[in partner]],0),FALSE)</f>
        <v>0</v>
      </c>
      <c r="Q207">
        <f>VLOOKUP($E207,Facilities!$B:$W,MATCH(Q$2,Table1[[#Headers],[Facility Name]:[in partner]],0),FALSE)</f>
        <v>0</v>
      </c>
      <c r="R207" t="str">
        <f>VLOOKUP($E207,Facilities!$B:$W,MATCH(R$2,Table1[[#Headers],[Facility Name]:[in partner]],0),FALSE)</f>
        <v>Y</v>
      </c>
      <c r="S207">
        <f>VLOOKUP($E207,Facilities!$B:$W,MATCH(S$2,Table1[[#Headers],[Facility Name]:[in partner]],0),FALSE)</f>
        <v>0</v>
      </c>
      <c r="T207">
        <f>VLOOKUP($E207,Facilities!$B:$W,MATCH(T$2,Table1[[#Headers],[Facility Name]:[in partner]],0),FALSE)</f>
        <v>0</v>
      </c>
      <c r="U207">
        <f>VLOOKUP($E207,Facilities!$B:$W,MATCH(U$2,Table1[[#Headers],[Facility Name]:[in partner]],0),FALSE)</f>
        <v>0</v>
      </c>
      <c r="V207" t="e">
        <f>VLOOKUP($E207,Facilities!$B:$W,MATCH(V$2,Table1[[#Headers],[Facility Name]:[in partner]],0),FALSE)</f>
        <v>#N/A</v>
      </c>
      <c r="W207" t="str">
        <f>VLOOKUP($E207,Facilities!$B:$W,MATCH(W$2,Table1[[#Headers],[Facility Name]:[in partner]],0),FALSE)</f>
        <v>N</v>
      </c>
      <c r="X207" t="str">
        <f>VLOOKUP($E207,Facilities!$B:$W,MATCH(X$2,Table1[[#Headers],[Facility Name]:[in partner]],0),FALSE)</f>
        <v>West Coast Gallery</v>
      </c>
    </row>
    <row r="208" spans="1:24">
      <c r="A208" s="6" t="s">
        <v>1451</v>
      </c>
      <c r="B208" s="6" t="s">
        <v>1452</v>
      </c>
      <c r="C208" s="6" t="s">
        <v>973</v>
      </c>
      <c r="D208" s="6" t="s">
        <v>981</v>
      </c>
      <c r="E208" s="6" t="s">
        <v>1453</v>
      </c>
      <c r="F208" t="e">
        <f>VLOOKUP($E208,Facilities!$B:$W,MATCH(F$2,Table1[[#Headers],[Facility Name]:[in partner]],0),FALSE)</f>
        <v>#N/A</v>
      </c>
      <c r="G208" t="e">
        <f>VLOOKUP($E208,Facilities!$B:$W,MATCH(G$2,Table1[[#Headers],[Facility Name]:[in partner]],0),FALSE)</f>
        <v>#N/A</v>
      </c>
      <c r="H208" t="e">
        <f>VLOOKUP($E208,Facilities!$B:$W,MATCH(H$2,Table1[[#Headers],[Facility Name]:[in partner]],0),FALSE)</f>
        <v>#N/A</v>
      </c>
      <c r="I208" t="e">
        <f>VLOOKUP($E208,Facilities!$B:$W,MATCH(I$2,Table1[[#Headers],[Facility Name]:[in partner]],0),FALSE)</f>
        <v>#N/A</v>
      </c>
      <c r="J208" t="e">
        <f>VLOOKUP($E208,Facilities!$B:$W,MATCH(J$2,Table1[[#Headers],[Facility Name]:[in partner]],0),FALSE)</f>
        <v>#N/A</v>
      </c>
      <c r="K208" t="e">
        <f>VLOOKUP($E208,Facilities!$B:$W,MATCH(K$2,Table1[[#Headers],[Facility Name]:[in partner]],0),FALSE)</f>
        <v>#N/A</v>
      </c>
      <c r="L208" t="e">
        <f>VLOOKUP($E208,Facilities!$B:$W,MATCH(L$2,Table1[[#Headers],[Facility Name]:[in partner]],0),FALSE)</f>
        <v>#N/A</v>
      </c>
      <c r="M208" t="e">
        <f>VLOOKUP($E208,Facilities!$B:$W,MATCH(M$2,Table1[[#Headers],[Facility Name]:[in partner]],0),FALSE)</f>
        <v>#N/A</v>
      </c>
      <c r="N208" t="e">
        <f>VLOOKUP($E208,Facilities!$B:$W,MATCH(N$2,Table1[[#Headers],[Facility Name]:[in partner]],0),FALSE)</f>
        <v>#N/A</v>
      </c>
      <c r="O208" t="e">
        <f>VLOOKUP($E208,Facilities!$B:$W,MATCH(O$2,Table1[[#Headers],[Facility Name]:[in partner]],0),FALSE)</f>
        <v>#N/A</v>
      </c>
      <c r="P208" t="e">
        <f>VLOOKUP($E208,Facilities!$B:$W,MATCH(P$2,Table1[[#Headers],[Facility Name]:[in partner]],0),FALSE)</f>
        <v>#N/A</v>
      </c>
      <c r="Q208" t="e">
        <f>VLOOKUP($E208,Facilities!$B:$W,MATCH(Q$2,Table1[[#Headers],[Facility Name]:[in partner]],0),FALSE)</f>
        <v>#N/A</v>
      </c>
      <c r="R208" t="e">
        <f>VLOOKUP($E208,Facilities!$B:$W,MATCH(R$2,Table1[[#Headers],[Facility Name]:[in partner]],0),FALSE)</f>
        <v>#N/A</v>
      </c>
      <c r="S208" t="e">
        <f>VLOOKUP($E208,Facilities!$B:$W,MATCH(S$2,Table1[[#Headers],[Facility Name]:[in partner]],0),FALSE)</f>
        <v>#N/A</v>
      </c>
      <c r="T208" t="e">
        <f>VLOOKUP($E208,Facilities!$B:$W,MATCH(T$2,Table1[[#Headers],[Facility Name]:[in partner]],0),FALSE)</f>
        <v>#N/A</v>
      </c>
      <c r="U208" t="e">
        <f>VLOOKUP($E208,Facilities!$B:$W,MATCH(U$2,Table1[[#Headers],[Facility Name]:[in partner]],0),FALSE)</f>
        <v>#N/A</v>
      </c>
      <c r="V208" t="e">
        <f>VLOOKUP($E208,Facilities!$B:$W,MATCH(V$2,Table1[[#Headers],[Facility Name]:[in partner]],0),FALSE)</f>
        <v>#N/A</v>
      </c>
      <c r="W208" t="e">
        <f>VLOOKUP($E208,Facilities!$B:$W,MATCH(W$2,Table1[[#Headers],[Facility Name]:[in partner]],0),FALSE)</f>
        <v>#N/A</v>
      </c>
      <c r="X208" t="e">
        <f>VLOOKUP($E208,Facilities!$B:$W,MATCH(X$2,Table1[[#Headers],[Facility Name]:[in partner]],0),FALSE)</f>
        <v>#N/A</v>
      </c>
    </row>
    <row r="209" spans="1:24">
      <c r="A209" s="6" t="s">
        <v>1454</v>
      </c>
      <c r="B209" s="6" t="s">
        <v>1455</v>
      </c>
      <c r="C209" s="6" t="s">
        <v>956</v>
      </c>
      <c r="D209" s="6" t="s">
        <v>967</v>
      </c>
      <c r="E209" s="6" t="s">
        <v>894</v>
      </c>
      <c r="F209" t="str">
        <f>VLOOKUP($E209,Facilities!$B:$W,MATCH(F$2,Table1[[#Headers],[Facility Name]:[in partner]],0),FALSE)</f>
        <v>500 South Titirangi Road</v>
      </c>
      <c r="G209" t="str">
        <f>VLOOKUP($E209,Facilities!$B:$W,MATCH(G$2,Table1[[#Headers],[Facility Name]:[in partner]],0),FALSE)</f>
        <v>Waitakere Ranges</v>
      </c>
      <c r="H209" t="str">
        <f>VLOOKUP($E209,Facilities!$B:$W,MATCH(H$2,Table1[[#Headers],[Facility Name]:[in partner]],0),FALSE)</f>
        <v>Council-owned</v>
      </c>
      <c r="I209" t="str">
        <f>VLOOKUP($E209,Facilities!$B:$W,MATCH(I$2,Table1[[#Headers],[Facility Name]:[in partner]],0),FALSE)</f>
        <v>Connected Communities</v>
      </c>
      <c r="J209" t="str">
        <f>VLOOKUP($E209,Facilities!$B:$W,MATCH(J$2,Table1[[#Headers],[Facility Name]:[in partner]],0),FALSE)</f>
        <v>Council led</v>
      </c>
      <c r="K209" t="str">
        <f>VLOOKUP($E209,Facilities!$B:$W,MATCH(K$2,Table1[[#Headers],[Facility Name]:[in partner]],0),FALSE)</f>
        <v>Community Library</v>
      </c>
      <c r="L209" t="str">
        <f>VLOOKUP($E209,Facilities!$B:$W,MATCH(L$2,Table1[[#Headers],[Facility Name]:[in partner]],0),FALSE)</f>
        <v>N</v>
      </c>
      <c r="M209" t="str">
        <f>VLOOKUP($E209,Facilities!$B:$W,MATCH(M$2,Table1[[#Headers],[Facility Name]:[in partner]],0),FALSE)</f>
        <v>Internally operated</v>
      </c>
      <c r="N209">
        <f>VLOOKUP($E209,Facilities!$B:$W,MATCH(N$2,Table1[[#Headers],[Facility Name]:[in partner]],0),FALSE)</f>
        <v>0</v>
      </c>
      <c r="O209" t="str">
        <f>VLOOKUP($E209,Facilities!$B:$W,MATCH(O$2,Table1[[#Headers],[Facility Name]:[in partner]],0),FALSE)</f>
        <v>Lead and Coach</v>
      </c>
      <c r="P209">
        <f>VLOOKUP($E209,Facilities!$B:$W,MATCH(P$2,Table1[[#Headers],[Facility Name]:[in partner]],0),FALSE)</f>
        <v>0</v>
      </c>
      <c r="Q209">
        <f>VLOOKUP($E209,Facilities!$B:$W,MATCH(Q$2,Table1[[#Headers],[Facility Name]:[in partner]],0),FALSE)</f>
        <v>0</v>
      </c>
      <c r="R209">
        <f>VLOOKUP($E209,Facilities!$B:$W,MATCH(R$2,Table1[[#Headers],[Facility Name]:[in partner]],0),FALSE)</f>
        <v>0</v>
      </c>
      <c r="S209" t="str">
        <f>VLOOKUP($E209,Facilities!$B:$W,MATCH(S$2,Table1[[#Headers],[Facility Name]:[in partner]],0),FALSE)</f>
        <v>Y</v>
      </c>
      <c r="T209">
        <f>VLOOKUP($E209,Facilities!$B:$W,MATCH(T$2,Table1[[#Headers],[Facility Name]:[in partner]],0),FALSE)</f>
        <v>0</v>
      </c>
      <c r="U209">
        <f>VLOOKUP($E209,Facilities!$B:$W,MATCH(U$2,Table1[[#Headers],[Facility Name]:[in partner]],0),FALSE)</f>
        <v>0</v>
      </c>
      <c r="V209" t="e">
        <f>VLOOKUP($E209,Facilities!$B:$W,MATCH(V$2,Table1[[#Headers],[Facility Name]:[in partner]],0),FALSE)</f>
        <v>#N/A</v>
      </c>
      <c r="W209" t="str">
        <f>VLOOKUP($E209,Facilities!$B:$W,MATCH(W$2,Table1[[#Headers],[Facility Name]:[in partner]],0),FALSE)</f>
        <v>N</v>
      </c>
      <c r="X209" t="e">
        <f>VLOOKUP($E209,Facilities!$B:$W,MATCH(X$2,Table1[[#Headers],[Facility Name]:[in partner]],0),FALSE)</f>
        <v>#N/A</v>
      </c>
    </row>
    <row r="210" spans="1:24">
      <c r="A210" s="6" t="s">
        <v>1456</v>
      </c>
      <c r="B210" s="6" t="s">
        <v>1457</v>
      </c>
      <c r="C210" s="6" t="s">
        <v>963</v>
      </c>
      <c r="D210" s="6" t="s">
        <v>964</v>
      </c>
      <c r="E210" s="6" t="s">
        <v>576</v>
      </c>
      <c r="F210" t="str">
        <f>VLOOKUP($E210,Facilities!$B:$W,MATCH(F$2,Table1[[#Headers],[Facility Name]:[in partner]],0),FALSE)</f>
        <v>Corban Estate Arts Centre, 2 Mt Lebanon Lane</v>
      </c>
      <c r="G210" t="str">
        <f>VLOOKUP($E210,Facilities!$B:$W,MATCH(G$2,Table1[[#Headers],[Facility Name]:[in partner]],0),FALSE)</f>
        <v>Henderson-Massey</v>
      </c>
      <c r="H210" t="str">
        <f>VLOOKUP($E210,Facilities!$B:$W,MATCH(H$2,Table1[[#Headers],[Facility Name]:[in partner]],0),FALSE)</f>
        <v>Community lease</v>
      </c>
      <c r="I210" t="str">
        <f>VLOOKUP($E210,Facilities!$B:$W,MATCH(I$2,Table1[[#Headers],[Facility Name]:[in partner]],0),FALSE)</f>
        <v>Connected Communities</v>
      </c>
      <c r="J210" t="str">
        <f>VLOOKUP($E210,Facilities!$B:$W,MATCH(J$2,Table1[[#Headers],[Facility Name]:[in partner]],0),FALSE)</f>
        <v>Community led</v>
      </c>
      <c r="K210" t="str">
        <f>VLOOKUP($E210,Facilities!$B:$W,MATCH(K$2,Table1[[#Headers],[Facility Name]:[in partner]],0),FALSE)</f>
        <v>Arts &amp; Culture</v>
      </c>
      <c r="L210" t="str">
        <f>VLOOKUP($E210,Facilities!$B:$W,MATCH(L$2,Table1[[#Headers],[Facility Name]:[in partner]],0),FALSE)</f>
        <v>N</v>
      </c>
      <c r="M210" t="str">
        <f>VLOOKUP($E210,Facilities!$B:$W,MATCH(M$2,Table1[[#Headers],[Facility Name]:[in partner]],0),FALSE)</f>
        <v>Funding agreement</v>
      </c>
      <c r="N210">
        <f>VLOOKUP($E210,Facilities!$B:$W,MATCH(N$2,Table1[[#Headers],[Facility Name]:[in partner]],0),FALSE)</f>
        <v>0</v>
      </c>
      <c r="O210" t="str">
        <f>VLOOKUP($E210,Facilities!$B:$W,MATCH(O$2,Table1[[#Headers],[Facility Name]:[in partner]],0),FALSE)</f>
        <v>Place &amp; Partner Specialists (Arts)</v>
      </c>
      <c r="P210">
        <f>VLOOKUP($E210,Facilities!$B:$W,MATCH(P$2,Table1[[#Headers],[Facility Name]:[in partner]],0),FALSE)</f>
        <v>0</v>
      </c>
      <c r="Q210">
        <f>VLOOKUP($E210,Facilities!$B:$W,MATCH(Q$2,Table1[[#Headers],[Facility Name]:[in partner]],0),FALSE)</f>
        <v>0</v>
      </c>
      <c r="R210" t="str">
        <f>VLOOKUP($E210,Facilities!$B:$W,MATCH(R$2,Table1[[#Headers],[Facility Name]:[in partner]],0),FALSE)</f>
        <v>Y</v>
      </c>
      <c r="S210">
        <f>VLOOKUP($E210,Facilities!$B:$W,MATCH(S$2,Table1[[#Headers],[Facility Name]:[in partner]],0),FALSE)</f>
        <v>0</v>
      </c>
      <c r="T210">
        <f>VLOOKUP($E210,Facilities!$B:$W,MATCH(T$2,Table1[[#Headers],[Facility Name]:[in partner]],0),FALSE)</f>
        <v>0</v>
      </c>
      <c r="U210">
        <f>VLOOKUP($E210,Facilities!$B:$W,MATCH(U$2,Table1[[#Headers],[Facility Name]:[in partner]],0),FALSE)</f>
        <v>0</v>
      </c>
      <c r="V210" t="e">
        <f>VLOOKUP($E210,Facilities!$B:$W,MATCH(V$2,Table1[[#Headers],[Facility Name]:[in partner]],0),FALSE)</f>
        <v>#N/A</v>
      </c>
      <c r="W210" t="str">
        <f>VLOOKUP($E210,Facilities!$B:$W,MATCH(W$2,Table1[[#Headers],[Facility Name]:[in partner]],0),FALSE)</f>
        <v>N</v>
      </c>
      <c r="X210" t="str">
        <f>VLOOKUP($E210,Facilities!$B:$W,MATCH(X$2,Table1[[#Headers],[Facility Name]:[in partner]],0),FALSE)</f>
        <v>Corban Estate Arts Centre (CEAC)</v>
      </c>
    </row>
    <row r="211" spans="1:24">
      <c r="A211" s="6" t="s">
        <v>1458</v>
      </c>
      <c r="B211" s="6" t="s">
        <v>1459</v>
      </c>
      <c r="C211" s="6" t="s">
        <v>963</v>
      </c>
      <c r="D211" s="6" t="s">
        <v>964</v>
      </c>
      <c r="E211" s="6" t="s">
        <v>1460</v>
      </c>
      <c r="F211" t="e">
        <f>VLOOKUP($E211,Facilities!$B:$W,MATCH(F$2,Table1[[#Headers],[Facility Name]:[in partner]],0),FALSE)</f>
        <v>#N/A</v>
      </c>
      <c r="G211" t="e">
        <f>VLOOKUP($E211,Facilities!$B:$W,MATCH(G$2,Table1[[#Headers],[Facility Name]:[in partner]],0),FALSE)</f>
        <v>#N/A</v>
      </c>
      <c r="H211" t="e">
        <f>VLOOKUP($E211,Facilities!$B:$W,MATCH(H$2,Table1[[#Headers],[Facility Name]:[in partner]],0),FALSE)</f>
        <v>#N/A</v>
      </c>
      <c r="I211" t="e">
        <f>VLOOKUP($E211,Facilities!$B:$W,MATCH(I$2,Table1[[#Headers],[Facility Name]:[in partner]],0),FALSE)</f>
        <v>#N/A</v>
      </c>
      <c r="J211" t="e">
        <f>VLOOKUP($E211,Facilities!$B:$W,MATCH(J$2,Table1[[#Headers],[Facility Name]:[in partner]],0),FALSE)</f>
        <v>#N/A</v>
      </c>
      <c r="K211" t="e">
        <f>VLOOKUP($E211,Facilities!$B:$W,MATCH(K$2,Table1[[#Headers],[Facility Name]:[in partner]],0),FALSE)</f>
        <v>#N/A</v>
      </c>
      <c r="L211" t="e">
        <f>VLOOKUP($E211,Facilities!$B:$W,MATCH(L$2,Table1[[#Headers],[Facility Name]:[in partner]],0),FALSE)</f>
        <v>#N/A</v>
      </c>
      <c r="M211" t="e">
        <f>VLOOKUP($E211,Facilities!$B:$W,MATCH(M$2,Table1[[#Headers],[Facility Name]:[in partner]],0),FALSE)</f>
        <v>#N/A</v>
      </c>
      <c r="N211" t="e">
        <f>VLOOKUP($E211,Facilities!$B:$W,MATCH(N$2,Table1[[#Headers],[Facility Name]:[in partner]],0),FALSE)</f>
        <v>#N/A</v>
      </c>
      <c r="O211" t="e">
        <f>VLOOKUP($E211,Facilities!$B:$W,MATCH(O$2,Table1[[#Headers],[Facility Name]:[in partner]],0),FALSE)</f>
        <v>#N/A</v>
      </c>
      <c r="P211" t="e">
        <f>VLOOKUP($E211,Facilities!$B:$W,MATCH(P$2,Table1[[#Headers],[Facility Name]:[in partner]],0),FALSE)</f>
        <v>#N/A</v>
      </c>
      <c r="Q211" t="e">
        <f>VLOOKUP($E211,Facilities!$B:$W,MATCH(Q$2,Table1[[#Headers],[Facility Name]:[in partner]],0),FALSE)</f>
        <v>#N/A</v>
      </c>
      <c r="R211" t="e">
        <f>VLOOKUP($E211,Facilities!$B:$W,MATCH(R$2,Table1[[#Headers],[Facility Name]:[in partner]],0),FALSE)</f>
        <v>#N/A</v>
      </c>
      <c r="S211" t="e">
        <f>VLOOKUP($E211,Facilities!$B:$W,MATCH(S$2,Table1[[#Headers],[Facility Name]:[in partner]],0),FALSE)</f>
        <v>#N/A</v>
      </c>
      <c r="T211" t="e">
        <f>VLOOKUP($E211,Facilities!$B:$W,MATCH(T$2,Table1[[#Headers],[Facility Name]:[in partner]],0),FALSE)</f>
        <v>#N/A</v>
      </c>
      <c r="U211" t="e">
        <f>VLOOKUP($E211,Facilities!$B:$W,MATCH(U$2,Table1[[#Headers],[Facility Name]:[in partner]],0),FALSE)</f>
        <v>#N/A</v>
      </c>
      <c r="V211" t="e">
        <f>VLOOKUP($E211,Facilities!$B:$W,MATCH(V$2,Table1[[#Headers],[Facility Name]:[in partner]],0),FALSE)</f>
        <v>#N/A</v>
      </c>
      <c r="W211" t="e">
        <f>VLOOKUP($E211,Facilities!$B:$W,MATCH(W$2,Table1[[#Headers],[Facility Name]:[in partner]],0),FALSE)</f>
        <v>#N/A</v>
      </c>
      <c r="X211" t="e">
        <f>VLOOKUP($E211,Facilities!$B:$W,MATCH(X$2,Table1[[#Headers],[Facility Name]:[in partner]],0),FALSE)</f>
        <v>#N/A</v>
      </c>
    </row>
    <row r="212" spans="1:24">
      <c r="A212" s="6" t="s">
        <v>1461</v>
      </c>
      <c r="B212" s="6" t="s">
        <v>1462</v>
      </c>
      <c r="C212" s="6" t="s">
        <v>960</v>
      </c>
      <c r="D212" s="6" t="s">
        <v>981</v>
      </c>
      <c r="E212" s="6" t="s">
        <v>1463</v>
      </c>
      <c r="F212" t="e">
        <f>VLOOKUP($E212,Facilities!$B:$W,MATCH(F$2,Table1[[#Headers],[Facility Name]:[in partner]],0),FALSE)</f>
        <v>#N/A</v>
      </c>
      <c r="G212" t="e">
        <f>VLOOKUP($E212,Facilities!$B:$W,MATCH(G$2,Table1[[#Headers],[Facility Name]:[in partner]],0),FALSE)</f>
        <v>#N/A</v>
      </c>
      <c r="H212" t="e">
        <f>VLOOKUP($E212,Facilities!$B:$W,MATCH(H$2,Table1[[#Headers],[Facility Name]:[in partner]],0),FALSE)</f>
        <v>#N/A</v>
      </c>
      <c r="I212" t="e">
        <f>VLOOKUP($E212,Facilities!$B:$W,MATCH(I$2,Table1[[#Headers],[Facility Name]:[in partner]],0),FALSE)</f>
        <v>#N/A</v>
      </c>
      <c r="J212" t="e">
        <f>VLOOKUP($E212,Facilities!$B:$W,MATCH(J$2,Table1[[#Headers],[Facility Name]:[in partner]],0),FALSE)</f>
        <v>#N/A</v>
      </c>
      <c r="K212" t="e">
        <f>VLOOKUP($E212,Facilities!$B:$W,MATCH(K$2,Table1[[#Headers],[Facility Name]:[in partner]],0),FALSE)</f>
        <v>#N/A</v>
      </c>
      <c r="L212" t="e">
        <f>VLOOKUP($E212,Facilities!$B:$W,MATCH(L$2,Table1[[#Headers],[Facility Name]:[in partner]],0),FALSE)</f>
        <v>#N/A</v>
      </c>
      <c r="M212" t="e">
        <f>VLOOKUP($E212,Facilities!$B:$W,MATCH(M$2,Table1[[#Headers],[Facility Name]:[in partner]],0),FALSE)</f>
        <v>#N/A</v>
      </c>
      <c r="N212" t="e">
        <f>VLOOKUP($E212,Facilities!$B:$W,MATCH(N$2,Table1[[#Headers],[Facility Name]:[in partner]],0),FALSE)</f>
        <v>#N/A</v>
      </c>
      <c r="O212" t="e">
        <f>VLOOKUP($E212,Facilities!$B:$W,MATCH(O$2,Table1[[#Headers],[Facility Name]:[in partner]],0),FALSE)</f>
        <v>#N/A</v>
      </c>
      <c r="P212" t="e">
        <f>VLOOKUP($E212,Facilities!$B:$W,MATCH(P$2,Table1[[#Headers],[Facility Name]:[in partner]],0),FALSE)</f>
        <v>#N/A</v>
      </c>
      <c r="Q212" t="e">
        <f>VLOOKUP($E212,Facilities!$B:$W,MATCH(Q$2,Table1[[#Headers],[Facility Name]:[in partner]],0),FALSE)</f>
        <v>#N/A</v>
      </c>
      <c r="R212" t="e">
        <f>VLOOKUP($E212,Facilities!$B:$W,MATCH(R$2,Table1[[#Headers],[Facility Name]:[in partner]],0),FALSE)</f>
        <v>#N/A</v>
      </c>
      <c r="S212" t="e">
        <f>VLOOKUP($E212,Facilities!$B:$W,MATCH(S$2,Table1[[#Headers],[Facility Name]:[in partner]],0),FALSE)</f>
        <v>#N/A</v>
      </c>
      <c r="T212" t="e">
        <f>VLOOKUP($E212,Facilities!$B:$W,MATCH(T$2,Table1[[#Headers],[Facility Name]:[in partner]],0),FALSE)</f>
        <v>#N/A</v>
      </c>
      <c r="U212" t="e">
        <f>VLOOKUP($E212,Facilities!$B:$W,MATCH(U$2,Table1[[#Headers],[Facility Name]:[in partner]],0),FALSE)</f>
        <v>#N/A</v>
      </c>
      <c r="V212" t="e">
        <f>VLOOKUP($E212,Facilities!$B:$W,MATCH(V$2,Table1[[#Headers],[Facility Name]:[in partner]],0),FALSE)</f>
        <v>#N/A</v>
      </c>
      <c r="W212" t="e">
        <f>VLOOKUP($E212,Facilities!$B:$W,MATCH(W$2,Table1[[#Headers],[Facility Name]:[in partner]],0),FALSE)</f>
        <v>#N/A</v>
      </c>
      <c r="X212" t="e">
        <f>VLOOKUP($E212,Facilities!$B:$W,MATCH(X$2,Table1[[#Headers],[Facility Name]:[in partner]],0),FALSE)</f>
        <v>#N/A</v>
      </c>
    </row>
    <row r="213" spans="1:24">
      <c r="A213" s="6" t="s">
        <v>1464</v>
      </c>
      <c r="B213" s="6" t="s">
        <v>1465</v>
      </c>
      <c r="C213" s="6" t="s">
        <v>960</v>
      </c>
      <c r="D213" s="6" t="s">
        <v>1000</v>
      </c>
      <c r="E213" s="6" t="s">
        <v>1466</v>
      </c>
      <c r="F213" t="e">
        <f>VLOOKUP($E213,Facilities!$B:$W,MATCH(F$2,Table1[[#Headers],[Facility Name]:[in partner]],0),FALSE)</f>
        <v>#N/A</v>
      </c>
      <c r="G213" t="e">
        <f>VLOOKUP($E213,Facilities!$B:$W,MATCH(G$2,Table1[[#Headers],[Facility Name]:[in partner]],0),FALSE)</f>
        <v>#N/A</v>
      </c>
      <c r="H213" t="e">
        <f>VLOOKUP($E213,Facilities!$B:$W,MATCH(H$2,Table1[[#Headers],[Facility Name]:[in partner]],0),FALSE)</f>
        <v>#N/A</v>
      </c>
      <c r="I213" t="e">
        <f>VLOOKUP($E213,Facilities!$B:$W,MATCH(I$2,Table1[[#Headers],[Facility Name]:[in partner]],0),FALSE)</f>
        <v>#N/A</v>
      </c>
      <c r="J213" t="e">
        <f>VLOOKUP($E213,Facilities!$B:$W,MATCH(J$2,Table1[[#Headers],[Facility Name]:[in partner]],0),FALSE)</f>
        <v>#N/A</v>
      </c>
      <c r="K213" t="e">
        <f>VLOOKUP($E213,Facilities!$B:$W,MATCH(K$2,Table1[[#Headers],[Facility Name]:[in partner]],0),FALSE)</f>
        <v>#N/A</v>
      </c>
      <c r="L213" t="e">
        <f>VLOOKUP($E213,Facilities!$B:$W,MATCH(L$2,Table1[[#Headers],[Facility Name]:[in partner]],0),FALSE)</f>
        <v>#N/A</v>
      </c>
      <c r="M213" t="e">
        <f>VLOOKUP($E213,Facilities!$B:$W,MATCH(M$2,Table1[[#Headers],[Facility Name]:[in partner]],0),FALSE)</f>
        <v>#N/A</v>
      </c>
      <c r="N213" t="e">
        <f>VLOOKUP($E213,Facilities!$B:$W,MATCH(N$2,Table1[[#Headers],[Facility Name]:[in partner]],0),FALSE)</f>
        <v>#N/A</v>
      </c>
      <c r="O213" t="e">
        <f>VLOOKUP($E213,Facilities!$B:$W,MATCH(O$2,Table1[[#Headers],[Facility Name]:[in partner]],0),FALSE)</f>
        <v>#N/A</v>
      </c>
      <c r="P213" t="e">
        <f>VLOOKUP($E213,Facilities!$B:$W,MATCH(P$2,Table1[[#Headers],[Facility Name]:[in partner]],0),FALSE)</f>
        <v>#N/A</v>
      </c>
      <c r="Q213" t="e">
        <f>VLOOKUP($E213,Facilities!$B:$W,MATCH(Q$2,Table1[[#Headers],[Facility Name]:[in partner]],0),FALSE)</f>
        <v>#N/A</v>
      </c>
      <c r="R213" t="e">
        <f>VLOOKUP($E213,Facilities!$B:$W,MATCH(R$2,Table1[[#Headers],[Facility Name]:[in partner]],0),FALSE)</f>
        <v>#N/A</v>
      </c>
      <c r="S213" t="e">
        <f>VLOOKUP($E213,Facilities!$B:$W,MATCH(S$2,Table1[[#Headers],[Facility Name]:[in partner]],0),FALSE)</f>
        <v>#N/A</v>
      </c>
      <c r="T213" t="e">
        <f>VLOOKUP($E213,Facilities!$B:$W,MATCH(T$2,Table1[[#Headers],[Facility Name]:[in partner]],0),FALSE)</f>
        <v>#N/A</v>
      </c>
      <c r="U213" t="e">
        <f>VLOOKUP($E213,Facilities!$B:$W,MATCH(U$2,Table1[[#Headers],[Facility Name]:[in partner]],0),FALSE)</f>
        <v>#N/A</v>
      </c>
      <c r="V213" t="e">
        <f>VLOOKUP($E213,Facilities!$B:$W,MATCH(V$2,Table1[[#Headers],[Facility Name]:[in partner]],0),FALSE)</f>
        <v>#N/A</v>
      </c>
      <c r="W213" t="e">
        <f>VLOOKUP($E213,Facilities!$B:$W,MATCH(W$2,Table1[[#Headers],[Facility Name]:[in partner]],0),FALSE)</f>
        <v>#N/A</v>
      </c>
      <c r="X213" t="e">
        <f>VLOOKUP($E213,Facilities!$B:$W,MATCH(X$2,Table1[[#Headers],[Facility Name]:[in partner]],0),FALSE)</f>
        <v>#N/A</v>
      </c>
    </row>
    <row r="214" spans="1:24">
      <c r="A214" s="6" t="s">
        <v>1467</v>
      </c>
      <c r="B214" s="6" t="s">
        <v>1468</v>
      </c>
      <c r="C214" s="6" t="s">
        <v>956</v>
      </c>
      <c r="D214" s="6" t="s">
        <v>967</v>
      </c>
      <c r="E214" s="6" t="s">
        <v>1469</v>
      </c>
      <c r="F214" t="e">
        <f>VLOOKUP($E214,Facilities!$B:$W,MATCH(F$2,Table1[[#Headers],[Facility Name]:[in partner]],0),FALSE)</f>
        <v>#N/A</v>
      </c>
      <c r="G214" t="e">
        <f>VLOOKUP($E214,Facilities!$B:$W,MATCH(G$2,Table1[[#Headers],[Facility Name]:[in partner]],0),FALSE)</f>
        <v>#N/A</v>
      </c>
      <c r="H214" t="e">
        <f>VLOOKUP($E214,Facilities!$B:$W,MATCH(H$2,Table1[[#Headers],[Facility Name]:[in partner]],0),FALSE)</f>
        <v>#N/A</v>
      </c>
      <c r="I214" t="e">
        <f>VLOOKUP($E214,Facilities!$B:$W,MATCH(I$2,Table1[[#Headers],[Facility Name]:[in partner]],0),FALSE)</f>
        <v>#N/A</v>
      </c>
      <c r="J214" t="e">
        <f>VLOOKUP($E214,Facilities!$B:$W,MATCH(J$2,Table1[[#Headers],[Facility Name]:[in partner]],0),FALSE)</f>
        <v>#N/A</v>
      </c>
      <c r="K214" t="e">
        <f>VLOOKUP($E214,Facilities!$B:$W,MATCH(K$2,Table1[[#Headers],[Facility Name]:[in partner]],0),FALSE)</f>
        <v>#N/A</v>
      </c>
      <c r="L214" t="e">
        <f>VLOOKUP($E214,Facilities!$B:$W,MATCH(L$2,Table1[[#Headers],[Facility Name]:[in partner]],0),FALSE)</f>
        <v>#N/A</v>
      </c>
      <c r="M214" t="e">
        <f>VLOOKUP($E214,Facilities!$B:$W,MATCH(M$2,Table1[[#Headers],[Facility Name]:[in partner]],0),FALSE)</f>
        <v>#N/A</v>
      </c>
      <c r="N214" t="e">
        <f>VLOOKUP($E214,Facilities!$B:$W,MATCH(N$2,Table1[[#Headers],[Facility Name]:[in partner]],0),FALSE)</f>
        <v>#N/A</v>
      </c>
      <c r="O214" t="e">
        <f>VLOOKUP($E214,Facilities!$B:$W,MATCH(O$2,Table1[[#Headers],[Facility Name]:[in partner]],0),FALSE)</f>
        <v>#N/A</v>
      </c>
      <c r="P214" t="e">
        <f>VLOOKUP($E214,Facilities!$B:$W,MATCH(P$2,Table1[[#Headers],[Facility Name]:[in partner]],0),FALSE)</f>
        <v>#N/A</v>
      </c>
      <c r="Q214" t="e">
        <f>VLOOKUP($E214,Facilities!$B:$W,MATCH(Q$2,Table1[[#Headers],[Facility Name]:[in partner]],0),FALSE)</f>
        <v>#N/A</v>
      </c>
      <c r="R214" t="e">
        <f>VLOOKUP($E214,Facilities!$B:$W,MATCH(R$2,Table1[[#Headers],[Facility Name]:[in partner]],0),FALSE)</f>
        <v>#N/A</v>
      </c>
      <c r="S214" t="e">
        <f>VLOOKUP($E214,Facilities!$B:$W,MATCH(S$2,Table1[[#Headers],[Facility Name]:[in partner]],0),FALSE)</f>
        <v>#N/A</v>
      </c>
      <c r="T214" t="e">
        <f>VLOOKUP($E214,Facilities!$B:$W,MATCH(T$2,Table1[[#Headers],[Facility Name]:[in partner]],0),FALSE)</f>
        <v>#N/A</v>
      </c>
      <c r="U214" t="e">
        <f>VLOOKUP($E214,Facilities!$B:$W,MATCH(U$2,Table1[[#Headers],[Facility Name]:[in partner]],0),FALSE)</f>
        <v>#N/A</v>
      </c>
      <c r="V214" t="e">
        <f>VLOOKUP($E214,Facilities!$B:$W,MATCH(V$2,Table1[[#Headers],[Facility Name]:[in partner]],0),FALSE)</f>
        <v>#N/A</v>
      </c>
      <c r="W214" t="e">
        <f>VLOOKUP($E214,Facilities!$B:$W,MATCH(W$2,Table1[[#Headers],[Facility Name]:[in partner]],0),FALSE)</f>
        <v>#N/A</v>
      </c>
      <c r="X214" t="e">
        <f>VLOOKUP($E214,Facilities!$B:$W,MATCH(X$2,Table1[[#Headers],[Facility Name]:[in partner]],0),FALSE)</f>
        <v>#N/A</v>
      </c>
    </row>
    <row r="215" spans="1:24">
      <c r="A215" s="6" t="s">
        <v>1470</v>
      </c>
      <c r="B215" s="6" t="s">
        <v>1468</v>
      </c>
      <c r="C215" s="6" t="s">
        <v>960</v>
      </c>
      <c r="D215" s="6" t="s">
        <v>981</v>
      </c>
      <c r="E215" s="6" t="s">
        <v>323</v>
      </c>
      <c r="F215" t="str">
        <f>VLOOKUP($E215,Facilities!$B:$W,MATCH(F$2,Table1[[#Headers],[Facility Name]:[in partner]],0),FALSE)</f>
        <v>595 Te Atatū Road</v>
      </c>
      <c r="G215" t="str">
        <f>VLOOKUP($E215,Facilities!$B:$W,MATCH(G$2,Table1[[#Headers],[Facility Name]:[in partner]],0),FALSE)</f>
        <v>Henderson-Massey</v>
      </c>
      <c r="H215" t="str">
        <f>VLOOKUP($E215,Facilities!$B:$W,MATCH(H$2,Table1[[#Headers],[Facility Name]:[in partner]],0),FALSE)</f>
        <v>Council-owned</v>
      </c>
      <c r="I215" t="str">
        <f>VLOOKUP($E215,Facilities!$B:$W,MATCH(I$2,Table1[[#Headers],[Facility Name]:[in partner]],0),FALSE)</f>
        <v>Connected Communities</v>
      </c>
      <c r="J215" t="str">
        <f>VLOOKUP($E215,Facilities!$B:$W,MATCH(J$2,Table1[[#Headers],[Facility Name]:[in partner]],0),FALSE)</f>
        <v>Council led</v>
      </c>
      <c r="K215" t="str">
        <f>VLOOKUP($E215,Facilities!$B:$W,MATCH(K$2,Table1[[#Headers],[Facility Name]:[in partner]],0),FALSE)</f>
        <v>Community Centre</v>
      </c>
      <c r="L215" t="str">
        <f>VLOOKUP($E215,Facilities!$B:$W,MATCH(L$2,Table1[[#Headers],[Facility Name]:[in partner]],0),FALSE)</f>
        <v>Y</v>
      </c>
      <c r="M215" t="str">
        <f>VLOOKUP($E215,Facilities!$B:$W,MATCH(M$2,Table1[[#Headers],[Facility Name]:[in partner]],0),FALSE)</f>
        <v>Internally operated</v>
      </c>
      <c r="N215">
        <f>VLOOKUP($E215,Facilities!$B:$W,MATCH(N$2,Table1[[#Headers],[Facility Name]:[in partner]],0),FALSE)</f>
        <v>0</v>
      </c>
      <c r="O215" t="str">
        <f>VLOOKUP($E215,Facilities!$B:$W,MATCH(O$2,Table1[[#Headers],[Facility Name]:[in partner]],0),FALSE)</f>
        <v>Lead and Coach</v>
      </c>
      <c r="P215" t="str">
        <f>VLOOKUP($E215,Facilities!$B:$W,MATCH(P$2,Table1[[#Headers],[Facility Name]:[in partner]],0),FALSE)</f>
        <v>Y</v>
      </c>
      <c r="Q215">
        <f>VLOOKUP($E215,Facilities!$B:$W,MATCH(Q$2,Table1[[#Headers],[Facility Name]:[in partner]],0),FALSE)</f>
        <v>0</v>
      </c>
      <c r="R215">
        <f>VLOOKUP($E215,Facilities!$B:$W,MATCH(R$2,Table1[[#Headers],[Facility Name]:[in partner]],0),FALSE)</f>
        <v>0</v>
      </c>
      <c r="S215">
        <f>VLOOKUP($E215,Facilities!$B:$W,MATCH(S$2,Table1[[#Headers],[Facility Name]:[in partner]],0),FALSE)</f>
        <v>0</v>
      </c>
      <c r="T215">
        <f>VLOOKUP($E215,Facilities!$B:$W,MATCH(T$2,Table1[[#Headers],[Facility Name]:[in partner]],0),FALSE)</f>
        <v>0</v>
      </c>
      <c r="U215" t="str">
        <f>VLOOKUP($E215,Facilities!$B:$W,MATCH(U$2,Table1[[#Headers],[Facility Name]:[in partner]],0),FALSE)</f>
        <v>Y</v>
      </c>
      <c r="V215" t="str">
        <f>VLOOKUP($E215,Facilities!$B:$W,MATCH(V$2,Table1[[#Headers],[Facility Name]:[in partner]],0),FALSE)</f>
        <v>Te Atatū Peninsula Community Centre</v>
      </c>
      <c r="W215" t="str">
        <f>VLOOKUP($E215,Facilities!$B:$W,MATCH(W$2,Table1[[#Headers],[Facility Name]:[in partner]],0),FALSE)</f>
        <v>Y</v>
      </c>
      <c r="X215" t="e">
        <f>VLOOKUP($E215,Facilities!$B:$W,MATCH(X$2,Table1[[#Headers],[Facility Name]:[in partner]],0),FALSE)</f>
        <v>#N/A</v>
      </c>
    </row>
    <row r="216" spans="1:24">
      <c r="A216" s="6" t="s">
        <v>1471</v>
      </c>
      <c r="B216" s="6" t="s">
        <v>1304</v>
      </c>
      <c r="C216" s="6" t="s">
        <v>963</v>
      </c>
      <c r="D216" s="6" t="s">
        <v>957</v>
      </c>
      <c r="E216" s="6" t="s">
        <v>1472</v>
      </c>
      <c r="F216" t="e">
        <f>VLOOKUP($E216,Facilities!$B:$W,MATCH(F$2,Table1[[#Headers],[Facility Name]:[in partner]],0),FALSE)</f>
        <v>#N/A</v>
      </c>
      <c r="G216" t="e">
        <f>VLOOKUP($E216,Facilities!$B:$W,MATCH(G$2,Table1[[#Headers],[Facility Name]:[in partner]],0),FALSE)</f>
        <v>#N/A</v>
      </c>
      <c r="H216" t="e">
        <f>VLOOKUP($E216,Facilities!$B:$W,MATCH(H$2,Table1[[#Headers],[Facility Name]:[in partner]],0),FALSE)</f>
        <v>#N/A</v>
      </c>
      <c r="I216" t="e">
        <f>VLOOKUP($E216,Facilities!$B:$W,MATCH(I$2,Table1[[#Headers],[Facility Name]:[in partner]],0),FALSE)</f>
        <v>#N/A</v>
      </c>
      <c r="J216" t="e">
        <f>VLOOKUP($E216,Facilities!$B:$W,MATCH(J$2,Table1[[#Headers],[Facility Name]:[in partner]],0),FALSE)</f>
        <v>#N/A</v>
      </c>
      <c r="K216" t="e">
        <f>VLOOKUP($E216,Facilities!$B:$W,MATCH(K$2,Table1[[#Headers],[Facility Name]:[in partner]],0),FALSE)</f>
        <v>#N/A</v>
      </c>
      <c r="L216" t="e">
        <f>VLOOKUP($E216,Facilities!$B:$W,MATCH(L$2,Table1[[#Headers],[Facility Name]:[in partner]],0),FALSE)</f>
        <v>#N/A</v>
      </c>
      <c r="M216" t="e">
        <f>VLOOKUP($E216,Facilities!$B:$W,MATCH(M$2,Table1[[#Headers],[Facility Name]:[in partner]],0),FALSE)</f>
        <v>#N/A</v>
      </c>
      <c r="N216" t="e">
        <f>VLOOKUP($E216,Facilities!$B:$W,MATCH(N$2,Table1[[#Headers],[Facility Name]:[in partner]],0),FALSE)</f>
        <v>#N/A</v>
      </c>
      <c r="O216" t="e">
        <f>VLOOKUP($E216,Facilities!$B:$W,MATCH(O$2,Table1[[#Headers],[Facility Name]:[in partner]],0),FALSE)</f>
        <v>#N/A</v>
      </c>
      <c r="P216" t="e">
        <f>VLOOKUP($E216,Facilities!$B:$W,MATCH(P$2,Table1[[#Headers],[Facility Name]:[in partner]],0),FALSE)</f>
        <v>#N/A</v>
      </c>
      <c r="Q216" t="e">
        <f>VLOOKUP($E216,Facilities!$B:$W,MATCH(Q$2,Table1[[#Headers],[Facility Name]:[in partner]],0),FALSE)</f>
        <v>#N/A</v>
      </c>
      <c r="R216" t="e">
        <f>VLOOKUP($E216,Facilities!$B:$W,MATCH(R$2,Table1[[#Headers],[Facility Name]:[in partner]],0),FALSE)</f>
        <v>#N/A</v>
      </c>
      <c r="S216" t="e">
        <f>VLOOKUP($E216,Facilities!$B:$W,MATCH(S$2,Table1[[#Headers],[Facility Name]:[in partner]],0),FALSE)</f>
        <v>#N/A</v>
      </c>
      <c r="T216" t="e">
        <f>VLOOKUP($E216,Facilities!$B:$W,MATCH(T$2,Table1[[#Headers],[Facility Name]:[in partner]],0),FALSE)</f>
        <v>#N/A</v>
      </c>
      <c r="U216" t="e">
        <f>VLOOKUP($E216,Facilities!$B:$W,MATCH(U$2,Table1[[#Headers],[Facility Name]:[in partner]],0),FALSE)</f>
        <v>#N/A</v>
      </c>
      <c r="V216" t="e">
        <f>VLOOKUP($E216,Facilities!$B:$W,MATCH(V$2,Table1[[#Headers],[Facility Name]:[in partner]],0),FALSE)</f>
        <v>#N/A</v>
      </c>
      <c r="W216" t="e">
        <f>VLOOKUP($E216,Facilities!$B:$W,MATCH(W$2,Table1[[#Headers],[Facility Name]:[in partner]],0),FALSE)</f>
        <v>#N/A</v>
      </c>
      <c r="X216" t="e">
        <f>VLOOKUP($E216,Facilities!$B:$W,MATCH(X$2,Table1[[#Headers],[Facility Name]:[in partner]],0),FALSE)</f>
        <v>#N/A</v>
      </c>
    </row>
    <row r="217" spans="1:24">
      <c r="A217" s="6" t="s">
        <v>1473</v>
      </c>
      <c r="B217" s="6" t="s">
        <v>1474</v>
      </c>
      <c r="C217" s="6" t="s">
        <v>963</v>
      </c>
      <c r="D217" s="6" t="s">
        <v>964</v>
      </c>
      <c r="E217" s="6" t="s">
        <v>1475</v>
      </c>
      <c r="F217" t="e">
        <f>VLOOKUP($E217,Facilities!$B:$W,MATCH(F$2,Table1[[#Headers],[Facility Name]:[in partner]],0),FALSE)</f>
        <v>#N/A</v>
      </c>
      <c r="G217" t="e">
        <f>VLOOKUP($E217,Facilities!$B:$W,MATCH(G$2,Table1[[#Headers],[Facility Name]:[in partner]],0),FALSE)</f>
        <v>#N/A</v>
      </c>
      <c r="H217" t="e">
        <f>VLOOKUP($E217,Facilities!$B:$W,MATCH(H$2,Table1[[#Headers],[Facility Name]:[in partner]],0),FALSE)</f>
        <v>#N/A</v>
      </c>
      <c r="I217" t="e">
        <f>VLOOKUP($E217,Facilities!$B:$W,MATCH(I$2,Table1[[#Headers],[Facility Name]:[in partner]],0),FALSE)</f>
        <v>#N/A</v>
      </c>
      <c r="J217" t="e">
        <f>VLOOKUP($E217,Facilities!$B:$W,MATCH(J$2,Table1[[#Headers],[Facility Name]:[in partner]],0),FALSE)</f>
        <v>#N/A</v>
      </c>
      <c r="K217" t="e">
        <f>VLOOKUP($E217,Facilities!$B:$W,MATCH(K$2,Table1[[#Headers],[Facility Name]:[in partner]],0),FALSE)</f>
        <v>#N/A</v>
      </c>
      <c r="L217" t="e">
        <f>VLOOKUP($E217,Facilities!$B:$W,MATCH(L$2,Table1[[#Headers],[Facility Name]:[in partner]],0),FALSE)</f>
        <v>#N/A</v>
      </c>
      <c r="M217" t="e">
        <f>VLOOKUP($E217,Facilities!$B:$W,MATCH(M$2,Table1[[#Headers],[Facility Name]:[in partner]],0),FALSE)</f>
        <v>#N/A</v>
      </c>
      <c r="N217" t="e">
        <f>VLOOKUP($E217,Facilities!$B:$W,MATCH(N$2,Table1[[#Headers],[Facility Name]:[in partner]],0),FALSE)</f>
        <v>#N/A</v>
      </c>
      <c r="O217" t="e">
        <f>VLOOKUP($E217,Facilities!$B:$W,MATCH(O$2,Table1[[#Headers],[Facility Name]:[in partner]],0),FALSE)</f>
        <v>#N/A</v>
      </c>
      <c r="P217" t="e">
        <f>VLOOKUP($E217,Facilities!$B:$W,MATCH(P$2,Table1[[#Headers],[Facility Name]:[in partner]],0),FALSE)</f>
        <v>#N/A</v>
      </c>
      <c r="Q217" t="e">
        <f>VLOOKUP($E217,Facilities!$B:$W,MATCH(Q$2,Table1[[#Headers],[Facility Name]:[in partner]],0),FALSE)</f>
        <v>#N/A</v>
      </c>
      <c r="R217" t="e">
        <f>VLOOKUP($E217,Facilities!$B:$W,MATCH(R$2,Table1[[#Headers],[Facility Name]:[in partner]],0),FALSE)</f>
        <v>#N/A</v>
      </c>
      <c r="S217" t="e">
        <f>VLOOKUP($E217,Facilities!$B:$W,MATCH(S$2,Table1[[#Headers],[Facility Name]:[in partner]],0),FALSE)</f>
        <v>#N/A</v>
      </c>
      <c r="T217" t="e">
        <f>VLOOKUP($E217,Facilities!$B:$W,MATCH(T$2,Table1[[#Headers],[Facility Name]:[in partner]],0),FALSE)</f>
        <v>#N/A</v>
      </c>
      <c r="U217" t="e">
        <f>VLOOKUP($E217,Facilities!$B:$W,MATCH(U$2,Table1[[#Headers],[Facility Name]:[in partner]],0),FALSE)</f>
        <v>#N/A</v>
      </c>
      <c r="V217" t="e">
        <f>VLOOKUP($E217,Facilities!$B:$W,MATCH(V$2,Table1[[#Headers],[Facility Name]:[in partner]],0),FALSE)</f>
        <v>#N/A</v>
      </c>
      <c r="W217" t="e">
        <f>VLOOKUP($E217,Facilities!$B:$W,MATCH(W$2,Table1[[#Headers],[Facility Name]:[in partner]],0),FALSE)</f>
        <v>#N/A</v>
      </c>
      <c r="X217" t="e">
        <f>VLOOKUP($E217,Facilities!$B:$W,MATCH(X$2,Table1[[#Headers],[Facility Name]:[in partner]],0),FALSE)</f>
        <v>#N/A</v>
      </c>
    </row>
    <row r="218" spans="1:24">
      <c r="A218" s="6" t="s">
        <v>1476</v>
      </c>
      <c r="B218" s="6" t="s">
        <v>1477</v>
      </c>
      <c r="C218" s="6" t="s">
        <v>956</v>
      </c>
      <c r="D218" s="6" t="s">
        <v>967</v>
      </c>
      <c r="E218" s="6" t="s">
        <v>1478</v>
      </c>
      <c r="F218" t="e">
        <f>VLOOKUP($E218,Facilities!$B:$W,MATCH(F$2,Table1[[#Headers],[Facility Name]:[in partner]],0),FALSE)</f>
        <v>#N/A</v>
      </c>
      <c r="G218" t="e">
        <f>VLOOKUP($E218,Facilities!$B:$W,MATCH(G$2,Table1[[#Headers],[Facility Name]:[in partner]],0),FALSE)</f>
        <v>#N/A</v>
      </c>
      <c r="H218" t="e">
        <f>VLOOKUP($E218,Facilities!$B:$W,MATCH(H$2,Table1[[#Headers],[Facility Name]:[in partner]],0),FALSE)</f>
        <v>#N/A</v>
      </c>
      <c r="I218" t="e">
        <f>VLOOKUP($E218,Facilities!$B:$W,MATCH(I$2,Table1[[#Headers],[Facility Name]:[in partner]],0),FALSE)</f>
        <v>#N/A</v>
      </c>
      <c r="J218" t="e">
        <f>VLOOKUP($E218,Facilities!$B:$W,MATCH(J$2,Table1[[#Headers],[Facility Name]:[in partner]],0),FALSE)</f>
        <v>#N/A</v>
      </c>
      <c r="K218" t="e">
        <f>VLOOKUP($E218,Facilities!$B:$W,MATCH(K$2,Table1[[#Headers],[Facility Name]:[in partner]],0),FALSE)</f>
        <v>#N/A</v>
      </c>
      <c r="L218" t="e">
        <f>VLOOKUP($E218,Facilities!$B:$W,MATCH(L$2,Table1[[#Headers],[Facility Name]:[in partner]],0),FALSE)</f>
        <v>#N/A</v>
      </c>
      <c r="M218" t="e">
        <f>VLOOKUP($E218,Facilities!$B:$W,MATCH(M$2,Table1[[#Headers],[Facility Name]:[in partner]],0),FALSE)</f>
        <v>#N/A</v>
      </c>
      <c r="N218" t="e">
        <f>VLOOKUP($E218,Facilities!$B:$W,MATCH(N$2,Table1[[#Headers],[Facility Name]:[in partner]],0),FALSE)</f>
        <v>#N/A</v>
      </c>
      <c r="O218" t="e">
        <f>VLOOKUP($E218,Facilities!$B:$W,MATCH(O$2,Table1[[#Headers],[Facility Name]:[in partner]],0),FALSE)</f>
        <v>#N/A</v>
      </c>
      <c r="P218" t="e">
        <f>VLOOKUP($E218,Facilities!$B:$W,MATCH(P$2,Table1[[#Headers],[Facility Name]:[in partner]],0),FALSE)</f>
        <v>#N/A</v>
      </c>
      <c r="Q218" t="e">
        <f>VLOOKUP($E218,Facilities!$B:$W,MATCH(Q$2,Table1[[#Headers],[Facility Name]:[in partner]],0),FALSE)</f>
        <v>#N/A</v>
      </c>
      <c r="R218" t="e">
        <f>VLOOKUP($E218,Facilities!$B:$W,MATCH(R$2,Table1[[#Headers],[Facility Name]:[in partner]],0),FALSE)</f>
        <v>#N/A</v>
      </c>
      <c r="S218" t="e">
        <f>VLOOKUP($E218,Facilities!$B:$W,MATCH(S$2,Table1[[#Headers],[Facility Name]:[in partner]],0),FALSE)</f>
        <v>#N/A</v>
      </c>
      <c r="T218" t="e">
        <f>VLOOKUP($E218,Facilities!$B:$W,MATCH(T$2,Table1[[#Headers],[Facility Name]:[in partner]],0),FALSE)</f>
        <v>#N/A</v>
      </c>
      <c r="U218" t="e">
        <f>VLOOKUP($E218,Facilities!$B:$W,MATCH(U$2,Table1[[#Headers],[Facility Name]:[in partner]],0),FALSE)</f>
        <v>#N/A</v>
      </c>
      <c r="V218" t="e">
        <f>VLOOKUP($E218,Facilities!$B:$W,MATCH(V$2,Table1[[#Headers],[Facility Name]:[in partner]],0),FALSE)</f>
        <v>#N/A</v>
      </c>
      <c r="W218" t="e">
        <f>VLOOKUP($E218,Facilities!$B:$W,MATCH(W$2,Table1[[#Headers],[Facility Name]:[in partner]],0),FALSE)</f>
        <v>#N/A</v>
      </c>
      <c r="X218" t="e">
        <f>VLOOKUP($E218,Facilities!$B:$W,MATCH(X$2,Table1[[#Headers],[Facility Name]:[in partner]],0),FALSE)</f>
        <v>#N/A</v>
      </c>
    </row>
    <row r="219" spans="1:24">
      <c r="A219" s="6" t="s">
        <v>1479</v>
      </c>
      <c r="B219" s="6" t="s">
        <v>1480</v>
      </c>
      <c r="C219" s="6" t="s">
        <v>956</v>
      </c>
      <c r="D219" s="6" t="s">
        <v>957</v>
      </c>
      <c r="E219" s="6" t="s">
        <v>113</v>
      </c>
      <c r="F219" t="str">
        <f>VLOOKUP($E219,Facilities!$B:$W,MATCH(F$2,Table1[[#Headers],[Facility Name]:[in partner]],0),FALSE)</f>
        <v>12-32 Glendale Rd</v>
      </c>
      <c r="G219" t="str">
        <f>VLOOKUP($E219,Facilities!$B:$W,MATCH(G$2,Table1[[#Headers],[Facility Name]:[in partner]],0),FALSE)</f>
        <v>Waitakere Ranges</v>
      </c>
      <c r="H219" t="str">
        <f>VLOOKUP($E219,Facilities!$B:$W,MATCH(H$2,Table1[[#Headers],[Facility Name]:[in partner]],0),FALSE)</f>
        <v>Council-owned</v>
      </c>
      <c r="I219" t="str">
        <f>VLOOKUP($E219,Facilities!$B:$W,MATCH(I$2,Table1[[#Headers],[Facility Name]:[in partner]],0),FALSE)</f>
        <v>Connected Communities</v>
      </c>
      <c r="J219" t="str">
        <f>VLOOKUP($E219,Facilities!$B:$W,MATCH(J$2,Table1[[#Headers],[Facility Name]:[in partner]],0),FALSE)</f>
        <v>Council led</v>
      </c>
      <c r="K219" t="str">
        <f>VLOOKUP($E219,Facilities!$B:$W,MATCH(K$2,Table1[[#Headers],[Facility Name]:[in partner]],0),FALSE)</f>
        <v>Community Library</v>
      </c>
      <c r="L219" t="str">
        <f>VLOOKUP($E219,Facilities!$B:$W,MATCH(L$2,Table1[[#Headers],[Facility Name]:[in partner]],0),FALSE)</f>
        <v>Y</v>
      </c>
      <c r="M219" t="str">
        <f>VLOOKUP($E219,Facilities!$B:$W,MATCH(M$2,Table1[[#Headers],[Facility Name]:[in partner]],0),FALSE)</f>
        <v>Internally operated</v>
      </c>
      <c r="N219">
        <f>VLOOKUP($E219,Facilities!$B:$W,MATCH(N$2,Table1[[#Headers],[Facility Name]:[in partner]],0),FALSE)</f>
        <v>0</v>
      </c>
      <c r="O219" t="str">
        <f>VLOOKUP($E219,Facilities!$B:$W,MATCH(O$2,Table1[[#Headers],[Facility Name]:[in partner]],0),FALSE)</f>
        <v>Lead and Coach</v>
      </c>
      <c r="P219">
        <f>VLOOKUP($E219,Facilities!$B:$W,MATCH(P$2,Table1[[#Headers],[Facility Name]:[in partner]],0),FALSE)</f>
        <v>0</v>
      </c>
      <c r="Q219">
        <f>VLOOKUP($E219,Facilities!$B:$W,MATCH(Q$2,Table1[[#Headers],[Facility Name]:[in partner]],0),FALSE)</f>
        <v>0</v>
      </c>
      <c r="R219">
        <f>VLOOKUP($E219,Facilities!$B:$W,MATCH(R$2,Table1[[#Headers],[Facility Name]:[in partner]],0),FALSE)</f>
        <v>0</v>
      </c>
      <c r="S219" t="str">
        <f>VLOOKUP($E219,Facilities!$B:$W,MATCH(S$2,Table1[[#Headers],[Facility Name]:[in partner]],0),FALSE)</f>
        <v>Y</v>
      </c>
      <c r="T219">
        <f>VLOOKUP($E219,Facilities!$B:$W,MATCH(T$2,Table1[[#Headers],[Facility Name]:[in partner]],0),FALSE)</f>
        <v>0</v>
      </c>
      <c r="U219">
        <f>VLOOKUP($E219,Facilities!$B:$W,MATCH(U$2,Table1[[#Headers],[Facility Name]:[in partner]],0),FALSE)</f>
        <v>0</v>
      </c>
      <c r="V219" t="str">
        <f>VLOOKUP($E219,Facilities!$B:$W,MATCH(V$2,Table1[[#Headers],[Facility Name]:[in partner]],0),FALSE)</f>
        <v>Glen Eden Library</v>
      </c>
      <c r="W219" t="str">
        <f>VLOOKUP($E219,Facilities!$B:$W,MATCH(W$2,Table1[[#Headers],[Facility Name]:[in partner]],0),FALSE)</f>
        <v>Y</v>
      </c>
      <c r="X219" t="e">
        <f>VLOOKUP($E219,Facilities!$B:$W,MATCH(X$2,Table1[[#Headers],[Facility Name]:[in partner]],0),FALSE)</f>
        <v>#N/A</v>
      </c>
    </row>
    <row r="220" spans="1:24">
      <c r="A220" s="6" t="s">
        <v>1481</v>
      </c>
      <c r="B220" s="6" t="s">
        <v>1482</v>
      </c>
      <c r="C220" s="6" t="s">
        <v>973</v>
      </c>
      <c r="D220" s="6" t="s">
        <v>981</v>
      </c>
      <c r="E220" s="6" t="s">
        <v>239</v>
      </c>
      <c r="F220" t="str">
        <f>VLOOKUP($E220,Facilities!$B:$W,MATCH(F$2,Table1[[#Headers],[Facility Name]:[in partner]],0),FALSE)</f>
        <v>567 West Coast Road</v>
      </c>
      <c r="G220" t="str">
        <f>VLOOKUP($E220,Facilities!$B:$W,MATCH(G$2,Table1[[#Headers],[Facility Name]:[in partner]],0),FALSE)</f>
        <v>Waitakere Ranges</v>
      </c>
      <c r="H220" t="str">
        <f>VLOOKUP($E220,Facilities!$B:$W,MATCH(H$2,Table1[[#Headers],[Facility Name]:[in partner]],0),FALSE)</f>
        <v>Council-owned</v>
      </c>
      <c r="I220" t="str">
        <f>VLOOKUP($E220,Facilities!$B:$W,MATCH(I$2,Table1[[#Headers],[Facility Name]:[in partner]],0),FALSE)</f>
        <v>Connected Communities</v>
      </c>
      <c r="J220" t="str">
        <f>VLOOKUP($E220,Facilities!$B:$W,MATCH(J$2,Table1[[#Headers],[Facility Name]:[in partner]],0),FALSE)</f>
        <v>Community led</v>
      </c>
      <c r="K220" t="str">
        <f>VLOOKUP($E220,Facilities!$B:$W,MATCH(K$2,Table1[[#Headers],[Facility Name]:[in partner]],0),FALSE)</f>
        <v>Rural Hall</v>
      </c>
      <c r="L220" t="str">
        <f>VLOOKUP($E220,Facilities!$B:$W,MATCH(L$2,Table1[[#Headers],[Facility Name]:[in partner]],0),FALSE)</f>
        <v>Y</v>
      </c>
      <c r="M220" t="str">
        <f>VLOOKUP($E220,Facilities!$B:$W,MATCH(M$2,Table1[[#Headers],[Facility Name]:[in partner]],0),FALSE)</f>
        <v>Funding agreement</v>
      </c>
      <c r="N220">
        <f>VLOOKUP($E220,Facilities!$B:$W,MATCH(N$2,Table1[[#Headers],[Facility Name]:[in partner]],0),FALSE)</f>
        <v>0</v>
      </c>
      <c r="O220" t="str">
        <f>VLOOKUP($E220,Facilities!$B:$W,MATCH(O$2,Table1[[#Headers],[Facility Name]:[in partner]],0),FALSE)</f>
        <v>Place &amp; Partner Specialists (Community)</v>
      </c>
      <c r="P220">
        <f>VLOOKUP($E220,Facilities!$B:$W,MATCH(P$2,Table1[[#Headers],[Facility Name]:[in partner]],0),FALSE)</f>
        <v>0</v>
      </c>
      <c r="Q220">
        <f>VLOOKUP($E220,Facilities!$B:$W,MATCH(Q$2,Table1[[#Headers],[Facility Name]:[in partner]],0),FALSE)</f>
        <v>0</v>
      </c>
      <c r="R220">
        <f>VLOOKUP($E220,Facilities!$B:$W,MATCH(R$2,Table1[[#Headers],[Facility Name]:[in partner]],0),FALSE)</f>
        <v>0</v>
      </c>
      <c r="S220">
        <f>VLOOKUP($E220,Facilities!$B:$W,MATCH(S$2,Table1[[#Headers],[Facility Name]:[in partner]],0),FALSE)</f>
        <v>0</v>
      </c>
      <c r="T220" t="str">
        <f>VLOOKUP($E220,Facilities!$B:$W,MATCH(T$2,Table1[[#Headers],[Facility Name]:[in partner]],0),FALSE)</f>
        <v>Y</v>
      </c>
      <c r="U220">
        <f>VLOOKUP($E220,Facilities!$B:$W,MATCH(U$2,Table1[[#Headers],[Facility Name]:[in partner]],0),FALSE)</f>
        <v>0</v>
      </c>
      <c r="V220" t="str">
        <f>VLOOKUP($E220,Facilities!$B:$W,MATCH(V$2,Table1[[#Headers],[Facility Name]:[in partner]],0),FALSE)</f>
        <v>Oratia Settlers Hall</v>
      </c>
      <c r="W220" t="str">
        <f>VLOOKUP($E220,Facilities!$B:$W,MATCH(W$2,Table1[[#Headers],[Facility Name]:[in partner]],0),FALSE)</f>
        <v>N</v>
      </c>
      <c r="X220" t="str">
        <f>VLOOKUP($E220,Facilities!$B:$W,MATCH(X$2,Table1[[#Headers],[Facility Name]:[in partner]],0),FALSE)</f>
        <v>Oratia Settlers Hall</v>
      </c>
    </row>
    <row r="221" spans="1:24">
      <c r="A221" s="6" t="s">
        <v>1483</v>
      </c>
      <c r="B221" s="6" t="s">
        <v>1484</v>
      </c>
      <c r="C221" s="6" t="s">
        <v>956</v>
      </c>
      <c r="D221" s="6" t="s">
        <v>967</v>
      </c>
      <c r="E221" s="6" t="s">
        <v>33</v>
      </c>
      <c r="F221" t="str">
        <f>VLOOKUP($E221,Facilities!$B:$W,MATCH(F$2,Table1[[#Headers],[Facility Name]:[in partner]],0),FALSE)</f>
        <v>Level 1, Sunset Terrace, Botany Town Centre</v>
      </c>
      <c r="G221" t="str">
        <f>VLOOKUP($E221,Facilities!$B:$W,MATCH(G$2,Table1[[#Headers],[Facility Name]:[in partner]],0),FALSE)</f>
        <v>Howick</v>
      </c>
      <c r="H221" t="str">
        <f>VLOOKUP($E221,Facilities!$B:$W,MATCH(H$2,Table1[[#Headers],[Facility Name]:[in partner]],0),FALSE)</f>
        <v>Council-owned</v>
      </c>
      <c r="I221" t="str">
        <f>VLOOKUP($E221,Facilities!$B:$W,MATCH(I$2,Table1[[#Headers],[Facility Name]:[in partner]],0),FALSE)</f>
        <v>Connected Communities</v>
      </c>
      <c r="J221" t="str">
        <f>VLOOKUP($E221,Facilities!$B:$W,MATCH(J$2,Table1[[#Headers],[Facility Name]:[in partner]],0),FALSE)</f>
        <v>Council led</v>
      </c>
      <c r="K221" t="str">
        <f>VLOOKUP($E221,Facilities!$B:$W,MATCH(K$2,Table1[[#Headers],[Facility Name]:[in partner]],0),FALSE)</f>
        <v>Community Library</v>
      </c>
      <c r="L221" t="str">
        <f>VLOOKUP($E221,Facilities!$B:$W,MATCH(L$2,Table1[[#Headers],[Facility Name]:[in partner]],0),FALSE)</f>
        <v>Y</v>
      </c>
      <c r="M221" t="str">
        <f>VLOOKUP($E221,Facilities!$B:$W,MATCH(M$2,Table1[[#Headers],[Facility Name]:[in partner]],0),FALSE)</f>
        <v>Internally operated</v>
      </c>
      <c r="N221">
        <f>VLOOKUP($E221,Facilities!$B:$W,MATCH(N$2,Table1[[#Headers],[Facility Name]:[in partner]],0),FALSE)</f>
        <v>0</v>
      </c>
      <c r="O221" t="str">
        <f>VLOOKUP($E221,Facilities!$B:$W,MATCH(O$2,Table1[[#Headers],[Facility Name]:[in partner]],0),FALSE)</f>
        <v>Lead and Coach</v>
      </c>
      <c r="P221">
        <f>VLOOKUP($E221,Facilities!$B:$W,MATCH(P$2,Table1[[#Headers],[Facility Name]:[in partner]],0),FALSE)</f>
        <v>0</v>
      </c>
      <c r="Q221">
        <f>VLOOKUP($E221,Facilities!$B:$W,MATCH(Q$2,Table1[[#Headers],[Facility Name]:[in partner]],0),FALSE)</f>
        <v>0</v>
      </c>
      <c r="R221">
        <f>VLOOKUP($E221,Facilities!$B:$W,MATCH(R$2,Table1[[#Headers],[Facility Name]:[in partner]],0),FALSE)</f>
        <v>0</v>
      </c>
      <c r="S221" t="str">
        <f>VLOOKUP($E221,Facilities!$B:$W,MATCH(S$2,Table1[[#Headers],[Facility Name]:[in partner]],0),FALSE)</f>
        <v>Y</v>
      </c>
      <c r="T221">
        <f>VLOOKUP($E221,Facilities!$B:$W,MATCH(T$2,Table1[[#Headers],[Facility Name]:[in partner]],0),FALSE)</f>
        <v>0</v>
      </c>
      <c r="U221">
        <f>VLOOKUP($E221,Facilities!$B:$W,MATCH(U$2,Table1[[#Headers],[Facility Name]:[in partner]],0),FALSE)</f>
        <v>0</v>
      </c>
      <c r="V221" t="str">
        <f>VLOOKUP($E221,Facilities!$B:$W,MATCH(V$2,Table1[[#Headers],[Facility Name]:[in partner]],0),FALSE)</f>
        <v>Botany Library</v>
      </c>
      <c r="W221" t="str">
        <f>VLOOKUP($E221,Facilities!$B:$W,MATCH(W$2,Table1[[#Headers],[Facility Name]:[in partner]],0),FALSE)</f>
        <v>Y</v>
      </c>
      <c r="X221" t="e">
        <f>VLOOKUP($E221,Facilities!$B:$W,MATCH(X$2,Table1[[#Headers],[Facility Name]:[in partner]],0),FALSE)</f>
        <v>#N/A</v>
      </c>
    </row>
    <row r="222" spans="1:24">
      <c r="A222" s="6" t="s">
        <v>1485</v>
      </c>
      <c r="B222" s="6" t="s">
        <v>1486</v>
      </c>
      <c r="C222" s="6" t="s">
        <v>963</v>
      </c>
      <c r="D222" s="6" t="s">
        <v>1081</v>
      </c>
      <c r="E222" s="6" t="s">
        <v>1487</v>
      </c>
      <c r="F222" t="e">
        <f>VLOOKUP($E222,Facilities!$B:$W,MATCH(F$2,Table1[[#Headers],[Facility Name]:[in partner]],0),FALSE)</f>
        <v>#N/A</v>
      </c>
      <c r="G222" t="e">
        <f>VLOOKUP($E222,Facilities!$B:$W,MATCH(G$2,Table1[[#Headers],[Facility Name]:[in partner]],0),FALSE)</f>
        <v>#N/A</v>
      </c>
      <c r="H222" t="e">
        <f>VLOOKUP($E222,Facilities!$B:$W,MATCH(H$2,Table1[[#Headers],[Facility Name]:[in partner]],0),FALSE)</f>
        <v>#N/A</v>
      </c>
      <c r="I222" t="e">
        <f>VLOOKUP($E222,Facilities!$B:$W,MATCH(I$2,Table1[[#Headers],[Facility Name]:[in partner]],0),FALSE)</f>
        <v>#N/A</v>
      </c>
      <c r="J222" t="e">
        <f>VLOOKUP($E222,Facilities!$B:$W,MATCH(J$2,Table1[[#Headers],[Facility Name]:[in partner]],0),FALSE)</f>
        <v>#N/A</v>
      </c>
      <c r="K222" t="e">
        <f>VLOOKUP($E222,Facilities!$B:$W,MATCH(K$2,Table1[[#Headers],[Facility Name]:[in partner]],0),FALSE)</f>
        <v>#N/A</v>
      </c>
      <c r="L222" t="e">
        <f>VLOOKUP($E222,Facilities!$B:$W,MATCH(L$2,Table1[[#Headers],[Facility Name]:[in partner]],0),FALSE)</f>
        <v>#N/A</v>
      </c>
      <c r="M222" t="e">
        <f>VLOOKUP($E222,Facilities!$B:$W,MATCH(M$2,Table1[[#Headers],[Facility Name]:[in partner]],0),FALSE)</f>
        <v>#N/A</v>
      </c>
      <c r="N222" t="e">
        <f>VLOOKUP($E222,Facilities!$B:$W,MATCH(N$2,Table1[[#Headers],[Facility Name]:[in partner]],0),FALSE)</f>
        <v>#N/A</v>
      </c>
      <c r="O222" t="e">
        <f>VLOOKUP($E222,Facilities!$B:$W,MATCH(O$2,Table1[[#Headers],[Facility Name]:[in partner]],0),FALSE)</f>
        <v>#N/A</v>
      </c>
      <c r="P222" t="e">
        <f>VLOOKUP($E222,Facilities!$B:$W,MATCH(P$2,Table1[[#Headers],[Facility Name]:[in partner]],0),FALSE)</f>
        <v>#N/A</v>
      </c>
      <c r="Q222" t="e">
        <f>VLOOKUP($E222,Facilities!$B:$W,MATCH(Q$2,Table1[[#Headers],[Facility Name]:[in partner]],0),FALSE)</f>
        <v>#N/A</v>
      </c>
      <c r="R222" t="e">
        <f>VLOOKUP($E222,Facilities!$B:$W,MATCH(R$2,Table1[[#Headers],[Facility Name]:[in partner]],0),FALSE)</f>
        <v>#N/A</v>
      </c>
      <c r="S222" t="e">
        <f>VLOOKUP($E222,Facilities!$B:$W,MATCH(S$2,Table1[[#Headers],[Facility Name]:[in partner]],0),FALSE)</f>
        <v>#N/A</v>
      </c>
      <c r="T222" t="e">
        <f>VLOOKUP($E222,Facilities!$B:$W,MATCH(T$2,Table1[[#Headers],[Facility Name]:[in partner]],0),FALSE)</f>
        <v>#N/A</v>
      </c>
      <c r="U222" t="e">
        <f>VLOOKUP($E222,Facilities!$B:$W,MATCH(U$2,Table1[[#Headers],[Facility Name]:[in partner]],0),FALSE)</f>
        <v>#N/A</v>
      </c>
      <c r="V222" t="e">
        <f>VLOOKUP($E222,Facilities!$B:$W,MATCH(V$2,Table1[[#Headers],[Facility Name]:[in partner]],0),FALSE)</f>
        <v>#N/A</v>
      </c>
      <c r="W222" t="e">
        <f>VLOOKUP($E222,Facilities!$B:$W,MATCH(W$2,Table1[[#Headers],[Facility Name]:[in partner]],0),FALSE)</f>
        <v>#N/A</v>
      </c>
      <c r="X222" t="e">
        <f>VLOOKUP($E222,Facilities!$B:$W,MATCH(X$2,Table1[[#Headers],[Facility Name]:[in partner]],0),FALSE)</f>
        <v>#N/A</v>
      </c>
    </row>
    <row r="223" spans="1:24">
      <c r="A223" s="6" t="s">
        <v>1488</v>
      </c>
      <c r="B223" s="6" t="s">
        <v>1489</v>
      </c>
      <c r="C223" s="6" t="s">
        <v>956</v>
      </c>
      <c r="D223" s="6" t="s">
        <v>967</v>
      </c>
      <c r="E223" s="6" t="s">
        <v>1490</v>
      </c>
      <c r="F223" t="e">
        <f>VLOOKUP($E223,Facilities!$B:$W,MATCH(F$2,Table1[[#Headers],[Facility Name]:[in partner]],0),FALSE)</f>
        <v>#N/A</v>
      </c>
      <c r="G223" t="e">
        <f>VLOOKUP($E223,Facilities!$B:$W,MATCH(G$2,Table1[[#Headers],[Facility Name]:[in partner]],0),FALSE)</f>
        <v>#N/A</v>
      </c>
      <c r="H223" t="e">
        <f>VLOOKUP($E223,Facilities!$B:$W,MATCH(H$2,Table1[[#Headers],[Facility Name]:[in partner]],0),FALSE)</f>
        <v>#N/A</v>
      </c>
      <c r="I223" t="e">
        <f>VLOOKUP($E223,Facilities!$B:$W,MATCH(I$2,Table1[[#Headers],[Facility Name]:[in partner]],0),FALSE)</f>
        <v>#N/A</v>
      </c>
      <c r="J223" t="e">
        <f>VLOOKUP($E223,Facilities!$B:$W,MATCH(J$2,Table1[[#Headers],[Facility Name]:[in partner]],0),FALSE)</f>
        <v>#N/A</v>
      </c>
      <c r="K223" t="e">
        <f>VLOOKUP($E223,Facilities!$B:$W,MATCH(K$2,Table1[[#Headers],[Facility Name]:[in partner]],0),FALSE)</f>
        <v>#N/A</v>
      </c>
      <c r="L223" t="e">
        <f>VLOOKUP($E223,Facilities!$B:$W,MATCH(L$2,Table1[[#Headers],[Facility Name]:[in partner]],0),FALSE)</f>
        <v>#N/A</v>
      </c>
      <c r="M223" t="e">
        <f>VLOOKUP($E223,Facilities!$B:$W,MATCH(M$2,Table1[[#Headers],[Facility Name]:[in partner]],0),FALSE)</f>
        <v>#N/A</v>
      </c>
      <c r="N223" t="e">
        <f>VLOOKUP($E223,Facilities!$B:$W,MATCH(N$2,Table1[[#Headers],[Facility Name]:[in partner]],0),FALSE)</f>
        <v>#N/A</v>
      </c>
      <c r="O223" t="e">
        <f>VLOOKUP($E223,Facilities!$B:$W,MATCH(O$2,Table1[[#Headers],[Facility Name]:[in partner]],0),FALSE)</f>
        <v>#N/A</v>
      </c>
      <c r="P223" t="e">
        <f>VLOOKUP($E223,Facilities!$B:$W,MATCH(P$2,Table1[[#Headers],[Facility Name]:[in partner]],0),FALSE)</f>
        <v>#N/A</v>
      </c>
      <c r="Q223" t="e">
        <f>VLOOKUP($E223,Facilities!$B:$W,MATCH(Q$2,Table1[[#Headers],[Facility Name]:[in partner]],0),FALSE)</f>
        <v>#N/A</v>
      </c>
      <c r="R223" t="e">
        <f>VLOOKUP($E223,Facilities!$B:$W,MATCH(R$2,Table1[[#Headers],[Facility Name]:[in partner]],0),FALSE)</f>
        <v>#N/A</v>
      </c>
      <c r="S223" t="e">
        <f>VLOOKUP($E223,Facilities!$B:$W,MATCH(S$2,Table1[[#Headers],[Facility Name]:[in partner]],0),FALSE)</f>
        <v>#N/A</v>
      </c>
      <c r="T223" t="e">
        <f>VLOOKUP($E223,Facilities!$B:$W,MATCH(T$2,Table1[[#Headers],[Facility Name]:[in partner]],0),FALSE)</f>
        <v>#N/A</v>
      </c>
      <c r="U223" t="e">
        <f>VLOOKUP($E223,Facilities!$B:$W,MATCH(U$2,Table1[[#Headers],[Facility Name]:[in partner]],0),FALSE)</f>
        <v>#N/A</v>
      </c>
      <c r="V223" t="e">
        <f>VLOOKUP($E223,Facilities!$B:$W,MATCH(V$2,Table1[[#Headers],[Facility Name]:[in partner]],0),FALSE)</f>
        <v>#N/A</v>
      </c>
      <c r="W223" t="e">
        <f>VLOOKUP($E223,Facilities!$B:$W,MATCH(W$2,Table1[[#Headers],[Facility Name]:[in partner]],0),FALSE)</f>
        <v>#N/A</v>
      </c>
      <c r="X223" t="e">
        <f>VLOOKUP($E223,Facilities!$B:$W,MATCH(X$2,Table1[[#Headers],[Facility Name]:[in partner]],0),FALSE)</f>
        <v>#N/A</v>
      </c>
    </row>
    <row r="224" spans="1:24">
      <c r="A224" s="6" t="s">
        <v>1491</v>
      </c>
      <c r="B224" s="6" t="s">
        <v>1492</v>
      </c>
      <c r="C224" s="6" t="s">
        <v>973</v>
      </c>
      <c r="D224" s="6" t="s">
        <v>957</v>
      </c>
      <c r="E224" s="6" t="s">
        <v>787</v>
      </c>
      <c r="F224" t="e">
        <f>VLOOKUP($E224,Facilities!$B:$W,MATCH(F$2,Table1[[#Headers],[Facility Name]:[in partner]],0),FALSE)</f>
        <v>#N/A</v>
      </c>
      <c r="G224" t="e">
        <f>VLOOKUP($E224,Facilities!$B:$W,MATCH(G$2,Table1[[#Headers],[Facility Name]:[in partner]],0),FALSE)</f>
        <v>#N/A</v>
      </c>
      <c r="H224" t="e">
        <f>VLOOKUP($E224,Facilities!$B:$W,MATCH(H$2,Table1[[#Headers],[Facility Name]:[in partner]],0),FALSE)</f>
        <v>#N/A</v>
      </c>
      <c r="I224" t="e">
        <f>VLOOKUP($E224,Facilities!$B:$W,MATCH(I$2,Table1[[#Headers],[Facility Name]:[in partner]],0),FALSE)</f>
        <v>#N/A</v>
      </c>
      <c r="J224" t="e">
        <f>VLOOKUP($E224,Facilities!$B:$W,MATCH(J$2,Table1[[#Headers],[Facility Name]:[in partner]],0),FALSE)</f>
        <v>#N/A</v>
      </c>
      <c r="K224" t="e">
        <f>VLOOKUP($E224,Facilities!$B:$W,MATCH(K$2,Table1[[#Headers],[Facility Name]:[in partner]],0),FALSE)</f>
        <v>#N/A</v>
      </c>
      <c r="L224" t="e">
        <f>VLOOKUP($E224,Facilities!$B:$W,MATCH(L$2,Table1[[#Headers],[Facility Name]:[in partner]],0),FALSE)</f>
        <v>#N/A</v>
      </c>
      <c r="M224" t="e">
        <f>VLOOKUP($E224,Facilities!$B:$W,MATCH(M$2,Table1[[#Headers],[Facility Name]:[in partner]],0),FALSE)</f>
        <v>#N/A</v>
      </c>
      <c r="N224" t="e">
        <f>VLOOKUP($E224,Facilities!$B:$W,MATCH(N$2,Table1[[#Headers],[Facility Name]:[in partner]],0),FALSE)</f>
        <v>#N/A</v>
      </c>
      <c r="O224" t="e">
        <f>VLOOKUP($E224,Facilities!$B:$W,MATCH(O$2,Table1[[#Headers],[Facility Name]:[in partner]],0),FALSE)</f>
        <v>#N/A</v>
      </c>
      <c r="P224" t="e">
        <f>VLOOKUP($E224,Facilities!$B:$W,MATCH(P$2,Table1[[#Headers],[Facility Name]:[in partner]],0),FALSE)</f>
        <v>#N/A</v>
      </c>
      <c r="Q224" t="e">
        <f>VLOOKUP($E224,Facilities!$B:$W,MATCH(Q$2,Table1[[#Headers],[Facility Name]:[in partner]],0),FALSE)</f>
        <v>#N/A</v>
      </c>
      <c r="R224" t="e">
        <f>VLOOKUP($E224,Facilities!$B:$W,MATCH(R$2,Table1[[#Headers],[Facility Name]:[in partner]],0),FALSE)</f>
        <v>#N/A</v>
      </c>
      <c r="S224" t="e">
        <f>VLOOKUP($E224,Facilities!$B:$W,MATCH(S$2,Table1[[#Headers],[Facility Name]:[in partner]],0),FALSE)</f>
        <v>#N/A</v>
      </c>
      <c r="T224" t="e">
        <f>VLOOKUP($E224,Facilities!$B:$W,MATCH(T$2,Table1[[#Headers],[Facility Name]:[in partner]],0),FALSE)</f>
        <v>#N/A</v>
      </c>
      <c r="U224" t="e">
        <f>VLOOKUP($E224,Facilities!$B:$W,MATCH(U$2,Table1[[#Headers],[Facility Name]:[in partner]],0),FALSE)</f>
        <v>#N/A</v>
      </c>
      <c r="V224" t="e">
        <f>VLOOKUP($E224,Facilities!$B:$W,MATCH(V$2,Table1[[#Headers],[Facility Name]:[in partner]],0),FALSE)</f>
        <v>#N/A</v>
      </c>
      <c r="W224" t="e">
        <f>VLOOKUP($E224,Facilities!$B:$W,MATCH(W$2,Table1[[#Headers],[Facility Name]:[in partner]],0),FALSE)</f>
        <v>#N/A</v>
      </c>
      <c r="X224" t="e">
        <f>VLOOKUP($E224,Facilities!$B:$W,MATCH(X$2,Table1[[#Headers],[Facility Name]:[in partner]],0),FALSE)</f>
        <v>#N/A</v>
      </c>
    </row>
    <row r="225" spans="1:24">
      <c r="A225" s="6" t="s">
        <v>1493</v>
      </c>
      <c r="B225" s="6" t="s">
        <v>1494</v>
      </c>
      <c r="C225" s="6" t="s">
        <v>973</v>
      </c>
      <c r="D225" s="6" t="s">
        <v>957</v>
      </c>
      <c r="E225" s="6" t="s">
        <v>241</v>
      </c>
      <c r="F225" t="str">
        <f>VLOOKUP($E225,Facilities!$B:$W,MATCH(F$2,Table1[[#Headers],[Facility Name]:[in partner]],0),FALSE)</f>
        <v>289 Orere Point Road</v>
      </c>
      <c r="G225" t="str">
        <f>VLOOKUP($E225,Facilities!$B:$W,MATCH(G$2,Table1[[#Headers],[Facility Name]:[in partner]],0),FALSE)</f>
        <v>Franklin</v>
      </c>
      <c r="H225" t="str">
        <f>VLOOKUP($E225,Facilities!$B:$W,MATCH(H$2,Table1[[#Headers],[Facility Name]:[in partner]],0),FALSE)</f>
        <v>Council-owned</v>
      </c>
      <c r="I225" t="str">
        <f>VLOOKUP($E225,Facilities!$B:$W,MATCH(I$2,Table1[[#Headers],[Facility Name]:[in partner]],0),FALSE)</f>
        <v>Connected Communities</v>
      </c>
      <c r="J225" t="str">
        <f>VLOOKUP($E225,Facilities!$B:$W,MATCH(J$2,Table1[[#Headers],[Facility Name]:[in partner]],0),FALSE)</f>
        <v>Community led</v>
      </c>
      <c r="K225" t="str">
        <f>VLOOKUP($E225,Facilities!$B:$W,MATCH(K$2,Table1[[#Headers],[Facility Name]:[in partner]],0),FALSE)</f>
        <v>Rural Hall</v>
      </c>
      <c r="L225" t="str">
        <f>VLOOKUP($E225,Facilities!$B:$W,MATCH(L$2,Table1[[#Headers],[Facility Name]:[in partner]],0),FALSE)</f>
        <v>Y</v>
      </c>
      <c r="M225" t="str">
        <f>VLOOKUP($E225,Facilities!$B:$W,MATCH(M$2,Table1[[#Headers],[Facility Name]:[in partner]],0),FALSE)</f>
        <v>Service agreement</v>
      </c>
      <c r="N225">
        <f>VLOOKUP($E225,Facilities!$B:$W,MATCH(N$2,Table1[[#Headers],[Facility Name]:[in partner]],0),FALSE)</f>
        <v>0</v>
      </c>
      <c r="O225" t="str">
        <f>VLOOKUP($E225,Facilities!$B:$W,MATCH(O$2,Table1[[#Headers],[Facility Name]:[in partner]],0),FALSE)</f>
        <v>Place &amp; Partner Specialists (Community)</v>
      </c>
      <c r="P225">
        <f>VLOOKUP($E225,Facilities!$B:$W,MATCH(P$2,Table1[[#Headers],[Facility Name]:[in partner]],0),FALSE)</f>
        <v>0</v>
      </c>
      <c r="Q225">
        <f>VLOOKUP($E225,Facilities!$B:$W,MATCH(Q$2,Table1[[#Headers],[Facility Name]:[in partner]],0),FALSE)</f>
        <v>0</v>
      </c>
      <c r="R225">
        <f>VLOOKUP($E225,Facilities!$B:$W,MATCH(R$2,Table1[[#Headers],[Facility Name]:[in partner]],0),FALSE)</f>
        <v>0</v>
      </c>
      <c r="S225">
        <f>VLOOKUP($E225,Facilities!$B:$W,MATCH(S$2,Table1[[#Headers],[Facility Name]:[in partner]],0),FALSE)</f>
        <v>0</v>
      </c>
      <c r="T225" t="str">
        <f>VLOOKUP($E225,Facilities!$B:$W,MATCH(T$2,Table1[[#Headers],[Facility Name]:[in partner]],0),FALSE)</f>
        <v>Y</v>
      </c>
      <c r="U225">
        <f>VLOOKUP($E225,Facilities!$B:$W,MATCH(U$2,Table1[[#Headers],[Facility Name]:[in partner]],0),FALSE)</f>
        <v>0</v>
      </c>
      <c r="V225" t="str">
        <f>VLOOKUP($E225,Facilities!$B:$W,MATCH(V$2,Table1[[#Headers],[Facility Name]:[in partner]],0),FALSE)</f>
        <v>Orere War Memorial Hall</v>
      </c>
      <c r="W225" t="str">
        <f>VLOOKUP($E225,Facilities!$B:$W,MATCH(W$2,Table1[[#Headers],[Facility Name]:[in partner]],0),FALSE)</f>
        <v>N</v>
      </c>
      <c r="X225" t="str">
        <f>VLOOKUP($E225,Facilities!$B:$W,MATCH(X$2,Table1[[#Headers],[Facility Name]:[in partner]],0),FALSE)</f>
        <v>Orere War Memorial Hall</v>
      </c>
    </row>
    <row r="226" spans="1:24">
      <c r="A226" s="6" t="s">
        <v>1495</v>
      </c>
      <c r="B226" s="6" t="s">
        <v>1496</v>
      </c>
      <c r="C226" s="6" t="s">
        <v>973</v>
      </c>
      <c r="D226" s="6" t="s">
        <v>957</v>
      </c>
      <c r="E226" s="6" t="s">
        <v>385</v>
      </c>
      <c r="F226" t="str">
        <f>VLOOKUP($E226,Facilities!$B:$W,MATCH(F$2,Table1[[#Headers],[Facility Name]:[in partner]],0),FALSE)</f>
        <v>3 Baxter Street</v>
      </c>
      <c r="G226" t="str">
        <f>VLOOKUP($E226,Facilities!$B:$W,MATCH(G$2,Table1[[#Headers],[Facility Name]:[in partner]],0),FALSE)</f>
        <v>Rodney</v>
      </c>
      <c r="H226" t="str">
        <f>VLOOKUP($E226,Facilities!$B:$W,MATCH(H$2,Table1[[#Headers],[Facility Name]:[in partner]],0),FALSE)</f>
        <v>Council-owned</v>
      </c>
      <c r="I226" t="str">
        <f>VLOOKUP($E226,Facilities!$B:$W,MATCH(I$2,Table1[[#Headers],[Facility Name]:[in partner]],0),FALSE)</f>
        <v>Connected Communities</v>
      </c>
      <c r="J226" t="str">
        <f>VLOOKUP($E226,Facilities!$B:$W,MATCH(J$2,Table1[[#Headers],[Facility Name]:[in partner]],0),FALSE)</f>
        <v>Council led</v>
      </c>
      <c r="K226" t="str">
        <f>VLOOKUP($E226,Facilities!$B:$W,MATCH(K$2,Table1[[#Headers],[Facility Name]:[in partner]],0),FALSE)</f>
        <v>Rural Hall</v>
      </c>
      <c r="L226" t="str">
        <f>VLOOKUP($E226,Facilities!$B:$W,MATCH(L$2,Table1[[#Headers],[Facility Name]:[in partner]],0),FALSE)</f>
        <v>Y</v>
      </c>
      <c r="M226" t="str">
        <f>VLOOKUP($E226,Facilities!$B:$W,MATCH(M$2,Table1[[#Headers],[Facility Name]:[in partner]],0),FALSE)</f>
        <v>Internally operated</v>
      </c>
      <c r="N226">
        <f>VLOOKUP($E226,Facilities!$B:$W,MATCH(N$2,Table1[[#Headers],[Facility Name]:[in partner]],0),FALSE)</f>
        <v>0</v>
      </c>
      <c r="O226" t="str">
        <f>VLOOKUP($E226,Facilities!$B:$W,MATCH(O$2,Table1[[#Headers],[Facility Name]:[in partner]],0),FALSE)</f>
        <v>Place &amp; Partner Specialists (Community)</v>
      </c>
      <c r="P226">
        <f>VLOOKUP($E226,Facilities!$B:$W,MATCH(P$2,Table1[[#Headers],[Facility Name]:[in partner]],0),FALSE)</f>
        <v>0</v>
      </c>
      <c r="Q226">
        <f>VLOOKUP($E226,Facilities!$B:$W,MATCH(Q$2,Table1[[#Headers],[Facility Name]:[in partner]],0),FALSE)</f>
        <v>0</v>
      </c>
      <c r="R226">
        <f>VLOOKUP($E226,Facilities!$B:$W,MATCH(R$2,Table1[[#Headers],[Facility Name]:[in partner]],0),FALSE)</f>
        <v>0</v>
      </c>
      <c r="S226">
        <f>VLOOKUP($E226,Facilities!$B:$W,MATCH(S$2,Table1[[#Headers],[Facility Name]:[in partner]],0),FALSE)</f>
        <v>0</v>
      </c>
      <c r="T226" t="str">
        <f>VLOOKUP($E226,Facilities!$B:$W,MATCH(T$2,Table1[[#Headers],[Facility Name]:[in partner]],0),FALSE)</f>
        <v>Y</v>
      </c>
      <c r="U226">
        <f>VLOOKUP($E226,Facilities!$B:$W,MATCH(U$2,Table1[[#Headers],[Facility Name]:[in partner]],0),FALSE)</f>
        <v>0</v>
      </c>
      <c r="V226" t="str">
        <f>VLOOKUP($E226,Facilities!$B:$W,MATCH(V$2,Table1[[#Headers],[Facility Name]:[in partner]],0),FALSE)</f>
        <v>Warkworth Masonic Hall</v>
      </c>
      <c r="W226" t="str">
        <f>VLOOKUP($E226,Facilities!$B:$W,MATCH(W$2,Table1[[#Headers],[Facility Name]:[in partner]],0),FALSE)</f>
        <v>Y</v>
      </c>
      <c r="X226" t="e">
        <f>VLOOKUP($E226,Facilities!$B:$W,MATCH(X$2,Table1[[#Headers],[Facility Name]:[in partner]],0),FALSE)</f>
        <v>#N/A</v>
      </c>
    </row>
    <row r="227" spans="1:24">
      <c r="A227" s="6" t="s">
        <v>1497</v>
      </c>
      <c r="B227" s="6" t="s">
        <v>1498</v>
      </c>
      <c r="C227" s="6" t="s">
        <v>973</v>
      </c>
      <c r="D227" s="6" t="s">
        <v>957</v>
      </c>
      <c r="E227" s="6" t="s">
        <v>1499</v>
      </c>
      <c r="F227" t="e">
        <f>VLOOKUP($E227,Facilities!$B:$W,MATCH(F$2,Table1[[#Headers],[Facility Name]:[in partner]],0),FALSE)</f>
        <v>#N/A</v>
      </c>
      <c r="G227" t="e">
        <f>VLOOKUP($E227,Facilities!$B:$W,MATCH(G$2,Table1[[#Headers],[Facility Name]:[in partner]],0),FALSE)</f>
        <v>#N/A</v>
      </c>
      <c r="H227" t="e">
        <f>VLOOKUP($E227,Facilities!$B:$W,MATCH(H$2,Table1[[#Headers],[Facility Name]:[in partner]],0),FALSE)</f>
        <v>#N/A</v>
      </c>
      <c r="I227" t="e">
        <f>VLOOKUP($E227,Facilities!$B:$W,MATCH(I$2,Table1[[#Headers],[Facility Name]:[in partner]],0),FALSE)</f>
        <v>#N/A</v>
      </c>
      <c r="J227" t="e">
        <f>VLOOKUP($E227,Facilities!$B:$W,MATCH(J$2,Table1[[#Headers],[Facility Name]:[in partner]],0),FALSE)</f>
        <v>#N/A</v>
      </c>
      <c r="K227" t="e">
        <f>VLOOKUP($E227,Facilities!$B:$W,MATCH(K$2,Table1[[#Headers],[Facility Name]:[in partner]],0),FALSE)</f>
        <v>#N/A</v>
      </c>
      <c r="L227" t="e">
        <f>VLOOKUP($E227,Facilities!$B:$W,MATCH(L$2,Table1[[#Headers],[Facility Name]:[in partner]],0),FALSE)</f>
        <v>#N/A</v>
      </c>
      <c r="M227" t="e">
        <f>VLOOKUP($E227,Facilities!$B:$W,MATCH(M$2,Table1[[#Headers],[Facility Name]:[in partner]],0),FALSE)</f>
        <v>#N/A</v>
      </c>
      <c r="N227" t="e">
        <f>VLOOKUP($E227,Facilities!$B:$W,MATCH(N$2,Table1[[#Headers],[Facility Name]:[in partner]],0),FALSE)</f>
        <v>#N/A</v>
      </c>
      <c r="O227" t="e">
        <f>VLOOKUP($E227,Facilities!$B:$W,MATCH(O$2,Table1[[#Headers],[Facility Name]:[in partner]],0),FALSE)</f>
        <v>#N/A</v>
      </c>
      <c r="P227" t="e">
        <f>VLOOKUP($E227,Facilities!$B:$W,MATCH(P$2,Table1[[#Headers],[Facility Name]:[in partner]],0),FALSE)</f>
        <v>#N/A</v>
      </c>
      <c r="Q227" t="e">
        <f>VLOOKUP($E227,Facilities!$B:$W,MATCH(Q$2,Table1[[#Headers],[Facility Name]:[in partner]],0),FALSE)</f>
        <v>#N/A</v>
      </c>
      <c r="R227" t="e">
        <f>VLOOKUP($E227,Facilities!$B:$W,MATCH(R$2,Table1[[#Headers],[Facility Name]:[in partner]],0),FALSE)</f>
        <v>#N/A</v>
      </c>
      <c r="S227" t="e">
        <f>VLOOKUP($E227,Facilities!$B:$W,MATCH(S$2,Table1[[#Headers],[Facility Name]:[in partner]],0),FALSE)</f>
        <v>#N/A</v>
      </c>
      <c r="T227" t="e">
        <f>VLOOKUP($E227,Facilities!$B:$W,MATCH(T$2,Table1[[#Headers],[Facility Name]:[in partner]],0),FALSE)</f>
        <v>#N/A</v>
      </c>
      <c r="U227" t="e">
        <f>VLOOKUP($E227,Facilities!$B:$W,MATCH(U$2,Table1[[#Headers],[Facility Name]:[in partner]],0),FALSE)</f>
        <v>#N/A</v>
      </c>
      <c r="V227" t="e">
        <f>VLOOKUP($E227,Facilities!$B:$W,MATCH(V$2,Table1[[#Headers],[Facility Name]:[in partner]],0),FALSE)</f>
        <v>#N/A</v>
      </c>
      <c r="W227" t="e">
        <f>VLOOKUP($E227,Facilities!$B:$W,MATCH(W$2,Table1[[#Headers],[Facility Name]:[in partner]],0),FALSE)</f>
        <v>#N/A</v>
      </c>
      <c r="X227" t="e">
        <f>VLOOKUP($E227,Facilities!$B:$W,MATCH(X$2,Table1[[#Headers],[Facility Name]:[in partner]],0),FALSE)</f>
        <v>#N/A</v>
      </c>
    </row>
    <row r="228" spans="1:24">
      <c r="A228" s="6" t="s">
        <v>1500</v>
      </c>
      <c r="B228" s="6" t="s">
        <v>1501</v>
      </c>
      <c r="C228" s="6" t="s">
        <v>956</v>
      </c>
      <c r="D228" s="6" t="s">
        <v>957</v>
      </c>
      <c r="E228" s="6" t="s">
        <v>1502</v>
      </c>
      <c r="F228" t="e">
        <f>VLOOKUP($E228,Facilities!$B:$W,MATCH(F$2,Table1[[#Headers],[Facility Name]:[in partner]],0),FALSE)</f>
        <v>#N/A</v>
      </c>
      <c r="G228" t="e">
        <f>VLOOKUP($E228,Facilities!$B:$W,MATCH(G$2,Table1[[#Headers],[Facility Name]:[in partner]],0),FALSE)</f>
        <v>#N/A</v>
      </c>
      <c r="H228" t="e">
        <f>VLOOKUP($E228,Facilities!$B:$W,MATCH(H$2,Table1[[#Headers],[Facility Name]:[in partner]],0),FALSE)</f>
        <v>#N/A</v>
      </c>
      <c r="I228" t="e">
        <f>VLOOKUP($E228,Facilities!$B:$W,MATCH(I$2,Table1[[#Headers],[Facility Name]:[in partner]],0),FALSE)</f>
        <v>#N/A</v>
      </c>
      <c r="J228" t="e">
        <f>VLOOKUP($E228,Facilities!$B:$W,MATCH(J$2,Table1[[#Headers],[Facility Name]:[in partner]],0),FALSE)</f>
        <v>#N/A</v>
      </c>
      <c r="K228" t="e">
        <f>VLOOKUP($E228,Facilities!$B:$W,MATCH(K$2,Table1[[#Headers],[Facility Name]:[in partner]],0),FALSE)</f>
        <v>#N/A</v>
      </c>
      <c r="L228" t="e">
        <f>VLOOKUP($E228,Facilities!$B:$W,MATCH(L$2,Table1[[#Headers],[Facility Name]:[in partner]],0),FALSE)</f>
        <v>#N/A</v>
      </c>
      <c r="M228" t="e">
        <f>VLOOKUP($E228,Facilities!$B:$W,MATCH(M$2,Table1[[#Headers],[Facility Name]:[in partner]],0),FALSE)</f>
        <v>#N/A</v>
      </c>
      <c r="N228" t="e">
        <f>VLOOKUP($E228,Facilities!$B:$W,MATCH(N$2,Table1[[#Headers],[Facility Name]:[in partner]],0),FALSE)</f>
        <v>#N/A</v>
      </c>
      <c r="O228" t="e">
        <f>VLOOKUP($E228,Facilities!$B:$W,MATCH(O$2,Table1[[#Headers],[Facility Name]:[in partner]],0),FALSE)</f>
        <v>#N/A</v>
      </c>
      <c r="P228" t="e">
        <f>VLOOKUP($E228,Facilities!$B:$W,MATCH(P$2,Table1[[#Headers],[Facility Name]:[in partner]],0),FALSE)</f>
        <v>#N/A</v>
      </c>
      <c r="Q228" t="e">
        <f>VLOOKUP($E228,Facilities!$B:$W,MATCH(Q$2,Table1[[#Headers],[Facility Name]:[in partner]],0),FALSE)</f>
        <v>#N/A</v>
      </c>
      <c r="R228" t="e">
        <f>VLOOKUP($E228,Facilities!$B:$W,MATCH(R$2,Table1[[#Headers],[Facility Name]:[in partner]],0),FALSE)</f>
        <v>#N/A</v>
      </c>
      <c r="S228" t="e">
        <f>VLOOKUP($E228,Facilities!$B:$W,MATCH(S$2,Table1[[#Headers],[Facility Name]:[in partner]],0),FALSE)</f>
        <v>#N/A</v>
      </c>
      <c r="T228" t="e">
        <f>VLOOKUP($E228,Facilities!$B:$W,MATCH(T$2,Table1[[#Headers],[Facility Name]:[in partner]],0),FALSE)</f>
        <v>#N/A</v>
      </c>
      <c r="U228" t="e">
        <f>VLOOKUP($E228,Facilities!$B:$W,MATCH(U$2,Table1[[#Headers],[Facility Name]:[in partner]],0),FALSE)</f>
        <v>#N/A</v>
      </c>
      <c r="V228" t="e">
        <f>VLOOKUP($E228,Facilities!$B:$W,MATCH(V$2,Table1[[#Headers],[Facility Name]:[in partner]],0),FALSE)</f>
        <v>#N/A</v>
      </c>
      <c r="W228" t="e">
        <f>VLOOKUP($E228,Facilities!$B:$W,MATCH(W$2,Table1[[#Headers],[Facility Name]:[in partner]],0),FALSE)</f>
        <v>#N/A</v>
      </c>
      <c r="X228" t="e">
        <f>VLOOKUP($E228,Facilities!$B:$W,MATCH(X$2,Table1[[#Headers],[Facility Name]:[in partner]],0),FALSE)</f>
        <v>#N/A</v>
      </c>
    </row>
    <row r="229" spans="1:24">
      <c r="A229" s="6" t="s">
        <v>1503</v>
      </c>
      <c r="B229" s="6" t="s">
        <v>1331</v>
      </c>
      <c r="C229" s="6" t="s">
        <v>973</v>
      </c>
      <c r="D229" s="6" t="s">
        <v>957</v>
      </c>
      <c r="E229" s="6" t="s">
        <v>137</v>
      </c>
      <c r="F229" t="str">
        <f>VLOOKUP($E229,Facilities!$B:$W,MATCH(F$2,Table1[[#Headers],[Facility Name]:[in partner]],0),FALSE)</f>
        <v>2 Porter Crescent</v>
      </c>
      <c r="G229" t="str">
        <f>VLOOKUP($E229,Facilities!$B:$W,MATCH(G$2,Table1[[#Headers],[Facility Name]:[in partner]],0),FALSE)</f>
        <v>Rodney</v>
      </c>
      <c r="H229" t="str">
        <f>VLOOKUP($E229,Facilities!$B:$W,MATCH(H$2,Table1[[#Headers],[Facility Name]:[in partner]],0),FALSE)</f>
        <v>Council-owned</v>
      </c>
      <c r="I229" t="str">
        <f>VLOOKUP($E229,Facilities!$B:$W,MATCH(I$2,Table1[[#Headers],[Facility Name]:[in partner]],0),FALSE)</f>
        <v>Connected Communities</v>
      </c>
      <c r="J229" t="str">
        <f>VLOOKUP($E229,Facilities!$B:$W,MATCH(J$2,Table1[[#Headers],[Facility Name]:[in partner]],0),FALSE)</f>
        <v>Council led</v>
      </c>
      <c r="K229" t="str">
        <f>VLOOKUP($E229,Facilities!$B:$W,MATCH(K$2,Table1[[#Headers],[Facility Name]:[in partner]],0),FALSE)</f>
        <v>Rural Hall</v>
      </c>
      <c r="L229" t="str">
        <f>VLOOKUP($E229,Facilities!$B:$W,MATCH(L$2,Table1[[#Headers],[Facility Name]:[in partner]],0),FALSE)</f>
        <v>Y</v>
      </c>
      <c r="M229" t="str">
        <f>VLOOKUP($E229,Facilities!$B:$W,MATCH(M$2,Table1[[#Headers],[Facility Name]:[in partner]],0),FALSE)</f>
        <v>Internally operated</v>
      </c>
      <c r="N229">
        <f>VLOOKUP($E229,Facilities!$B:$W,MATCH(N$2,Table1[[#Headers],[Facility Name]:[in partner]],0),FALSE)</f>
        <v>0</v>
      </c>
      <c r="O229" t="str">
        <f>VLOOKUP($E229,Facilities!$B:$W,MATCH(O$2,Table1[[#Headers],[Facility Name]:[in partner]],0),FALSE)</f>
        <v>Place &amp; Partner Specialists (Community)</v>
      </c>
      <c r="P229">
        <f>VLOOKUP($E229,Facilities!$B:$W,MATCH(P$2,Table1[[#Headers],[Facility Name]:[in partner]],0),FALSE)</f>
        <v>0</v>
      </c>
      <c r="Q229">
        <f>VLOOKUP($E229,Facilities!$B:$W,MATCH(Q$2,Table1[[#Headers],[Facility Name]:[in partner]],0),FALSE)</f>
        <v>0</v>
      </c>
      <c r="R229">
        <f>VLOOKUP($E229,Facilities!$B:$W,MATCH(R$2,Table1[[#Headers],[Facility Name]:[in partner]],0),FALSE)</f>
        <v>0</v>
      </c>
      <c r="S229">
        <f>VLOOKUP($E229,Facilities!$B:$W,MATCH(S$2,Table1[[#Headers],[Facility Name]:[in partner]],0),FALSE)</f>
        <v>0</v>
      </c>
      <c r="T229" t="str">
        <f>VLOOKUP($E229,Facilities!$B:$W,MATCH(T$2,Table1[[#Headers],[Facility Name]:[in partner]],0),FALSE)</f>
        <v>Y</v>
      </c>
      <c r="U229">
        <f>VLOOKUP($E229,Facilities!$B:$W,MATCH(U$2,Table1[[#Headers],[Facility Name]:[in partner]],0),FALSE)</f>
        <v>0</v>
      </c>
      <c r="V229" t="str">
        <f>VLOOKUP($E229,Facilities!$B:$W,MATCH(V$2,Table1[[#Headers],[Facility Name]:[in partner]],0),FALSE)</f>
        <v>Helensville War Memorial Hall</v>
      </c>
      <c r="W229" t="str">
        <f>VLOOKUP($E229,Facilities!$B:$W,MATCH(W$2,Table1[[#Headers],[Facility Name]:[in partner]],0),FALSE)</f>
        <v>Y</v>
      </c>
      <c r="X229" t="e">
        <f>VLOOKUP($E229,Facilities!$B:$W,MATCH(X$2,Table1[[#Headers],[Facility Name]:[in partner]],0),FALSE)</f>
        <v>#N/A</v>
      </c>
    </row>
    <row r="230" spans="1:24">
      <c r="A230" s="6" t="s">
        <v>1504</v>
      </c>
      <c r="B230" s="6" t="s">
        <v>1505</v>
      </c>
      <c r="C230" s="6" t="s">
        <v>973</v>
      </c>
      <c r="D230" s="6" t="s">
        <v>957</v>
      </c>
      <c r="E230" s="6" t="s">
        <v>147</v>
      </c>
      <c r="F230" t="str">
        <f>VLOOKUP($E230,Facilities!$B:$W,MATCH(F$2,Table1[[#Headers],[Facility Name]:[in partner]],0),FALSE)</f>
        <v>947 Kaipara Coast Highway</v>
      </c>
      <c r="G230" t="str">
        <f>VLOOKUP($E230,Facilities!$B:$W,MATCH(G$2,Table1[[#Headers],[Facility Name]:[in partner]],0),FALSE)</f>
        <v>Rodney</v>
      </c>
      <c r="H230" t="str">
        <f>VLOOKUP($E230,Facilities!$B:$W,MATCH(H$2,Table1[[#Headers],[Facility Name]:[in partner]],0),FALSE)</f>
        <v>Council-owned</v>
      </c>
      <c r="I230" t="str">
        <f>VLOOKUP($E230,Facilities!$B:$W,MATCH(I$2,Table1[[#Headers],[Facility Name]:[in partner]],0),FALSE)</f>
        <v>Connected Communities</v>
      </c>
      <c r="J230" t="str">
        <f>VLOOKUP($E230,Facilities!$B:$W,MATCH(J$2,Table1[[#Headers],[Facility Name]:[in partner]],0),FALSE)</f>
        <v>Council led</v>
      </c>
      <c r="K230" t="str">
        <f>VLOOKUP($E230,Facilities!$B:$W,MATCH(K$2,Table1[[#Headers],[Facility Name]:[in partner]],0),FALSE)</f>
        <v>Rural Hall</v>
      </c>
      <c r="L230" t="str">
        <f>VLOOKUP($E230,Facilities!$B:$W,MATCH(L$2,Table1[[#Headers],[Facility Name]:[in partner]],0),FALSE)</f>
        <v>Y</v>
      </c>
      <c r="M230" t="str">
        <f>VLOOKUP($E230,Facilities!$B:$W,MATCH(M$2,Table1[[#Headers],[Facility Name]:[in partner]],0),FALSE)</f>
        <v>Internally operated</v>
      </c>
      <c r="N230">
        <f>VLOOKUP($E230,Facilities!$B:$W,MATCH(N$2,Table1[[#Headers],[Facility Name]:[in partner]],0),FALSE)</f>
        <v>0</v>
      </c>
      <c r="O230" t="str">
        <f>VLOOKUP($E230,Facilities!$B:$W,MATCH(O$2,Table1[[#Headers],[Facility Name]:[in partner]],0),FALSE)</f>
        <v>Place &amp; Partner Specialists (Community)</v>
      </c>
      <c r="P230">
        <f>VLOOKUP($E230,Facilities!$B:$W,MATCH(P$2,Table1[[#Headers],[Facility Name]:[in partner]],0),FALSE)</f>
        <v>0</v>
      </c>
      <c r="Q230">
        <f>VLOOKUP($E230,Facilities!$B:$W,MATCH(Q$2,Table1[[#Headers],[Facility Name]:[in partner]],0),FALSE)</f>
        <v>0</v>
      </c>
      <c r="R230">
        <f>VLOOKUP($E230,Facilities!$B:$W,MATCH(R$2,Table1[[#Headers],[Facility Name]:[in partner]],0),FALSE)</f>
        <v>0</v>
      </c>
      <c r="S230">
        <f>VLOOKUP($E230,Facilities!$B:$W,MATCH(S$2,Table1[[#Headers],[Facility Name]:[in partner]],0),FALSE)</f>
        <v>0</v>
      </c>
      <c r="T230" t="str">
        <f>VLOOKUP($E230,Facilities!$B:$W,MATCH(T$2,Table1[[#Headers],[Facility Name]:[in partner]],0),FALSE)</f>
        <v>Y</v>
      </c>
      <c r="U230">
        <f>VLOOKUP($E230,Facilities!$B:$W,MATCH(U$2,Table1[[#Headers],[Facility Name]:[in partner]],0),FALSE)</f>
        <v>0</v>
      </c>
      <c r="V230" t="str">
        <f>VLOOKUP($E230,Facilities!$B:$W,MATCH(V$2,Table1[[#Headers],[Facility Name]:[in partner]],0),FALSE)</f>
        <v>Kaukapakapa Memorial Hall</v>
      </c>
      <c r="W230" t="str">
        <f>VLOOKUP($E230,Facilities!$B:$W,MATCH(W$2,Table1[[#Headers],[Facility Name]:[in partner]],0),FALSE)</f>
        <v>Y</v>
      </c>
      <c r="X230" t="e">
        <f>VLOOKUP($E230,Facilities!$B:$W,MATCH(X$2,Table1[[#Headers],[Facility Name]:[in partner]],0),FALSE)</f>
        <v>#N/A</v>
      </c>
    </row>
    <row r="231" spans="1:24">
      <c r="A231" s="6" t="s">
        <v>1506</v>
      </c>
      <c r="B231" s="6" t="s">
        <v>1507</v>
      </c>
      <c r="C231" s="6" t="s">
        <v>960</v>
      </c>
      <c r="D231" s="6" t="s">
        <v>981</v>
      </c>
      <c r="E231" s="6" t="s">
        <v>118</v>
      </c>
      <c r="F231" t="str">
        <f>VLOOKUP($E231,Facilities!$B:$W,MATCH(F$2,Table1[[#Headers],[Facility Name]:[in partner]],0),FALSE)</f>
        <v>82 Hepburn Road</v>
      </c>
      <c r="G231" t="str">
        <f>VLOOKUP($E231,Facilities!$B:$W,MATCH(G$2,Table1[[#Headers],[Facility Name]:[in partner]],0),FALSE)</f>
        <v>Henderson-Massey</v>
      </c>
      <c r="H231" t="str">
        <f>VLOOKUP($E231,Facilities!$B:$W,MATCH(H$2,Table1[[#Headers],[Facility Name]:[in partner]],0),FALSE)</f>
        <v>Council-owned</v>
      </c>
      <c r="I231" t="str">
        <f>VLOOKUP($E231,Facilities!$B:$W,MATCH(I$2,Table1[[#Headers],[Facility Name]:[in partner]],0),FALSE)</f>
        <v>Connected Communities</v>
      </c>
      <c r="J231" t="str">
        <f>VLOOKUP($E231,Facilities!$B:$W,MATCH(J$2,Table1[[#Headers],[Facility Name]:[in partner]],0),FALSE)</f>
        <v>Community led</v>
      </c>
      <c r="K231" t="str">
        <f>VLOOKUP($E231,Facilities!$B:$W,MATCH(K$2,Table1[[#Headers],[Facility Name]:[in partner]],0),FALSE)</f>
        <v>Community Centre</v>
      </c>
      <c r="L231" t="str">
        <f>VLOOKUP($E231,Facilities!$B:$W,MATCH(L$2,Table1[[#Headers],[Facility Name]:[in partner]],0),FALSE)</f>
        <v>Y</v>
      </c>
      <c r="M231" t="str">
        <f>VLOOKUP($E231,Facilities!$B:$W,MATCH(M$2,Table1[[#Headers],[Facility Name]:[in partner]],0),FALSE)</f>
        <v>Service agreement</v>
      </c>
      <c r="N231">
        <f>VLOOKUP($E231,Facilities!$B:$W,MATCH(N$2,Table1[[#Headers],[Facility Name]:[in partner]],0),FALSE)</f>
        <v>0</v>
      </c>
      <c r="O231" t="str">
        <f>VLOOKUP($E231,Facilities!$B:$W,MATCH(O$2,Table1[[#Headers],[Facility Name]:[in partner]],0),FALSE)</f>
        <v>Place &amp; Partner Specialists (Community)</v>
      </c>
      <c r="P231" t="str">
        <f>VLOOKUP($E231,Facilities!$B:$W,MATCH(P$2,Table1[[#Headers],[Facility Name]:[in partner]],0),FALSE)</f>
        <v>Y</v>
      </c>
      <c r="Q231">
        <f>VLOOKUP($E231,Facilities!$B:$W,MATCH(Q$2,Table1[[#Headers],[Facility Name]:[in partner]],0),FALSE)</f>
        <v>0</v>
      </c>
      <c r="R231">
        <f>VLOOKUP($E231,Facilities!$B:$W,MATCH(R$2,Table1[[#Headers],[Facility Name]:[in partner]],0),FALSE)</f>
        <v>0</v>
      </c>
      <c r="S231">
        <f>VLOOKUP($E231,Facilities!$B:$W,MATCH(S$2,Table1[[#Headers],[Facility Name]:[in partner]],0),FALSE)</f>
        <v>0</v>
      </c>
      <c r="T231">
        <f>VLOOKUP($E231,Facilities!$B:$W,MATCH(T$2,Table1[[#Headers],[Facility Name]:[in partner]],0),FALSE)</f>
        <v>0</v>
      </c>
      <c r="U231">
        <f>VLOOKUP($E231,Facilities!$B:$W,MATCH(U$2,Table1[[#Headers],[Facility Name]:[in partner]],0),FALSE)</f>
        <v>0</v>
      </c>
      <c r="V231" t="str">
        <f>VLOOKUP($E231,Facilities!$B:$W,MATCH(V$2,Table1[[#Headers],[Facility Name]:[in partner]],0),FALSE)</f>
        <v>Glendene Community Hub</v>
      </c>
      <c r="W231" t="str">
        <f>VLOOKUP($E231,Facilities!$B:$W,MATCH(W$2,Table1[[#Headers],[Facility Name]:[in partner]],0),FALSE)</f>
        <v>N</v>
      </c>
      <c r="X231" t="str">
        <f>VLOOKUP($E231,Facilities!$B:$W,MATCH(X$2,Table1[[#Headers],[Facility Name]:[in partner]],0),FALSE)</f>
        <v>Glendene Community Hub</v>
      </c>
    </row>
    <row r="232" spans="1:24">
      <c r="A232" s="6" t="s">
        <v>1508</v>
      </c>
      <c r="B232" s="6" t="s">
        <v>1480</v>
      </c>
      <c r="C232" s="6" t="s">
        <v>956</v>
      </c>
      <c r="D232" s="6" t="s">
        <v>967</v>
      </c>
      <c r="E232" s="6" t="s">
        <v>113</v>
      </c>
      <c r="F232" t="str">
        <f>VLOOKUP($E232,Facilities!$B:$W,MATCH(F$2,Table1[[#Headers],[Facility Name]:[in partner]],0),FALSE)</f>
        <v>12-32 Glendale Rd</v>
      </c>
      <c r="G232" t="str">
        <f>VLOOKUP($E232,Facilities!$B:$W,MATCH(G$2,Table1[[#Headers],[Facility Name]:[in partner]],0),FALSE)</f>
        <v>Waitakere Ranges</v>
      </c>
      <c r="H232" t="str">
        <f>VLOOKUP($E232,Facilities!$B:$W,MATCH(H$2,Table1[[#Headers],[Facility Name]:[in partner]],0),FALSE)</f>
        <v>Council-owned</v>
      </c>
      <c r="I232" t="str">
        <f>VLOOKUP($E232,Facilities!$B:$W,MATCH(I$2,Table1[[#Headers],[Facility Name]:[in partner]],0),FALSE)</f>
        <v>Connected Communities</v>
      </c>
      <c r="J232" t="str">
        <f>VLOOKUP($E232,Facilities!$B:$W,MATCH(J$2,Table1[[#Headers],[Facility Name]:[in partner]],0),FALSE)</f>
        <v>Council led</v>
      </c>
      <c r="K232" t="str">
        <f>VLOOKUP($E232,Facilities!$B:$W,MATCH(K$2,Table1[[#Headers],[Facility Name]:[in partner]],0),FALSE)</f>
        <v>Community Library</v>
      </c>
      <c r="L232" t="str">
        <f>VLOOKUP($E232,Facilities!$B:$W,MATCH(L$2,Table1[[#Headers],[Facility Name]:[in partner]],0),FALSE)</f>
        <v>Y</v>
      </c>
      <c r="M232" t="str">
        <f>VLOOKUP($E232,Facilities!$B:$W,MATCH(M$2,Table1[[#Headers],[Facility Name]:[in partner]],0),FALSE)</f>
        <v>Internally operated</v>
      </c>
      <c r="N232">
        <f>VLOOKUP($E232,Facilities!$B:$W,MATCH(N$2,Table1[[#Headers],[Facility Name]:[in partner]],0),FALSE)</f>
        <v>0</v>
      </c>
      <c r="O232" t="str">
        <f>VLOOKUP($E232,Facilities!$B:$W,MATCH(O$2,Table1[[#Headers],[Facility Name]:[in partner]],0),FALSE)</f>
        <v>Lead and Coach</v>
      </c>
      <c r="P232">
        <f>VLOOKUP($E232,Facilities!$B:$W,MATCH(P$2,Table1[[#Headers],[Facility Name]:[in partner]],0),FALSE)</f>
        <v>0</v>
      </c>
      <c r="Q232">
        <f>VLOOKUP($E232,Facilities!$B:$W,MATCH(Q$2,Table1[[#Headers],[Facility Name]:[in partner]],0),FALSE)</f>
        <v>0</v>
      </c>
      <c r="R232">
        <f>VLOOKUP($E232,Facilities!$B:$W,MATCH(R$2,Table1[[#Headers],[Facility Name]:[in partner]],0),FALSE)</f>
        <v>0</v>
      </c>
      <c r="S232" t="str">
        <f>VLOOKUP($E232,Facilities!$B:$W,MATCH(S$2,Table1[[#Headers],[Facility Name]:[in partner]],0),FALSE)</f>
        <v>Y</v>
      </c>
      <c r="T232">
        <f>VLOOKUP($E232,Facilities!$B:$W,MATCH(T$2,Table1[[#Headers],[Facility Name]:[in partner]],0),FALSE)</f>
        <v>0</v>
      </c>
      <c r="U232">
        <f>VLOOKUP($E232,Facilities!$B:$W,MATCH(U$2,Table1[[#Headers],[Facility Name]:[in partner]],0),FALSE)</f>
        <v>0</v>
      </c>
      <c r="V232" t="str">
        <f>VLOOKUP($E232,Facilities!$B:$W,MATCH(V$2,Table1[[#Headers],[Facility Name]:[in partner]],0),FALSE)</f>
        <v>Glen Eden Library</v>
      </c>
      <c r="W232" t="str">
        <f>VLOOKUP($E232,Facilities!$B:$W,MATCH(W$2,Table1[[#Headers],[Facility Name]:[in partner]],0),FALSE)</f>
        <v>Y</v>
      </c>
      <c r="X232" t="e">
        <f>VLOOKUP($E232,Facilities!$B:$W,MATCH(X$2,Table1[[#Headers],[Facility Name]:[in partner]],0),FALSE)</f>
        <v>#N/A</v>
      </c>
    </row>
    <row r="233" spans="1:24">
      <c r="A233" s="6" t="s">
        <v>1509</v>
      </c>
      <c r="B233" s="6" t="s">
        <v>1510</v>
      </c>
      <c r="C233" s="6" t="s">
        <v>973</v>
      </c>
      <c r="D233" s="6" t="s">
        <v>981</v>
      </c>
      <c r="E233" s="6" t="s">
        <v>1511</v>
      </c>
      <c r="F233" t="e">
        <f>VLOOKUP($E233,Facilities!$B:$W,MATCH(F$2,Table1[[#Headers],[Facility Name]:[in partner]],0),FALSE)</f>
        <v>#N/A</v>
      </c>
      <c r="G233" t="e">
        <f>VLOOKUP($E233,Facilities!$B:$W,MATCH(G$2,Table1[[#Headers],[Facility Name]:[in partner]],0),FALSE)</f>
        <v>#N/A</v>
      </c>
      <c r="H233" t="e">
        <f>VLOOKUP($E233,Facilities!$B:$W,MATCH(H$2,Table1[[#Headers],[Facility Name]:[in partner]],0),FALSE)</f>
        <v>#N/A</v>
      </c>
      <c r="I233" t="e">
        <f>VLOOKUP($E233,Facilities!$B:$W,MATCH(I$2,Table1[[#Headers],[Facility Name]:[in partner]],0),FALSE)</f>
        <v>#N/A</v>
      </c>
      <c r="J233" t="e">
        <f>VLOOKUP($E233,Facilities!$B:$W,MATCH(J$2,Table1[[#Headers],[Facility Name]:[in partner]],0),FALSE)</f>
        <v>#N/A</v>
      </c>
      <c r="K233" t="e">
        <f>VLOOKUP($E233,Facilities!$B:$W,MATCH(K$2,Table1[[#Headers],[Facility Name]:[in partner]],0),FALSE)</f>
        <v>#N/A</v>
      </c>
      <c r="L233" t="e">
        <f>VLOOKUP($E233,Facilities!$B:$W,MATCH(L$2,Table1[[#Headers],[Facility Name]:[in partner]],0),FALSE)</f>
        <v>#N/A</v>
      </c>
      <c r="M233" t="e">
        <f>VLOOKUP($E233,Facilities!$B:$W,MATCH(M$2,Table1[[#Headers],[Facility Name]:[in partner]],0),FALSE)</f>
        <v>#N/A</v>
      </c>
      <c r="N233" t="e">
        <f>VLOOKUP($E233,Facilities!$B:$W,MATCH(N$2,Table1[[#Headers],[Facility Name]:[in partner]],0),FALSE)</f>
        <v>#N/A</v>
      </c>
      <c r="O233" t="e">
        <f>VLOOKUP($E233,Facilities!$B:$W,MATCH(O$2,Table1[[#Headers],[Facility Name]:[in partner]],0),FALSE)</f>
        <v>#N/A</v>
      </c>
      <c r="P233" t="e">
        <f>VLOOKUP($E233,Facilities!$B:$W,MATCH(P$2,Table1[[#Headers],[Facility Name]:[in partner]],0),FALSE)</f>
        <v>#N/A</v>
      </c>
      <c r="Q233" t="e">
        <f>VLOOKUP($E233,Facilities!$B:$W,MATCH(Q$2,Table1[[#Headers],[Facility Name]:[in partner]],0),FALSE)</f>
        <v>#N/A</v>
      </c>
      <c r="R233" t="e">
        <f>VLOOKUP($E233,Facilities!$B:$W,MATCH(R$2,Table1[[#Headers],[Facility Name]:[in partner]],0),FALSE)</f>
        <v>#N/A</v>
      </c>
      <c r="S233" t="e">
        <f>VLOOKUP($E233,Facilities!$B:$W,MATCH(S$2,Table1[[#Headers],[Facility Name]:[in partner]],0),FALSE)</f>
        <v>#N/A</v>
      </c>
      <c r="T233" t="e">
        <f>VLOOKUP($E233,Facilities!$B:$W,MATCH(T$2,Table1[[#Headers],[Facility Name]:[in partner]],0),FALSE)</f>
        <v>#N/A</v>
      </c>
      <c r="U233" t="e">
        <f>VLOOKUP($E233,Facilities!$B:$W,MATCH(U$2,Table1[[#Headers],[Facility Name]:[in partner]],0),FALSE)</f>
        <v>#N/A</v>
      </c>
      <c r="V233" t="e">
        <f>VLOOKUP($E233,Facilities!$B:$W,MATCH(V$2,Table1[[#Headers],[Facility Name]:[in partner]],0),FALSE)</f>
        <v>#N/A</v>
      </c>
      <c r="W233" t="e">
        <f>VLOOKUP($E233,Facilities!$B:$W,MATCH(W$2,Table1[[#Headers],[Facility Name]:[in partner]],0),FALSE)</f>
        <v>#N/A</v>
      </c>
      <c r="X233" t="e">
        <f>VLOOKUP($E233,Facilities!$B:$W,MATCH(X$2,Table1[[#Headers],[Facility Name]:[in partner]],0),FALSE)</f>
        <v>#N/A</v>
      </c>
    </row>
    <row r="234" spans="1:24">
      <c r="A234" s="6" t="s">
        <v>1512</v>
      </c>
      <c r="B234" s="6" t="s">
        <v>1513</v>
      </c>
      <c r="C234" s="6" t="s">
        <v>960</v>
      </c>
      <c r="D234" s="6" t="s">
        <v>981</v>
      </c>
      <c r="E234" s="6" t="s">
        <v>310</v>
      </c>
      <c r="F234" t="str">
        <f>VLOOKUP($E234,Facilities!$B:$W,MATCH(F$2,Table1[[#Headers],[Facility Name]:[in partner]],0),FALSE)</f>
        <v>58 Summerland Drive</v>
      </c>
      <c r="G234" t="str">
        <f>VLOOKUP($E234,Facilities!$B:$W,MATCH(G$2,Table1[[#Headers],[Facility Name]:[in partner]],0),FALSE)</f>
        <v>Henderson-Massey</v>
      </c>
      <c r="H234" t="str">
        <f>VLOOKUP($E234,Facilities!$B:$W,MATCH(H$2,Table1[[#Headers],[Facility Name]:[in partner]],0),FALSE)</f>
        <v>Community lease</v>
      </c>
      <c r="I234" t="str">
        <f>VLOOKUP($E234,Facilities!$B:$W,MATCH(I$2,Table1[[#Headers],[Facility Name]:[in partner]],0),FALSE)</f>
        <v>Connected Communities</v>
      </c>
      <c r="J234" t="str">
        <f>VLOOKUP($E234,Facilities!$B:$W,MATCH(J$2,Table1[[#Headers],[Facility Name]:[in partner]],0),FALSE)</f>
        <v>Community led</v>
      </c>
      <c r="K234" t="str">
        <f>VLOOKUP($E234,Facilities!$B:$W,MATCH(K$2,Table1[[#Headers],[Facility Name]:[in partner]],0),FALSE)</f>
        <v>Community Centre</v>
      </c>
      <c r="L234" t="str">
        <f>VLOOKUP($E234,Facilities!$B:$W,MATCH(L$2,Table1[[#Headers],[Facility Name]:[in partner]],0),FALSE)</f>
        <v>Y</v>
      </c>
      <c r="M234" t="str">
        <f>VLOOKUP($E234,Facilities!$B:$W,MATCH(M$2,Table1[[#Headers],[Facility Name]:[in partner]],0),FALSE)</f>
        <v>Service agreement</v>
      </c>
      <c r="N234">
        <f>VLOOKUP($E234,Facilities!$B:$W,MATCH(N$2,Table1[[#Headers],[Facility Name]:[in partner]],0),FALSE)</f>
        <v>0</v>
      </c>
      <c r="O234" t="str">
        <f>VLOOKUP($E234,Facilities!$B:$W,MATCH(O$2,Table1[[#Headers],[Facility Name]:[in partner]],0),FALSE)</f>
        <v>Place &amp; Partner Specialists (Community)</v>
      </c>
      <c r="P234" t="str">
        <f>VLOOKUP($E234,Facilities!$B:$W,MATCH(P$2,Table1[[#Headers],[Facility Name]:[in partner]],0),FALSE)</f>
        <v>Y</v>
      </c>
      <c r="Q234">
        <f>VLOOKUP($E234,Facilities!$B:$W,MATCH(Q$2,Table1[[#Headers],[Facility Name]:[in partner]],0),FALSE)</f>
        <v>0</v>
      </c>
      <c r="R234">
        <f>VLOOKUP($E234,Facilities!$B:$W,MATCH(R$2,Table1[[#Headers],[Facility Name]:[in partner]],0),FALSE)</f>
        <v>0</v>
      </c>
      <c r="S234">
        <f>VLOOKUP($E234,Facilities!$B:$W,MATCH(S$2,Table1[[#Headers],[Facility Name]:[in partner]],0),FALSE)</f>
        <v>0</v>
      </c>
      <c r="T234">
        <f>VLOOKUP($E234,Facilities!$B:$W,MATCH(T$2,Table1[[#Headers],[Facility Name]:[in partner]],0),FALSE)</f>
        <v>0</v>
      </c>
      <c r="U234">
        <f>VLOOKUP($E234,Facilities!$B:$W,MATCH(U$2,Table1[[#Headers],[Facility Name]:[in partner]],0),FALSE)</f>
        <v>0</v>
      </c>
      <c r="V234" t="str">
        <f>VLOOKUP($E234,Facilities!$B:$W,MATCH(V$2,Table1[[#Headers],[Facility Name]:[in partner]],0),FALSE)</f>
        <v>Sturges West Community House</v>
      </c>
      <c r="W234" t="str">
        <f>VLOOKUP($E234,Facilities!$B:$W,MATCH(W$2,Table1[[#Headers],[Facility Name]:[in partner]],0),FALSE)</f>
        <v>N</v>
      </c>
      <c r="X234" t="str">
        <f>VLOOKUP($E234,Facilities!$B:$W,MATCH(X$2,Table1[[#Headers],[Facility Name]:[in partner]],0),FALSE)</f>
        <v>Sturges West Community House</v>
      </c>
    </row>
    <row r="235" spans="1:24">
      <c r="A235" s="6" t="s">
        <v>1514</v>
      </c>
      <c r="B235" s="6" t="s">
        <v>1515</v>
      </c>
      <c r="C235" s="6" t="s">
        <v>956</v>
      </c>
      <c r="D235" s="6" t="s">
        <v>967</v>
      </c>
      <c r="E235" s="6" t="s">
        <v>1516</v>
      </c>
      <c r="F235" t="e">
        <f>VLOOKUP($E235,Facilities!$B:$W,MATCH(F$2,Table1[[#Headers],[Facility Name]:[in partner]],0),FALSE)</f>
        <v>#N/A</v>
      </c>
      <c r="G235" t="e">
        <f>VLOOKUP($E235,Facilities!$B:$W,MATCH(G$2,Table1[[#Headers],[Facility Name]:[in partner]],0),FALSE)</f>
        <v>#N/A</v>
      </c>
      <c r="H235" t="e">
        <f>VLOOKUP($E235,Facilities!$B:$W,MATCH(H$2,Table1[[#Headers],[Facility Name]:[in partner]],0),FALSE)</f>
        <v>#N/A</v>
      </c>
      <c r="I235" t="e">
        <f>VLOOKUP($E235,Facilities!$B:$W,MATCH(I$2,Table1[[#Headers],[Facility Name]:[in partner]],0),FALSE)</f>
        <v>#N/A</v>
      </c>
      <c r="J235" t="e">
        <f>VLOOKUP($E235,Facilities!$B:$W,MATCH(J$2,Table1[[#Headers],[Facility Name]:[in partner]],0),FALSE)</f>
        <v>#N/A</v>
      </c>
      <c r="K235" t="e">
        <f>VLOOKUP($E235,Facilities!$B:$W,MATCH(K$2,Table1[[#Headers],[Facility Name]:[in partner]],0),FALSE)</f>
        <v>#N/A</v>
      </c>
      <c r="L235" t="e">
        <f>VLOOKUP($E235,Facilities!$B:$W,MATCH(L$2,Table1[[#Headers],[Facility Name]:[in partner]],0),FALSE)</f>
        <v>#N/A</v>
      </c>
      <c r="M235" t="e">
        <f>VLOOKUP($E235,Facilities!$B:$W,MATCH(M$2,Table1[[#Headers],[Facility Name]:[in partner]],0),FALSE)</f>
        <v>#N/A</v>
      </c>
      <c r="N235" t="e">
        <f>VLOOKUP($E235,Facilities!$B:$W,MATCH(N$2,Table1[[#Headers],[Facility Name]:[in partner]],0),FALSE)</f>
        <v>#N/A</v>
      </c>
      <c r="O235" t="e">
        <f>VLOOKUP($E235,Facilities!$B:$W,MATCH(O$2,Table1[[#Headers],[Facility Name]:[in partner]],0),FALSE)</f>
        <v>#N/A</v>
      </c>
      <c r="P235" t="e">
        <f>VLOOKUP($E235,Facilities!$B:$W,MATCH(P$2,Table1[[#Headers],[Facility Name]:[in partner]],0),FALSE)</f>
        <v>#N/A</v>
      </c>
      <c r="Q235" t="e">
        <f>VLOOKUP($E235,Facilities!$B:$W,MATCH(Q$2,Table1[[#Headers],[Facility Name]:[in partner]],0),FALSE)</f>
        <v>#N/A</v>
      </c>
      <c r="R235" t="e">
        <f>VLOOKUP($E235,Facilities!$B:$W,MATCH(R$2,Table1[[#Headers],[Facility Name]:[in partner]],0),FALSE)</f>
        <v>#N/A</v>
      </c>
      <c r="S235" t="e">
        <f>VLOOKUP($E235,Facilities!$B:$W,MATCH(S$2,Table1[[#Headers],[Facility Name]:[in partner]],0),FALSE)</f>
        <v>#N/A</v>
      </c>
      <c r="T235" t="e">
        <f>VLOOKUP($E235,Facilities!$B:$W,MATCH(T$2,Table1[[#Headers],[Facility Name]:[in partner]],0),FALSE)</f>
        <v>#N/A</v>
      </c>
      <c r="U235" t="e">
        <f>VLOOKUP($E235,Facilities!$B:$W,MATCH(U$2,Table1[[#Headers],[Facility Name]:[in partner]],0),FALSE)</f>
        <v>#N/A</v>
      </c>
      <c r="V235" t="e">
        <f>VLOOKUP($E235,Facilities!$B:$W,MATCH(V$2,Table1[[#Headers],[Facility Name]:[in partner]],0),FALSE)</f>
        <v>#N/A</v>
      </c>
      <c r="W235" t="e">
        <f>VLOOKUP($E235,Facilities!$B:$W,MATCH(W$2,Table1[[#Headers],[Facility Name]:[in partner]],0),FALSE)</f>
        <v>#N/A</v>
      </c>
      <c r="X235" t="e">
        <f>VLOOKUP($E235,Facilities!$B:$W,MATCH(X$2,Table1[[#Headers],[Facility Name]:[in partner]],0),FALSE)</f>
        <v>#N/A</v>
      </c>
    </row>
    <row r="236" spans="1:24">
      <c r="A236" s="6" t="s">
        <v>1517</v>
      </c>
      <c r="B236" s="6" t="s">
        <v>1515</v>
      </c>
      <c r="C236" s="6" t="s">
        <v>956</v>
      </c>
      <c r="D236" s="6" t="s">
        <v>957</v>
      </c>
      <c r="E236" s="6" t="s">
        <v>1516</v>
      </c>
      <c r="F236" t="e">
        <f>VLOOKUP($E236,Facilities!$B:$W,MATCH(F$2,Table1[[#Headers],[Facility Name]:[in partner]],0),FALSE)</f>
        <v>#N/A</v>
      </c>
      <c r="G236" t="e">
        <f>VLOOKUP($E236,Facilities!$B:$W,MATCH(G$2,Table1[[#Headers],[Facility Name]:[in partner]],0),FALSE)</f>
        <v>#N/A</v>
      </c>
      <c r="H236" t="e">
        <f>VLOOKUP($E236,Facilities!$B:$W,MATCH(H$2,Table1[[#Headers],[Facility Name]:[in partner]],0),FALSE)</f>
        <v>#N/A</v>
      </c>
      <c r="I236" t="e">
        <f>VLOOKUP($E236,Facilities!$B:$W,MATCH(I$2,Table1[[#Headers],[Facility Name]:[in partner]],0),FALSE)</f>
        <v>#N/A</v>
      </c>
      <c r="J236" t="e">
        <f>VLOOKUP($E236,Facilities!$B:$W,MATCH(J$2,Table1[[#Headers],[Facility Name]:[in partner]],0),FALSE)</f>
        <v>#N/A</v>
      </c>
      <c r="K236" t="e">
        <f>VLOOKUP($E236,Facilities!$B:$W,MATCH(K$2,Table1[[#Headers],[Facility Name]:[in partner]],0),FALSE)</f>
        <v>#N/A</v>
      </c>
      <c r="L236" t="e">
        <f>VLOOKUP($E236,Facilities!$B:$W,MATCH(L$2,Table1[[#Headers],[Facility Name]:[in partner]],0),FALSE)</f>
        <v>#N/A</v>
      </c>
      <c r="M236" t="e">
        <f>VLOOKUP($E236,Facilities!$B:$W,MATCH(M$2,Table1[[#Headers],[Facility Name]:[in partner]],0),FALSE)</f>
        <v>#N/A</v>
      </c>
      <c r="N236" t="e">
        <f>VLOOKUP($E236,Facilities!$B:$W,MATCH(N$2,Table1[[#Headers],[Facility Name]:[in partner]],0),FALSE)</f>
        <v>#N/A</v>
      </c>
      <c r="O236" t="e">
        <f>VLOOKUP($E236,Facilities!$B:$W,MATCH(O$2,Table1[[#Headers],[Facility Name]:[in partner]],0),FALSE)</f>
        <v>#N/A</v>
      </c>
      <c r="P236" t="e">
        <f>VLOOKUP($E236,Facilities!$B:$W,MATCH(P$2,Table1[[#Headers],[Facility Name]:[in partner]],0),FALSE)</f>
        <v>#N/A</v>
      </c>
      <c r="Q236" t="e">
        <f>VLOOKUP($E236,Facilities!$B:$W,MATCH(Q$2,Table1[[#Headers],[Facility Name]:[in partner]],0),FALSE)</f>
        <v>#N/A</v>
      </c>
      <c r="R236" t="e">
        <f>VLOOKUP($E236,Facilities!$B:$W,MATCH(R$2,Table1[[#Headers],[Facility Name]:[in partner]],0),FALSE)</f>
        <v>#N/A</v>
      </c>
      <c r="S236" t="e">
        <f>VLOOKUP($E236,Facilities!$B:$W,MATCH(S$2,Table1[[#Headers],[Facility Name]:[in partner]],0),FALSE)</f>
        <v>#N/A</v>
      </c>
      <c r="T236" t="e">
        <f>VLOOKUP($E236,Facilities!$B:$W,MATCH(T$2,Table1[[#Headers],[Facility Name]:[in partner]],0),FALSE)</f>
        <v>#N/A</v>
      </c>
      <c r="U236" t="e">
        <f>VLOOKUP($E236,Facilities!$B:$W,MATCH(U$2,Table1[[#Headers],[Facility Name]:[in partner]],0),FALSE)</f>
        <v>#N/A</v>
      </c>
      <c r="V236" t="e">
        <f>VLOOKUP($E236,Facilities!$B:$W,MATCH(V$2,Table1[[#Headers],[Facility Name]:[in partner]],0),FALSE)</f>
        <v>#N/A</v>
      </c>
      <c r="W236" t="e">
        <f>VLOOKUP($E236,Facilities!$B:$W,MATCH(W$2,Table1[[#Headers],[Facility Name]:[in partner]],0),FALSE)</f>
        <v>#N/A</v>
      </c>
      <c r="X236" t="e">
        <f>VLOOKUP($E236,Facilities!$B:$W,MATCH(X$2,Table1[[#Headers],[Facility Name]:[in partner]],0),FALSE)</f>
        <v>#N/A</v>
      </c>
    </row>
    <row r="237" spans="1:24">
      <c r="A237" s="6" t="s">
        <v>1518</v>
      </c>
      <c r="B237" s="6" t="s">
        <v>1519</v>
      </c>
      <c r="C237" s="6" t="s">
        <v>973</v>
      </c>
      <c r="D237" s="6" t="s">
        <v>957</v>
      </c>
      <c r="E237" s="6" t="s">
        <v>146</v>
      </c>
      <c r="F237" t="str">
        <f>VLOOKUP($E237,Facilities!$B:$W,MATCH(F$2,Table1[[#Headers],[Facility Name]:[in partner]],0),FALSE)</f>
        <v>321 Linwood Road</v>
      </c>
      <c r="G237" t="str">
        <f>VLOOKUP($E237,Facilities!$B:$W,MATCH(G$2,Table1[[#Headers],[Facility Name]:[in partner]],0),FALSE)</f>
        <v>Franklin</v>
      </c>
      <c r="H237" t="str">
        <f>VLOOKUP($E237,Facilities!$B:$W,MATCH(H$2,Table1[[#Headers],[Facility Name]:[in partner]],0),FALSE)</f>
        <v>Council-owned</v>
      </c>
      <c r="I237" t="str">
        <f>VLOOKUP($E237,Facilities!$B:$W,MATCH(I$2,Table1[[#Headers],[Facility Name]:[in partner]],0),FALSE)</f>
        <v>Connected Communities</v>
      </c>
      <c r="J237" t="str">
        <f>VLOOKUP($E237,Facilities!$B:$W,MATCH(J$2,Table1[[#Headers],[Facility Name]:[in partner]],0),FALSE)</f>
        <v>Community led</v>
      </c>
      <c r="K237" t="str">
        <f>VLOOKUP($E237,Facilities!$B:$W,MATCH(K$2,Table1[[#Headers],[Facility Name]:[in partner]],0),FALSE)</f>
        <v>Rural Hall</v>
      </c>
      <c r="L237" t="str">
        <f>VLOOKUP($E237,Facilities!$B:$W,MATCH(L$2,Table1[[#Headers],[Facility Name]:[in partner]],0),FALSE)</f>
        <v>Y</v>
      </c>
      <c r="M237" t="str">
        <f>VLOOKUP($E237,Facilities!$B:$W,MATCH(M$2,Table1[[#Headers],[Facility Name]:[in partner]],0),FALSE)</f>
        <v>Funding agreement</v>
      </c>
      <c r="N237">
        <f>VLOOKUP($E237,Facilities!$B:$W,MATCH(N$2,Table1[[#Headers],[Facility Name]:[in partner]],0),FALSE)</f>
        <v>0</v>
      </c>
      <c r="O237" t="str">
        <f>VLOOKUP($E237,Facilities!$B:$W,MATCH(O$2,Table1[[#Headers],[Facility Name]:[in partner]],0),FALSE)</f>
        <v>Place &amp; Partner Specialists (Community)</v>
      </c>
      <c r="P237">
        <f>VLOOKUP($E237,Facilities!$B:$W,MATCH(P$2,Table1[[#Headers],[Facility Name]:[in partner]],0),FALSE)</f>
        <v>0</v>
      </c>
      <c r="Q237">
        <f>VLOOKUP($E237,Facilities!$B:$W,MATCH(Q$2,Table1[[#Headers],[Facility Name]:[in partner]],0),FALSE)</f>
        <v>0</v>
      </c>
      <c r="R237">
        <f>VLOOKUP($E237,Facilities!$B:$W,MATCH(R$2,Table1[[#Headers],[Facility Name]:[in partner]],0),FALSE)</f>
        <v>0</v>
      </c>
      <c r="S237">
        <f>VLOOKUP($E237,Facilities!$B:$W,MATCH(S$2,Table1[[#Headers],[Facility Name]:[in partner]],0),FALSE)</f>
        <v>0</v>
      </c>
      <c r="T237" t="str">
        <f>VLOOKUP($E237,Facilities!$B:$W,MATCH(T$2,Table1[[#Headers],[Facility Name]:[in partner]],0),FALSE)</f>
        <v>Y</v>
      </c>
      <c r="U237">
        <f>VLOOKUP($E237,Facilities!$B:$W,MATCH(U$2,Table1[[#Headers],[Facility Name]:[in partner]],0),FALSE)</f>
        <v>0</v>
      </c>
      <c r="V237" t="str">
        <f>VLOOKUP($E237,Facilities!$B:$W,MATCH(V$2,Table1[[#Headers],[Facility Name]:[in partner]],0),FALSE)</f>
        <v>Karaka War Memorial Hall</v>
      </c>
      <c r="W237" t="str">
        <f>VLOOKUP($E237,Facilities!$B:$W,MATCH(W$2,Table1[[#Headers],[Facility Name]:[in partner]],0),FALSE)</f>
        <v>N</v>
      </c>
      <c r="X237" t="str">
        <f>VLOOKUP($E237,Facilities!$B:$W,MATCH(X$2,Table1[[#Headers],[Facility Name]:[in partner]],0),FALSE)</f>
        <v>Karaka War Memorial Hall</v>
      </c>
    </row>
    <row r="238" spans="1:24">
      <c r="A238" s="6" t="s">
        <v>1520</v>
      </c>
      <c r="B238" s="6" t="s">
        <v>1521</v>
      </c>
      <c r="C238" s="6" t="s">
        <v>960</v>
      </c>
      <c r="D238" s="6" t="s">
        <v>957</v>
      </c>
      <c r="E238" s="6" t="s">
        <v>1522</v>
      </c>
      <c r="F238" t="e">
        <f>VLOOKUP($E238,Facilities!$B:$W,MATCH(F$2,Table1[[#Headers],[Facility Name]:[in partner]],0),FALSE)</f>
        <v>#N/A</v>
      </c>
      <c r="G238" t="e">
        <f>VLOOKUP($E238,Facilities!$B:$W,MATCH(G$2,Table1[[#Headers],[Facility Name]:[in partner]],0),FALSE)</f>
        <v>#N/A</v>
      </c>
      <c r="H238" t="e">
        <f>VLOOKUP($E238,Facilities!$B:$W,MATCH(H$2,Table1[[#Headers],[Facility Name]:[in partner]],0),FALSE)</f>
        <v>#N/A</v>
      </c>
      <c r="I238" t="e">
        <f>VLOOKUP($E238,Facilities!$B:$W,MATCH(I$2,Table1[[#Headers],[Facility Name]:[in partner]],0),FALSE)</f>
        <v>#N/A</v>
      </c>
      <c r="J238" t="e">
        <f>VLOOKUP($E238,Facilities!$B:$W,MATCH(J$2,Table1[[#Headers],[Facility Name]:[in partner]],0),FALSE)</f>
        <v>#N/A</v>
      </c>
      <c r="K238" t="e">
        <f>VLOOKUP($E238,Facilities!$B:$W,MATCH(K$2,Table1[[#Headers],[Facility Name]:[in partner]],0),FALSE)</f>
        <v>#N/A</v>
      </c>
      <c r="L238" t="e">
        <f>VLOOKUP($E238,Facilities!$B:$W,MATCH(L$2,Table1[[#Headers],[Facility Name]:[in partner]],0),FALSE)</f>
        <v>#N/A</v>
      </c>
      <c r="M238" t="e">
        <f>VLOOKUP($E238,Facilities!$B:$W,MATCH(M$2,Table1[[#Headers],[Facility Name]:[in partner]],0),FALSE)</f>
        <v>#N/A</v>
      </c>
      <c r="N238" t="e">
        <f>VLOOKUP($E238,Facilities!$B:$W,MATCH(N$2,Table1[[#Headers],[Facility Name]:[in partner]],0),FALSE)</f>
        <v>#N/A</v>
      </c>
      <c r="O238" t="e">
        <f>VLOOKUP($E238,Facilities!$B:$W,MATCH(O$2,Table1[[#Headers],[Facility Name]:[in partner]],0),FALSE)</f>
        <v>#N/A</v>
      </c>
      <c r="P238" t="e">
        <f>VLOOKUP($E238,Facilities!$B:$W,MATCH(P$2,Table1[[#Headers],[Facility Name]:[in partner]],0),FALSE)</f>
        <v>#N/A</v>
      </c>
      <c r="Q238" t="e">
        <f>VLOOKUP($E238,Facilities!$B:$W,MATCH(Q$2,Table1[[#Headers],[Facility Name]:[in partner]],0),FALSE)</f>
        <v>#N/A</v>
      </c>
      <c r="R238" t="e">
        <f>VLOOKUP($E238,Facilities!$B:$W,MATCH(R$2,Table1[[#Headers],[Facility Name]:[in partner]],0),FALSE)</f>
        <v>#N/A</v>
      </c>
      <c r="S238" t="e">
        <f>VLOOKUP($E238,Facilities!$B:$W,MATCH(S$2,Table1[[#Headers],[Facility Name]:[in partner]],0),FALSE)</f>
        <v>#N/A</v>
      </c>
      <c r="T238" t="e">
        <f>VLOOKUP($E238,Facilities!$B:$W,MATCH(T$2,Table1[[#Headers],[Facility Name]:[in partner]],0),FALSE)</f>
        <v>#N/A</v>
      </c>
      <c r="U238" t="e">
        <f>VLOOKUP($E238,Facilities!$B:$W,MATCH(U$2,Table1[[#Headers],[Facility Name]:[in partner]],0),FALSE)</f>
        <v>#N/A</v>
      </c>
      <c r="V238" t="e">
        <f>VLOOKUP($E238,Facilities!$B:$W,MATCH(V$2,Table1[[#Headers],[Facility Name]:[in partner]],0),FALSE)</f>
        <v>#N/A</v>
      </c>
      <c r="W238" t="e">
        <f>VLOOKUP($E238,Facilities!$B:$W,MATCH(W$2,Table1[[#Headers],[Facility Name]:[in partner]],0),FALSE)</f>
        <v>#N/A</v>
      </c>
      <c r="X238" t="e">
        <f>VLOOKUP($E238,Facilities!$B:$W,MATCH(X$2,Table1[[#Headers],[Facility Name]:[in partner]],0),FALSE)</f>
        <v>#N/A</v>
      </c>
    </row>
    <row r="239" spans="1:24">
      <c r="A239" s="6" t="s">
        <v>1523</v>
      </c>
      <c r="B239" s="6" t="s">
        <v>1331</v>
      </c>
      <c r="C239" s="6" t="s">
        <v>963</v>
      </c>
      <c r="D239" s="6" t="s">
        <v>1000</v>
      </c>
      <c r="E239" s="6" t="s">
        <v>1524</v>
      </c>
      <c r="F239" t="e">
        <f>VLOOKUP($E239,Facilities!$B:$W,MATCH(F$2,Table1[[#Headers],[Facility Name]:[in partner]],0),FALSE)</f>
        <v>#N/A</v>
      </c>
      <c r="G239" t="e">
        <f>VLOOKUP($E239,Facilities!$B:$W,MATCH(G$2,Table1[[#Headers],[Facility Name]:[in partner]],0),FALSE)</f>
        <v>#N/A</v>
      </c>
      <c r="H239" t="e">
        <f>VLOOKUP($E239,Facilities!$B:$W,MATCH(H$2,Table1[[#Headers],[Facility Name]:[in partner]],0),FALSE)</f>
        <v>#N/A</v>
      </c>
      <c r="I239" t="e">
        <f>VLOOKUP($E239,Facilities!$B:$W,MATCH(I$2,Table1[[#Headers],[Facility Name]:[in partner]],0),FALSE)</f>
        <v>#N/A</v>
      </c>
      <c r="J239" t="e">
        <f>VLOOKUP($E239,Facilities!$B:$W,MATCH(J$2,Table1[[#Headers],[Facility Name]:[in partner]],0),FALSE)</f>
        <v>#N/A</v>
      </c>
      <c r="K239" t="e">
        <f>VLOOKUP($E239,Facilities!$B:$W,MATCH(K$2,Table1[[#Headers],[Facility Name]:[in partner]],0),FALSE)</f>
        <v>#N/A</v>
      </c>
      <c r="L239" t="e">
        <f>VLOOKUP($E239,Facilities!$B:$W,MATCH(L$2,Table1[[#Headers],[Facility Name]:[in partner]],0),FALSE)</f>
        <v>#N/A</v>
      </c>
      <c r="M239" t="e">
        <f>VLOOKUP($E239,Facilities!$B:$W,MATCH(M$2,Table1[[#Headers],[Facility Name]:[in partner]],0),FALSE)</f>
        <v>#N/A</v>
      </c>
      <c r="N239" t="e">
        <f>VLOOKUP($E239,Facilities!$B:$W,MATCH(N$2,Table1[[#Headers],[Facility Name]:[in partner]],0),FALSE)</f>
        <v>#N/A</v>
      </c>
      <c r="O239" t="e">
        <f>VLOOKUP($E239,Facilities!$B:$W,MATCH(O$2,Table1[[#Headers],[Facility Name]:[in partner]],0),FALSE)</f>
        <v>#N/A</v>
      </c>
      <c r="P239" t="e">
        <f>VLOOKUP($E239,Facilities!$B:$W,MATCH(P$2,Table1[[#Headers],[Facility Name]:[in partner]],0),FALSE)</f>
        <v>#N/A</v>
      </c>
      <c r="Q239" t="e">
        <f>VLOOKUP($E239,Facilities!$B:$W,MATCH(Q$2,Table1[[#Headers],[Facility Name]:[in partner]],0),FALSE)</f>
        <v>#N/A</v>
      </c>
      <c r="R239" t="e">
        <f>VLOOKUP($E239,Facilities!$B:$W,MATCH(R$2,Table1[[#Headers],[Facility Name]:[in partner]],0),FALSE)</f>
        <v>#N/A</v>
      </c>
      <c r="S239" t="e">
        <f>VLOOKUP($E239,Facilities!$B:$W,MATCH(S$2,Table1[[#Headers],[Facility Name]:[in partner]],0),FALSE)</f>
        <v>#N/A</v>
      </c>
      <c r="T239" t="e">
        <f>VLOOKUP($E239,Facilities!$B:$W,MATCH(T$2,Table1[[#Headers],[Facility Name]:[in partner]],0),FALSE)</f>
        <v>#N/A</v>
      </c>
      <c r="U239" t="e">
        <f>VLOOKUP($E239,Facilities!$B:$W,MATCH(U$2,Table1[[#Headers],[Facility Name]:[in partner]],0),FALSE)</f>
        <v>#N/A</v>
      </c>
      <c r="V239" t="e">
        <f>VLOOKUP($E239,Facilities!$B:$W,MATCH(V$2,Table1[[#Headers],[Facility Name]:[in partner]],0),FALSE)</f>
        <v>#N/A</v>
      </c>
      <c r="W239" t="e">
        <f>VLOOKUP($E239,Facilities!$B:$W,MATCH(W$2,Table1[[#Headers],[Facility Name]:[in partner]],0),FALSE)</f>
        <v>#N/A</v>
      </c>
      <c r="X239" t="e">
        <f>VLOOKUP($E239,Facilities!$B:$W,MATCH(X$2,Table1[[#Headers],[Facility Name]:[in partner]],0),FALSE)</f>
        <v>#N/A</v>
      </c>
    </row>
    <row r="240" spans="1:24">
      <c r="A240" s="6" t="s">
        <v>1525</v>
      </c>
      <c r="B240" s="6" t="s">
        <v>1526</v>
      </c>
      <c r="C240" s="6" t="s">
        <v>963</v>
      </c>
      <c r="D240" s="6" t="s">
        <v>964</v>
      </c>
      <c r="E240" s="6" t="s">
        <v>1527</v>
      </c>
      <c r="F240" t="e">
        <f>VLOOKUP($E240,Facilities!$B:$W,MATCH(F$2,Table1[[#Headers],[Facility Name]:[in partner]],0),FALSE)</f>
        <v>#N/A</v>
      </c>
      <c r="G240" t="e">
        <f>VLOOKUP($E240,Facilities!$B:$W,MATCH(G$2,Table1[[#Headers],[Facility Name]:[in partner]],0),FALSE)</f>
        <v>#N/A</v>
      </c>
      <c r="H240" t="e">
        <f>VLOOKUP($E240,Facilities!$B:$W,MATCH(H$2,Table1[[#Headers],[Facility Name]:[in partner]],0),FALSE)</f>
        <v>#N/A</v>
      </c>
      <c r="I240" t="e">
        <f>VLOOKUP($E240,Facilities!$B:$W,MATCH(I$2,Table1[[#Headers],[Facility Name]:[in partner]],0),FALSE)</f>
        <v>#N/A</v>
      </c>
      <c r="J240" t="e">
        <f>VLOOKUP($E240,Facilities!$B:$W,MATCH(J$2,Table1[[#Headers],[Facility Name]:[in partner]],0),FALSE)</f>
        <v>#N/A</v>
      </c>
      <c r="K240" t="e">
        <f>VLOOKUP($E240,Facilities!$B:$W,MATCH(K$2,Table1[[#Headers],[Facility Name]:[in partner]],0),FALSE)</f>
        <v>#N/A</v>
      </c>
      <c r="L240" t="e">
        <f>VLOOKUP($E240,Facilities!$B:$W,MATCH(L$2,Table1[[#Headers],[Facility Name]:[in partner]],0),FALSE)</f>
        <v>#N/A</v>
      </c>
      <c r="M240" t="e">
        <f>VLOOKUP($E240,Facilities!$B:$W,MATCH(M$2,Table1[[#Headers],[Facility Name]:[in partner]],0),FALSE)</f>
        <v>#N/A</v>
      </c>
      <c r="N240" t="e">
        <f>VLOOKUP($E240,Facilities!$B:$W,MATCH(N$2,Table1[[#Headers],[Facility Name]:[in partner]],0),FALSE)</f>
        <v>#N/A</v>
      </c>
      <c r="O240" t="e">
        <f>VLOOKUP($E240,Facilities!$B:$W,MATCH(O$2,Table1[[#Headers],[Facility Name]:[in partner]],0),FALSE)</f>
        <v>#N/A</v>
      </c>
      <c r="P240" t="e">
        <f>VLOOKUP($E240,Facilities!$B:$W,MATCH(P$2,Table1[[#Headers],[Facility Name]:[in partner]],0),FALSE)</f>
        <v>#N/A</v>
      </c>
      <c r="Q240" t="e">
        <f>VLOOKUP($E240,Facilities!$B:$W,MATCH(Q$2,Table1[[#Headers],[Facility Name]:[in partner]],0),FALSE)</f>
        <v>#N/A</v>
      </c>
      <c r="R240" t="e">
        <f>VLOOKUP($E240,Facilities!$B:$W,MATCH(R$2,Table1[[#Headers],[Facility Name]:[in partner]],0),FALSE)</f>
        <v>#N/A</v>
      </c>
      <c r="S240" t="e">
        <f>VLOOKUP($E240,Facilities!$B:$W,MATCH(S$2,Table1[[#Headers],[Facility Name]:[in partner]],0),FALSE)</f>
        <v>#N/A</v>
      </c>
      <c r="T240" t="e">
        <f>VLOOKUP($E240,Facilities!$B:$W,MATCH(T$2,Table1[[#Headers],[Facility Name]:[in partner]],0),FALSE)</f>
        <v>#N/A</v>
      </c>
      <c r="U240" t="e">
        <f>VLOOKUP($E240,Facilities!$B:$W,MATCH(U$2,Table1[[#Headers],[Facility Name]:[in partner]],0),FALSE)</f>
        <v>#N/A</v>
      </c>
      <c r="V240" t="e">
        <f>VLOOKUP($E240,Facilities!$B:$W,MATCH(V$2,Table1[[#Headers],[Facility Name]:[in partner]],0),FALSE)</f>
        <v>#N/A</v>
      </c>
      <c r="W240" t="e">
        <f>VLOOKUP($E240,Facilities!$B:$W,MATCH(W$2,Table1[[#Headers],[Facility Name]:[in partner]],0),FALSE)</f>
        <v>#N/A</v>
      </c>
      <c r="X240" t="e">
        <f>VLOOKUP($E240,Facilities!$B:$W,MATCH(X$2,Table1[[#Headers],[Facility Name]:[in partner]],0),FALSE)</f>
        <v>#N/A</v>
      </c>
    </row>
    <row r="241" spans="1:24">
      <c r="A241" s="6" t="s">
        <v>1528</v>
      </c>
      <c r="B241" s="6" t="s">
        <v>1529</v>
      </c>
      <c r="C241" s="6" t="s">
        <v>960</v>
      </c>
      <c r="D241" s="6" t="s">
        <v>957</v>
      </c>
      <c r="E241" s="6" t="s">
        <v>1530</v>
      </c>
      <c r="F241" t="e">
        <f>VLOOKUP($E241,Facilities!$B:$W,MATCH(F$2,Table1[[#Headers],[Facility Name]:[in partner]],0),FALSE)</f>
        <v>#N/A</v>
      </c>
      <c r="G241" t="e">
        <f>VLOOKUP($E241,Facilities!$B:$W,MATCH(G$2,Table1[[#Headers],[Facility Name]:[in partner]],0),FALSE)</f>
        <v>#N/A</v>
      </c>
      <c r="H241" t="e">
        <f>VLOOKUP($E241,Facilities!$B:$W,MATCH(H$2,Table1[[#Headers],[Facility Name]:[in partner]],0),FALSE)</f>
        <v>#N/A</v>
      </c>
      <c r="I241" t="e">
        <f>VLOOKUP($E241,Facilities!$B:$W,MATCH(I$2,Table1[[#Headers],[Facility Name]:[in partner]],0),FALSE)</f>
        <v>#N/A</v>
      </c>
      <c r="J241" t="e">
        <f>VLOOKUP($E241,Facilities!$B:$W,MATCH(J$2,Table1[[#Headers],[Facility Name]:[in partner]],0),FALSE)</f>
        <v>#N/A</v>
      </c>
      <c r="K241" t="e">
        <f>VLOOKUP($E241,Facilities!$B:$W,MATCH(K$2,Table1[[#Headers],[Facility Name]:[in partner]],0),FALSE)</f>
        <v>#N/A</v>
      </c>
      <c r="L241" t="e">
        <f>VLOOKUP($E241,Facilities!$B:$W,MATCH(L$2,Table1[[#Headers],[Facility Name]:[in partner]],0),FALSE)</f>
        <v>#N/A</v>
      </c>
      <c r="M241" t="e">
        <f>VLOOKUP($E241,Facilities!$B:$W,MATCH(M$2,Table1[[#Headers],[Facility Name]:[in partner]],0),FALSE)</f>
        <v>#N/A</v>
      </c>
      <c r="N241" t="e">
        <f>VLOOKUP($E241,Facilities!$B:$W,MATCH(N$2,Table1[[#Headers],[Facility Name]:[in partner]],0),FALSE)</f>
        <v>#N/A</v>
      </c>
      <c r="O241" t="e">
        <f>VLOOKUP($E241,Facilities!$B:$W,MATCH(O$2,Table1[[#Headers],[Facility Name]:[in partner]],0),FALSE)</f>
        <v>#N/A</v>
      </c>
      <c r="P241" t="e">
        <f>VLOOKUP($E241,Facilities!$B:$W,MATCH(P$2,Table1[[#Headers],[Facility Name]:[in partner]],0),FALSE)</f>
        <v>#N/A</v>
      </c>
      <c r="Q241" t="e">
        <f>VLOOKUP($E241,Facilities!$B:$W,MATCH(Q$2,Table1[[#Headers],[Facility Name]:[in partner]],0),FALSE)</f>
        <v>#N/A</v>
      </c>
      <c r="R241" t="e">
        <f>VLOOKUP($E241,Facilities!$B:$W,MATCH(R$2,Table1[[#Headers],[Facility Name]:[in partner]],0),FALSE)</f>
        <v>#N/A</v>
      </c>
      <c r="S241" t="e">
        <f>VLOOKUP($E241,Facilities!$B:$W,MATCH(S$2,Table1[[#Headers],[Facility Name]:[in partner]],0),FALSE)</f>
        <v>#N/A</v>
      </c>
      <c r="T241" t="e">
        <f>VLOOKUP($E241,Facilities!$B:$W,MATCH(T$2,Table1[[#Headers],[Facility Name]:[in partner]],0),FALSE)</f>
        <v>#N/A</v>
      </c>
      <c r="U241" t="e">
        <f>VLOOKUP($E241,Facilities!$B:$W,MATCH(U$2,Table1[[#Headers],[Facility Name]:[in partner]],0),FALSE)</f>
        <v>#N/A</v>
      </c>
      <c r="V241" t="e">
        <f>VLOOKUP($E241,Facilities!$B:$W,MATCH(V$2,Table1[[#Headers],[Facility Name]:[in partner]],0),FALSE)</f>
        <v>#N/A</v>
      </c>
      <c r="W241" t="e">
        <f>VLOOKUP($E241,Facilities!$B:$W,MATCH(W$2,Table1[[#Headers],[Facility Name]:[in partner]],0),FALSE)</f>
        <v>#N/A</v>
      </c>
      <c r="X241" t="e">
        <f>VLOOKUP($E241,Facilities!$B:$W,MATCH(X$2,Table1[[#Headers],[Facility Name]:[in partner]],0),FALSE)</f>
        <v>#N/A</v>
      </c>
    </row>
    <row r="242" spans="1:24">
      <c r="A242" s="6" t="s">
        <v>1531</v>
      </c>
      <c r="B242" s="6" t="s">
        <v>1532</v>
      </c>
      <c r="C242" s="6" t="s">
        <v>973</v>
      </c>
      <c r="D242" s="6" t="s">
        <v>957</v>
      </c>
      <c r="E242" s="6" t="s">
        <v>267</v>
      </c>
      <c r="F242" t="str">
        <f>VLOOKUP($E242,Facilities!$B:$W,MATCH(F$2,Table1[[#Headers],[Facility Name]:[in partner]],0),FALSE)</f>
        <v>35 St George Street</v>
      </c>
      <c r="G242" t="str">
        <f>VLOOKUP($E242,Facilities!$B:$W,MATCH(G$2,Table1[[#Headers],[Facility Name]:[in partner]],0),FALSE)</f>
        <v>Otara-Papatoetoe</v>
      </c>
      <c r="H242" t="str">
        <f>VLOOKUP($E242,Facilities!$B:$W,MATCH(H$2,Table1[[#Headers],[Facility Name]:[in partner]],0),FALSE)</f>
        <v>Council-owned</v>
      </c>
      <c r="I242" t="str">
        <f>VLOOKUP($E242,Facilities!$B:$W,MATCH(I$2,Table1[[#Headers],[Facility Name]:[in partner]],0),FALSE)</f>
        <v>VH Team</v>
      </c>
      <c r="J242" t="str">
        <f>VLOOKUP($E242,Facilities!$B:$W,MATCH(J$2,Table1[[#Headers],[Facility Name]:[in partner]],0),FALSE)</f>
        <v>Council led</v>
      </c>
      <c r="K242" t="str">
        <f>VLOOKUP($E242,Facilities!$B:$W,MATCH(K$2,Table1[[#Headers],[Facility Name]:[in partner]],0),FALSE)</f>
        <v>Venue for Hire</v>
      </c>
      <c r="L242" t="str">
        <f>VLOOKUP($E242,Facilities!$B:$W,MATCH(L$2,Table1[[#Headers],[Facility Name]:[in partner]],0),FALSE)</f>
        <v>Y</v>
      </c>
      <c r="M242" t="str">
        <f>VLOOKUP($E242,Facilities!$B:$W,MATCH(M$2,Table1[[#Headers],[Facility Name]:[in partner]],0),FALSE)</f>
        <v>Internally operated</v>
      </c>
      <c r="N242">
        <f>VLOOKUP($E242,Facilities!$B:$W,MATCH(N$2,Table1[[#Headers],[Facility Name]:[in partner]],0),FALSE)</f>
        <v>0</v>
      </c>
      <c r="O242" t="str">
        <f>VLOOKUP($E242,Facilities!$B:$W,MATCH(O$2,Table1[[#Headers],[Facility Name]:[in partner]],0),FALSE)</f>
        <v>Venue for Hire</v>
      </c>
      <c r="P242">
        <f>VLOOKUP($E242,Facilities!$B:$W,MATCH(P$2,Table1[[#Headers],[Facility Name]:[in partner]],0),FALSE)</f>
        <v>0</v>
      </c>
      <c r="Q242">
        <f>VLOOKUP($E242,Facilities!$B:$W,MATCH(Q$2,Table1[[#Headers],[Facility Name]:[in partner]],0),FALSE)</f>
        <v>0</v>
      </c>
      <c r="R242">
        <f>VLOOKUP($E242,Facilities!$B:$W,MATCH(R$2,Table1[[#Headers],[Facility Name]:[in partner]],0),FALSE)</f>
        <v>0</v>
      </c>
      <c r="S242">
        <f>VLOOKUP($E242,Facilities!$B:$W,MATCH(S$2,Table1[[#Headers],[Facility Name]:[in partner]],0),FALSE)</f>
        <v>0</v>
      </c>
      <c r="T242">
        <f>VLOOKUP($E242,Facilities!$B:$W,MATCH(T$2,Table1[[#Headers],[Facility Name]:[in partner]],0),FALSE)</f>
        <v>0</v>
      </c>
      <c r="U242" t="str">
        <f>VLOOKUP($E242,Facilities!$B:$W,MATCH(U$2,Table1[[#Headers],[Facility Name]:[in partner]],0),FALSE)</f>
        <v>Y</v>
      </c>
      <c r="V242" t="str">
        <f>VLOOKUP($E242,Facilities!$B:$W,MATCH(V$2,Table1[[#Headers],[Facility Name]:[in partner]],0),FALSE)</f>
        <v>Papatoetoe Town Hall</v>
      </c>
      <c r="W242" t="str">
        <f>VLOOKUP($E242,Facilities!$B:$W,MATCH(W$2,Table1[[#Headers],[Facility Name]:[in partner]],0),FALSE)</f>
        <v>Y</v>
      </c>
      <c r="X242" t="e">
        <f>VLOOKUP($E242,Facilities!$B:$W,MATCH(X$2,Table1[[#Headers],[Facility Name]:[in partner]],0),FALSE)</f>
        <v>#N/A</v>
      </c>
    </row>
    <row r="243" spans="1:24">
      <c r="A243" s="6" t="s">
        <v>1533</v>
      </c>
      <c r="B243" s="6" t="s">
        <v>1534</v>
      </c>
      <c r="C243" s="6" t="s">
        <v>960</v>
      </c>
      <c r="D243" s="6" t="s">
        <v>1000</v>
      </c>
      <c r="E243" s="6" t="s">
        <v>1535</v>
      </c>
      <c r="F243" t="e">
        <f>VLOOKUP($E243,Facilities!$B:$W,MATCH(F$2,Table1[[#Headers],[Facility Name]:[in partner]],0),FALSE)</f>
        <v>#N/A</v>
      </c>
      <c r="G243" t="e">
        <f>VLOOKUP($E243,Facilities!$B:$W,MATCH(G$2,Table1[[#Headers],[Facility Name]:[in partner]],0),FALSE)</f>
        <v>#N/A</v>
      </c>
      <c r="H243" t="e">
        <f>VLOOKUP($E243,Facilities!$B:$W,MATCH(H$2,Table1[[#Headers],[Facility Name]:[in partner]],0),FALSE)</f>
        <v>#N/A</v>
      </c>
      <c r="I243" t="e">
        <f>VLOOKUP($E243,Facilities!$B:$W,MATCH(I$2,Table1[[#Headers],[Facility Name]:[in partner]],0),FALSE)</f>
        <v>#N/A</v>
      </c>
      <c r="J243" t="e">
        <f>VLOOKUP($E243,Facilities!$B:$W,MATCH(J$2,Table1[[#Headers],[Facility Name]:[in partner]],0),FALSE)</f>
        <v>#N/A</v>
      </c>
      <c r="K243" t="e">
        <f>VLOOKUP($E243,Facilities!$B:$W,MATCH(K$2,Table1[[#Headers],[Facility Name]:[in partner]],0),FALSE)</f>
        <v>#N/A</v>
      </c>
      <c r="L243" t="e">
        <f>VLOOKUP($E243,Facilities!$B:$W,MATCH(L$2,Table1[[#Headers],[Facility Name]:[in partner]],0),FALSE)</f>
        <v>#N/A</v>
      </c>
      <c r="M243" t="e">
        <f>VLOOKUP($E243,Facilities!$B:$W,MATCH(M$2,Table1[[#Headers],[Facility Name]:[in partner]],0),FALSE)</f>
        <v>#N/A</v>
      </c>
      <c r="N243" t="e">
        <f>VLOOKUP($E243,Facilities!$B:$W,MATCH(N$2,Table1[[#Headers],[Facility Name]:[in partner]],0),FALSE)</f>
        <v>#N/A</v>
      </c>
      <c r="O243" t="e">
        <f>VLOOKUP($E243,Facilities!$B:$W,MATCH(O$2,Table1[[#Headers],[Facility Name]:[in partner]],0),FALSE)</f>
        <v>#N/A</v>
      </c>
      <c r="P243" t="e">
        <f>VLOOKUP($E243,Facilities!$B:$W,MATCH(P$2,Table1[[#Headers],[Facility Name]:[in partner]],0),FALSE)</f>
        <v>#N/A</v>
      </c>
      <c r="Q243" t="e">
        <f>VLOOKUP($E243,Facilities!$B:$W,MATCH(Q$2,Table1[[#Headers],[Facility Name]:[in partner]],0),FALSE)</f>
        <v>#N/A</v>
      </c>
      <c r="R243" t="e">
        <f>VLOOKUP($E243,Facilities!$B:$W,MATCH(R$2,Table1[[#Headers],[Facility Name]:[in partner]],0),FALSE)</f>
        <v>#N/A</v>
      </c>
      <c r="S243" t="e">
        <f>VLOOKUP($E243,Facilities!$B:$W,MATCH(S$2,Table1[[#Headers],[Facility Name]:[in partner]],0),FALSE)</f>
        <v>#N/A</v>
      </c>
      <c r="T243" t="e">
        <f>VLOOKUP($E243,Facilities!$B:$W,MATCH(T$2,Table1[[#Headers],[Facility Name]:[in partner]],0),FALSE)</f>
        <v>#N/A</v>
      </c>
      <c r="U243" t="e">
        <f>VLOOKUP($E243,Facilities!$B:$W,MATCH(U$2,Table1[[#Headers],[Facility Name]:[in partner]],0),FALSE)</f>
        <v>#N/A</v>
      </c>
      <c r="V243" t="e">
        <f>VLOOKUP($E243,Facilities!$B:$W,MATCH(V$2,Table1[[#Headers],[Facility Name]:[in partner]],0),FALSE)</f>
        <v>#N/A</v>
      </c>
      <c r="W243" t="e">
        <f>VLOOKUP($E243,Facilities!$B:$W,MATCH(W$2,Table1[[#Headers],[Facility Name]:[in partner]],0),FALSE)</f>
        <v>#N/A</v>
      </c>
      <c r="X243" t="e">
        <f>VLOOKUP($E243,Facilities!$B:$W,MATCH(X$2,Table1[[#Headers],[Facility Name]:[in partner]],0),FALSE)</f>
        <v>#N/A</v>
      </c>
    </row>
    <row r="244" spans="1:24">
      <c r="A244" s="6" t="s">
        <v>1536</v>
      </c>
      <c r="B244" s="6" t="s">
        <v>1537</v>
      </c>
      <c r="C244" s="6" t="s">
        <v>973</v>
      </c>
      <c r="D244" s="6" t="s">
        <v>981</v>
      </c>
      <c r="E244" s="6" t="s">
        <v>1538</v>
      </c>
      <c r="F244" t="e">
        <f>VLOOKUP($E244,Facilities!$B:$W,MATCH(F$2,Table1[[#Headers],[Facility Name]:[in partner]],0),FALSE)</f>
        <v>#N/A</v>
      </c>
      <c r="G244" t="e">
        <f>VLOOKUP($E244,Facilities!$B:$W,MATCH(G$2,Table1[[#Headers],[Facility Name]:[in partner]],0),FALSE)</f>
        <v>#N/A</v>
      </c>
      <c r="H244" t="e">
        <f>VLOOKUP($E244,Facilities!$B:$W,MATCH(H$2,Table1[[#Headers],[Facility Name]:[in partner]],0),FALSE)</f>
        <v>#N/A</v>
      </c>
      <c r="I244" t="e">
        <f>VLOOKUP($E244,Facilities!$B:$W,MATCH(I$2,Table1[[#Headers],[Facility Name]:[in partner]],0),FALSE)</f>
        <v>#N/A</v>
      </c>
      <c r="J244" t="e">
        <f>VLOOKUP($E244,Facilities!$B:$W,MATCH(J$2,Table1[[#Headers],[Facility Name]:[in partner]],0),FALSE)</f>
        <v>#N/A</v>
      </c>
      <c r="K244" t="e">
        <f>VLOOKUP($E244,Facilities!$B:$W,MATCH(K$2,Table1[[#Headers],[Facility Name]:[in partner]],0),FALSE)</f>
        <v>#N/A</v>
      </c>
      <c r="L244" t="e">
        <f>VLOOKUP($E244,Facilities!$B:$W,MATCH(L$2,Table1[[#Headers],[Facility Name]:[in partner]],0),FALSE)</f>
        <v>#N/A</v>
      </c>
      <c r="M244" t="e">
        <f>VLOOKUP($E244,Facilities!$B:$W,MATCH(M$2,Table1[[#Headers],[Facility Name]:[in partner]],0),FALSE)</f>
        <v>#N/A</v>
      </c>
      <c r="N244" t="e">
        <f>VLOOKUP($E244,Facilities!$B:$W,MATCH(N$2,Table1[[#Headers],[Facility Name]:[in partner]],0),FALSE)</f>
        <v>#N/A</v>
      </c>
      <c r="O244" t="e">
        <f>VLOOKUP($E244,Facilities!$B:$W,MATCH(O$2,Table1[[#Headers],[Facility Name]:[in partner]],0),FALSE)</f>
        <v>#N/A</v>
      </c>
      <c r="P244" t="e">
        <f>VLOOKUP($E244,Facilities!$B:$W,MATCH(P$2,Table1[[#Headers],[Facility Name]:[in partner]],0),FALSE)</f>
        <v>#N/A</v>
      </c>
      <c r="Q244" t="e">
        <f>VLOOKUP($E244,Facilities!$B:$W,MATCH(Q$2,Table1[[#Headers],[Facility Name]:[in partner]],0),FALSE)</f>
        <v>#N/A</v>
      </c>
      <c r="R244" t="e">
        <f>VLOOKUP($E244,Facilities!$B:$W,MATCH(R$2,Table1[[#Headers],[Facility Name]:[in partner]],0),FALSE)</f>
        <v>#N/A</v>
      </c>
      <c r="S244" t="e">
        <f>VLOOKUP($E244,Facilities!$B:$W,MATCH(S$2,Table1[[#Headers],[Facility Name]:[in partner]],0),FALSE)</f>
        <v>#N/A</v>
      </c>
      <c r="T244" t="e">
        <f>VLOOKUP($E244,Facilities!$B:$W,MATCH(T$2,Table1[[#Headers],[Facility Name]:[in partner]],0),FALSE)</f>
        <v>#N/A</v>
      </c>
      <c r="U244" t="e">
        <f>VLOOKUP($E244,Facilities!$B:$W,MATCH(U$2,Table1[[#Headers],[Facility Name]:[in partner]],0),FALSE)</f>
        <v>#N/A</v>
      </c>
      <c r="V244" t="e">
        <f>VLOOKUP($E244,Facilities!$B:$W,MATCH(V$2,Table1[[#Headers],[Facility Name]:[in partner]],0),FALSE)</f>
        <v>#N/A</v>
      </c>
      <c r="W244" t="e">
        <f>VLOOKUP($E244,Facilities!$B:$W,MATCH(W$2,Table1[[#Headers],[Facility Name]:[in partner]],0),FALSE)</f>
        <v>#N/A</v>
      </c>
      <c r="X244" t="e">
        <f>VLOOKUP($E244,Facilities!$B:$W,MATCH(X$2,Table1[[#Headers],[Facility Name]:[in partner]],0),FALSE)</f>
        <v>#N/A</v>
      </c>
    </row>
    <row r="245" spans="1:24">
      <c r="A245" s="6" t="s">
        <v>1539</v>
      </c>
      <c r="B245" s="6" t="s">
        <v>1540</v>
      </c>
      <c r="C245" s="6" t="s">
        <v>973</v>
      </c>
      <c r="D245" s="6" t="s">
        <v>957</v>
      </c>
      <c r="E245" s="6" t="s">
        <v>117</v>
      </c>
      <c r="F245" t="str">
        <f>VLOOKUP($E245,Facilities!$B:$W,MATCH(F$2,Table1[[#Headers],[Facility Name]:[in partner]],0),FALSE)</f>
        <v>Cnr Glenbrook and Glenbrook Station Roads</v>
      </c>
      <c r="G245" t="str">
        <f>VLOOKUP($E245,Facilities!$B:$W,MATCH(G$2,Table1[[#Headers],[Facility Name]:[in partner]],0),FALSE)</f>
        <v>Franklin</v>
      </c>
      <c r="H245" t="str">
        <f>VLOOKUP($E245,Facilities!$B:$W,MATCH(H$2,Table1[[#Headers],[Facility Name]:[in partner]],0),FALSE)</f>
        <v>Council-owned</v>
      </c>
      <c r="I245" t="str">
        <f>VLOOKUP($E245,Facilities!$B:$W,MATCH(I$2,Table1[[#Headers],[Facility Name]:[in partner]],0),FALSE)</f>
        <v>Connected Communities</v>
      </c>
      <c r="J245" t="str">
        <f>VLOOKUP($E245,Facilities!$B:$W,MATCH(J$2,Table1[[#Headers],[Facility Name]:[in partner]],0),FALSE)</f>
        <v>Community led</v>
      </c>
      <c r="K245" t="str">
        <f>VLOOKUP($E245,Facilities!$B:$W,MATCH(K$2,Table1[[#Headers],[Facility Name]:[in partner]],0),FALSE)</f>
        <v>Rural Hall</v>
      </c>
      <c r="L245" t="str">
        <f>VLOOKUP($E245,Facilities!$B:$W,MATCH(L$2,Table1[[#Headers],[Facility Name]:[in partner]],0),FALSE)</f>
        <v>Y</v>
      </c>
      <c r="M245" t="str">
        <f>VLOOKUP($E245,Facilities!$B:$W,MATCH(M$2,Table1[[#Headers],[Facility Name]:[in partner]],0),FALSE)</f>
        <v>Funding agreement</v>
      </c>
      <c r="N245">
        <f>VLOOKUP($E245,Facilities!$B:$W,MATCH(N$2,Table1[[#Headers],[Facility Name]:[in partner]],0),FALSE)</f>
        <v>0</v>
      </c>
      <c r="O245" t="str">
        <f>VLOOKUP($E245,Facilities!$B:$W,MATCH(O$2,Table1[[#Headers],[Facility Name]:[in partner]],0),FALSE)</f>
        <v>Place &amp; Partner Specialists (Community)</v>
      </c>
      <c r="P245">
        <f>VLOOKUP($E245,Facilities!$B:$W,MATCH(P$2,Table1[[#Headers],[Facility Name]:[in partner]],0),FALSE)</f>
        <v>0</v>
      </c>
      <c r="Q245">
        <f>VLOOKUP($E245,Facilities!$B:$W,MATCH(Q$2,Table1[[#Headers],[Facility Name]:[in partner]],0),FALSE)</f>
        <v>0</v>
      </c>
      <c r="R245">
        <f>VLOOKUP($E245,Facilities!$B:$W,MATCH(R$2,Table1[[#Headers],[Facility Name]:[in partner]],0),FALSE)</f>
        <v>0</v>
      </c>
      <c r="S245">
        <f>VLOOKUP($E245,Facilities!$B:$W,MATCH(S$2,Table1[[#Headers],[Facility Name]:[in partner]],0),FALSE)</f>
        <v>0</v>
      </c>
      <c r="T245" t="str">
        <f>VLOOKUP($E245,Facilities!$B:$W,MATCH(T$2,Table1[[#Headers],[Facility Name]:[in partner]],0),FALSE)</f>
        <v>Y</v>
      </c>
      <c r="U245">
        <f>VLOOKUP($E245,Facilities!$B:$W,MATCH(U$2,Table1[[#Headers],[Facility Name]:[in partner]],0),FALSE)</f>
        <v>0</v>
      </c>
      <c r="V245" t="str">
        <f>VLOOKUP($E245,Facilities!$B:$W,MATCH(V$2,Table1[[#Headers],[Facility Name]:[in partner]],0),FALSE)</f>
        <v>Glenbrook War Memorial Hall</v>
      </c>
      <c r="W245" t="str">
        <f>VLOOKUP($E245,Facilities!$B:$W,MATCH(W$2,Table1[[#Headers],[Facility Name]:[in partner]],0),FALSE)</f>
        <v>N</v>
      </c>
      <c r="X245" t="str">
        <f>VLOOKUP($E245,Facilities!$B:$W,MATCH(X$2,Table1[[#Headers],[Facility Name]:[in partner]],0),FALSE)</f>
        <v>Glenbrook War Memorial Hall</v>
      </c>
    </row>
    <row r="246" spans="1:24">
      <c r="A246" s="6" t="s">
        <v>1541</v>
      </c>
      <c r="B246" s="6" t="s">
        <v>1542</v>
      </c>
      <c r="C246" s="6" t="s">
        <v>973</v>
      </c>
      <c r="D246" s="6" t="s">
        <v>957</v>
      </c>
      <c r="E246" s="6" t="s">
        <v>79</v>
      </c>
      <c r="F246" t="str">
        <f>VLOOKUP($E246,Facilities!$B:$W,MATCH(F$2,Table1[[#Headers],[Facility Name]:[in partner]],0),FALSE)</f>
        <v>830 New North Road</v>
      </c>
      <c r="G246" t="str">
        <f>VLOOKUP($E246,Facilities!$B:$W,MATCH(G$2,Table1[[#Headers],[Facility Name]:[in partner]],0),FALSE)</f>
        <v>Albert-Eden</v>
      </c>
      <c r="H246" t="str">
        <f>VLOOKUP($E246,Facilities!$B:$W,MATCH(H$2,Table1[[#Headers],[Facility Name]:[in partner]],0),FALSE)</f>
        <v>Council-owned</v>
      </c>
      <c r="I246" t="str">
        <f>VLOOKUP($E246,Facilities!$B:$W,MATCH(I$2,Table1[[#Headers],[Facility Name]:[in partner]],0),FALSE)</f>
        <v>VH Team</v>
      </c>
      <c r="J246" t="str">
        <f>VLOOKUP($E246,Facilities!$B:$W,MATCH(J$2,Table1[[#Headers],[Facility Name]:[in partner]],0),FALSE)</f>
        <v>Council led</v>
      </c>
      <c r="K246" t="str">
        <f>VLOOKUP($E246,Facilities!$B:$W,MATCH(K$2,Table1[[#Headers],[Facility Name]:[in partner]],0),FALSE)</f>
        <v>Venue for Hire</v>
      </c>
      <c r="L246" t="str">
        <f>VLOOKUP($E246,Facilities!$B:$W,MATCH(L$2,Table1[[#Headers],[Facility Name]:[in partner]],0),FALSE)</f>
        <v>Y</v>
      </c>
      <c r="M246" t="str">
        <f>VLOOKUP($E246,Facilities!$B:$W,MATCH(M$2,Table1[[#Headers],[Facility Name]:[in partner]],0),FALSE)</f>
        <v>Internally operated</v>
      </c>
      <c r="N246">
        <f>VLOOKUP($E246,Facilities!$B:$W,MATCH(N$2,Table1[[#Headers],[Facility Name]:[in partner]],0),FALSE)</f>
        <v>0</v>
      </c>
      <c r="O246" t="str">
        <f>VLOOKUP($E246,Facilities!$B:$W,MATCH(O$2,Table1[[#Headers],[Facility Name]:[in partner]],0),FALSE)</f>
        <v>Venue for Hire</v>
      </c>
      <c r="P246">
        <f>VLOOKUP($E246,Facilities!$B:$W,MATCH(P$2,Table1[[#Headers],[Facility Name]:[in partner]],0),FALSE)</f>
        <v>0</v>
      </c>
      <c r="Q246">
        <f>VLOOKUP($E246,Facilities!$B:$W,MATCH(Q$2,Table1[[#Headers],[Facility Name]:[in partner]],0),FALSE)</f>
        <v>0</v>
      </c>
      <c r="R246">
        <f>VLOOKUP($E246,Facilities!$B:$W,MATCH(R$2,Table1[[#Headers],[Facility Name]:[in partner]],0),FALSE)</f>
        <v>0</v>
      </c>
      <c r="S246">
        <f>VLOOKUP($E246,Facilities!$B:$W,MATCH(S$2,Table1[[#Headers],[Facility Name]:[in partner]],0),FALSE)</f>
        <v>0</v>
      </c>
      <c r="T246">
        <f>VLOOKUP($E246,Facilities!$B:$W,MATCH(T$2,Table1[[#Headers],[Facility Name]:[in partner]],0),FALSE)</f>
        <v>0</v>
      </c>
      <c r="U246" t="str">
        <f>VLOOKUP($E246,Facilities!$B:$W,MATCH(U$2,Table1[[#Headers],[Facility Name]:[in partner]],0),FALSE)</f>
        <v>Y</v>
      </c>
      <c r="V246" t="str">
        <f>VLOOKUP($E246,Facilities!$B:$W,MATCH(V$2,Table1[[#Headers],[Facility Name]:[in partner]],0),FALSE)</f>
        <v>Ferndale House</v>
      </c>
      <c r="W246" t="str">
        <f>VLOOKUP($E246,Facilities!$B:$W,MATCH(W$2,Table1[[#Headers],[Facility Name]:[in partner]],0),FALSE)</f>
        <v>Y</v>
      </c>
      <c r="X246" t="e">
        <f>VLOOKUP($E246,Facilities!$B:$W,MATCH(X$2,Table1[[#Headers],[Facility Name]:[in partner]],0),FALSE)</f>
        <v>#N/A</v>
      </c>
    </row>
    <row r="247" spans="1:24">
      <c r="A247" s="6" t="s">
        <v>1543</v>
      </c>
      <c r="B247" s="6" t="s">
        <v>1041</v>
      </c>
      <c r="C247" s="6" t="s">
        <v>956</v>
      </c>
      <c r="D247" s="6" t="s">
        <v>967</v>
      </c>
      <c r="E247" s="6" t="s">
        <v>730</v>
      </c>
      <c r="F247" t="str">
        <f>VLOOKUP($E247,Facilities!$B:$W,MATCH(F$2,Table1[[#Headers],[Facility Name]:[in partner]],0),FALSE)</f>
        <v>83 Church Street</v>
      </c>
      <c r="G247" t="str">
        <f>VLOOKUP($E247,Facilities!$B:$W,MATCH(G$2,Table1[[#Headers],[Facility Name]:[in partner]],0),FALSE)</f>
        <v>Maungakiekie-Tamaki</v>
      </c>
      <c r="H247" t="str">
        <f>VLOOKUP($E247,Facilities!$B:$W,MATCH(H$2,Table1[[#Headers],[Facility Name]:[in partner]],0),FALSE)</f>
        <v>Council-owned</v>
      </c>
      <c r="I247" t="str">
        <f>VLOOKUP($E247,Facilities!$B:$W,MATCH(I$2,Table1[[#Headers],[Facility Name]:[in partner]],0),FALSE)</f>
        <v>Connected Communities</v>
      </c>
      <c r="J247" t="str">
        <f>VLOOKUP($E247,Facilities!$B:$W,MATCH(J$2,Table1[[#Headers],[Facility Name]:[in partner]],0),FALSE)</f>
        <v>Council led</v>
      </c>
      <c r="K247" t="str">
        <f>VLOOKUP($E247,Facilities!$B:$W,MATCH(K$2,Table1[[#Headers],[Facility Name]:[in partner]],0),FALSE)</f>
        <v>Community Library</v>
      </c>
      <c r="L247" t="str">
        <f>VLOOKUP($E247,Facilities!$B:$W,MATCH(L$2,Table1[[#Headers],[Facility Name]:[in partner]],0),FALSE)</f>
        <v>N</v>
      </c>
      <c r="M247" t="str">
        <f>VLOOKUP($E247,Facilities!$B:$W,MATCH(M$2,Table1[[#Headers],[Facility Name]:[in partner]],0),FALSE)</f>
        <v>Internally operated</v>
      </c>
      <c r="N247">
        <f>VLOOKUP($E247,Facilities!$B:$W,MATCH(N$2,Table1[[#Headers],[Facility Name]:[in partner]],0),FALSE)</f>
        <v>0</v>
      </c>
      <c r="O247" t="str">
        <f>VLOOKUP($E247,Facilities!$B:$W,MATCH(O$2,Table1[[#Headers],[Facility Name]:[in partner]],0),FALSE)</f>
        <v>Lead and Coach</v>
      </c>
      <c r="P247">
        <f>VLOOKUP($E247,Facilities!$B:$W,MATCH(P$2,Table1[[#Headers],[Facility Name]:[in partner]],0),FALSE)</f>
        <v>0</v>
      </c>
      <c r="Q247">
        <f>VLOOKUP($E247,Facilities!$B:$W,MATCH(Q$2,Table1[[#Headers],[Facility Name]:[in partner]],0),FALSE)</f>
        <v>0</v>
      </c>
      <c r="R247">
        <f>VLOOKUP($E247,Facilities!$B:$W,MATCH(R$2,Table1[[#Headers],[Facility Name]:[in partner]],0),FALSE)</f>
        <v>0</v>
      </c>
      <c r="S247" t="str">
        <f>VLOOKUP($E247,Facilities!$B:$W,MATCH(S$2,Table1[[#Headers],[Facility Name]:[in partner]],0),FALSE)</f>
        <v>Y</v>
      </c>
      <c r="T247">
        <f>VLOOKUP($E247,Facilities!$B:$W,MATCH(T$2,Table1[[#Headers],[Facility Name]:[in partner]],0),FALSE)</f>
        <v>0</v>
      </c>
      <c r="U247">
        <f>VLOOKUP($E247,Facilities!$B:$W,MATCH(U$2,Table1[[#Headers],[Facility Name]:[in partner]],0),FALSE)</f>
        <v>0</v>
      </c>
      <c r="V247" t="e">
        <f>VLOOKUP($E247,Facilities!$B:$W,MATCH(V$2,Table1[[#Headers],[Facility Name]:[in partner]],0),FALSE)</f>
        <v>#N/A</v>
      </c>
      <c r="W247" t="str">
        <f>VLOOKUP($E247,Facilities!$B:$W,MATCH(W$2,Table1[[#Headers],[Facility Name]:[in partner]],0),FALSE)</f>
        <v>N</v>
      </c>
      <c r="X247" t="e">
        <f>VLOOKUP($E247,Facilities!$B:$W,MATCH(X$2,Table1[[#Headers],[Facility Name]:[in partner]],0),FALSE)</f>
        <v>#N/A</v>
      </c>
    </row>
    <row r="248" spans="1:24">
      <c r="A248" s="6" t="s">
        <v>1544</v>
      </c>
      <c r="B248" s="6" t="s">
        <v>1545</v>
      </c>
      <c r="C248" s="6" t="s">
        <v>973</v>
      </c>
      <c r="D248" s="6" t="s">
        <v>957</v>
      </c>
      <c r="E248" s="6" t="s">
        <v>732</v>
      </c>
      <c r="F248" t="e">
        <f>VLOOKUP($E248,Facilities!$B:$W,MATCH(F$2,Table1[[#Headers],[Facility Name]:[in partner]],0),FALSE)</f>
        <v>#N/A</v>
      </c>
      <c r="G248" t="e">
        <f>VLOOKUP($E248,Facilities!$B:$W,MATCH(G$2,Table1[[#Headers],[Facility Name]:[in partner]],0),FALSE)</f>
        <v>#N/A</v>
      </c>
      <c r="H248" t="e">
        <f>VLOOKUP($E248,Facilities!$B:$W,MATCH(H$2,Table1[[#Headers],[Facility Name]:[in partner]],0),FALSE)</f>
        <v>#N/A</v>
      </c>
      <c r="I248" t="e">
        <f>VLOOKUP($E248,Facilities!$B:$W,MATCH(I$2,Table1[[#Headers],[Facility Name]:[in partner]],0),FALSE)</f>
        <v>#N/A</v>
      </c>
      <c r="J248" t="e">
        <f>VLOOKUP($E248,Facilities!$B:$W,MATCH(J$2,Table1[[#Headers],[Facility Name]:[in partner]],0),FALSE)</f>
        <v>#N/A</v>
      </c>
      <c r="K248" t="e">
        <f>VLOOKUP($E248,Facilities!$B:$W,MATCH(K$2,Table1[[#Headers],[Facility Name]:[in partner]],0),FALSE)</f>
        <v>#N/A</v>
      </c>
      <c r="L248" t="e">
        <f>VLOOKUP($E248,Facilities!$B:$W,MATCH(L$2,Table1[[#Headers],[Facility Name]:[in partner]],0),FALSE)</f>
        <v>#N/A</v>
      </c>
      <c r="M248" t="e">
        <f>VLOOKUP($E248,Facilities!$B:$W,MATCH(M$2,Table1[[#Headers],[Facility Name]:[in partner]],0),FALSE)</f>
        <v>#N/A</v>
      </c>
      <c r="N248" t="e">
        <f>VLOOKUP($E248,Facilities!$B:$W,MATCH(N$2,Table1[[#Headers],[Facility Name]:[in partner]],0),FALSE)</f>
        <v>#N/A</v>
      </c>
      <c r="O248" t="e">
        <f>VLOOKUP($E248,Facilities!$B:$W,MATCH(O$2,Table1[[#Headers],[Facility Name]:[in partner]],0),FALSE)</f>
        <v>#N/A</v>
      </c>
      <c r="P248" t="e">
        <f>VLOOKUP($E248,Facilities!$B:$W,MATCH(P$2,Table1[[#Headers],[Facility Name]:[in partner]],0),FALSE)</f>
        <v>#N/A</v>
      </c>
      <c r="Q248" t="e">
        <f>VLOOKUP($E248,Facilities!$B:$W,MATCH(Q$2,Table1[[#Headers],[Facility Name]:[in partner]],0),FALSE)</f>
        <v>#N/A</v>
      </c>
      <c r="R248" t="e">
        <f>VLOOKUP($E248,Facilities!$B:$W,MATCH(R$2,Table1[[#Headers],[Facility Name]:[in partner]],0),FALSE)</f>
        <v>#N/A</v>
      </c>
      <c r="S248" t="e">
        <f>VLOOKUP($E248,Facilities!$B:$W,MATCH(S$2,Table1[[#Headers],[Facility Name]:[in partner]],0),FALSE)</f>
        <v>#N/A</v>
      </c>
      <c r="T248" t="e">
        <f>VLOOKUP($E248,Facilities!$B:$W,MATCH(T$2,Table1[[#Headers],[Facility Name]:[in partner]],0),FALSE)</f>
        <v>#N/A</v>
      </c>
      <c r="U248" t="e">
        <f>VLOOKUP($E248,Facilities!$B:$W,MATCH(U$2,Table1[[#Headers],[Facility Name]:[in partner]],0),FALSE)</f>
        <v>#N/A</v>
      </c>
      <c r="V248" t="e">
        <f>VLOOKUP($E248,Facilities!$B:$W,MATCH(V$2,Table1[[#Headers],[Facility Name]:[in partner]],0),FALSE)</f>
        <v>#N/A</v>
      </c>
      <c r="W248" t="e">
        <f>VLOOKUP($E248,Facilities!$B:$W,MATCH(W$2,Table1[[#Headers],[Facility Name]:[in partner]],0),FALSE)</f>
        <v>#N/A</v>
      </c>
      <c r="X248" t="e">
        <f>VLOOKUP($E248,Facilities!$B:$W,MATCH(X$2,Table1[[#Headers],[Facility Name]:[in partner]],0),FALSE)</f>
        <v>#N/A</v>
      </c>
    </row>
    <row r="249" spans="1:24">
      <c r="A249" s="6" t="s">
        <v>1546</v>
      </c>
      <c r="B249" s="6" t="s">
        <v>1547</v>
      </c>
      <c r="C249" s="6" t="s">
        <v>956</v>
      </c>
      <c r="D249" s="6" t="s">
        <v>967</v>
      </c>
      <c r="E249" s="6" t="s">
        <v>734</v>
      </c>
      <c r="F249" t="str">
        <f>VLOOKUP($E249,Facilities!$B:$W,MATCH(F$2,Table1[[#Headers],[Facility Name]:[in partner]],0),FALSE)</f>
        <v>7-13 Pilkington Rd</v>
      </c>
      <c r="G249" t="str">
        <f>VLOOKUP($E249,Facilities!$B:$W,MATCH(G$2,Table1[[#Headers],[Facility Name]:[in partner]],0),FALSE)</f>
        <v>Maungakiekie-Tamaki</v>
      </c>
      <c r="H249" t="str">
        <f>VLOOKUP($E249,Facilities!$B:$W,MATCH(H$2,Table1[[#Headers],[Facility Name]:[in partner]],0),FALSE)</f>
        <v>Council-owned</v>
      </c>
      <c r="I249" t="str">
        <f>VLOOKUP($E249,Facilities!$B:$W,MATCH(I$2,Table1[[#Headers],[Facility Name]:[in partner]],0),FALSE)</f>
        <v>Connected Communities</v>
      </c>
      <c r="J249" t="str">
        <f>VLOOKUP($E249,Facilities!$B:$W,MATCH(J$2,Table1[[#Headers],[Facility Name]:[in partner]],0),FALSE)</f>
        <v>Council led</v>
      </c>
      <c r="K249" t="str">
        <f>VLOOKUP($E249,Facilities!$B:$W,MATCH(K$2,Table1[[#Headers],[Facility Name]:[in partner]],0),FALSE)</f>
        <v>Community Library</v>
      </c>
      <c r="L249" t="str">
        <f>VLOOKUP($E249,Facilities!$B:$W,MATCH(L$2,Table1[[#Headers],[Facility Name]:[in partner]],0),FALSE)</f>
        <v>N</v>
      </c>
      <c r="M249" t="str">
        <f>VLOOKUP($E249,Facilities!$B:$W,MATCH(M$2,Table1[[#Headers],[Facility Name]:[in partner]],0),FALSE)</f>
        <v>Internally operated</v>
      </c>
      <c r="N249">
        <f>VLOOKUP($E249,Facilities!$B:$W,MATCH(N$2,Table1[[#Headers],[Facility Name]:[in partner]],0),FALSE)</f>
        <v>0</v>
      </c>
      <c r="O249" t="str">
        <f>VLOOKUP($E249,Facilities!$B:$W,MATCH(O$2,Table1[[#Headers],[Facility Name]:[in partner]],0),FALSE)</f>
        <v>Lead and Coach</v>
      </c>
      <c r="P249">
        <f>VLOOKUP($E249,Facilities!$B:$W,MATCH(P$2,Table1[[#Headers],[Facility Name]:[in partner]],0),FALSE)</f>
        <v>0</v>
      </c>
      <c r="Q249">
        <f>VLOOKUP($E249,Facilities!$B:$W,MATCH(Q$2,Table1[[#Headers],[Facility Name]:[in partner]],0),FALSE)</f>
        <v>0</v>
      </c>
      <c r="R249">
        <f>VLOOKUP($E249,Facilities!$B:$W,MATCH(R$2,Table1[[#Headers],[Facility Name]:[in partner]],0),FALSE)</f>
        <v>0</v>
      </c>
      <c r="S249" t="str">
        <f>VLOOKUP($E249,Facilities!$B:$W,MATCH(S$2,Table1[[#Headers],[Facility Name]:[in partner]],0),FALSE)</f>
        <v>Y</v>
      </c>
      <c r="T249">
        <f>VLOOKUP($E249,Facilities!$B:$W,MATCH(T$2,Table1[[#Headers],[Facility Name]:[in partner]],0),FALSE)</f>
        <v>0</v>
      </c>
      <c r="U249">
        <f>VLOOKUP($E249,Facilities!$B:$W,MATCH(U$2,Table1[[#Headers],[Facility Name]:[in partner]],0),FALSE)</f>
        <v>0</v>
      </c>
      <c r="V249" t="e">
        <f>VLOOKUP($E249,Facilities!$B:$W,MATCH(V$2,Table1[[#Headers],[Facility Name]:[in partner]],0),FALSE)</f>
        <v>#N/A</v>
      </c>
      <c r="W249" t="str">
        <f>VLOOKUP($E249,Facilities!$B:$W,MATCH(W$2,Table1[[#Headers],[Facility Name]:[in partner]],0),FALSE)</f>
        <v>N</v>
      </c>
      <c r="X249" t="e">
        <f>VLOOKUP($E249,Facilities!$B:$W,MATCH(X$2,Table1[[#Headers],[Facility Name]:[in partner]],0),FALSE)</f>
        <v>#N/A</v>
      </c>
    </row>
    <row r="250" spans="1:24">
      <c r="A250" s="6" t="s">
        <v>1548</v>
      </c>
      <c r="B250" s="6" t="s">
        <v>1549</v>
      </c>
      <c r="C250" s="6" t="s">
        <v>973</v>
      </c>
      <c r="D250" s="6" t="s">
        <v>957</v>
      </c>
      <c r="E250" s="6" t="s">
        <v>1550</v>
      </c>
      <c r="F250" t="e">
        <f>VLOOKUP($E250,Facilities!$B:$W,MATCH(F$2,Table1[[#Headers],[Facility Name]:[in partner]],0),FALSE)</f>
        <v>#N/A</v>
      </c>
      <c r="G250" t="e">
        <f>VLOOKUP($E250,Facilities!$B:$W,MATCH(G$2,Table1[[#Headers],[Facility Name]:[in partner]],0),FALSE)</f>
        <v>#N/A</v>
      </c>
      <c r="H250" t="e">
        <f>VLOOKUP($E250,Facilities!$B:$W,MATCH(H$2,Table1[[#Headers],[Facility Name]:[in partner]],0),FALSE)</f>
        <v>#N/A</v>
      </c>
      <c r="I250" t="e">
        <f>VLOOKUP($E250,Facilities!$B:$W,MATCH(I$2,Table1[[#Headers],[Facility Name]:[in partner]],0),FALSE)</f>
        <v>#N/A</v>
      </c>
      <c r="J250" t="e">
        <f>VLOOKUP($E250,Facilities!$B:$W,MATCH(J$2,Table1[[#Headers],[Facility Name]:[in partner]],0),FALSE)</f>
        <v>#N/A</v>
      </c>
      <c r="K250" t="e">
        <f>VLOOKUP($E250,Facilities!$B:$W,MATCH(K$2,Table1[[#Headers],[Facility Name]:[in partner]],0),FALSE)</f>
        <v>#N/A</v>
      </c>
      <c r="L250" t="e">
        <f>VLOOKUP($E250,Facilities!$B:$W,MATCH(L$2,Table1[[#Headers],[Facility Name]:[in partner]],0),FALSE)</f>
        <v>#N/A</v>
      </c>
      <c r="M250" t="e">
        <f>VLOOKUP($E250,Facilities!$B:$W,MATCH(M$2,Table1[[#Headers],[Facility Name]:[in partner]],0),FALSE)</f>
        <v>#N/A</v>
      </c>
      <c r="N250" t="e">
        <f>VLOOKUP($E250,Facilities!$B:$W,MATCH(N$2,Table1[[#Headers],[Facility Name]:[in partner]],0),FALSE)</f>
        <v>#N/A</v>
      </c>
      <c r="O250" t="e">
        <f>VLOOKUP($E250,Facilities!$B:$W,MATCH(O$2,Table1[[#Headers],[Facility Name]:[in partner]],0),FALSE)</f>
        <v>#N/A</v>
      </c>
      <c r="P250" t="e">
        <f>VLOOKUP($E250,Facilities!$B:$W,MATCH(P$2,Table1[[#Headers],[Facility Name]:[in partner]],0),FALSE)</f>
        <v>#N/A</v>
      </c>
      <c r="Q250" t="e">
        <f>VLOOKUP($E250,Facilities!$B:$W,MATCH(Q$2,Table1[[#Headers],[Facility Name]:[in partner]],0),FALSE)</f>
        <v>#N/A</v>
      </c>
      <c r="R250" t="e">
        <f>VLOOKUP($E250,Facilities!$B:$W,MATCH(R$2,Table1[[#Headers],[Facility Name]:[in partner]],0),FALSE)</f>
        <v>#N/A</v>
      </c>
      <c r="S250" t="e">
        <f>VLOOKUP($E250,Facilities!$B:$W,MATCH(S$2,Table1[[#Headers],[Facility Name]:[in partner]],0),FALSE)</f>
        <v>#N/A</v>
      </c>
      <c r="T250" t="e">
        <f>VLOOKUP($E250,Facilities!$B:$W,MATCH(T$2,Table1[[#Headers],[Facility Name]:[in partner]],0),FALSE)</f>
        <v>#N/A</v>
      </c>
      <c r="U250" t="e">
        <f>VLOOKUP($E250,Facilities!$B:$W,MATCH(U$2,Table1[[#Headers],[Facility Name]:[in partner]],0),FALSE)</f>
        <v>#N/A</v>
      </c>
      <c r="V250" t="e">
        <f>VLOOKUP($E250,Facilities!$B:$W,MATCH(V$2,Table1[[#Headers],[Facility Name]:[in partner]],0),FALSE)</f>
        <v>#N/A</v>
      </c>
      <c r="W250" t="e">
        <f>VLOOKUP($E250,Facilities!$B:$W,MATCH(W$2,Table1[[#Headers],[Facility Name]:[in partner]],0),FALSE)</f>
        <v>#N/A</v>
      </c>
      <c r="X250" t="e">
        <f>VLOOKUP($E250,Facilities!$B:$W,MATCH(X$2,Table1[[#Headers],[Facility Name]:[in partner]],0),FALSE)</f>
        <v>#N/A</v>
      </c>
    </row>
    <row r="251" spans="1:24">
      <c r="A251" s="6" t="s">
        <v>1551</v>
      </c>
      <c r="B251" s="6" t="s">
        <v>1552</v>
      </c>
      <c r="C251" s="6" t="s">
        <v>973</v>
      </c>
      <c r="D251" s="6" t="s">
        <v>957</v>
      </c>
      <c r="E251" s="6" t="s">
        <v>452</v>
      </c>
      <c r="F251" t="e">
        <f>VLOOKUP($E251,Facilities!$B:$W,MATCH(F$2,Table1[[#Headers],[Facility Name]:[in partner]],0),FALSE)</f>
        <v>#N/A</v>
      </c>
      <c r="G251" t="e">
        <f>VLOOKUP($E251,Facilities!$B:$W,MATCH(G$2,Table1[[#Headers],[Facility Name]:[in partner]],0),FALSE)</f>
        <v>#N/A</v>
      </c>
      <c r="H251" t="e">
        <f>VLOOKUP($E251,Facilities!$B:$W,MATCH(H$2,Table1[[#Headers],[Facility Name]:[in partner]],0),FALSE)</f>
        <v>#N/A</v>
      </c>
      <c r="I251" t="e">
        <f>VLOOKUP($E251,Facilities!$B:$W,MATCH(I$2,Table1[[#Headers],[Facility Name]:[in partner]],0),FALSE)</f>
        <v>#N/A</v>
      </c>
      <c r="J251" t="e">
        <f>VLOOKUP($E251,Facilities!$B:$W,MATCH(J$2,Table1[[#Headers],[Facility Name]:[in partner]],0),FALSE)</f>
        <v>#N/A</v>
      </c>
      <c r="K251" t="e">
        <f>VLOOKUP($E251,Facilities!$B:$W,MATCH(K$2,Table1[[#Headers],[Facility Name]:[in partner]],0),FALSE)</f>
        <v>#N/A</v>
      </c>
      <c r="L251" t="e">
        <f>VLOOKUP($E251,Facilities!$B:$W,MATCH(L$2,Table1[[#Headers],[Facility Name]:[in partner]],0),FALSE)</f>
        <v>#N/A</v>
      </c>
      <c r="M251" t="e">
        <f>VLOOKUP($E251,Facilities!$B:$W,MATCH(M$2,Table1[[#Headers],[Facility Name]:[in partner]],0),FALSE)</f>
        <v>#N/A</v>
      </c>
      <c r="N251" t="e">
        <f>VLOOKUP($E251,Facilities!$B:$W,MATCH(N$2,Table1[[#Headers],[Facility Name]:[in partner]],0),FALSE)</f>
        <v>#N/A</v>
      </c>
      <c r="O251" t="e">
        <f>VLOOKUP($E251,Facilities!$B:$W,MATCH(O$2,Table1[[#Headers],[Facility Name]:[in partner]],0),FALSE)</f>
        <v>#N/A</v>
      </c>
      <c r="P251" t="e">
        <f>VLOOKUP($E251,Facilities!$B:$W,MATCH(P$2,Table1[[#Headers],[Facility Name]:[in partner]],0),FALSE)</f>
        <v>#N/A</v>
      </c>
      <c r="Q251" t="e">
        <f>VLOOKUP($E251,Facilities!$B:$W,MATCH(Q$2,Table1[[#Headers],[Facility Name]:[in partner]],0),FALSE)</f>
        <v>#N/A</v>
      </c>
      <c r="R251" t="e">
        <f>VLOOKUP($E251,Facilities!$B:$W,MATCH(R$2,Table1[[#Headers],[Facility Name]:[in partner]],0),FALSE)</f>
        <v>#N/A</v>
      </c>
      <c r="S251" t="e">
        <f>VLOOKUP($E251,Facilities!$B:$W,MATCH(S$2,Table1[[#Headers],[Facility Name]:[in partner]],0),FALSE)</f>
        <v>#N/A</v>
      </c>
      <c r="T251" t="e">
        <f>VLOOKUP($E251,Facilities!$B:$W,MATCH(T$2,Table1[[#Headers],[Facility Name]:[in partner]],0),FALSE)</f>
        <v>#N/A</v>
      </c>
      <c r="U251" t="e">
        <f>VLOOKUP($E251,Facilities!$B:$W,MATCH(U$2,Table1[[#Headers],[Facility Name]:[in partner]],0),FALSE)</f>
        <v>#N/A</v>
      </c>
      <c r="V251" t="e">
        <f>VLOOKUP($E251,Facilities!$B:$W,MATCH(V$2,Table1[[#Headers],[Facility Name]:[in partner]],0),FALSE)</f>
        <v>#N/A</v>
      </c>
      <c r="W251" t="e">
        <f>VLOOKUP($E251,Facilities!$B:$W,MATCH(W$2,Table1[[#Headers],[Facility Name]:[in partner]],0),FALSE)</f>
        <v>#N/A</v>
      </c>
      <c r="X251" t="e">
        <f>VLOOKUP($E251,Facilities!$B:$W,MATCH(X$2,Table1[[#Headers],[Facility Name]:[in partner]],0),FALSE)</f>
        <v>#N/A</v>
      </c>
    </row>
    <row r="252" spans="1:24">
      <c r="A252" s="6" t="s">
        <v>1553</v>
      </c>
      <c r="B252" s="6" t="s">
        <v>1554</v>
      </c>
      <c r="C252" s="6" t="s">
        <v>963</v>
      </c>
      <c r="D252" s="6" t="s">
        <v>964</v>
      </c>
      <c r="E252" s="6" t="s">
        <v>862</v>
      </c>
      <c r="F252" t="str">
        <f>VLOOKUP($E252,Facilities!$B:$W,MATCH(F$2,Table1[[#Headers],[Facility Name]:[in partner]],0),FALSE)</f>
        <v>2 Korora Road</v>
      </c>
      <c r="G252" t="str">
        <f>VLOOKUP($E252,Facilities!$B:$W,MATCH(G$2,Table1[[#Headers],[Facility Name]:[in partner]],0),FALSE)</f>
        <v>Waiheke</v>
      </c>
      <c r="H252" t="str">
        <f>VLOOKUP($E252,Facilities!$B:$W,MATCH(H$2,Table1[[#Headers],[Facility Name]:[in partner]],0),FALSE)</f>
        <v>Community lease</v>
      </c>
      <c r="I252" t="str">
        <f>VLOOKUP($E252,Facilities!$B:$W,MATCH(I$2,Table1[[#Headers],[Facility Name]:[in partner]],0),FALSE)</f>
        <v>Connected Communities</v>
      </c>
      <c r="J252" t="str">
        <f>VLOOKUP($E252,Facilities!$B:$W,MATCH(J$2,Table1[[#Headers],[Facility Name]:[in partner]],0),FALSE)</f>
        <v>Community led</v>
      </c>
      <c r="K252" t="str">
        <f>VLOOKUP($E252,Facilities!$B:$W,MATCH(K$2,Table1[[#Headers],[Facility Name]:[in partner]],0),FALSE)</f>
        <v>Arts &amp; Culture</v>
      </c>
      <c r="L252" t="str">
        <f>VLOOKUP($E252,Facilities!$B:$W,MATCH(L$2,Table1[[#Headers],[Facility Name]:[in partner]],0),FALSE)</f>
        <v>N</v>
      </c>
      <c r="M252" t="str">
        <f>VLOOKUP($E252,Facilities!$B:$W,MATCH(M$2,Table1[[#Headers],[Facility Name]:[in partner]],0),FALSE)</f>
        <v>Funding agreement</v>
      </c>
      <c r="N252">
        <f>VLOOKUP($E252,Facilities!$B:$W,MATCH(N$2,Table1[[#Headers],[Facility Name]:[in partner]],0),FALSE)</f>
        <v>0</v>
      </c>
      <c r="O252" t="str">
        <f>VLOOKUP($E252,Facilities!$B:$W,MATCH(O$2,Table1[[#Headers],[Facility Name]:[in partner]],0),FALSE)</f>
        <v>Place &amp; Partner Specialists (Arts)</v>
      </c>
      <c r="P252">
        <f>VLOOKUP($E252,Facilities!$B:$W,MATCH(P$2,Table1[[#Headers],[Facility Name]:[in partner]],0),FALSE)</f>
        <v>0</v>
      </c>
      <c r="Q252">
        <f>VLOOKUP($E252,Facilities!$B:$W,MATCH(Q$2,Table1[[#Headers],[Facility Name]:[in partner]],0),FALSE)</f>
        <v>0</v>
      </c>
      <c r="R252" t="str">
        <f>VLOOKUP($E252,Facilities!$B:$W,MATCH(R$2,Table1[[#Headers],[Facility Name]:[in partner]],0),FALSE)</f>
        <v>Y</v>
      </c>
      <c r="S252">
        <f>VLOOKUP($E252,Facilities!$B:$W,MATCH(S$2,Table1[[#Headers],[Facility Name]:[in partner]],0),FALSE)</f>
        <v>0</v>
      </c>
      <c r="T252">
        <f>VLOOKUP($E252,Facilities!$B:$W,MATCH(T$2,Table1[[#Headers],[Facility Name]:[in partner]],0),FALSE)</f>
        <v>0</v>
      </c>
      <c r="U252">
        <f>VLOOKUP($E252,Facilities!$B:$W,MATCH(U$2,Table1[[#Headers],[Facility Name]:[in partner]],0),FALSE)</f>
        <v>0</v>
      </c>
      <c r="V252" t="e">
        <f>VLOOKUP($E252,Facilities!$B:$W,MATCH(V$2,Table1[[#Headers],[Facility Name]:[in partner]],0),FALSE)</f>
        <v>#N/A</v>
      </c>
      <c r="W252" t="str">
        <f>VLOOKUP($E252,Facilities!$B:$W,MATCH(W$2,Table1[[#Headers],[Facility Name]:[in partner]],0),FALSE)</f>
        <v>N</v>
      </c>
      <c r="X252" t="str">
        <f>VLOOKUP($E252,Facilities!$B:$W,MATCH(X$2,Table1[[#Headers],[Facility Name]:[in partner]],0),FALSE)</f>
        <v>Waiheke Community Art Gallery</v>
      </c>
    </row>
    <row r="253" spans="1:24">
      <c r="A253" s="6" t="s">
        <v>1555</v>
      </c>
      <c r="B253" s="6" t="s">
        <v>1556</v>
      </c>
      <c r="C253" s="6" t="s">
        <v>956</v>
      </c>
      <c r="D253" s="6" t="s">
        <v>967</v>
      </c>
      <c r="E253" s="6" t="s">
        <v>863</v>
      </c>
      <c r="F253" t="str">
        <f>VLOOKUP($E253,Facilities!$B:$W,MATCH(F$2,Table1[[#Headers],[Facility Name]:[in partner]],0),FALSE)</f>
        <v>131-133 Ocean View Rd</v>
      </c>
      <c r="G253" t="str">
        <f>VLOOKUP($E253,Facilities!$B:$W,MATCH(G$2,Table1[[#Headers],[Facility Name]:[in partner]],0),FALSE)</f>
        <v>Waiheke</v>
      </c>
      <c r="H253" t="str">
        <f>VLOOKUP($E253,Facilities!$B:$W,MATCH(H$2,Table1[[#Headers],[Facility Name]:[in partner]],0),FALSE)</f>
        <v>Council-owned</v>
      </c>
      <c r="I253" t="str">
        <f>VLOOKUP($E253,Facilities!$B:$W,MATCH(I$2,Table1[[#Headers],[Facility Name]:[in partner]],0),FALSE)</f>
        <v>Connected Communities</v>
      </c>
      <c r="J253" t="str">
        <f>VLOOKUP($E253,Facilities!$B:$W,MATCH(J$2,Table1[[#Headers],[Facility Name]:[in partner]],0),FALSE)</f>
        <v>Council led</v>
      </c>
      <c r="K253" t="str">
        <f>VLOOKUP($E253,Facilities!$B:$W,MATCH(K$2,Table1[[#Headers],[Facility Name]:[in partner]],0),FALSE)</f>
        <v>Community Library</v>
      </c>
      <c r="L253" t="str">
        <f>VLOOKUP($E253,Facilities!$B:$W,MATCH(L$2,Table1[[#Headers],[Facility Name]:[in partner]],0),FALSE)</f>
        <v>N</v>
      </c>
      <c r="M253" t="str">
        <f>VLOOKUP($E253,Facilities!$B:$W,MATCH(M$2,Table1[[#Headers],[Facility Name]:[in partner]],0),FALSE)</f>
        <v>Internally operated</v>
      </c>
      <c r="N253">
        <f>VLOOKUP($E253,Facilities!$B:$W,MATCH(N$2,Table1[[#Headers],[Facility Name]:[in partner]],0),FALSE)</f>
        <v>0</v>
      </c>
      <c r="O253" t="str">
        <f>VLOOKUP($E253,Facilities!$B:$W,MATCH(O$2,Table1[[#Headers],[Facility Name]:[in partner]],0),FALSE)</f>
        <v>Lead and Coach</v>
      </c>
      <c r="P253">
        <f>VLOOKUP($E253,Facilities!$B:$W,MATCH(P$2,Table1[[#Headers],[Facility Name]:[in partner]],0),FALSE)</f>
        <v>0</v>
      </c>
      <c r="Q253">
        <f>VLOOKUP($E253,Facilities!$B:$W,MATCH(Q$2,Table1[[#Headers],[Facility Name]:[in partner]],0),FALSE)</f>
        <v>0</v>
      </c>
      <c r="R253">
        <f>VLOOKUP($E253,Facilities!$B:$W,MATCH(R$2,Table1[[#Headers],[Facility Name]:[in partner]],0),FALSE)</f>
        <v>0</v>
      </c>
      <c r="S253" t="str">
        <f>VLOOKUP($E253,Facilities!$B:$W,MATCH(S$2,Table1[[#Headers],[Facility Name]:[in partner]],0),FALSE)</f>
        <v>Y</v>
      </c>
      <c r="T253">
        <f>VLOOKUP($E253,Facilities!$B:$W,MATCH(T$2,Table1[[#Headers],[Facility Name]:[in partner]],0),FALSE)</f>
        <v>0</v>
      </c>
      <c r="U253">
        <f>VLOOKUP($E253,Facilities!$B:$W,MATCH(U$2,Table1[[#Headers],[Facility Name]:[in partner]],0),FALSE)</f>
        <v>0</v>
      </c>
      <c r="V253" t="e">
        <f>VLOOKUP($E253,Facilities!$B:$W,MATCH(V$2,Table1[[#Headers],[Facility Name]:[in partner]],0),FALSE)</f>
        <v>#N/A</v>
      </c>
      <c r="W253" t="str">
        <f>VLOOKUP($E253,Facilities!$B:$W,MATCH(W$2,Table1[[#Headers],[Facility Name]:[in partner]],0),FALSE)</f>
        <v>N</v>
      </c>
      <c r="X253" t="e">
        <f>VLOOKUP($E253,Facilities!$B:$W,MATCH(X$2,Table1[[#Headers],[Facility Name]:[in partner]],0),FALSE)</f>
        <v>#N/A</v>
      </c>
    </row>
    <row r="254" spans="1:24">
      <c r="A254" s="6" t="s">
        <v>1557</v>
      </c>
      <c r="B254" s="6" t="s">
        <v>1558</v>
      </c>
      <c r="C254" s="6" t="s">
        <v>973</v>
      </c>
      <c r="D254" s="6" t="s">
        <v>957</v>
      </c>
      <c r="E254" s="6" t="s">
        <v>67</v>
      </c>
      <c r="F254" t="str">
        <f>VLOOKUP($E254,Facilities!$B:$W,MATCH(F$2,Table1[[#Headers],[Facility Name]:[in partner]],0),FALSE)</f>
        <v>138 Main Highway  Ellerslie</v>
      </c>
      <c r="G254" t="str">
        <f>VLOOKUP($E254,Facilities!$B:$W,MATCH(G$2,Table1[[#Headers],[Facility Name]:[in partner]],0),FALSE)</f>
        <v>Orakei</v>
      </c>
      <c r="H254" t="str">
        <f>VLOOKUP($E254,Facilities!$B:$W,MATCH(H$2,Table1[[#Headers],[Facility Name]:[in partner]],0),FALSE)</f>
        <v>Council-owned</v>
      </c>
      <c r="I254" t="str">
        <f>VLOOKUP($E254,Facilities!$B:$W,MATCH(I$2,Table1[[#Headers],[Facility Name]:[in partner]],0),FALSE)</f>
        <v>VH Team</v>
      </c>
      <c r="J254" t="str">
        <f>VLOOKUP($E254,Facilities!$B:$W,MATCH(J$2,Table1[[#Headers],[Facility Name]:[in partner]],0),FALSE)</f>
        <v>Council led</v>
      </c>
      <c r="K254" t="str">
        <f>VLOOKUP($E254,Facilities!$B:$W,MATCH(K$2,Table1[[#Headers],[Facility Name]:[in partner]],0),FALSE)</f>
        <v>Venue for Hire</v>
      </c>
      <c r="L254" t="str">
        <f>VLOOKUP($E254,Facilities!$B:$W,MATCH(L$2,Table1[[#Headers],[Facility Name]:[in partner]],0),FALSE)</f>
        <v>Y</v>
      </c>
      <c r="M254" t="str">
        <f>VLOOKUP($E254,Facilities!$B:$W,MATCH(M$2,Table1[[#Headers],[Facility Name]:[in partner]],0),FALSE)</f>
        <v>Internally operated</v>
      </c>
      <c r="N254">
        <f>VLOOKUP($E254,Facilities!$B:$W,MATCH(N$2,Table1[[#Headers],[Facility Name]:[in partner]],0),FALSE)</f>
        <v>0</v>
      </c>
      <c r="O254" t="str">
        <f>VLOOKUP($E254,Facilities!$B:$W,MATCH(O$2,Table1[[#Headers],[Facility Name]:[in partner]],0),FALSE)</f>
        <v>Venue for Hire</v>
      </c>
      <c r="P254">
        <f>VLOOKUP($E254,Facilities!$B:$W,MATCH(P$2,Table1[[#Headers],[Facility Name]:[in partner]],0),FALSE)</f>
        <v>0</v>
      </c>
      <c r="Q254">
        <f>VLOOKUP($E254,Facilities!$B:$W,MATCH(Q$2,Table1[[#Headers],[Facility Name]:[in partner]],0),FALSE)</f>
        <v>0</v>
      </c>
      <c r="R254">
        <f>VLOOKUP($E254,Facilities!$B:$W,MATCH(R$2,Table1[[#Headers],[Facility Name]:[in partner]],0),FALSE)</f>
        <v>0</v>
      </c>
      <c r="S254">
        <f>VLOOKUP($E254,Facilities!$B:$W,MATCH(S$2,Table1[[#Headers],[Facility Name]:[in partner]],0),FALSE)</f>
        <v>0</v>
      </c>
      <c r="T254">
        <f>VLOOKUP($E254,Facilities!$B:$W,MATCH(T$2,Table1[[#Headers],[Facility Name]:[in partner]],0),FALSE)</f>
        <v>0</v>
      </c>
      <c r="U254" t="str">
        <f>VLOOKUP($E254,Facilities!$B:$W,MATCH(U$2,Table1[[#Headers],[Facility Name]:[in partner]],0),FALSE)</f>
        <v>Y</v>
      </c>
      <c r="V254" t="str">
        <f>VLOOKUP($E254,Facilities!$B:$W,MATCH(V$2,Table1[[#Headers],[Facility Name]:[in partner]],0),FALSE)</f>
        <v>Ellerslie War Memorial Hall</v>
      </c>
      <c r="W254" t="str">
        <f>VLOOKUP($E254,Facilities!$B:$W,MATCH(W$2,Table1[[#Headers],[Facility Name]:[in partner]],0),FALSE)</f>
        <v>Y</v>
      </c>
      <c r="X254" t="e">
        <f>VLOOKUP($E254,Facilities!$B:$W,MATCH(X$2,Table1[[#Headers],[Facility Name]:[in partner]],0),FALSE)</f>
        <v>#N/A</v>
      </c>
    </row>
    <row r="255" spans="1:24">
      <c r="A255" s="6" t="s">
        <v>1559</v>
      </c>
      <c r="B255" s="6" t="s">
        <v>1560</v>
      </c>
      <c r="C255" s="6" t="s">
        <v>960</v>
      </c>
      <c r="D255" s="6" t="s">
        <v>1000</v>
      </c>
      <c r="E255" s="6" t="s">
        <v>61</v>
      </c>
      <c r="F255" t="str">
        <f>VLOOKUP($E255,Facilities!$B:$W,MATCH(F$2,Table1[[#Headers],[Facility Name]:[in partner]],0),FALSE)</f>
        <v>Cnr High Street &amp; Freyburg Place</v>
      </c>
      <c r="G255" t="str">
        <f>VLOOKUP($E255,Facilities!$B:$W,MATCH(G$2,Table1[[#Headers],[Facility Name]:[in partner]],0),FALSE)</f>
        <v>Waitemata</v>
      </c>
      <c r="H255" t="str">
        <f>VLOOKUP($E255,Facilities!$B:$W,MATCH(H$2,Table1[[#Headers],[Facility Name]:[in partner]],0),FALSE)</f>
        <v>Council-owned</v>
      </c>
      <c r="I255" t="str">
        <f>VLOOKUP($E255,Facilities!$B:$W,MATCH(I$2,Table1[[#Headers],[Facility Name]:[in partner]],0),FALSE)</f>
        <v>Connected Communities</v>
      </c>
      <c r="J255" t="str">
        <f>VLOOKUP($E255,Facilities!$B:$W,MATCH(J$2,Table1[[#Headers],[Facility Name]:[in partner]],0),FALSE)</f>
        <v>Council led</v>
      </c>
      <c r="K255" t="str">
        <f>VLOOKUP($E255,Facilities!$B:$W,MATCH(K$2,Table1[[#Headers],[Facility Name]:[in partner]],0),FALSE)</f>
        <v>Community Centre</v>
      </c>
      <c r="L255" t="str">
        <f>VLOOKUP($E255,Facilities!$B:$W,MATCH(L$2,Table1[[#Headers],[Facility Name]:[in partner]],0),FALSE)</f>
        <v>Y</v>
      </c>
      <c r="M255" t="str">
        <f>VLOOKUP($E255,Facilities!$B:$W,MATCH(M$2,Table1[[#Headers],[Facility Name]:[in partner]],0),FALSE)</f>
        <v>Internally operated</v>
      </c>
      <c r="N255">
        <f>VLOOKUP($E255,Facilities!$B:$W,MATCH(N$2,Table1[[#Headers],[Facility Name]:[in partner]],0),FALSE)</f>
        <v>0</v>
      </c>
      <c r="O255" t="str">
        <f>VLOOKUP($E255,Facilities!$B:$W,MATCH(O$2,Table1[[#Headers],[Facility Name]:[in partner]],0),FALSE)</f>
        <v>Hub Manager</v>
      </c>
      <c r="P255" t="str">
        <f>VLOOKUP($E255,Facilities!$B:$W,MATCH(P$2,Table1[[#Headers],[Facility Name]:[in partner]],0),FALSE)</f>
        <v>Y</v>
      </c>
      <c r="Q255">
        <f>VLOOKUP($E255,Facilities!$B:$W,MATCH(Q$2,Table1[[#Headers],[Facility Name]:[in partner]],0),FALSE)</f>
        <v>0</v>
      </c>
      <c r="R255">
        <f>VLOOKUP($E255,Facilities!$B:$W,MATCH(R$2,Table1[[#Headers],[Facility Name]:[in partner]],0),FALSE)</f>
        <v>0</v>
      </c>
      <c r="S255">
        <f>VLOOKUP($E255,Facilities!$B:$W,MATCH(S$2,Table1[[#Headers],[Facility Name]:[in partner]],0),FALSE)</f>
        <v>0</v>
      </c>
      <c r="T255">
        <f>VLOOKUP($E255,Facilities!$B:$W,MATCH(T$2,Table1[[#Headers],[Facility Name]:[in partner]],0),FALSE)</f>
        <v>0</v>
      </c>
      <c r="U255">
        <f>VLOOKUP($E255,Facilities!$B:$W,MATCH(U$2,Table1[[#Headers],[Facility Name]:[in partner]],0),FALSE)</f>
        <v>0</v>
      </c>
      <c r="V255" t="str">
        <f>VLOOKUP($E255,Facilities!$B:$W,MATCH(V$2,Table1[[#Headers],[Facility Name]:[in partner]],0),FALSE)</f>
        <v>Ellen Melville Centre</v>
      </c>
      <c r="W255" t="str">
        <f>VLOOKUP($E255,Facilities!$B:$W,MATCH(W$2,Table1[[#Headers],[Facility Name]:[in partner]],0),FALSE)</f>
        <v>Y</v>
      </c>
      <c r="X255" t="e">
        <f>VLOOKUP($E255,Facilities!$B:$W,MATCH(X$2,Table1[[#Headers],[Facility Name]:[in partner]],0),FALSE)</f>
        <v>#N/A</v>
      </c>
    </row>
    <row r="256" spans="1:24">
      <c r="A256" s="6" t="s">
        <v>1561</v>
      </c>
      <c r="B256" s="6" t="s">
        <v>1562</v>
      </c>
      <c r="C256" s="6" t="s">
        <v>960</v>
      </c>
      <c r="D256" s="6" t="s">
        <v>957</v>
      </c>
      <c r="E256" s="6" t="s">
        <v>18</v>
      </c>
      <c r="F256" t="str">
        <f>VLOOKUP($E256,Facilities!$B:$W,MATCH(F$2,Table1[[#Headers],[Facility Name]:[in partner]],0),FALSE)</f>
        <v>99 Rosebank Road</v>
      </c>
      <c r="G256" t="str">
        <f>VLOOKUP($E256,Facilities!$B:$W,MATCH(G$2,Table1[[#Headers],[Facility Name]:[in partner]],0),FALSE)</f>
        <v>Whau</v>
      </c>
      <c r="H256" t="str">
        <f>VLOOKUP($E256,Facilities!$B:$W,MATCH(H$2,Table1[[#Headers],[Facility Name]:[in partner]],0),FALSE)</f>
        <v>Council-owned</v>
      </c>
      <c r="I256" t="str">
        <f>VLOOKUP($E256,Facilities!$B:$W,MATCH(I$2,Table1[[#Headers],[Facility Name]:[in partner]],0),FALSE)</f>
        <v>Connected Communities</v>
      </c>
      <c r="J256" t="str">
        <f>VLOOKUP($E256,Facilities!$B:$W,MATCH(J$2,Table1[[#Headers],[Facility Name]:[in partner]],0),FALSE)</f>
        <v>Council led</v>
      </c>
      <c r="K256" t="str">
        <f>VLOOKUP($E256,Facilities!$B:$W,MATCH(K$2,Table1[[#Headers],[Facility Name]:[in partner]],0),FALSE)</f>
        <v>Community Centre</v>
      </c>
      <c r="L256" t="str">
        <f>VLOOKUP($E256,Facilities!$B:$W,MATCH(L$2,Table1[[#Headers],[Facility Name]:[in partner]],0),FALSE)</f>
        <v>Y</v>
      </c>
      <c r="M256" t="str">
        <f>VLOOKUP($E256,Facilities!$B:$W,MATCH(M$2,Table1[[#Headers],[Facility Name]:[in partner]],0),FALSE)</f>
        <v>Internally operated</v>
      </c>
      <c r="N256">
        <f>VLOOKUP($E256,Facilities!$B:$W,MATCH(N$2,Table1[[#Headers],[Facility Name]:[in partner]],0),FALSE)</f>
        <v>0</v>
      </c>
      <c r="O256" t="str">
        <f>VLOOKUP($E256,Facilities!$B:$W,MATCH(O$2,Table1[[#Headers],[Facility Name]:[in partner]],0),FALSE)</f>
        <v>Lead and Coach</v>
      </c>
      <c r="P256" t="str">
        <f>VLOOKUP($E256,Facilities!$B:$W,MATCH(P$2,Table1[[#Headers],[Facility Name]:[in partner]],0),FALSE)</f>
        <v>Y</v>
      </c>
      <c r="Q256">
        <f>VLOOKUP($E256,Facilities!$B:$W,MATCH(Q$2,Table1[[#Headers],[Facility Name]:[in partner]],0),FALSE)</f>
        <v>0</v>
      </c>
      <c r="R256">
        <f>VLOOKUP($E256,Facilities!$B:$W,MATCH(R$2,Table1[[#Headers],[Facility Name]:[in partner]],0),FALSE)</f>
        <v>0</v>
      </c>
      <c r="S256">
        <f>VLOOKUP($E256,Facilities!$B:$W,MATCH(S$2,Table1[[#Headers],[Facility Name]:[in partner]],0),FALSE)</f>
        <v>0</v>
      </c>
      <c r="T256">
        <f>VLOOKUP($E256,Facilities!$B:$W,MATCH(T$2,Table1[[#Headers],[Facility Name]:[in partner]],0),FALSE)</f>
        <v>0</v>
      </c>
      <c r="U256">
        <f>VLOOKUP($E256,Facilities!$B:$W,MATCH(U$2,Table1[[#Headers],[Facility Name]:[in partner]],0),FALSE)</f>
        <v>0</v>
      </c>
      <c r="V256" t="str">
        <f>VLOOKUP($E256,Facilities!$B:$W,MATCH(V$2,Table1[[#Headers],[Facility Name]:[in partner]],0),FALSE)</f>
        <v>Avondale Community Centre</v>
      </c>
      <c r="W256" t="str">
        <f>VLOOKUP($E256,Facilities!$B:$W,MATCH(W$2,Table1[[#Headers],[Facility Name]:[in partner]],0),FALSE)</f>
        <v>Y</v>
      </c>
      <c r="X256" t="e">
        <f>VLOOKUP($E256,Facilities!$B:$W,MATCH(X$2,Table1[[#Headers],[Facility Name]:[in partner]],0),FALSE)</f>
        <v>#N/A</v>
      </c>
    </row>
    <row r="257" spans="1:24">
      <c r="A257" s="6" t="s">
        <v>1563</v>
      </c>
      <c r="B257" s="6" t="s">
        <v>1564</v>
      </c>
      <c r="C257" s="6" t="s">
        <v>963</v>
      </c>
      <c r="D257" s="6" t="s">
        <v>1000</v>
      </c>
      <c r="E257" s="6" t="s">
        <v>1565</v>
      </c>
      <c r="F257" t="e">
        <f>VLOOKUP($E257,Facilities!$B:$W,MATCH(F$2,Table1[[#Headers],[Facility Name]:[in partner]],0),FALSE)</f>
        <v>#N/A</v>
      </c>
      <c r="G257" t="e">
        <f>VLOOKUP($E257,Facilities!$B:$W,MATCH(G$2,Table1[[#Headers],[Facility Name]:[in partner]],0),FALSE)</f>
        <v>#N/A</v>
      </c>
      <c r="H257" t="e">
        <f>VLOOKUP($E257,Facilities!$B:$W,MATCH(H$2,Table1[[#Headers],[Facility Name]:[in partner]],0),FALSE)</f>
        <v>#N/A</v>
      </c>
      <c r="I257" t="e">
        <f>VLOOKUP($E257,Facilities!$B:$W,MATCH(I$2,Table1[[#Headers],[Facility Name]:[in partner]],0),FALSE)</f>
        <v>#N/A</v>
      </c>
      <c r="J257" t="e">
        <f>VLOOKUP($E257,Facilities!$B:$W,MATCH(J$2,Table1[[#Headers],[Facility Name]:[in partner]],0),FALSE)</f>
        <v>#N/A</v>
      </c>
      <c r="K257" t="e">
        <f>VLOOKUP($E257,Facilities!$B:$W,MATCH(K$2,Table1[[#Headers],[Facility Name]:[in partner]],0),FALSE)</f>
        <v>#N/A</v>
      </c>
      <c r="L257" t="e">
        <f>VLOOKUP($E257,Facilities!$B:$W,MATCH(L$2,Table1[[#Headers],[Facility Name]:[in partner]],0),FALSE)</f>
        <v>#N/A</v>
      </c>
      <c r="M257" t="e">
        <f>VLOOKUP($E257,Facilities!$B:$W,MATCH(M$2,Table1[[#Headers],[Facility Name]:[in partner]],0),FALSE)</f>
        <v>#N/A</v>
      </c>
      <c r="N257" t="e">
        <f>VLOOKUP($E257,Facilities!$B:$W,MATCH(N$2,Table1[[#Headers],[Facility Name]:[in partner]],0),FALSE)</f>
        <v>#N/A</v>
      </c>
      <c r="O257" t="e">
        <f>VLOOKUP($E257,Facilities!$B:$W,MATCH(O$2,Table1[[#Headers],[Facility Name]:[in partner]],0),FALSE)</f>
        <v>#N/A</v>
      </c>
      <c r="P257" t="e">
        <f>VLOOKUP($E257,Facilities!$B:$W,MATCH(P$2,Table1[[#Headers],[Facility Name]:[in partner]],0),FALSE)</f>
        <v>#N/A</v>
      </c>
      <c r="Q257" t="e">
        <f>VLOOKUP($E257,Facilities!$B:$W,MATCH(Q$2,Table1[[#Headers],[Facility Name]:[in partner]],0),FALSE)</f>
        <v>#N/A</v>
      </c>
      <c r="R257" t="e">
        <f>VLOOKUP($E257,Facilities!$B:$W,MATCH(R$2,Table1[[#Headers],[Facility Name]:[in partner]],0),FALSE)</f>
        <v>#N/A</v>
      </c>
      <c r="S257" t="e">
        <f>VLOOKUP($E257,Facilities!$B:$W,MATCH(S$2,Table1[[#Headers],[Facility Name]:[in partner]],0),FALSE)</f>
        <v>#N/A</v>
      </c>
      <c r="T257" t="e">
        <f>VLOOKUP($E257,Facilities!$B:$W,MATCH(T$2,Table1[[#Headers],[Facility Name]:[in partner]],0),FALSE)</f>
        <v>#N/A</v>
      </c>
      <c r="U257" t="e">
        <f>VLOOKUP($E257,Facilities!$B:$W,MATCH(U$2,Table1[[#Headers],[Facility Name]:[in partner]],0),FALSE)</f>
        <v>#N/A</v>
      </c>
      <c r="V257" t="e">
        <f>VLOOKUP($E257,Facilities!$B:$W,MATCH(V$2,Table1[[#Headers],[Facility Name]:[in partner]],0),FALSE)</f>
        <v>#N/A</v>
      </c>
      <c r="W257" t="e">
        <f>VLOOKUP($E257,Facilities!$B:$W,MATCH(W$2,Table1[[#Headers],[Facility Name]:[in partner]],0),FALSE)</f>
        <v>#N/A</v>
      </c>
      <c r="X257" t="e">
        <f>VLOOKUP($E257,Facilities!$B:$W,MATCH(X$2,Table1[[#Headers],[Facility Name]:[in partner]],0),FALSE)</f>
        <v>#N/A</v>
      </c>
    </row>
    <row r="258" spans="1:24">
      <c r="A258" s="6" t="s">
        <v>1566</v>
      </c>
      <c r="B258" s="6" t="s">
        <v>1567</v>
      </c>
      <c r="C258" s="6" t="s">
        <v>973</v>
      </c>
      <c r="D258" s="6" t="s">
        <v>957</v>
      </c>
      <c r="E258" s="6" t="s">
        <v>463</v>
      </c>
      <c r="F258" t="e">
        <f>VLOOKUP($E258,Facilities!$B:$W,MATCH(F$2,Table1[[#Headers],[Facility Name]:[in partner]],0),FALSE)</f>
        <v>#N/A</v>
      </c>
      <c r="G258" t="e">
        <f>VLOOKUP($E258,Facilities!$B:$W,MATCH(G$2,Table1[[#Headers],[Facility Name]:[in partner]],0),FALSE)</f>
        <v>#N/A</v>
      </c>
      <c r="H258" t="e">
        <f>VLOOKUP($E258,Facilities!$B:$W,MATCH(H$2,Table1[[#Headers],[Facility Name]:[in partner]],0),FALSE)</f>
        <v>#N/A</v>
      </c>
      <c r="I258" t="e">
        <f>VLOOKUP($E258,Facilities!$B:$W,MATCH(I$2,Table1[[#Headers],[Facility Name]:[in partner]],0),FALSE)</f>
        <v>#N/A</v>
      </c>
      <c r="J258" t="e">
        <f>VLOOKUP($E258,Facilities!$B:$W,MATCH(J$2,Table1[[#Headers],[Facility Name]:[in partner]],0),FALSE)</f>
        <v>#N/A</v>
      </c>
      <c r="K258" t="e">
        <f>VLOOKUP($E258,Facilities!$B:$W,MATCH(K$2,Table1[[#Headers],[Facility Name]:[in partner]],0),FALSE)</f>
        <v>#N/A</v>
      </c>
      <c r="L258" t="e">
        <f>VLOOKUP($E258,Facilities!$B:$W,MATCH(L$2,Table1[[#Headers],[Facility Name]:[in partner]],0),FALSE)</f>
        <v>#N/A</v>
      </c>
      <c r="M258" t="e">
        <f>VLOOKUP($E258,Facilities!$B:$W,MATCH(M$2,Table1[[#Headers],[Facility Name]:[in partner]],0),FALSE)</f>
        <v>#N/A</v>
      </c>
      <c r="N258" t="e">
        <f>VLOOKUP($E258,Facilities!$B:$W,MATCH(N$2,Table1[[#Headers],[Facility Name]:[in partner]],0),FALSE)</f>
        <v>#N/A</v>
      </c>
      <c r="O258" t="e">
        <f>VLOOKUP($E258,Facilities!$B:$W,MATCH(O$2,Table1[[#Headers],[Facility Name]:[in partner]],0),FALSE)</f>
        <v>#N/A</v>
      </c>
      <c r="P258" t="e">
        <f>VLOOKUP($E258,Facilities!$B:$W,MATCH(P$2,Table1[[#Headers],[Facility Name]:[in partner]],0),FALSE)</f>
        <v>#N/A</v>
      </c>
      <c r="Q258" t="e">
        <f>VLOOKUP($E258,Facilities!$B:$W,MATCH(Q$2,Table1[[#Headers],[Facility Name]:[in partner]],0),FALSE)</f>
        <v>#N/A</v>
      </c>
      <c r="R258" t="e">
        <f>VLOOKUP($E258,Facilities!$B:$W,MATCH(R$2,Table1[[#Headers],[Facility Name]:[in partner]],0),FALSE)</f>
        <v>#N/A</v>
      </c>
      <c r="S258" t="e">
        <f>VLOOKUP($E258,Facilities!$B:$W,MATCH(S$2,Table1[[#Headers],[Facility Name]:[in partner]],0),FALSE)</f>
        <v>#N/A</v>
      </c>
      <c r="T258" t="e">
        <f>VLOOKUP($E258,Facilities!$B:$W,MATCH(T$2,Table1[[#Headers],[Facility Name]:[in partner]],0),FALSE)</f>
        <v>#N/A</v>
      </c>
      <c r="U258" t="e">
        <f>VLOOKUP($E258,Facilities!$B:$W,MATCH(U$2,Table1[[#Headers],[Facility Name]:[in partner]],0),FALSE)</f>
        <v>#N/A</v>
      </c>
      <c r="V258" t="e">
        <f>VLOOKUP($E258,Facilities!$B:$W,MATCH(V$2,Table1[[#Headers],[Facility Name]:[in partner]],0),FALSE)</f>
        <v>#N/A</v>
      </c>
      <c r="W258" t="e">
        <f>VLOOKUP($E258,Facilities!$B:$W,MATCH(W$2,Table1[[#Headers],[Facility Name]:[in partner]],0),FALSE)</f>
        <v>#N/A</v>
      </c>
      <c r="X258" t="e">
        <f>VLOOKUP($E258,Facilities!$B:$W,MATCH(X$2,Table1[[#Headers],[Facility Name]:[in partner]],0),FALSE)</f>
        <v>#N/A</v>
      </c>
    </row>
    <row r="259" spans="1:24">
      <c r="A259" s="6" t="s">
        <v>1568</v>
      </c>
      <c r="B259" s="6" t="s">
        <v>1569</v>
      </c>
      <c r="C259" s="6" t="s">
        <v>973</v>
      </c>
      <c r="D259" s="6" t="s">
        <v>957</v>
      </c>
      <c r="E259" s="6" t="s">
        <v>1570</v>
      </c>
      <c r="F259" t="e">
        <f>VLOOKUP($E259,Facilities!$B:$W,MATCH(F$2,Table1[[#Headers],[Facility Name]:[in partner]],0),FALSE)</f>
        <v>#N/A</v>
      </c>
      <c r="G259" t="e">
        <f>VLOOKUP($E259,Facilities!$B:$W,MATCH(G$2,Table1[[#Headers],[Facility Name]:[in partner]],0),FALSE)</f>
        <v>#N/A</v>
      </c>
      <c r="H259" t="e">
        <f>VLOOKUP($E259,Facilities!$B:$W,MATCH(H$2,Table1[[#Headers],[Facility Name]:[in partner]],0),FALSE)</f>
        <v>#N/A</v>
      </c>
      <c r="I259" t="e">
        <f>VLOOKUP($E259,Facilities!$B:$W,MATCH(I$2,Table1[[#Headers],[Facility Name]:[in partner]],0),FALSE)</f>
        <v>#N/A</v>
      </c>
      <c r="J259" t="e">
        <f>VLOOKUP($E259,Facilities!$B:$W,MATCH(J$2,Table1[[#Headers],[Facility Name]:[in partner]],0),FALSE)</f>
        <v>#N/A</v>
      </c>
      <c r="K259" t="e">
        <f>VLOOKUP($E259,Facilities!$B:$W,MATCH(K$2,Table1[[#Headers],[Facility Name]:[in partner]],0),FALSE)</f>
        <v>#N/A</v>
      </c>
      <c r="L259" t="e">
        <f>VLOOKUP($E259,Facilities!$B:$W,MATCH(L$2,Table1[[#Headers],[Facility Name]:[in partner]],0),FALSE)</f>
        <v>#N/A</v>
      </c>
      <c r="M259" t="e">
        <f>VLOOKUP($E259,Facilities!$B:$W,MATCH(M$2,Table1[[#Headers],[Facility Name]:[in partner]],0),FALSE)</f>
        <v>#N/A</v>
      </c>
      <c r="N259" t="e">
        <f>VLOOKUP($E259,Facilities!$B:$W,MATCH(N$2,Table1[[#Headers],[Facility Name]:[in partner]],0),FALSE)</f>
        <v>#N/A</v>
      </c>
      <c r="O259" t="e">
        <f>VLOOKUP($E259,Facilities!$B:$W,MATCH(O$2,Table1[[#Headers],[Facility Name]:[in partner]],0),FALSE)</f>
        <v>#N/A</v>
      </c>
      <c r="P259" t="e">
        <f>VLOOKUP($E259,Facilities!$B:$W,MATCH(P$2,Table1[[#Headers],[Facility Name]:[in partner]],0),FALSE)</f>
        <v>#N/A</v>
      </c>
      <c r="Q259" t="e">
        <f>VLOOKUP($E259,Facilities!$B:$W,MATCH(Q$2,Table1[[#Headers],[Facility Name]:[in partner]],0),FALSE)</f>
        <v>#N/A</v>
      </c>
      <c r="R259" t="e">
        <f>VLOOKUP($E259,Facilities!$B:$W,MATCH(R$2,Table1[[#Headers],[Facility Name]:[in partner]],0),FALSE)</f>
        <v>#N/A</v>
      </c>
      <c r="S259" t="e">
        <f>VLOOKUP($E259,Facilities!$B:$W,MATCH(S$2,Table1[[#Headers],[Facility Name]:[in partner]],0),FALSE)</f>
        <v>#N/A</v>
      </c>
      <c r="T259" t="e">
        <f>VLOOKUP($E259,Facilities!$B:$W,MATCH(T$2,Table1[[#Headers],[Facility Name]:[in partner]],0),FALSE)</f>
        <v>#N/A</v>
      </c>
      <c r="U259" t="e">
        <f>VLOOKUP($E259,Facilities!$B:$W,MATCH(U$2,Table1[[#Headers],[Facility Name]:[in partner]],0),FALSE)</f>
        <v>#N/A</v>
      </c>
      <c r="V259" t="e">
        <f>VLOOKUP($E259,Facilities!$B:$W,MATCH(V$2,Table1[[#Headers],[Facility Name]:[in partner]],0),FALSE)</f>
        <v>#N/A</v>
      </c>
      <c r="W259" t="e">
        <f>VLOOKUP($E259,Facilities!$B:$W,MATCH(W$2,Table1[[#Headers],[Facility Name]:[in partner]],0),FALSE)</f>
        <v>#N/A</v>
      </c>
      <c r="X259" t="e">
        <f>VLOOKUP($E259,Facilities!$B:$W,MATCH(X$2,Table1[[#Headers],[Facility Name]:[in partner]],0),FALSE)</f>
        <v>#N/A</v>
      </c>
    </row>
    <row r="260" spans="1:24">
      <c r="A260" s="6" t="s">
        <v>1571</v>
      </c>
      <c r="B260" s="6" t="s">
        <v>1572</v>
      </c>
      <c r="C260" s="6" t="s">
        <v>956</v>
      </c>
      <c r="D260" s="6" t="s">
        <v>967</v>
      </c>
      <c r="E260" s="6" t="s">
        <v>938</v>
      </c>
      <c r="F260" t="str">
        <f>VLOOKUP($E260,Facilities!$B:$W,MATCH(F$2,Table1[[#Headers],[Facility Name]:[in partner]],0),FALSE)</f>
        <v>578 Blockhouse Bay Rd</v>
      </c>
      <c r="G260" t="str">
        <f>VLOOKUP($E260,Facilities!$B:$W,MATCH(G$2,Table1[[#Headers],[Facility Name]:[in partner]],0),FALSE)</f>
        <v>Whau</v>
      </c>
      <c r="H260" t="str">
        <f>VLOOKUP($E260,Facilities!$B:$W,MATCH(H$2,Table1[[#Headers],[Facility Name]:[in partner]],0),FALSE)</f>
        <v>Council-owned</v>
      </c>
      <c r="I260" t="str">
        <f>VLOOKUP($E260,Facilities!$B:$W,MATCH(I$2,Table1[[#Headers],[Facility Name]:[in partner]],0),FALSE)</f>
        <v>Connected Communities</v>
      </c>
      <c r="J260" t="str">
        <f>VLOOKUP($E260,Facilities!$B:$W,MATCH(J$2,Table1[[#Headers],[Facility Name]:[in partner]],0),FALSE)</f>
        <v>Council led</v>
      </c>
      <c r="K260" t="str">
        <f>VLOOKUP($E260,Facilities!$B:$W,MATCH(K$2,Table1[[#Headers],[Facility Name]:[in partner]],0),FALSE)</f>
        <v>Community Library</v>
      </c>
      <c r="L260" t="str">
        <f>VLOOKUP($E260,Facilities!$B:$W,MATCH(L$2,Table1[[#Headers],[Facility Name]:[in partner]],0),FALSE)</f>
        <v>N</v>
      </c>
      <c r="M260" t="str">
        <f>VLOOKUP($E260,Facilities!$B:$W,MATCH(M$2,Table1[[#Headers],[Facility Name]:[in partner]],0),FALSE)</f>
        <v>Internally operated</v>
      </c>
      <c r="N260">
        <f>VLOOKUP($E260,Facilities!$B:$W,MATCH(N$2,Table1[[#Headers],[Facility Name]:[in partner]],0),FALSE)</f>
        <v>0</v>
      </c>
      <c r="O260" t="str">
        <f>VLOOKUP($E260,Facilities!$B:$W,MATCH(O$2,Table1[[#Headers],[Facility Name]:[in partner]],0),FALSE)</f>
        <v>Lead and Coach</v>
      </c>
      <c r="P260">
        <f>VLOOKUP($E260,Facilities!$B:$W,MATCH(P$2,Table1[[#Headers],[Facility Name]:[in partner]],0),FALSE)</f>
        <v>0</v>
      </c>
      <c r="Q260">
        <f>VLOOKUP($E260,Facilities!$B:$W,MATCH(Q$2,Table1[[#Headers],[Facility Name]:[in partner]],0),FALSE)</f>
        <v>0</v>
      </c>
      <c r="R260">
        <f>VLOOKUP($E260,Facilities!$B:$W,MATCH(R$2,Table1[[#Headers],[Facility Name]:[in partner]],0),FALSE)</f>
        <v>0</v>
      </c>
      <c r="S260" t="str">
        <f>VLOOKUP($E260,Facilities!$B:$W,MATCH(S$2,Table1[[#Headers],[Facility Name]:[in partner]],0),FALSE)</f>
        <v>Y</v>
      </c>
      <c r="T260">
        <f>VLOOKUP($E260,Facilities!$B:$W,MATCH(T$2,Table1[[#Headers],[Facility Name]:[in partner]],0),FALSE)</f>
        <v>0</v>
      </c>
      <c r="U260">
        <f>VLOOKUP($E260,Facilities!$B:$W,MATCH(U$2,Table1[[#Headers],[Facility Name]:[in partner]],0),FALSE)</f>
        <v>0</v>
      </c>
      <c r="V260" t="e">
        <f>VLOOKUP($E260,Facilities!$B:$W,MATCH(V$2,Table1[[#Headers],[Facility Name]:[in partner]],0),FALSE)</f>
        <v>#N/A</v>
      </c>
      <c r="W260" t="str">
        <f>VLOOKUP($E260,Facilities!$B:$W,MATCH(W$2,Table1[[#Headers],[Facility Name]:[in partner]],0),FALSE)</f>
        <v>N</v>
      </c>
      <c r="X260" t="e">
        <f>VLOOKUP($E260,Facilities!$B:$W,MATCH(X$2,Table1[[#Headers],[Facility Name]:[in partner]],0),FALSE)</f>
        <v>#N/A</v>
      </c>
    </row>
    <row r="261" spans="1:24">
      <c r="A261" s="6" t="s">
        <v>1573</v>
      </c>
      <c r="B261" s="6" t="s">
        <v>1574</v>
      </c>
      <c r="C261" s="6" t="s">
        <v>973</v>
      </c>
      <c r="D261" s="6" t="s">
        <v>957</v>
      </c>
      <c r="E261" s="6" t="s">
        <v>1575</v>
      </c>
      <c r="F261" t="e">
        <f>VLOOKUP($E261,Facilities!$B:$W,MATCH(F$2,Table1[[#Headers],[Facility Name]:[in partner]],0),FALSE)</f>
        <v>#N/A</v>
      </c>
      <c r="G261" t="e">
        <f>VLOOKUP($E261,Facilities!$B:$W,MATCH(G$2,Table1[[#Headers],[Facility Name]:[in partner]],0),FALSE)</f>
        <v>#N/A</v>
      </c>
      <c r="H261" t="e">
        <f>VLOOKUP($E261,Facilities!$B:$W,MATCH(H$2,Table1[[#Headers],[Facility Name]:[in partner]],0),FALSE)</f>
        <v>#N/A</v>
      </c>
      <c r="I261" t="e">
        <f>VLOOKUP($E261,Facilities!$B:$W,MATCH(I$2,Table1[[#Headers],[Facility Name]:[in partner]],0),FALSE)</f>
        <v>#N/A</v>
      </c>
      <c r="J261" t="e">
        <f>VLOOKUP($E261,Facilities!$B:$W,MATCH(J$2,Table1[[#Headers],[Facility Name]:[in partner]],0),FALSE)</f>
        <v>#N/A</v>
      </c>
      <c r="K261" t="e">
        <f>VLOOKUP($E261,Facilities!$B:$W,MATCH(K$2,Table1[[#Headers],[Facility Name]:[in partner]],0),FALSE)</f>
        <v>#N/A</v>
      </c>
      <c r="L261" t="e">
        <f>VLOOKUP($E261,Facilities!$B:$W,MATCH(L$2,Table1[[#Headers],[Facility Name]:[in partner]],0),FALSE)</f>
        <v>#N/A</v>
      </c>
      <c r="M261" t="e">
        <f>VLOOKUP($E261,Facilities!$B:$W,MATCH(M$2,Table1[[#Headers],[Facility Name]:[in partner]],0),FALSE)</f>
        <v>#N/A</v>
      </c>
      <c r="N261" t="e">
        <f>VLOOKUP($E261,Facilities!$B:$W,MATCH(N$2,Table1[[#Headers],[Facility Name]:[in partner]],0),FALSE)</f>
        <v>#N/A</v>
      </c>
      <c r="O261" t="e">
        <f>VLOOKUP($E261,Facilities!$B:$W,MATCH(O$2,Table1[[#Headers],[Facility Name]:[in partner]],0),FALSE)</f>
        <v>#N/A</v>
      </c>
      <c r="P261" t="e">
        <f>VLOOKUP($E261,Facilities!$B:$W,MATCH(P$2,Table1[[#Headers],[Facility Name]:[in partner]],0),FALSE)</f>
        <v>#N/A</v>
      </c>
      <c r="Q261" t="e">
        <f>VLOOKUP($E261,Facilities!$B:$W,MATCH(Q$2,Table1[[#Headers],[Facility Name]:[in partner]],0),FALSE)</f>
        <v>#N/A</v>
      </c>
      <c r="R261" t="e">
        <f>VLOOKUP($E261,Facilities!$B:$W,MATCH(R$2,Table1[[#Headers],[Facility Name]:[in partner]],0),FALSE)</f>
        <v>#N/A</v>
      </c>
      <c r="S261" t="e">
        <f>VLOOKUP($E261,Facilities!$B:$W,MATCH(S$2,Table1[[#Headers],[Facility Name]:[in partner]],0),FALSE)</f>
        <v>#N/A</v>
      </c>
      <c r="T261" t="e">
        <f>VLOOKUP($E261,Facilities!$B:$W,MATCH(T$2,Table1[[#Headers],[Facility Name]:[in partner]],0),FALSE)</f>
        <v>#N/A</v>
      </c>
      <c r="U261" t="e">
        <f>VLOOKUP($E261,Facilities!$B:$W,MATCH(U$2,Table1[[#Headers],[Facility Name]:[in partner]],0),FALSE)</f>
        <v>#N/A</v>
      </c>
      <c r="V261" t="e">
        <f>VLOOKUP($E261,Facilities!$B:$W,MATCH(V$2,Table1[[#Headers],[Facility Name]:[in partner]],0),FALSE)</f>
        <v>#N/A</v>
      </c>
      <c r="W261" t="e">
        <f>VLOOKUP($E261,Facilities!$B:$W,MATCH(W$2,Table1[[#Headers],[Facility Name]:[in partner]],0),FALSE)</f>
        <v>#N/A</v>
      </c>
      <c r="X261" t="e">
        <f>VLOOKUP($E261,Facilities!$B:$W,MATCH(X$2,Table1[[#Headers],[Facility Name]:[in partner]],0),FALSE)</f>
        <v>#N/A</v>
      </c>
    </row>
    <row r="262" spans="1:24">
      <c r="A262" s="6" t="s">
        <v>1576</v>
      </c>
      <c r="B262" s="6" t="s">
        <v>1577</v>
      </c>
      <c r="C262" s="6" t="s">
        <v>956</v>
      </c>
      <c r="D262" s="6" t="s">
        <v>967</v>
      </c>
      <c r="E262" s="6" t="s">
        <v>565</v>
      </c>
      <c r="F262" t="str">
        <f>VLOOKUP($E262,Facilities!$B:$W,MATCH(F$2,Table1[[#Headers],[Facility Name]:[in partner]],0),FALSE)</f>
        <v>10 King Street</v>
      </c>
      <c r="G262" t="str">
        <f>VLOOKUP($E262,Facilities!$B:$W,MATCH(G$2,Table1[[#Headers],[Facility Name]:[in partner]],0),FALSE)</f>
        <v>Franklin</v>
      </c>
      <c r="H262" t="str">
        <f>VLOOKUP($E262,Facilities!$B:$W,MATCH(H$2,Table1[[#Headers],[Facility Name]:[in partner]],0),FALSE)</f>
        <v>Council-owned</v>
      </c>
      <c r="I262" t="str">
        <f>VLOOKUP($E262,Facilities!$B:$W,MATCH(I$2,Table1[[#Headers],[Facility Name]:[in partner]],0),FALSE)</f>
        <v>Connected Communities</v>
      </c>
      <c r="J262" t="str">
        <f>VLOOKUP($E262,Facilities!$B:$W,MATCH(J$2,Table1[[#Headers],[Facility Name]:[in partner]],0),FALSE)</f>
        <v>Council led</v>
      </c>
      <c r="K262" t="str">
        <f>VLOOKUP($E262,Facilities!$B:$W,MATCH(K$2,Table1[[#Headers],[Facility Name]:[in partner]],0),FALSE)</f>
        <v>Community Library</v>
      </c>
      <c r="L262" t="str">
        <f>VLOOKUP($E262,Facilities!$B:$W,MATCH(L$2,Table1[[#Headers],[Facility Name]:[in partner]],0),FALSE)</f>
        <v>N</v>
      </c>
      <c r="M262" t="str">
        <f>VLOOKUP($E262,Facilities!$B:$W,MATCH(M$2,Table1[[#Headers],[Facility Name]:[in partner]],0),FALSE)</f>
        <v>Internally operated</v>
      </c>
      <c r="N262">
        <f>VLOOKUP($E262,Facilities!$B:$W,MATCH(N$2,Table1[[#Headers],[Facility Name]:[in partner]],0),FALSE)</f>
        <v>0</v>
      </c>
      <c r="O262" t="str">
        <f>VLOOKUP($E262,Facilities!$B:$W,MATCH(O$2,Table1[[#Headers],[Facility Name]:[in partner]],0),FALSE)</f>
        <v>Lead and Coach</v>
      </c>
      <c r="P262">
        <f>VLOOKUP($E262,Facilities!$B:$W,MATCH(P$2,Table1[[#Headers],[Facility Name]:[in partner]],0),FALSE)</f>
        <v>0</v>
      </c>
      <c r="Q262">
        <f>VLOOKUP($E262,Facilities!$B:$W,MATCH(Q$2,Table1[[#Headers],[Facility Name]:[in partner]],0),FALSE)</f>
        <v>0</v>
      </c>
      <c r="R262">
        <f>VLOOKUP($E262,Facilities!$B:$W,MATCH(R$2,Table1[[#Headers],[Facility Name]:[in partner]],0),FALSE)</f>
        <v>0</v>
      </c>
      <c r="S262" t="str">
        <f>VLOOKUP($E262,Facilities!$B:$W,MATCH(S$2,Table1[[#Headers],[Facility Name]:[in partner]],0),FALSE)</f>
        <v>Y</v>
      </c>
      <c r="T262">
        <f>VLOOKUP($E262,Facilities!$B:$W,MATCH(T$2,Table1[[#Headers],[Facility Name]:[in partner]],0),FALSE)</f>
        <v>0</v>
      </c>
      <c r="U262">
        <f>VLOOKUP($E262,Facilities!$B:$W,MATCH(U$2,Table1[[#Headers],[Facility Name]:[in partner]],0),FALSE)</f>
        <v>0</v>
      </c>
      <c r="V262" t="e">
        <f>VLOOKUP($E262,Facilities!$B:$W,MATCH(V$2,Table1[[#Headers],[Facility Name]:[in partner]],0),FALSE)</f>
        <v>#N/A</v>
      </c>
      <c r="W262" t="str">
        <f>VLOOKUP($E262,Facilities!$B:$W,MATCH(W$2,Table1[[#Headers],[Facility Name]:[in partner]],0),FALSE)</f>
        <v>N</v>
      </c>
      <c r="X262" t="e">
        <f>VLOOKUP($E262,Facilities!$B:$W,MATCH(X$2,Table1[[#Headers],[Facility Name]:[in partner]],0),FALSE)</f>
        <v>#N/A</v>
      </c>
    </row>
    <row r="263" spans="1:24">
      <c r="A263" s="6" t="s">
        <v>1578</v>
      </c>
      <c r="B263" s="6" t="s">
        <v>1113</v>
      </c>
      <c r="C263" s="6" t="s">
        <v>960</v>
      </c>
      <c r="D263" s="6" t="s">
        <v>981</v>
      </c>
      <c r="E263" s="6" t="s">
        <v>1579</v>
      </c>
      <c r="F263" t="e">
        <f>VLOOKUP($E263,Facilities!$B:$W,MATCH(F$2,Table1[[#Headers],[Facility Name]:[in partner]],0),FALSE)</f>
        <v>#N/A</v>
      </c>
      <c r="G263" t="e">
        <f>VLOOKUP($E263,Facilities!$B:$W,MATCH(G$2,Table1[[#Headers],[Facility Name]:[in partner]],0),FALSE)</f>
        <v>#N/A</v>
      </c>
      <c r="H263" t="e">
        <f>VLOOKUP($E263,Facilities!$B:$W,MATCH(H$2,Table1[[#Headers],[Facility Name]:[in partner]],0),FALSE)</f>
        <v>#N/A</v>
      </c>
      <c r="I263" t="e">
        <f>VLOOKUP($E263,Facilities!$B:$W,MATCH(I$2,Table1[[#Headers],[Facility Name]:[in partner]],0),FALSE)</f>
        <v>#N/A</v>
      </c>
      <c r="J263" t="e">
        <f>VLOOKUP($E263,Facilities!$B:$W,MATCH(J$2,Table1[[#Headers],[Facility Name]:[in partner]],0),FALSE)</f>
        <v>#N/A</v>
      </c>
      <c r="K263" t="e">
        <f>VLOOKUP($E263,Facilities!$B:$W,MATCH(K$2,Table1[[#Headers],[Facility Name]:[in partner]],0),FALSE)</f>
        <v>#N/A</v>
      </c>
      <c r="L263" t="e">
        <f>VLOOKUP($E263,Facilities!$B:$W,MATCH(L$2,Table1[[#Headers],[Facility Name]:[in partner]],0),FALSE)</f>
        <v>#N/A</v>
      </c>
      <c r="M263" t="e">
        <f>VLOOKUP($E263,Facilities!$B:$W,MATCH(M$2,Table1[[#Headers],[Facility Name]:[in partner]],0),FALSE)</f>
        <v>#N/A</v>
      </c>
      <c r="N263" t="e">
        <f>VLOOKUP($E263,Facilities!$B:$W,MATCH(N$2,Table1[[#Headers],[Facility Name]:[in partner]],0),FALSE)</f>
        <v>#N/A</v>
      </c>
      <c r="O263" t="e">
        <f>VLOOKUP($E263,Facilities!$B:$W,MATCH(O$2,Table1[[#Headers],[Facility Name]:[in partner]],0),FALSE)</f>
        <v>#N/A</v>
      </c>
      <c r="P263" t="e">
        <f>VLOOKUP($E263,Facilities!$B:$W,MATCH(P$2,Table1[[#Headers],[Facility Name]:[in partner]],0),FALSE)</f>
        <v>#N/A</v>
      </c>
      <c r="Q263" t="e">
        <f>VLOOKUP($E263,Facilities!$B:$W,MATCH(Q$2,Table1[[#Headers],[Facility Name]:[in partner]],0),FALSE)</f>
        <v>#N/A</v>
      </c>
      <c r="R263" t="e">
        <f>VLOOKUP($E263,Facilities!$B:$W,MATCH(R$2,Table1[[#Headers],[Facility Name]:[in partner]],0),FALSE)</f>
        <v>#N/A</v>
      </c>
      <c r="S263" t="e">
        <f>VLOOKUP($E263,Facilities!$B:$W,MATCH(S$2,Table1[[#Headers],[Facility Name]:[in partner]],0),FALSE)</f>
        <v>#N/A</v>
      </c>
      <c r="T263" t="e">
        <f>VLOOKUP($E263,Facilities!$B:$W,MATCH(T$2,Table1[[#Headers],[Facility Name]:[in partner]],0),FALSE)</f>
        <v>#N/A</v>
      </c>
      <c r="U263" t="e">
        <f>VLOOKUP($E263,Facilities!$B:$W,MATCH(U$2,Table1[[#Headers],[Facility Name]:[in partner]],0),FALSE)</f>
        <v>#N/A</v>
      </c>
      <c r="V263" t="e">
        <f>VLOOKUP($E263,Facilities!$B:$W,MATCH(V$2,Table1[[#Headers],[Facility Name]:[in partner]],0),FALSE)</f>
        <v>#N/A</v>
      </c>
      <c r="W263" t="e">
        <f>VLOOKUP($E263,Facilities!$B:$W,MATCH(W$2,Table1[[#Headers],[Facility Name]:[in partner]],0),FALSE)</f>
        <v>#N/A</v>
      </c>
      <c r="X263" t="e">
        <f>VLOOKUP($E263,Facilities!$B:$W,MATCH(X$2,Table1[[#Headers],[Facility Name]:[in partner]],0),FALSE)</f>
        <v>#N/A</v>
      </c>
    </row>
    <row r="264" spans="1:24">
      <c r="A264" s="6" t="s">
        <v>1580</v>
      </c>
      <c r="B264" s="6" t="s">
        <v>1581</v>
      </c>
      <c r="C264" s="6" t="s">
        <v>973</v>
      </c>
      <c r="D264" s="6" t="s">
        <v>981</v>
      </c>
      <c r="E264" s="6" t="s">
        <v>1582</v>
      </c>
      <c r="F264" t="e">
        <f>VLOOKUP($E264,Facilities!$B:$W,MATCH(F$2,Table1[[#Headers],[Facility Name]:[in partner]],0),FALSE)</f>
        <v>#N/A</v>
      </c>
      <c r="G264" t="e">
        <f>VLOOKUP($E264,Facilities!$B:$W,MATCH(G$2,Table1[[#Headers],[Facility Name]:[in partner]],0),FALSE)</f>
        <v>#N/A</v>
      </c>
      <c r="H264" t="e">
        <f>VLOOKUP($E264,Facilities!$B:$W,MATCH(H$2,Table1[[#Headers],[Facility Name]:[in partner]],0),FALSE)</f>
        <v>#N/A</v>
      </c>
      <c r="I264" t="e">
        <f>VLOOKUP($E264,Facilities!$B:$W,MATCH(I$2,Table1[[#Headers],[Facility Name]:[in partner]],0),FALSE)</f>
        <v>#N/A</v>
      </c>
      <c r="J264" t="e">
        <f>VLOOKUP($E264,Facilities!$B:$W,MATCH(J$2,Table1[[#Headers],[Facility Name]:[in partner]],0),FALSE)</f>
        <v>#N/A</v>
      </c>
      <c r="K264" t="e">
        <f>VLOOKUP($E264,Facilities!$B:$W,MATCH(K$2,Table1[[#Headers],[Facility Name]:[in partner]],0),FALSE)</f>
        <v>#N/A</v>
      </c>
      <c r="L264" t="e">
        <f>VLOOKUP($E264,Facilities!$B:$W,MATCH(L$2,Table1[[#Headers],[Facility Name]:[in partner]],0),FALSE)</f>
        <v>#N/A</v>
      </c>
      <c r="M264" t="e">
        <f>VLOOKUP($E264,Facilities!$B:$W,MATCH(M$2,Table1[[#Headers],[Facility Name]:[in partner]],0),FALSE)</f>
        <v>#N/A</v>
      </c>
      <c r="N264" t="e">
        <f>VLOOKUP($E264,Facilities!$B:$W,MATCH(N$2,Table1[[#Headers],[Facility Name]:[in partner]],0),FALSE)</f>
        <v>#N/A</v>
      </c>
      <c r="O264" t="e">
        <f>VLOOKUP($E264,Facilities!$B:$W,MATCH(O$2,Table1[[#Headers],[Facility Name]:[in partner]],0),FALSE)</f>
        <v>#N/A</v>
      </c>
      <c r="P264" t="e">
        <f>VLOOKUP($E264,Facilities!$B:$W,MATCH(P$2,Table1[[#Headers],[Facility Name]:[in partner]],0),FALSE)</f>
        <v>#N/A</v>
      </c>
      <c r="Q264" t="e">
        <f>VLOOKUP($E264,Facilities!$B:$W,MATCH(Q$2,Table1[[#Headers],[Facility Name]:[in partner]],0),FALSE)</f>
        <v>#N/A</v>
      </c>
      <c r="R264" t="e">
        <f>VLOOKUP($E264,Facilities!$B:$W,MATCH(R$2,Table1[[#Headers],[Facility Name]:[in partner]],0),FALSE)</f>
        <v>#N/A</v>
      </c>
      <c r="S264" t="e">
        <f>VLOOKUP($E264,Facilities!$B:$W,MATCH(S$2,Table1[[#Headers],[Facility Name]:[in partner]],0),FALSE)</f>
        <v>#N/A</v>
      </c>
      <c r="T264" t="e">
        <f>VLOOKUP($E264,Facilities!$B:$W,MATCH(T$2,Table1[[#Headers],[Facility Name]:[in partner]],0),FALSE)</f>
        <v>#N/A</v>
      </c>
      <c r="U264" t="e">
        <f>VLOOKUP($E264,Facilities!$B:$W,MATCH(U$2,Table1[[#Headers],[Facility Name]:[in partner]],0),FALSE)</f>
        <v>#N/A</v>
      </c>
      <c r="V264" t="e">
        <f>VLOOKUP($E264,Facilities!$B:$W,MATCH(V$2,Table1[[#Headers],[Facility Name]:[in partner]],0),FALSE)</f>
        <v>#N/A</v>
      </c>
      <c r="W264" t="e">
        <f>VLOOKUP($E264,Facilities!$B:$W,MATCH(W$2,Table1[[#Headers],[Facility Name]:[in partner]],0),FALSE)</f>
        <v>#N/A</v>
      </c>
      <c r="X264" t="e">
        <f>VLOOKUP($E264,Facilities!$B:$W,MATCH(X$2,Table1[[#Headers],[Facility Name]:[in partner]],0),FALSE)</f>
        <v>#N/A</v>
      </c>
    </row>
    <row r="265" spans="1:24">
      <c r="A265" s="6" t="s">
        <v>1583</v>
      </c>
      <c r="B265" s="6" t="s">
        <v>1584</v>
      </c>
      <c r="C265" s="6" t="s">
        <v>956</v>
      </c>
      <c r="D265" s="6" t="s">
        <v>967</v>
      </c>
      <c r="E265" s="6" t="s">
        <v>168</v>
      </c>
      <c r="F265" t="str">
        <f>VLOOKUP($E265,Facilities!$B:$W,MATCH(F$2,Table1[[#Headers],[Facility Name]:[in partner]],0),FALSE)</f>
        <v>7 Hill Rd</v>
      </c>
      <c r="G265" t="str">
        <f>VLOOKUP($E265,Facilities!$B:$W,MATCH(G$2,Table1[[#Headers],[Facility Name]:[in partner]],0),FALSE)</f>
        <v>Manurewa</v>
      </c>
      <c r="H265" t="str">
        <f>VLOOKUP($E265,Facilities!$B:$W,MATCH(H$2,Table1[[#Headers],[Facility Name]:[in partner]],0),FALSE)</f>
        <v>Council-owned</v>
      </c>
      <c r="I265" t="str">
        <f>VLOOKUP($E265,Facilities!$B:$W,MATCH(I$2,Table1[[#Headers],[Facility Name]:[in partner]],0),FALSE)</f>
        <v>Connected Communities</v>
      </c>
      <c r="J265" t="str">
        <f>VLOOKUP($E265,Facilities!$B:$W,MATCH(J$2,Table1[[#Headers],[Facility Name]:[in partner]],0),FALSE)</f>
        <v>Council led</v>
      </c>
      <c r="K265" t="str">
        <f>VLOOKUP($E265,Facilities!$B:$W,MATCH(K$2,Table1[[#Headers],[Facility Name]:[in partner]],0),FALSE)</f>
        <v>Community Library</v>
      </c>
      <c r="L265" t="str">
        <f>VLOOKUP($E265,Facilities!$B:$W,MATCH(L$2,Table1[[#Headers],[Facility Name]:[in partner]],0),FALSE)</f>
        <v>Y</v>
      </c>
      <c r="M265" t="str">
        <f>VLOOKUP($E265,Facilities!$B:$W,MATCH(M$2,Table1[[#Headers],[Facility Name]:[in partner]],0),FALSE)</f>
        <v>Internally operated</v>
      </c>
      <c r="N265">
        <f>VLOOKUP($E265,Facilities!$B:$W,MATCH(N$2,Table1[[#Headers],[Facility Name]:[in partner]],0),FALSE)</f>
        <v>0</v>
      </c>
      <c r="O265" t="str">
        <f>VLOOKUP($E265,Facilities!$B:$W,MATCH(O$2,Table1[[#Headers],[Facility Name]:[in partner]],0),FALSE)</f>
        <v>Lead and Coach</v>
      </c>
      <c r="P265">
        <f>VLOOKUP($E265,Facilities!$B:$W,MATCH(P$2,Table1[[#Headers],[Facility Name]:[in partner]],0),FALSE)</f>
        <v>0</v>
      </c>
      <c r="Q265">
        <f>VLOOKUP($E265,Facilities!$B:$W,MATCH(Q$2,Table1[[#Headers],[Facility Name]:[in partner]],0),FALSE)</f>
        <v>0</v>
      </c>
      <c r="R265">
        <f>VLOOKUP($E265,Facilities!$B:$W,MATCH(R$2,Table1[[#Headers],[Facility Name]:[in partner]],0),FALSE)</f>
        <v>0</v>
      </c>
      <c r="S265" t="str">
        <f>VLOOKUP($E265,Facilities!$B:$W,MATCH(S$2,Table1[[#Headers],[Facility Name]:[in partner]],0),FALSE)</f>
        <v>Y</v>
      </c>
      <c r="T265">
        <f>VLOOKUP($E265,Facilities!$B:$W,MATCH(T$2,Table1[[#Headers],[Facility Name]:[in partner]],0),FALSE)</f>
        <v>0</v>
      </c>
      <c r="U265">
        <f>VLOOKUP($E265,Facilities!$B:$W,MATCH(U$2,Table1[[#Headers],[Facility Name]:[in partner]],0),FALSE)</f>
        <v>0</v>
      </c>
      <c r="V265" t="str">
        <f>VLOOKUP($E265,Facilities!$B:$W,MATCH(V$2,Table1[[#Headers],[Facility Name]:[in partner]],0),FALSE)</f>
        <v>Manurewa Library</v>
      </c>
      <c r="W265" t="str">
        <f>VLOOKUP($E265,Facilities!$B:$W,MATCH(W$2,Table1[[#Headers],[Facility Name]:[in partner]],0),FALSE)</f>
        <v>Y</v>
      </c>
      <c r="X265" t="e">
        <f>VLOOKUP($E265,Facilities!$B:$W,MATCH(X$2,Table1[[#Headers],[Facility Name]:[in partner]],0),FALSE)</f>
        <v>#N/A</v>
      </c>
    </row>
    <row r="266" spans="1:24">
      <c r="A266" s="6" t="s">
        <v>1585</v>
      </c>
      <c r="B266" s="6" t="s">
        <v>1586</v>
      </c>
      <c r="C266" s="6" t="s">
        <v>963</v>
      </c>
      <c r="D266" s="6" t="s">
        <v>964</v>
      </c>
      <c r="E266" s="6" t="s">
        <v>1587</v>
      </c>
      <c r="F266" t="e">
        <f>VLOOKUP($E266,Facilities!$B:$W,MATCH(F$2,Table1[[#Headers],[Facility Name]:[in partner]],0),FALSE)</f>
        <v>#N/A</v>
      </c>
      <c r="G266" t="e">
        <f>VLOOKUP($E266,Facilities!$B:$W,MATCH(G$2,Table1[[#Headers],[Facility Name]:[in partner]],0),FALSE)</f>
        <v>#N/A</v>
      </c>
      <c r="H266" t="e">
        <f>VLOOKUP($E266,Facilities!$B:$W,MATCH(H$2,Table1[[#Headers],[Facility Name]:[in partner]],0),FALSE)</f>
        <v>#N/A</v>
      </c>
      <c r="I266" t="e">
        <f>VLOOKUP($E266,Facilities!$B:$W,MATCH(I$2,Table1[[#Headers],[Facility Name]:[in partner]],0),FALSE)</f>
        <v>#N/A</v>
      </c>
      <c r="J266" t="e">
        <f>VLOOKUP($E266,Facilities!$B:$W,MATCH(J$2,Table1[[#Headers],[Facility Name]:[in partner]],0),FALSE)</f>
        <v>#N/A</v>
      </c>
      <c r="K266" t="e">
        <f>VLOOKUP($E266,Facilities!$B:$W,MATCH(K$2,Table1[[#Headers],[Facility Name]:[in partner]],0),FALSE)</f>
        <v>#N/A</v>
      </c>
      <c r="L266" t="e">
        <f>VLOOKUP($E266,Facilities!$B:$W,MATCH(L$2,Table1[[#Headers],[Facility Name]:[in partner]],0),FALSE)</f>
        <v>#N/A</v>
      </c>
      <c r="M266" t="e">
        <f>VLOOKUP($E266,Facilities!$B:$W,MATCH(M$2,Table1[[#Headers],[Facility Name]:[in partner]],0),FALSE)</f>
        <v>#N/A</v>
      </c>
      <c r="N266" t="e">
        <f>VLOOKUP($E266,Facilities!$B:$W,MATCH(N$2,Table1[[#Headers],[Facility Name]:[in partner]],0),FALSE)</f>
        <v>#N/A</v>
      </c>
      <c r="O266" t="e">
        <f>VLOOKUP($E266,Facilities!$B:$W,MATCH(O$2,Table1[[#Headers],[Facility Name]:[in partner]],0),FALSE)</f>
        <v>#N/A</v>
      </c>
      <c r="P266" t="e">
        <f>VLOOKUP($E266,Facilities!$B:$W,MATCH(P$2,Table1[[#Headers],[Facility Name]:[in partner]],0),FALSE)</f>
        <v>#N/A</v>
      </c>
      <c r="Q266" t="e">
        <f>VLOOKUP($E266,Facilities!$B:$W,MATCH(Q$2,Table1[[#Headers],[Facility Name]:[in partner]],0),FALSE)</f>
        <v>#N/A</v>
      </c>
      <c r="R266" t="e">
        <f>VLOOKUP($E266,Facilities!$B:$W,MATCH(R$2,Table1[[#Headers],[Facility Name]:[in partner]],0),FALSE)</f>
        <v>#N/A</v>
      </c>
      <c r="S266" t="e">
        <f>VLOOKUP($E266,Facilities!$B:$W,MATCH(S$2,Table1[[#Headers],[Facility Name]:[in partner]],0),FALSE)</f>
        <v>#N/A</v>
      </c>
      <c r="T266" t="e">
        <f>VLOOKUP($E266,Facilities!$B:$W,MATCH(T$2,Table1[[#Headers],[Facility Name]:[in partner]],0),FALSE)</f>
        <v>#N/A</v>
      </c>
      <c r="U266" t="e">
        <f>VLOOKUP($E266,Facilities!$B:$W,MATCH(U$2,Table1[[#Headers],[Facility Name]:[in partner]],0),FALSE)</f>
        <v>#N/A</v>
      </c>
      <c r="V266" t="e">
        <f>VLOOKUP($E266,Facilities!$B:$W,MATCH(V$2,Table1[[#Headers],[Facility Name]:[in partner]],0),FALSE)</f>
        <v>#N/A</v>
      </c>
      <c r="W266" t="e">
        <f>VLOOKUP($E266,Facilities!$B:$W,MATCH(W$2,Table1[[#Headers],[Facility Name]:[in partner]],0),FALSE)</f>
        <v>#N/A</v>
      </c>
      <c r="X266" t="e">
        <f>VLOOKUP($E266,Facilities!$B:$W,MATCH(X$2,Table1[[#Headers],[Facility Name]:[in partner]],0),FALSE)</f>
        <v>#N/A</v>
      </c>
    </row>
    <row r="267" spans="1:24">
      <c r="A267" s="6" t="s">
        <v>1588</v>
      </c>
      <c r="B267" s="6" t="s">
        <v>1589</v>
      </c>
      <c r="C267" s="6" t="s">
        <v>973</v>
      </c>
      <c r="D267" s="6" t="s">
        <v>957</v>
      </c>
      <c r="E267" s="6" t="s">
        <v>223</v>
      </c>
      <c r="F267" t="str">
        <f>VLOOKUP($E267,Facilities!$B:$W,MATCH(F$2,Table1[[#Headers],[Facility Name]:[in partner]],0),FALSE)</f>
        <v>160R Murphys Road</v>
      </c>
      <c r="G267" t="str">
        <f>VLOOKUP($E267,Facilities!$B:$W,MATCH(G$2,Table1[[#Headers],[Facility Name]:[in partner]],0),FALSE)</f>
        <v>Howick</v>
      </c>
      <c r="H267" t="str">
        <f>VLOOKUP($E267,Facilities!$B:$W,MATCH(H$2,Table1[[#Headers],[Facility Name]:[in partner]],0),FALSE)</f>
        <v>Council-owned</v>
      </c>
      <c r="I267" t="str">
        <f>VLOOKUP($E267,Facilities!$B:$W,MATCH(I$2,Table1[[#Headers],[Facility Name]:[in partner]],0),FALSE)</f>
        <v>Connected Communities</v>
      </c>
      <c r="J267" t="str">
        <f>VLOOKUP($E267,Facilities!$B:$W,MATCH(J$2,Table1[[#Headers],[Facility Name]:[in partner]],0),FALSE)</f>
        <v>Community led</v>
      </c>
      <c r="K267" t="str">
        <f>VLOOKUP($E267,Facilities!$B:$W,MATCH(K$2,Table1[[#Headers],[Facility Name]:[in partner]],0),FALSE)</f>
        <v>Rural Hall</v>
      </c>
      <c r="L267" t="str">
        <f>VLOOKUP($E267,Facilities!$B:$W,MATCH(L$2,Table1[[#Headers],[Facility Name]:[in partner]],0),FALSE)</f>
        <v>Y</v>
      </c>
      <c r="M267" t="str">
        <f>VLOOKUP($E267,Facilities!$B:$W,MATCH(M$2,Table1[[#Headers],[Facility Name]:[in partner]],0),FALSE)</f>
        <v>Service agreement</v>
      </c>
      <c r="N267">
        <f>VLOOKUP($E267,Facilities!$B:$W,MATCH(N$2,Table1[[#Headers],[Facility Name]:[in partner]],0),FALSE)</f>
        <v>0</v>
      </c>
      <c r="O267" t="str">
        <f>VLOOKUP($E267,Facilities!$B:$W,MATCH(O$2,Table1[[#Headers],[Facility Name]:[in partner]],0),FALSE)</f>
        <v>Place &amp; Partner Specialists (Community)</v>
      </c>
      <c r="P267">
        <f>VLOOKUP($E267,Facilities!$B:$W,MATCH(P$2,Table1[[#Headers],[Facility Name]:[in partner]],0),FALSE)</f>
        <v>0</v>
      </c>
      <c r="Q267">
        <f>VLOOKUP($E267,Facilities!$B:$W,MATCH(Q$2,Table1[[#Headers],[Facility Name]:[in partner]],0),FALSE)</f>
        <v>0</v>
      </c>
      <c r="R267">
        <f>VLOOKUP($E267,Facilities!$B:$W,MATCH(R$2,Table1[[#Headers],[Facility Name]:[in partner]],0),FALSE)</f>
        <v>0</v>
      </c>
      <c r="S267">
        <f>VLOOKUP($E267,Facilities!$B:$W,MATCH(S$2,Table1[[#Headers],[Facility Name]:[in partner]],0),FALSE)</f>
        <v>0</v>
      </c>
      <c r="T267" t="str">
        <f>VLOOKUP($E267,Facilities!$B:$W,MATCH(T$2,Table1[[#Headers],[Facility Name]:[in partner]],0),FALSE)</f>
        <v>Y</v>
      </c>
      <c r="U267">
        <f>VLOOKUP($E267,Facilities!$B:$W,MATCH(U$2,Table1[[#Headers],[Facility Name]:[in partner]],0),FALSE)</f>
        <v>0</v>
      </c>
      <c r="V267" t="str">
        <f>VLOOKUP($E267,Facilities!$B:$W,MATCH(V$2,Table1[[#Headers],[Facility Name]:[in partner]],0),FALSE)</f>
        <v>Old Flat Bush School Hall</v>
      </c>
      <c r="W267" t="str">
        <f>VLOOKUP($E267,Facilities!$B:$W,MATCH(W$2,Table1[[#Headers],[Facility Name]:[in partner]],0),FALSE)</f>
        <v>N</v>
      </c>
      <c r="X267" t="str">
        <f>VLOOKUP($E267,Facilities!$B:$W,MATCH(X$2,Table1[[#Headers],[Facility Name]:[in partner]],0),FALSE)</f>
        <v>Old Flat Bush School Hall</v>
      </c>
    </row>
    <row r="268" spans="1:24">
      <c r="A268" s="6" t="s">
        <v>1590</v>
      </c>
      <c r="B268" s="6" t="s">
        <v>1591</v>
      </c>
      <c r="C268" s="6" t="s">
        <v>956</v>
      </c>
      <c r="D268" s="6" t="s">
        <v>967</v>
      </c>
      <c r="E268" s="6" t="s">
        <v>1592</v>
      </c>
      <c r="F268" t="e">
        <f>VLOOKUP($E268,Facilities!$B:$W,MATCH(F$2,Table1[[#Headers],[Facility Name]:[in partner]],0),FALSE)</f>
        <v>#N/A</v>
      </c>
      <c r="G268" t="e">
        <f>VLOOKUP($E268,Facilities!$B:$W,MATCH(G$2,Table1[[#Headers],[Facility Name]:[in partner]],0),FALSE)</f>
        <v>#N/A</v>
      </c>
      <c r="H268" t="e">
        <f>VLOOKUP($E268,Facilities!$B:$W,MATCH(H$2,Table1[[#Headers],[Facility Name]:[in partner]],0),FALSE)</f>
        <v>#N/A</v>
      </c>
      <c r="I268" t="e">
        <f>VLOOKUP($E268,Facilities!$B:$W,MATCH(I$2,Table1[[#Headers],[Facility Name]:[in partner]],0),FALSE)</f>
        <v>#N/A</v>
      </c>
      <c r="J268" t="e">
        <f>VLOOKUP($E268,Facilities!$B:$W,MATCH(J$2,Table1[[#Headers],[Facility Name]:[in partner]],0),FALSE)</f>
        <v>#N/A</v>
      </c>
      <c r="K268" t="e">
        <f>VLOOKUP($E268,Facilities!$B:$W,MATCH(K$2,Table1[[#Headers],[Facility Name]:[in partner]],0),FALSE)</f>
        <v>#N/A</v>
      </c>
      <c r="L268" t="e">
        <f>VLOOKUP($E268,Facilities!$B:$W,MATCH(L$2,Table1[[#Headers],[Facility Name]:[in partner]],0),FALSE)</f>
        <v>#N/A</v>
      </c>
      <c r="M268" t="e">
        <f>VLOOKUP($E268,Facilities!$B:$W,MATCH(M$2,Table1[[#Headers],[Facility Name]:[in partner]],0),FALSE)</f>
        <v>#N/A</v>
      </c>
      <c r="N268" t="e">
        <f>VLOOKUP($E268,Facilities!$B:$W,MATCH(N$2,Table1[[#Headers],[Facility Name]:[in partner]],0),FALSE)</f>
        <v>#N/A</v>
      </c>
      <c r="O268" t="e">
        <f>VLOOKUP($E268,Facilities!$B:$W,MATCH(O$2,Table1[[#Headers],[Facility Name]:[in partner]],0),FALSE)</f>
        <v>#N/A</v>
      </c>
      <c r="P268" t="e">
        <f>VLOOKUP($E268,Facilities!$B:$W,MATCH(P$2,Table1[[#Headers],[Facility Name]:[in partner]],0),FALSE)</f>
        <v>#N/A</v>
      </c>
      <c r="Q268" t="e">
        <f>VLOOKUP($E268,Facilities!$B:$W,MATCH(Q$2,Table1[[#Headers],[Facility Name]:[in partner]],0),FALSE)</f>
        <v>#N/A</v>
      </c>
      <c r="R268" t="e">
        <f>VLOOKUP($E268,Facilities!$B:$W,MATCH(R$2,Table1[[#Headers],[Facility Name]:[in partner]],0),FALSE)</f>
        <v>#N/A</v>
      </c>
      <c r="S268" t="e">
        <f>VLOOKUP($E268,Facilities!$B:$W,MATCH(S$2,Table1[[#Headers],[Facility Name]:[in partner]],0),FALSE)</f>
        <v>#N/A</v>
      </c>
      <c r="T268" t="e">
        <f>VLOOKUP($E268,Facilities!$B:$W,MATCH(T$2,Table1[[#Headers],[Facility Name]:[in partner]],0),FALSE)</f>
        <v>#N/A</v>
      </c>
      <c r="U268" t="e">
        <f>VLOOKUP($E268,Facilities!$B:$W,MATCH(U$2,Table1[[#Headers],[Facility Name]:[in partner]],0),FALSE)</f>
        <v>#N/A</v>
      </c>
      <c r="V268" t="e">
        <f>VLOOKUP($E268,Facilities!$B:$W,MATCH(V$2,Table1[[#Headers],[Facility Name]:[in partner]],0),FALSE)</f>
        <v>#N/A</v>
      </c>
      <c r="W268" t="e">
        <f>VLOOKUP($E268,Facilities!$B:$W,MATCH(W$2,Table1[[#Headers],[Facility Name]:[in partner]],0),FALSE)</f>
        <v>#N/A</v>
      </c>
      <c r="X268" t="e">
        <f>VLOOKUP($E268,Facilities!$B:$W,MATCH(X$2,Table1[[#Headers],[Facility Name]:[in partner]],0),FALSE)</f>
        <v>#N/A</v>
      </c>
    </row>
    <row r="269" spans="1:24">
      <c r="A269" s="6" t="s">
        <v>1593</v>
      </c>
      <c r="B269" s="6" t="s">
        <v>1594</v>
      </c>
      <c r="C269" s="6" t="s">
        <v>956</v>
      </c>
      <c r="D269" s="6" t="s">
        <v>1171</v>
      </c>
      <c r="E269" s="6" t="s">
        <v>1595</v>
      </c>
      <c r="F269" t="e">
        <f>VLOOKUP($E269,Facilities!$B:$W,MATCH(F$2,Table1[[#Headers],[Facility Name]:[in partner]],0),FALSE)</f>
        <v>#N/A</v>
      </c>
      <c r="G269" t="e">
        <f>VLOOKUP($E269,Facilities!$B:$W,MATCH(G$2,Table1[[#Headers],[Facility Name]:[in partner]],0),FALSE)</f>
        <v>#N/A</v>
      </c>
      <c r="H269" t="e">
        <f>VLOOKUP($E269,Facilities!$B:$W,MATCH(H$2,Table1[[#Headers],[Facility Name]:[in partner]],0),FALSE)</f>
        <v>#N/A</v>
      </c>
      <c r="I269" t="e">
        <f>VLOOKUP($E269,Facilities!$B:$W,MATCH(I$2,Table1[[#Headers],[Facility Name]:[in partner]],0),FALSE)</f>
        <v>#N/A</v>
      </c>
      <c r="J269" t="e">
        <f>VLOOKUP($E269,Facilities!$B:$W,MATCH(J$2,Table1[[#Headers],[Facility Name]:[in partner]],0),FALSE)</f>
        <v>#N/A</v>
      </c>
      <c r="K269" t="e">
        <f>VLOOKUP($E269,Facilities!$B:$W,MATCH(K$2,Table1[[#Headers],[Facility Name]:[in partner]],0),FALSE)</f>
        <v>#N/A</v>
      </c>
      <c r="L269" t="e">
        <f>VLOOKUP($E269,Facilities!$B:$W,MATCH(L$2,Table1[[#Headers],[Facility Name]:[in partner]],0),FALSE)</f>
        <v>#N/A</v>
      </c>
      <c r="M269" t="e">
        <f>VLOOKUP($E269,Facilities!$B:$W,MATCH(M$2,Table1[[#Headers],[Facility Name]:[in partner]],0),FALSE)</f>
        <v>#N/A</v>
      </c>
      <c r="N269" t="e">
        <f>VLOOKUP($E269,Facilities!$B:$W,MATCH(N$2,Table1[[#Headers],[Facility Name]:[in partner]],0),FALSE)</f>
        <v>#N/A</v>
      </c>
      <c r="O269" t="e">
        <f>VLOOKUP($E269,Facilities!$B:$W,MATCH(O$2,Table1[[#Headers],[Facility Name]:[in partner]],0),FALSE)</f>
        <v>#N/A</v>
      </c>
      <c r="P269" t="e">
        <f>VLOOKUP($E269,Facilities!$B:$W,MATCH(P$2,Table1[[#Headers],[Facility Name]:[in partner]],0),FALSE)</f>
        <v>#N/A</v>
      </c>
      <c r="Q269" t="e">
        <f>VLOOKUP($E269,Facilities!$B:$W,MATCH(Q$2,Table1[[#Headers],[Facility Name]:[in partner]],0),FALSE)</f>
        <v>#N/A</v>
      </c>
      <c r="R269" t="e">
        <f>VLOOKUP($E269,Facilities!$B:$W,MATCH(R$2,Table1[[#Headers],[Facility Name]:[in partner]],0),FALSE)</f>
        <v>#N/A</v>
      </c>
      <c r="S269" t="e">
        <f>VLOOKUP($E269,Facilities!$B:$W,MATCH(S$2,Table1[[#Headers],[Facility Name]:[in partner]],0),FALSE)</f>
        <v>#N/A</v>
      </c>
      <c r="T269" t="e">
        <f>VLOOKUP($E269,Facilities!$B:$W,MATCH(T$2,Table1[[#Headers],[Facility Name]:[in partner]],0),FALSE)</f>
        <v>#N/A</v>
      </c>
      <c r="U269" t="e">
        <f>VLOOKUP($E269,Facilities!$B:$W,MATCH(U$2,Table1[[#Headers],[Facility Name]:[in partner]],0),FALSE)</f>
        <v>#N/A</v>
      </c>
      <c r="V269" t="e">
        <f>VLOOKUP($E269,Facilities!$B:$W,MATCH(V$2,Table1[[#Headers],[Facility Name]:[in partner]],0),FALSE)</f>
        <v>#N/A</v>
      </c>
      <c r="W269" t="e">
        <f>VLOOKUP($E269,Facilities!$B:$W,MATCH(W$2,Table1[[#Headers],[Facility Name]:[in partner]],0),FALSE)</f>
        <v>#N/A</v>
      </c>
      <c r="X269" t="e">
        <f>VLOOKUP($E269,Facilities!$B:$W,MATCH(X$2,Table1[[#Headers],[Facility Name]:[in partner]],0),FALSE)</f>
        <v>#N/A</v>
      </c>
    </row>
    <row r="270" spans="1:24">
      <c r="A270" s="6" t="s">
        <v>1596</v>
      </c>
      <c r="B270" s="6" t="s">
        <v>1597</v>
      </c>
      <c r="C270" s="6" t="s">
        <v>963</v>
      </c>
      <c r="D270" s="6" t="s">
        <v>964</v>
      </c>
      <c r="E270" s="6" t="s">
        <v>154</v>
      </c>
      <c r="F270" t="str">
        <f>VLOOKUP($E270,Facilities!$B:$W,MATCH(F$2,Table1[[#Headers],[Facility Name]:[in partner]],0),FALSE)</f>
        <v>Corner Bader Drive and Orly Avenue</v>
      </c>
      <c r="G270" t="str">
        <f>VLOOKUP($E270,Facilities!$B:$W,MATCH(G$2,Table1[[#Headers],[Facility Name]:[in partner]],0),FALSE)</f>
        <v>Mangere-Otahuhu</v>
      </c>
      <c r="H270" t="str">
        <f>VLOOKUP($E270,Facilities!$B:$W,MATCH(H$2,Table1[[#Headers],[Facility Name]:[in partner]],0),FALSE)</f>
        <v>Council-owned</v>
      </c>
      <c r="I270" t="str">
        <f>VLOOKUP($E270,Facilities!$B:$W,MATCH(I$2,Table1[[#Headers],[Facility Name]:[in partner]],0),FALSE)</f>
        <v>Connected Communities</v>
      </c>
      <c r="J270" t="str">
        <f>VLOOKUP($E270,Facilities!$B:$W,MATCH(J$2,Table1[[#Headers],[Facility Name]:[in partner]],0),FALSE)</f>
        <v>Council led</v>
      </c>
      <c r="K270" t="str">
        <f>VLOOKUP($E270,Facilities!$B:$W,MATCH(K$2,Table1[[#Headers],[Facility Name]:[in partner]],0),FALSE)</f>
        <v>Arts &amp; Culture</v>
      </c>
      <c r="L270" t="str">
        <f>VLOOKUP($E270,Facilities!$B:$W,MATCH(L$2,Table1[[#Headers],[Facility Name]:[in partner]],0),FALSE)</f>
        <v>Y</v>
      </c>
      <c r="M270" t="str">
        <f>VLOOKUP($E270,Facilities!$B:$W,MATCH(M$2,Table1[[#Headers],[Facility Name]:[in partner]],0),FALSE)</f>
        <v>Internally operated</v>
      </c>
      <c r="N270">
        <f>VLOOKUP($E270,Facilities!$B:$W,MATCH(N$2,Table1[[#Headers],[Facility Name]:[in partner]],0),FALSE)</f>
        <v>0</v>
      </c>
      <c r="O270" t="str">
        <f>VLOOKUP($E270,Facilities!$B:$W,MATCH(O$2,Table1[[#Headers],[Facility Name]:[in partner]],0),FALSE)</f>
        <v>Lead and Coach</v>
      </c>
      <c r="P270">
        <f>VLOOKUP($E270,Facilities!$B:$W,MATCH(P$2,Table1[[#Headers],[Facility Name]:[in partner]],0),FALSE)</f>
        <v>0</v>
      </c>
      <c r="Q270">
        <f>VLOOKUP($E270,Facilities!$B:$W,MATCH(Q$2,Table1[[#Headers],[Facility Name]:[in partner]],0),FALSE)</f>
        <v>0</v>
      </c>
      <c r="R270" t="str">
        <f>VLOOKUP($E270,Facilities!$B:$W,MATCH(R$2,Table1[[#Headers],[Facility Name]:[in partner]],0),FALSE)</f>
        <v>Y</v>
      </c>
      <c r="S270">
        <f>VLOOKUP($E270,Facilities!$B:$W,MATCH(S$2,Table1[[#Headers],[Facility Name]:[in partner]],0),FALSE)</f>
        <v>0</v>
      </c>
      <c r="T270">
        <f>VLOOKUP($E270,Facilities!$B:$W,MATCH(T$2,Table1[[#Headers],[Facility Name]:[in partner]],0),FALSE)</f>
        <v>0</v>
      </c>
      <c r="U270">
        <f>VLOOKUP($E270,Facilities!$B:$W,MATCH(U$2,Table1[[#Headers],[Facility Name]:[in partner]],0),FALSE)</f>
        <v>0</v>
      </c>
      <c r="V270" t="str">
        <f>VLOOKUP($E270,Facilities!$B:$W,MATCH(V$2,Table1[[#Headers],[Facility Name]:[in partner]],0),FALSE)</f>
        <v>Māngere Arts Centre - Ngā Tohu o Uenuku</v>
      </c>
      <c r="W270" t="str">
        <f>VLOOKUP($E270,Facilities!$B:$W,MATCH(W$2,Table1[[#Headers],[Facility Name]:[in partner]],0),FALSE)</f>
        <v>Y</v>
      </c>
      <c r="X270" t="e">
        <f>VLOOKUP($E270,Facilities!$B:$W,MATCH(X$2,Table1[[#Headers],[Facility Name]:[in partner]],0),FALSE)</f>
        <v>#N/A</v>
      </c>
    </row>
    <row r="271" spans="1:24">
      <c r="A271" s="6" t="s">
        <v>1598</v>
      </c>
      <c r="B271" s="6" t="s">
        <v>1599</v>
      </c>
      <c r="C271" s="6" t="s">
        <v>963</v>
      </c>
      <c r="D271" s="6" t="s">
        <v>1081</v>
      </c>
      <c r="E271" s="6" t="s">
        <v>1600</v>
      </c>
      <c r="F271" t="e">
        <f>VLOOKUP($E271,Facilities!$B:$W,MATCH(F$2,Table1[[#Headers],[Facility Name]:[in partner]],0),FALSE)</f>
        <v>#N/A</v>
      </c>
      <c r="G271" t="e">
        <f>VLOOKUP($E271,Facilities!$B:$W,MATCH(G$2,Table1[[#Headers],[Facility Name]:[in partner]],0),FALSE)</f>
        <v>#N/A</v>
      </c>
      <c r="H271" t="e">
        <f>VLOOKUP($E271,Facilities!$B:$W,MATCH(H$2,Table1[[#Headers],[Facility Name]:[in partner]],0),FALSE)</f>
        <v>#N/A</v>
      </c>
      <c r="I271" t="e">
        <f>VLOOKUP($E271,Facilities!$B:$W,MATCH(I$2,Table1[[#Headers],[Facility Name]:[in partner]],0),FALSE)</f>
        <v>#N/A</v>
      </c>
      <c r="J271" t="e">
        <f>VLOOKUP($E271,Facilities!$B:$W,MATCH(J$2,Table1[[#Headers],[Facility Name]:[in partner]],0),FALSE)</f>
        <v>#N/A</v>
      </c>
      <c r="K271" t="e">
        <f>VLOOKUP($E271,Facilities!$B:$W,MATCH(K$2,Table1[[#Headers],[Facility Name]:[in partner]],0),FALSE)</f>
        <v>#N/A</v>
      </c>
      <c r="L271" t="e">
        <f>VLOOKUP($E271,Facilities!$B:$W,MATCH(L$2,Table1[[#Headers],[Facility Name]:[in partner]],0),FALSE)</f>
        <v>#N/A</v>
      </c>
      <c r="M271" t="e">
        <f>VLOOKUP($E271,Facilities!$B:$W,MATCH(M$2,Table1[[#Headers],[Facility Name]:[in partner]],0),FALSE)</f>
        <v>#N/A</v>
      </c>
      <c r="N271" t="e">
        <f>VLOOKUP($E271,Facilities!$B:$W,MATCH(N$2,Table1[[#Headers],[Facility Name]:[in partner]],0),FALSE)</f>
        <v>#N/A</v>
      </c>
      <c r="O271" t="e">
        <f>VLOOKUP($E271,Facilities!$B:$W,MATCH(O$2,Table1[[#Headers],[Facility Name]:[in partner]],0),FALSE)</f>
        <v>#N/A</v>
      </c>
      <c r="P271" t="e">
        <f>VLOOKUP($E271,Facilities!$B:$W,MATCH(P$2,Table1[[#Headers],[Facility Name]:[in partner]],0),FALSE)</f>
        <v>#N/A</v>
      </c>
      <c r="Q271" t="e">
        <f>VLOOKUP($E271,Facilities!$B:$W,MATCH(Q$2,Table1[[#Headers],[Facility Name]:[in partner]],0),FALSE)</f>
        <v>#N/A</v>
      </c>
      <c r="R271" t="e">
        <f>VLOOKUP($E271,Facilities!$B:$W,MATCH(R$2,Table1[[#Headers],[Facility Name]:[in partner]],0),FALSE)</f>
        <v>#N/A</v>
      </c>
      <c r="S271" t="e">
        <f>VLOOKUP($E271,Facilities!$B:$W,MATCH(S$2,Table1[[#Headers],[Facility Name]:[in partner]],0),FALSE)</f>
        <v>#N/A</v>
      </c>
      <c r="T271" t="e">
        <f>VLOOKUP($E271,Facilities!$B:$W,MATCH(T$2,Table1[[#Headers],[Facility Name]:[in partner]],0),FALSE)</f>
        <v>#N/A</v>
      </c>
      <c r="U271" t="e">
        <f>VLOOKUP($E271,Facilities!$B:$W,MATCH(U$2,Table1[[#Headers],[Facility Name]:[in partner]],0),FALSE)</f>
        <v>#N/A</v>
      </c>
      <c r="V271" t="e">
        <f>VLOOKUP($E271,Facilities!$B:$W,MATCH(V$2,Table1[[#Headers],[Facility Name]:[in partner]],0),FALSE)</f>
        <v>#N/A</v>
      </c>
      <c r="W271" t="e">
        <f>VLOOKUP($E271,Facilities!$B:$W,MATCH(W$2,Table1[[#Headers],[Facility Name]:[in partner]],0),FALSE)</f>
        <v>#N/A</v>
      </c>
      <c r="X271" t="e">
        <f>VLOOKUP($E271,Facilities!$B:$W,MATCH(X$2,Table1[[#Headers],[Facility Name]:[in partner]],0),FALSE)</f>
        <v>#N/A</v>
      </c>
    </row>
    <row r="272" spans="1:24">
      <c r="A272" s="6" t="s">
        <v>1601</v>
      </c>
      <c r="B272" s="6" t="s">
        <v>1602</v>
      </c>
      <c r="C272" s="6" t="s">
        <v>956</v>
      </c>
      <c r="D272" s="6" t="s">
        <v>967</v>
      </c>
      <c r="E272" s="6" t="s">
        <v>1603</v>
      </c>
      <c r="F272" t="e">
        <f>VLOOKUP($E272,Facilities!$B:$W,MATCH(F$2,Table1[[#Headers],[Facility Name]:[in partner]],0),FALSE)</f>
        <v>#N/A</v>
      </c>
      <c r="G272" t="e">
        <f>VLOOKUP($E272,Facilities!$B:$W,MATCH(G$2,Table1[[#Headers],[Facility Name]:[in partner]],0),FALSE)</f>
        <v>#N/A</v>
      </c>
      <c r="H272" t="e">
        <f>VLOOKUP($E272,Facilities!$B:$W,MATCH(H$2,Table1[[#Headers],[Facility Name]:[in partner]],0),FALSE)</f>
        <v>#N/A</v>
      </c>
      <c r="I272" t="e">
        <f>VLOOKUP($E272,Facilities!$B:$W,MATCH(I$2,Table1[[#Headers],[Facility Name]:[in partner]],0),FALSE)</f>
        <v>#N/A</v>
      </c>
      <c r="J272" t="e">
        <f>VLOOKUP($E272,Facilities!$B:$W,MATCH(J$2,Table1[[#Headers],[Facility Name]:[in partner]],0),FALSE)</f>
        <v>#N/A</v>
      </c>
      <c r="K272" t="e">
        <f>VLOOKUP($E272,Facilities!$B:$W,MATCH(K$2,Table1[[#Headers],[Facility Name]:[in partner]],0),FALSE)</f>
        <v>#N/A</v>
      </c>
      <c r="L272" t="e">
        <f>VLOOKUP($E272,Facilities!$B:$W,MATCH(L$2,Table1[[#Headers],[Facility Name]:[in partner]],0),FALSE)</f>
        <v>#N/A</v>
      </c>
      <c r="M272" t="e">
        <f>VLOOKUP($E272,Facilities!$B:$W,MATCH(M$2,Table1[[#Headers],[Facility Name]:[in partner]],0),FALSE)</f>
        <v>#N/A</v>
      </c>
      <c r="N272" t="e">
        <f>VLOOKUP($E272,Facilities!$B:$W,MATCH(N$2,Table1[[#Headers],[Facility Name]:[in partner]],0),FALSE)</f>
        <v>#N/A</v>
      </c>
      <c r="O272" t="e">
        <f>VLOOKUP($E272,Facilities!$B:$W,MATCH(O$2,Table1[[#Headers],[Facility Name]:[in partner]],0),FALSE)</f>
        <v>#N/A</v>
      </c>
      <c r="P272" t="e">
        <f>VLOOKUP($E272,Facilities!$B:$W,MATCH(P$2,Table1[[#Headers],[Facility Name]:[in partner]],0),FALSE)</f>
        <v>#N/A</v>
      </c>
      <c r="Q272" t="e">
        <f>VLOOKUP($E272,Facilities!$B:$W,MATCH(Q$2,Table1[[#Headers],[Facility Name]:[in partner]],0),FALSE)</f>
        <v>#N/A</v>
      </c>
      <c r="R272" t="e">
        <f>VLOOKUP($E272,Facilities!$B:$W,MATCH(R$2,Table1[[#Headers],[Facility Name]:[in partner]],0),FALSE)</f>
        <v>#N/A</v>
      </c>
      <c r="S272" t="e">
        <f>VLOOKUP($E272,Facilities!$B:$W,MATCH(S$2,Table1[[#Headers],[Facility Name]:[in partner]],0),FALSE)</f>
        <v>#N/A</v>
      </c>
      <c r="T272" t="e">
        <f>VLOOKUP($E272,Facilities!$B:$W,MATCH(T$2,Table1[[#Headers],[Facility Name]:[in partner]],0),FALSE)</f>
        <v>#N/A</v>
      </c>
      <c r="U272" t="e">
        <f>VLOOKUP($E272,Facilities!$B:$W,MATCH(U$2,Table1[[#Headers],[Facility Name]:[in partner]],0),FALSE)</f>
        <v>#N/A</v>
      </c>
      <c r="V272" t="e">
        <f>VLOOKUP($E272,Facilities!$B:$W,MATCH(V$2,Table1[[#Headers],[Facility Name]:[in partner]],0),FALSE)</f>
        <v>#N/A</v>
      </c>
      <c r="W272" t="e">
        <f>VLOOKUP($E272,Facilities!$B:$W,MATCH(W$2,Table1[[#Headers],[Facility Name]:[in partner]],0),FALSE)</f>
        <v>#N/A</v>
      </c>
      <c r="X272" t="e">
        <f>VLOOKUP($E272,Facilities!$B:$W,MATCH(X$2,Table1[[#Headers],[Facility Name]:[in partner]],0),FALSE)</f>
        <v>#N/A</v>
      </c>
    </row>
    <row r="273" spans="1:24">
      <c r="A273" s="6" t="s">
        <v>1604</v>
      </c>
      <c r="B273" s="6" t="s">
        <v>1605</v>
      </c>
      <c r="C273" s="6" t="s">
        <v>973</v>
      </c>
      <c r="D273" s="6" t="s">
        <v>957</v>
      </c>
      <c r="E273" s="6" t="s">
        <v>1606</v>
      </c>
      <c r="F273" t="e">
        <f>VLOOKUP($E273,Facilities!$B:$W,MATCH(F$2,Table1[[#Headers],[Facility Name]:[in partner]],0),FALSE)</f>
        <v>#N/A</v>
      </c>
      <c r="G273" t="e">
        <f>VLOOKUP($E273,Facilities!$B:$W,MATCH(G$2,Table1[[#Headers],[Facility Name]:[in partner]],0),FALSE)</f>
        <v>#N/A</v>
      </c>
      <c r="H273" t="e">
        <f>VLOOKUP($E273,Facilities!$B:$W,MATCH(H$2,Table1[[#Headers],[Facility Name]:[in partner]],0),FALSE)</f>
        <v>#N/A</v>
      </c>
      <c r="I273" t="e">
        <f>VLOOKUP($E273,Facilities!$B:$W,MATCH(I$2,Table1[[#Headers],[Facility Name]:[in partner]],0),FALSE)</f>
        <v>#N/A</v>
      </c>
      <c r="J273" t="e">
        <f>VLOOKUP($E273,Facilities!$B:$W,MATCH(J$2,Table1[[#Headers],[Facility Name]:[in partner]],0),FALSE)</f>
        <v>#N/A</v>
      </c>
      <c r="K273" t="e">
        <f>VLOOKUP($E273,Facilities!$B:$W,MATCH(K$2,Table1[[#Headers],[Facility Name]:[in partner]],0),FALSE)</f>
        <v>#N/A</v>
      </c>
      <c r="L273" t="e">
        <f>VLOOKUP($E273,Facilities!$B:$W,MATCH(L$2,Table1[[#Headers],[Facility Name]:[in partner]],0),FALSE)</f>
        <v>#N/A</v>
      </c>
      <c r="M273" t="e">
        <f>VLOOKUP($E273,Facilities!$B:$W,MATCH(M$2,Table1[[#Headers],[Facility Name]:[in partner]],0),FALSE)</f>
        <v>#N/A</v>
      </c>
      <c r="N273" t="e">
        <f>VLOOKUP($E273,Facilities!$B:$W,MATCH(N$2,Table1[[#Headers],[Facility Name]:[in partner]],0),FALSE)</f>
        <v>#N/A</v>
      </c>
      <c r="O273" t="e">
        <f>VLOOKUP($E273,Facilities!$B:$W,MATCH(O$2,Table1[[#Headers],[Facility Name]:[in partner]],0),FALSE)</f>
        <v>#N/A</v>
      </c>
      <c r="P273" t="e">
        <f>VLOOKUP($E273,Facilities!$B:$W,MATCH(P$2,Table1[[#Headers],[Facility Name]:[in partner]],0),FALSE)</f>
        <v>#N/A</v>
      </c>
      <c r="Q273" t="e">
        <f>VLOOKUP($E273,Facilities!$B:$W,MATCH(Q$2,Table1[[#Headers],[Facility Name]:[in partner]],0),FALSE)</f>
        <v>#N/A</v>
      </c>
      <c r="R273" t="e">
        <f>VLOOKUP($E273,Facilities!$B:$W,MATCH(R$2,Table1[[#Headers],[Facility Name]:[in partner]],0),FALSE)</f>
        <v>#N/A</v>
      </c>
      <c r="S273" t="e">
        <f>VLOOKUP($E273,Facilities!$B:$W,MATCH(S$2,Table1[[#Headers],[Facility Name]:[in partner]],0),FALSE)</f>
        <v>#N/A</v>
      </c>
      <c r="T273" t="e">
        <f>VLOOKUP($E273,Facilities!$B:$W,MATCH(T$2,Table1[[#Headers],[Facility Name]:[in partner]],0),FALSE)</f>
        <v>#N/A</v>
      </c>
      <c r="U273" t="e">
        <f>VLOOKUP($E273,Facilities!$B:$W,MATCH(U$2,Table1[[#Headers],[Facility Name]:[in partner]],0),FALSE)</f>
        <v>#N/A</v>
      </c>
      <c r="V273" t="e">
        <f>VLOOKUP($E273,Facilities!$B:$W,MATCH(V$2,Table1[[#Headers],[Facility Name]:[in partner]],0),FALSE)</f>
        <v>#N/A</v>
      </c>
      <c r="W273" t="e">
        <f>VLOOKUP($E273,Facilities!$B:$W,MATCH(W$2,Table1[[#Headers],[Facility Name]:[in partner]],0),FALSE)</f>
        <v>#N/A</v>
      </c>
      <c r="X273" t="e">
        <f>VLOOKUP($E273,Facilities!$B:$W,MATCH(X$2,Table1[[#Headers],[Facility Name]:[in partner]],0),FALSE)</f>
        <v>#N/A</v>
      </c>
    </row>
    <row r="274" spans="1:24">
      <c r="A274" s="6" t="s">
        <v>1607</v>
      </c>
      <c r="B274" s="6" t="s">
        <v>1364</v>
      </c>
      <c r="C274" s="6" t="s">
        <v>963</v>
      </c>
      <c r="D274" s="6" t="s">
        <v>957</v>
      </c>
      <c r="E274" s="6" t="s">
        <v>1365</v>
      </c>
      <c r="F274" t="e">
        <f>VLOOKUP($E274,Facilities!$B:$W,MATCH(F$2,Table1[[#Headers],[Facility Name]:[in partner]],0),FALSE)</f>
        <v>#N/A</v>
      </c>
      <c r="G274" t="e">
        <f>VLOOKUP($E274,Facilities!$B:$W,MATCH(G$2,Table1[[#Headers],[Facility Name]:[in partner]],0),FALSE)</f>
        <v>#N/A</v>
      </c>
      <c r="H274" t="e">
        <f>VLOOKUP($E274,Facilities!$B:$W,MATCH(H$2,Table1[[#Headers],[Facility Name]:[in partner]],0),FALSE)</f>
        <v>#N/A</v>
      </c>
      <c r="I274" t="e">
        <f>VLOOKUP($E274,Facilities!$B:$W,MATCH(I$2,Table1[[#Headers],[Facility Name]:[in partner]],0),FALSE)</f>
        <v>#N/A</v>
      </c>
      <c r="J274" t="e">
        <f>VLOOKUP($E274,Facilities!$B:$W,MATCH(J$2,Table1[[#Headers],[Facility Name]:[in partner]],0),FALSE)</f>
        <v>#N/A</v>
      </c>
      <c r="K274" t="e">
        <f>VLOOKUP($E274,Facilities!$B:$W,MATCH(K$2,Table1[[#Headers],[Facility Name]:[in partner]],0),FALSE)</f>
        <v>#N/A</v>
      </c>
      <c r="L274" t="e">
        <f>VLOOKUP($E274,Facilities!$B:$W,MATCH(L$2,Table1[[#Headers],[Facility Name]:[in partner]],0),FALSE)</f>
        <v>#N/A</v>
      </c>
      <c r="M274" t="e">
        <f>VLOOKUP($E274,Facilities!$B:$W,MATCH(M$2,Table1[[#Headers],[Facility Name]:[in partner]],0),FALSE)</f>
        <v>#N/A</v>
      </c>
      <c r="N274" t="e">
        <f>VLOOKUP($E274,Facilities!$B:$W,MATCH(N$2,Table1[[#Headers],[Facility Name]:[in partner]],0),FALSE)</f>
        <v>#N/A</v>
      </c>
      <c r="O274" t="e">
        <f>VLOOKUP($E274,Facilities!$B:$W,MATCH(O$2,Table1[[#Headers],[Facility Name]:[in partner]],0),FALSE)</f>
        <v>#N/A</v>
      </c>
      <c r="P274" t="e">
        <f>VLOOKUP($E274,Facilities!$B:$W,MATCH(P$2,Table1[[#Headers],[Facility Name]:[in partner]],0),FALSE)</f>
        <v>#N/A</v>
      </c>
      <c r="Q274" t="e">
        <f>VLOOKUP($E274,Facilities!$B:$W,MATCH(Q$2,Table1[[#Headers],[Facility Name]:[in partner]],0),FALSE)</f>
        <v>#N/A</v>
      </c>
      <c r="R274" t="e">
        <f>VLOOKUP($E274,Facilities!$B:$W,MATCH(R$2,Table1[[#Headers],[Facility Name]:[in partner]],0),FALSE)</f>
        <v>#N/A</v>
      </c>
      <c r="S274" t="e">
        <f>VLOOKUP($E274,Facilities!$B:$W,MATCH(S$2,Table1[[#Headers],[Facility Name]:[in partner]],0),FALSE)</f>
        <v>#N/A</v>
      </c>
      <c r="T274" t="e">
        <f>VLOOKUP($E274,Facilities!$B:$W,MATCH(T$2,Table1[[#Headers],[Facility Name]:[in partner]],0),FALSE)</f>
        <v>#N/A</v>
      </c>
      <c r="U274" t="e">
        <f>VLOOKUP($E274,Facilities!$B:$W,MATCH(U$2,Table1[[#Headers],[Facility Name]:[in partner]],0),FALSE)</f>
        <v>#N/A</v>
      </c>
      <c r="V274" t="e">
        <f>VLOOKUP($E274,Facilities!$B:$W,MATCH(V$2,Table1[[#Headers],[Facility Name]:[in partner]],0),FALSE)</f>
        <v>#N/A</v>
      </c>
      <c r="W274" t="e">
        <f>VLOOKUP($E274,Facilities!$B:$W,MATCH(W$2,Table1[[#Headers],[Facility Name]:[in partner]],0),FALSE)</f>
        <v>#N/A</v>
      </c>
      <c r="X274" t="e">
        <f>VLOOKUP($E274,Facilities!$B:$W,MATCH(X$2,Table1[[#Headers],[Facility Name]:[in partner]],0),FALSE)</f>
        <v>#N/A</v>
      </c>
    </row>
    <row r="275" spans="1:24">
      <c r="A275" s="6" t="s">
        <v>1608</v>
      </c>
      <c r="B275" s="6" t="s">
        <v>1219</v>
      </c>
      <c r="C275" s="6" t="s">
        <v>956</v>
      </c>
      <c r="D275" s="6" t="s">
        <v>967</v>
      </c>
      <c r="E275" s="6" t="s">
        <v>506</v>
      </c>
      <c r="F275" t="str">
        <f>VLOOKUP($E275,Facilities!$B:$W,MATCH(F$2,Table1[[#Headers],[Facility Name]:[in partner]],0),FALSE)</f>
        <v>9 The Strand</v>
      </c>
      <c r="G275" t="str">
        <f>VLOOKUP($E275,Facilities!$B:$W,MATCH(G$2,Table1[[#Headers],[Facility Name]:[in partner]],0),FALSE)</f>
        <v>Devonport-Takapuna</v>
      </c>
      <c r="H275" t="str">
        <f>VLOOKUP($E275,Facilities!$B:$W,MATCH(H$2,Table1[[#Headers],[Facility Name]:[in partner]],0),FALSE)</f>
        <v>Council-owned</v>
      </c>
      <c r="I275" t="str">
        <f>VLOOKUP($E275,Facilities!$B:$W,MATCH(I$2,Table1[[#Headers],[Facility Name]:[in partner]],0),FALSE)</f>
        <v>Connected Communities</v>
      </c>
      <c r="J275" t="str">
        <f>VLOOKUP($E275,Facilities!$B:$W,MATCH(J$2,Table1[[#Headers],[Facility Name]:[in partner]],0),FALSE)</f>
        <v>Council led</v>
      </c>
      <c r="K275" t="str">
        <f>VLOOKUP($E275,Facilities!$B:$W,MATCH(K$2,Table1[[#Headers],[Facility Name]:[in partner]],0),FALSE)</f>
        <v>Community Library</v>
      </c>
      <c r="L275" t="str">
        <f>VLOOKUP($E275,Facilities!$B:$W,MATCH(L$2,Table1[[#Headers],[Facility Name]:[in partner]],0),FALSE)</f>
        <v>N</v>
      </c>
      <c r="M275" t="str">
        <f>VLOOKUP($E275,Facilities!$B:$W,MATCH(M$2,Table1[[#Headers],[Facility Name]:[in partner]],0),FALSE)</f>
        <v>Internally operated</v>
      </c>
      <c r="N275">
        <f>VLOOKUP($E275,Facilities!$B:$W,MATCH(N$2,Table1[[#Headers],[Facility Name]:[in partner]],0),FALSE)</f>
        <v>0</v>
      </c>
      <c r="O275" t="str">
        <f>VLOOKUP($E275,Facilities!$B:$W,MATCH(O$2,Table1[[#Headers],[Facility Name]:[in partner]],0),FALSE)</f>
        <v>Lead and Coach</v>
      </c>
      <c r="P275">
        <f>VLOOKUP($E275,Facilities!$B:$W,MATCH(P$2,Table1[[#Headers],[Facility Name]:[in partner]],0),FALSE)</f>
        <v>0</v>
      </c>
      <c r="Q275">
        <f>VLOOKUP($E275,Facilities!$B:$W,MATCH(Q$2,Table1[[#Headers],[Facility Name]:[in partner]],0),FALSE)</f>
        <v>0</v>
      </c>
      <c r="R275">
        <f>VLOOKUP($E275,Facilities!$B:$W,MATCH(R$2,Table1[[#Headers],[Facility Name]:[in partner]],0),FALSE)</f>
        <v>0</v>
      </c>
      <c r="S275" t="str">
        <f>VLOOKUP($E275,Facilities!$B:$W,MATCH(S$2,Table1[[#Headers],[Facility Name]:[in partner]],0),FALSE)</f>
        <v>Y</v>
      </c>
      <c r="T275">
        <f>VLOOKUP($E275,Facilities!$B:$W,MATCH(T$2,Table1[[#Headers],[Facility Name]:[in partner]],0),FALSE)</f>
        <v>0</v>
      </c>
      <c r="U275">
        <f>VLOOKUP($E275,Facilities!$B:$W,MATCH(U$2,Table1[[#Headers],[Facility Name]:[in partner]],0),FALSE)</f>
        <v>0</v>
      </c>
      <c r="V275" t="e">
        <f>VLOOKUP($E275,Facilities!$B:$W,MATCH(V$2,Table1[[#Headers],[Facility Name]:[in partner]],0),FALSE)</f>
        <v>#N/A</v>
      </c>
      <c r="W275" t="str">
        <f>VLOOKUP($E275,Facilities!$B:$W,MATCH(W$2,Table1[[#Headers],[Facility Name]:[in partner]],0),FALSE)</f>
        <v>N</v>
      </c>
      <c r="X275" t="e">
        <f>VLOOKUP($E275,Facilities!$B:$W,MATCH(X$2,Table1[[#Headers],[Facility Name]:[in partner]],0),FALSE)</f>
        <v>#N/A</v>
      </c>
    </row>
    <row r="276" spans="1:24">
      <c r="A276" s="6" t="s">
        <v>1609</v>
      </c>
      <c r="B276" s="6" t="s">
        <v>1281</v>
      </c>
      <c r="C276" s="6" t="s">
        <v>956</v>
      </c>
      <c r="D276" s="6" t="s">
        <v>957</v>
      </c>
      <c r="E276" s="6" t="s">
        <v>30</v>
      </c>
      <c r="F276" t="str">
        <f>VLOOKUP($E276,Facilities!$B:$W,MATCH(F$2,Table1[[#Headers],[Facility Name]:[in partner]],0),FALSE)</f>
        <v>Cnr Rawene Road &amp;, Hinemoa Street</v>
      </c>
      <c r="G276" t="str">
        <f>VLOOKUP($E276,Facilities!$B:$W,MATCH(G$2,Table1[[#Headers],[Facility Name]:[in partner]],0),FALSE)</f>
        <v>Kaipatiki</v>
      </c>
      <c r="H276" t="str">
        <f>VLOOKUP($E276,Facilities!$B:$W,MATCH(H$2,Table1[[#Headers],[Facility Name]:[in partner]],0),FALSE)</f>
        <v>Council-owned</v>
      </c>
      <c r="I276" t="str">
        <f>VLOOKUP($E276,Facilities!$B:$W,MATCH(I$2,Table1[[#Headers],[Facility Name]:[in partner]],0),FALSE)</f>
        <v>Connected Communities</v>
      </c>
      <c r="J276" t="str">
        <f>VLOOKUP($E276,Facilities!$B:$W,MATCH(J$2,Table1[[#Headers],[Facility Name]:[in partner]],0),FALSE)</f>
        <v>Council led</v>
      </c>
      <c r="K276" t="str">
        <f>VLOOKUP($E276,Facilities!$B:$W,MATCH(K$2,Table1[[#Headers],[Facility Name]:[in partner]],0),FALSE)</f>
        <v>Community Library</v>
      </c>
      <c r="L276" t="str">
        <f>VLOOKUP($E276,Facilities!$B:$W,MATCH(L$2,Table1[[#Headers],[Facility Name]:[in partner]],0),FALSE)</f>
        <v>Y</v>
      </c>
      <c r="M276" t="str">
        <f>VLOOKUP($E276,Facilities!$B:$W,MATCH(M$2,Table1[[#Headers],[Facility Name]:[in partner]],0),FALSE)</f>
        <v>Internally operated</v>
      </c>
      <c r="N276">
        <f>VLOOKUP($E276,Facilities!$B:$W,MATCH(N$2,Table1[[#Headers],[Facility Name]:[in partner]],0),FALSE)</f>
        <v>0</v>
      </c>
      <c r="O276" t="str">
        <f>VLOOKUP($E276,Facilities!$B:$W,MATCH(O$2,Table1[[#Headers],[Facility Name]:[in partner]],0),FALSE)</f>
        <v>Lead and Coach</v>
      </c>
      <c r="P276">
        <f>VLOOKUP($E276,Facilities!$B:$W,MATCH(P$2,Table1[[#Headers],[Facility Name]:[in partner]],0),FALSE)</f>
        <v>0</v>
      </c>
      <c r="Q276">
        <f>VLOOKUP($E276,Facilities!$B:$W,MATCH(Q$2,Table1[[#Headers],[Facility Name]:[in partner]],0),FALSE)</f>
        <v>0</v>
      </c>
      <c r="R276">
        <f>VLOOKUP($E276,Facilities!$B:$W,MATCH(R$2,Table1[[#Headers],[Facility Name]:[in partner]],0),FALSE)</f>
        <v>0</v>
      </c>
      <c r="S276" t="str">
        <f>VLOOKUP($E276,Facilities!$B:$W,MATCH(S$2,Table1[[#Headers],[Facility Name]:[in partner]],0),FALSE)</f>
        <v>Y</v>
      </c>
      <c r="T276">
        <f>VLOOKUP($E276,Facilities!$B:$W,MATCH(T$2,Table1[[#Headers],[Facility Name]:[in partner]],0),FALSE)</f>
        <v>0</v>
      </c>
      <c r="U276">
        <f>VLOOKUP($E276,Facilities!$B:$W,MATCH(U$2,Table1[[#Headers],[Facility Name]:[in partner]],0),FALSE)</f>
        <v>0</v>
      </c>
      <c r="V276" t="str">
        <f>VLOOKUP($E276,Facilities!$B:$W,MATCH(V$2,Table1[[#Headers],[Facility Name]:[in partner]],0),FALSE)</f>
        <v>Birkenhead Library</v>
      </c>
      <c r="W276" t="str">
        <f>VLOOKUP($E276,Facilities!$B:$W,MATCH(W$2,Table1[[#Headers],[Facility Name]:[in partner]],0),FALSE)</f>
        <v>Y</v>
      </c>
      <c r="X276" t="e">
        <f>VLOOKUP($E276,Facilities!$B:$W,MATCH(X$2,Table1[[#Headers],[Facility Name]:[in partner]],0),FALSE)</f>
        <v>#N/A</v>
      </c>
    </row>
    <row r="277" spans="1:24">
      <c r="A277" s="6" t="s">
        <v>1610</v>
      </c>
      <c r="B277" s="6" t="s">
        <v>1611</v>
      </c>
      <c r="C277" s="6" t="s">
        <v>960</v>
      </c>
      <c r="D277" s="6" t="s">
        <v>981</v>
      </c>
      <c r="E277" s="6" t="s">
        <v>28</v>
      </c>
      <c r="F277" t="str">
        <f>VLOOKUP($E277,Facilities!$B:$W,MATCH(F$2,Table1[[#Headers],[Facility Name]:[in partner]],0),FALSE)</f>
        <v>134 Birkdale Road</v>
      </c>
      <c r="G277" t="str">
        <f>VLOOKUP($E277,Facilities!$B:$W,MATCH(G$2,Table1[[#Headers],[Facility Name]:[in partner]],0),FALSE)</f>
        <v>Kaipatiki</v>
      </c>
      <c r="H277" t="str">
        <f>VLOOKUP($E277,Facilities!$B:$W,MATCH(H$2,Table1[[#Headers],[Facility Name]:[in partner]],0),FALSE)</f>
        <v>Council-owned</v>
      </c>
      <c r="I277" t="str">
        <f>VLOOKUP($E277,Facilities!$B:$W,MATCH(I$2,Table1[[#Headers],[Facility Name]:[in partner]],0),FALSE)</f>
        <v>Connected Communities</v>
      </c>
      <c r="J277" t="str">
        <f>VLOOKUP($E277,Facilities!$B:$W,MATCH(J$2,Table1[[#Headers],[Facility Name]:[in partner]],0),FALSE)</f>
        <v>Community led</v>
      </c>
      <c r="K277" t="str">
        <f>VLOOKUP($E277,Facilities!$B:$W,MATCH(K$2,Table1[[#Headers],[Facility Name]:[in partner]],0),FALSE)</f>
        <v>Community Centre</v>
      </c>
      <c r="L277" t="str">
        <f>VLOOKUP($E277,Facilities!$B:$W,MATCH(L$2,Table1[[#Headers],[Facility Name]:[in partner]],0),FALSE)</f>
        <v>Y</v>
      </c>
      <c r="M277" t="str">
        <f>VLOOKUP($E277,Facilities!$B:$W,MATCH(M$2,Table1[[#Headers],[Facility Name]:[in partner]],0),FALSE)</f>
        <v>Service agreement</v>
      </c>
      <c r="N277">
        <f>VLOOKUP($E277,Facilities!$B:$W,MATCH(N$2,Table1[[#Headers],[Facility Name]:[in partner]],0),FALSE)</f>
        <v>0</v>
      </c>
      <c r="O277" t="str">
        <f>VLOOKUP($E277,Facilities!$B:$W,MATCH(O$2,Table1[[#Headers],[Facility Name]:[in partner]],0),FALSE)</f>
        <v>Place &amp; Partner Specialists (Community)</v>
      </c>
      <c r="P277" t="str">
        <f>VLOOKUP($E277,Facilities!$B:$W,MATCH(P$2,Table1[[#Headers],[Facility Name]:[in partner]],0),FALSE)</f>
        <v>Y</v>
      </c>
      <c r="Q277">
        <f>VLOOKUP($E277,Facilities!$B:$W,MATCH(Q$2,Table1[[#Headers],[Facility Name]:[in partner]],0),FALSE)</f>
        <v>0</v>
      </c>
      <c r="R277">
        <f>VLOOKUP($E277,Facilities!$B:$W,MATCH(R$2,Table1[[#Headers],[Facility Name]:[in partner]],0),FALSE)</f>
        <v>0</v>
      </c>
      <c r="S277">
        <f>VLOOKUP($E277,Facilities!$B:$W,MATCH(S$2,Table1[[#Headers],[Facility Name]:[in partner]],0),FALSE)</f>
        <v>0</v>
      </c>
      <c r="T277">
        <f>VLOOKUP($E277,Facilities!$B:$W,MATCH(T$2,Table1[[#Headers],[Facility Name]:[in partner]],0),FALSE)</f>
        <v>0</v>
      </c>
      <c r="U277">
        <f>VLOOKUP($E277,Facilities!$B:$W,MATCH(U$2,Table1[[#Headers],[Facility Name]:[in partner]],0),FALSE)</f>
        <v>0</v>
      </c>
      <c r="V277" t="str">
        <f>VLOOKUP($E277,Facilities!$B:$W,MATCH(V$2,Table1[[#Headers],[Facility Name]:[in partner]],0),FALSE)</f>
        <v>Birkdale Community House</v>
      </c>
      <c r="W277" t="str">
        <f>VLOOKUP($E277,Facilities!$B:$W,MATCH(W$2,Table1[[#Headers],[Facility Name]:[in partner]],0),FALSE)</f>
        <v>N</v>
      </c>
      <c r="X277" t="str">
        <f>VLOOKUP($E277,Facilities!$B:$W,MATCH(X$2,Table1[[#Headers],[Facility Name]:[in partner]],0),FALSE)</f>
        <v>Birkdale Community House</v>
      </c>
    </row>
    <row r="278" spans="1:24">
      <c r="A278" s="6" t="s">
        <v>1612</v>
      </c>
      <c r="B278" s="6" t="s">
        <v>1613</v>
      </c>
      <c r="C278" s="6" t="s">
        <v>963</v>
      </c>
      <c r="D278" s="6" t="s">
        <v>1081</v>
      </c>
      <c r="E278" s="6" t="s">
        <v>1614</v>
      </c>
      <c r="F278" t="e">
        <f>VLOOKUP($E278,Facilities!$B:$W,MATCH(F$2,Table1[[#Headers],[Facility Name]:[in partner]],0),FALSE)</f>
        <v>#N/A</v>
      </c>
      <c r="G278" t="e">
        <f>VLOOKUP($E278,Facilities!$B:$W,MATCH(G$2,Table1[[#Headers],[Facility Name]:[in partner]],0),FALSE)</f>
        <v>#N/A</v>
      </c>
      <c r="H278" t="e">
        <f>VLOOKUP($E278,Facilities!$B:$W,MATCH(H$2,Table1[[#Headers],[Facility Name]:[in partner]],0),FALSE)</f>
        <v>#N/A</v>
      </c>
      <c r="I278" t="e">
        <f>VLOOKUP($E278,Facilities!$B:$W,MATCH(I$2,Table1[[#Headers],[Facility Name]:[in partner]],0),FALSE)</f>
        <v>#N/A</v>
      </c>
      <c r="J278" t="e">
        <f>VLOOKUP($E278,Facilities!$B:$W,MATCH(J$2,Table1[[#Headers],[Facility Name]:[in partner]],0),FALSE)</f>
        <v>#N/A</v>
      </c>
      <c r="K278" t="e">
        <f>VLOOKUP($E278,Facilities!$B:$W,MATCH(K$2,Table1[[#Headers],[Facility Name]:[in partner]],0),FALSE)</f>
        <v>#N/A</v>
      </c>
      <c r="L278" t="e">
        <f>VLOOKUP($E278,Facilities!$B:$W,MATCH(L$2,Table1[[#Headers],[Facility Name]:[in partner]],0),FALSE)</f>
        <v>#N/A</v>
      </c>
      <c r="M278" t="e">
        <f>VLOOKUP($E278,Facilities!$B:$W,MATCH(M$2,Table1[[#Headers],[Facility Name]:[in partner]],0),FALSE)</f>
        <v>#N/A</v>
      </c>
      <c r="N278" t="e">
        <f>VLOOKUP($E278,Facilities!$B:$W,MATCH(N$2,Table1[[#Headers],[Facility Name]:[in partner]],0),FALSE)</f>
        <v>#N/A</v>
      </c>
      <c r="O278" t="e">
        <f>VLOOKUP($E278,Facilities!$B:$W,MATCH(O$2,Table1[[#Headers],[Facility Name]:[in partner]],0),FALSE)</f>
        <v>#N/A</v>
      </c>
      <c r="P278" t="e">
        <f>VLOOKUP($E278,Facilities!$B:$W,MATCH(P$2,Table1[[#Headers],[Facility Name]:[in partner]],0),FALSE)</f>
        <v>#N/A</v>
      </c>
      <c r="Q278" t="e">
        <f>VLOOKUP($E278,Facilities!$B:$W,MATCH(Q$2,Table1[[#Headers],[Facility Name]:[in partner]],0),FALSE)</f>
        <v>#N/A</v>
      </c>
      <c r="R278" t="e">
        <f>VLOOKUP($E278,Facilities!$B:$W,MATCH(R$2,Table1[[#Headers],[Facility Name]:[in partner]],0),FALSE)</f>
        <v>#N/A</v>
      </c>
      <c r="S278" t="e">
        <f>VLOOKUP($E278,Facilities!$B:$W,MATCH(S$2,Table1[[#Headers],[Facility Name]:[in partner]],0),FALSE)</f>
        <v>#N/A</v>
      </c>
      <c r="T278" t="e">
        <f>VLOOKUP($E278,Facilities!$B:$W,MATCH(T$2,Table1[[#Headers],[Facility Name]:[in partner]],0),FALSE)</f>
        <v>#N/A</v>
      </c>
      <c r="U278" t="e">
        <f>VLOOKUP($E278,Facilities!$B:$W,MATCH(U$2,Table1[[#Headers],[Facility Name]:[in partner]],0),FALSE)</f>
        <v>#N/A</v>
      </c>
      <c r="V278" t="e">
        <f>VLOOKUP($E278,Facilities!$B:$W,MATCH(V$2,Table1[[#Headers],[Facility Name]:[in partner]],0),FALSE)</f>
        <v>#N/A</v>
      </c>
      <c r="W278" t="e">
        <f>VLOOKUP($E278,Facilities!$B:$W,MATCH(W$2,Table1[[#Headers],[Facility Name]:[in partner]],0),FALSE)</f>
        <v>#N/A</v>
      </c>
      <c r="X278" t="e">
        <f>VLOOKUP($E278,Facilities!$B:$W,MATCH(X$2,Table1[[#Headers],[Facility Name]:[in partner]],0),FALSE)</f>
        <v>#N/A</v>
      </c>
    </row>
    <row r="279" spans="1:24">
      <c r="A279" s="6" t="s">
        <v>1615</v>
      </c>
      <c r="B279" s="6" t="s">
        <v>1616</v>
      </c>
      <c r="C279" s="6" t="s">
        <v>973</v>
      </c>
      <c r="D279" s="6" t="s">
        <v>957</v>
      </c>
      <c r="E279" s="6" t="s">
        <v>494</v>
      </c>
      <c r="F279" t="e">
        <f>VLOOKUP($E279,Facilities!$B:$W,MATCH(F$2,Table1[[#Headers],[Facility Name]:[in partner]],0),FALSE)</f>
        <v>#N/A</v>
      </c>
      <c r="G279" t="e">
        <f>VLOOKUP($E279,Facilities!$B:$W,MATCH(G$2,Table1[[#Headers],[Facility Name]:[in partner]],0),FALSE)</f>
        <v>#N/A</v>
      </c>
      <c r="H279" t="e">
        <f>VLOOKUP($E279,Facilities!$B:$W,MATCH(H$2,Table1[[#Headers],[Facility Name]:[in partner]],0),FALSE)</f>
        <v>#N/A</v>
      </c>
      <c r="I279" t="e">
        <f>VLOOKUP($E279,Facilities!$B:$W,MATCH(I$2,Table1[[#Headers],[Facility Name]:[in partner]],0),FALSE)</f>
        <v>#N/A</v>
      </c>
      <c r="J279" t="e">
        <f>VLOOKUP($E279,Facilities!$B:$W,MATCH(J$2,Table1[[#Headers],[Facility Name]:[in partner]],0),FALSE)</f>
        <v>#N/A</v>
      </c>
      <c r="K279" t="e">
        <f>VLOOKUP($E279,Facilities!$B:$W,MATCH(K$2,Table1[[#Headers],[Facility Name]:[in partner]],0),FALSE)</f>
        <v>#N/A</v>
      </c>
      <c r="L279" t="e">
        <f>VLOOKUP($E279,Facilities!$B:$W,MATCH(L$2,Table1[[#Headers],[Facility Name]:[in partner]],0),FALSE)</f>
        <v>#N/A</v>
      </c>
      <c r="M279" t="e">
        <f>VLOOKUP($E279,Facilities!$B:$W,MATCH(M$2,Table1[[#Headers],[Facility Name]:[in partner]],0),FALSE)</f>
        <v>#N/A</v>
      </c>
      <c r="N279" t="e">
        <f>VLOOKUP($E279,Facilities!$B:$W,MATCH(N$2,Table1[[#Headers],[Facility Name]:[in partner]],0),FALSE)</f>
        <v>#N/A</v>
      </c>
      <c r="O279" t="e">
        <f>VLOOKUP($E279,Facilities!$B:$W,MATCH(O$2,Table1[[#Headers],[Facility Name]:[in partner]],0),FALSE)</f>
        <v>#N/A</v>
      </c>
      <c r="P279" t="e">
        <f>VLOOKUP($E279,Facilities!$B:$W,MATCH(P$2,Table1[[#Headers],[Facility Name]:[in partner]],0),FALSE)</f>
        <v>#N/A</v>
      </c>
      <c r="Q279" t="e">
        <f>VLOOKUP($E279,Facilities!$B:$W,MATCH(Q$2,Table1[[#Headers],[Facility Name]:[in partner]],0),FALSE)</f>
        <v>#N/A</v>
      </c>
      <c r="R279" t="e">
        <f>VLOOKUP($E279,Facilities!$B:$W,MATCH(R$2,Table1[[#Headers],[Facility Name]:[in partner]],0),FALSE)</f>
        <v>#N/A</v>
      </c>
      <c r="S279" t="e">
        <f>VLOOKUP($E279,Facilities!$B:$W,MATCH(S$2,Table1[[#Headers],[Facility Name]:[in partner]],0),FALSE)</f>
        <v>#N/A</v>
      </c>
      <c r="T279" t="e">
        <f>VLOOKUP($E279,Facilities!$B:$W,MATCH(T$2,Table1[[#Headers],[Facility Name]:[in partner]],0),FALSE)</f>
        <v>#N/A</v>
      </c>
      <c r="U279" t="e">
        <f>VLOOKUP($E279,Facilities!$B:$W,MATCH(U$2,Table1[[#Headers],[Facility Name]:[in partner]],0),FALSE)</f>
        <v>#N/A</v>
      </c>
      <c r="V279" t="e">
        <f>VLOOKUP($E279,Facilities!$B:$W,MATCH(V$2,Table1[[#Headers],[Facility Name]:[in partner]],0),FALSE)</f>
        <v>#N/A</v>
      </c>
      <c r="W279" t="e">
        <f>VLOOKUP($E279,Facilities!$B:$W,MATCH(W$2,Table1[[#Headers],[Facility Name]:[in partner]],0),FALSE)</f>
        <v>#N/A</v>
      </c>
      <c r="X279" t="e">
        <f>VLOOKUP($E279,Facilities!$B:$W,MATCH(X$2,Table1[[#Headers],[Facility Name]:[in partner]],0),FALSE)</f>
        <v>#N/A</v>
      </c>
    </row>
    <row r="280" spans="1:24">
      <c r="A280" s="6" t="s">
        <v>1617</v>
      </c>
      <c r="B280" s="6" t="s">
        <v>1618</v>
      </c>
      <c r="C280" s="6" t="s">
        <v>963</v>
      </c>
      <c r="D280" s="6" t="s">
        <v>964</v>
      </c>
      <c r="E280" s="6" t="s">
        <v>1619</v>
      </c>
      <c r="F280" t="e">
        <f>VLOOKUP($E280,Facilities!$B:$W,MATCH(F$2,Table1[[#Headers],[Facility Name]:[in partner]],0),FALSE)</f>
        <v>#N/A</v>
      </c>
      <c r="G280" t="e">
        <f>VLOOKUP($E280,Facilities!$B:$W,MATCH(G$2,Table1[[#Headers],[Facility Name]:[in partner]],0),FALSE)</f>
        <v>#N/A</v>
      </c>
      <c r="H280" t="e">
        <f>VLOOKUP($E280,Facilities!$B:$W,MATCH(H$2,Table1[[#Headers],[Facility Name]:[in partner]],0),FALSE)</f>
        <v>#N/A</v>
      </c>
      <c r="I280" t="e">
        <f>VLOOKUP($E280,Facilities!$B:$W,MATCH(I$2,Table1[[#Headers],[Facility Name]:[in partner]],0),FALSE)</f>
        <v>#N/A</v>
      </c>
      <c r="J280" t="e">
        <f>VLOOKUP($E280,Facilities!$B:$W,MATCH(J$2,Table1[[#Headers],[Facility Name]:[in partner]],0),FALSE)</f>
        <v>#N/A</v>
      </c>
      <c r="K280" t="e">
        <f>VLOOKUP($E280,Facilities!$B:$W,MATCH(K$2,Table1[[#Headers],[Facility Name]:[in partner]],0),FALSE)</f>
        <v>#N/A</v>
      </c>
      <c r="L280" t="e">
        <f>VLOOKUP($E280,Facilities!$B:$W,MATCH(L$2,Table1[[#Headers],[Facility Name]:[in partner]],0),FALSE)</f>
        <v>#N/A</v>
      </c>
      <c r="M280" t="e">
        <f>VLOOKUP($E280,Facilities!$B:$W,MATCH(M$2,Table1[[#Headers],[Facility Name]:[in partner]],0),FALSE)</f>
        <v>#N/A</v>
      </c>
      <c r="N280" t="e">
        <f>VLOOKUP($E280,Facilities!$B:$W,MATCH(N$2,Table1[[#Headers],[Facility Name]:[in partner]],0),FALSE)</f>
        <v>#N/A</v>
      </c>
      <c r="O280" t="e">
        <f>VLOOKUP($E280,Facilities!$B:$W,MATCH(O$2,Table1[[#Headers],[Facility Name]:[in partner]],0),FALSE)</f>
        <v>#N/A</v>
      </c>
      <c r="P280" t="e">
        <f>VLOOKUP($E280,Facilities!$B:$W,MATCH(P$2,Table1[[#Headers],[Facility Name]:[in partner]],0),FALSE)</f>
        <v>#N/A</v>
      </c>
      <c r="Q280" t="e">
        <f>VLOOKUP($E280,Facilities!$B:$W,MATCH(Q$2,Table1[[#Headers],[Facility Name]:[in partner]],0),FALSE)</f>
        <v>#N/A</v>
      </c>
      <c r="R280" t="e">
        <f>VLOOKUP($E280,Facilities!$B:$W,MATCH(R$2,Table1[[#Headers],[Facility Name]:[in partner]],0),FALSE)</f>
        <v>#N/A</v>
      </c>
      <c r="S280" t="e">
        <f>VLOOKUP($E280,Facilities!$B:$W,MATCH(S$2,Table1[[#Headers],[Facility Name]:[in partner]],0),FALSE)</f>
        <v>#N/A</v>
      </c>
      <c r="T280" t="e">
        <f>VLOOKUP($E280,Facilities!$B:$W,MATCH(T$2,Table1[[#Headers],[Facility Name]:[in partner]],0),FALSE)</f>
        <v>#N/A</v>
      </c>
      <c r="U280" t="e">
        <f>VLOOKUP($E280,Facilities!$B:$W,MATCH(U$2,Table1[[#Headers],[Facility Name]:[in partner]],0),FALSE)</f>
        <v>#N/A</v>
      </c>
      <c r="V280" t="e">
        <f>VLOOKUP($E280,Facilities!$B:$W,MATCH(V$2,Table1[[#Headers],[Facility Name]:[in partner]],0),FALSE)</f>
        <v>#N/A</v>
      </c>
      <c r="W280" t="e">
        <f>VLOOKUP($E280,Facilities!$B:$W,MATCH(W$2,Table1[[#Headers],[Facility Name]:[in partner]],0),FALSE)</f>
        <v>#N/A</v>
      </c>
      <c r="X280" t="e">
        <f>VLOOKUP($E280,Facilities!$B:$W,MATCH(X$2,Table1[[#Headers],[Facility Name]:[in partner]],0),FALSE)</f>
        <v>#N/A</v>
      </c>
    </row>
    <row r="281" spans="1:24">
      <c r="A281" s="6" t="s">
        <v>1620</v>
      </c>
      <c r="B281" s="6" t="s">
        <v>1621</v>
      </c>
      <c r="C281" s="6" t="s">
        <v>973</v>
      </c>
      <c r="D281" s="6" t="s">
        <v>957</v>
      </c>
      <c r="E281" s="6" t="s">
        <v>1622</v>
      </c>
      <c r="F281" t="e">
        <f>VLOOKUP($E281,Facilities!$B:$W,MATCH(F$2,Table1[[#Headers],[Facility Name]:[in partner]],0),FALSE)</f>
        <v>#N/A</v>
      </c>
      <c r="G281" t="e">
        <f>VLOOKUP($E281,Facilities!$B:$W,MATCH(G$2,Table1[[#Headers],[Facility Name]:[in partner]],0),FALSE)</f>
        <v>#N/A</v>
      </c>
      <c r="H281" t="e">
        <f>VLOOKUP($E281,Facilities!$B:$W,MATCH(H$2,Table1[[#Headers],[Facility Name]:[in partner]],0),FALSE)</f>
        <v>#N/A</v>
      </c>
      <c r="I281" t="e">
        <f>VLOOKUP($E281,Facilities!$B:$W,MATCH(I$2,Table1[[#Headers],[Facility Name]:[in partner]],0),FALSE)</f>
        <v>#N/A</v>
      </c>
      <c r="J281" t="e">
        <f>VLOOKUP($E281,Facilities!$B:$W,MATCH(J$2,Table1[[#Headers],[Facility Name]:[in partner]],0),FALSE)</f>
        <v>#N/A</v>
      </c>
      <c r="K281" t="e">
        <f>VLOOKUP($E281,Facilities!$B:$W,MATCH(K$2,Table1[[#Headers],[Facility Name]:[in partner]],0),FALSE)</f>
        <v>#N/A</v>
      </c>
      <c r="L281" t="e">
        <f>VLOOKUP($E281,Facilities!$B:$W,MATCH(L$2,Table1[[#Headers],[Facility Name]:[in partner]],0),FALSE)</f>
        <v>#N/A</v>
      </c>
      <c r="M281" t="e">
        <f>VLOOKUP($E281,Facilities!$B:$W,MATCH(M$2,Table1[[#Headers],[Facility Name]:[in partner]],0),FALSE)</f>
        <v>#N/A</v>
      </c>
      <c r="N281" t="e">
        <f>VLOOKUP($E281,Facilities!$B:$W,MATCH(N$2,Table1[[#Headers],[Facility Name]:[in partner]],0),FALSE)</f>
        <v>#N/A</v>
      </c>
      <c r="O281" t="e">
        <f>VLOOKUP($E281,Facilities!$B:$W,MATCH(O$2,Table1[[#Headers],[Facility Name]:[in partner]],0),FALSE)</f>
        <v>#N/A</v>
      </c>
      <c r="P281" t="e">
        <f>VLOOKUP($E281,Facilities!$B:$W,MATCH(P$2,Table1[[#Headers],[Facility Name]:[in partner]],0),FALSE)</f>
        <v>#N/A</v>
      </c>
      <c r="Q281" t="e">
        <f>VLOOKUP($E281,Facilities!$B:$W,MATCH(Q$2,Table1[[#Headers],[Facility Name]:[in partner]],0),FALSE)</f>
        <v>#N/A</v>
      </c>
      <c r="R281" t="e">
        <f>VLOOKUP($E281,Facilities!$B:$W,MATCH(R$2,Table1[[#Headers],[Facility Name]:[in partner]],0),FALSE)</f>
        <v>#N/A</v>
      </c>
      <c r="S281" t="e">
        <f>VLOOKUP($E281,Facilities!$B:$W,MATCH(S$2,Table1[[#Headers],[Facility Name]:[in partner]],0),FALSE)</f>
        <v>#N/A</v>
      </c>
      <c r="T281" t="e">
        <f>VLOOKUP($E281,Facilities!$B:$W,MATCH(T$2,Table1[[#Headers],[Facility Name]:[in partner]],0),FALSE)</f>
        <v>#N/A</v>
      </c>
      <c r="U281" t="e">
        <f>VLOOKUP($E281,Facilities!$B:$W,MATCH(U$2,Table1[[#Headers],[Facility Name]:[in partner]],0),FALSE)</f>
        <v>#N/A</v>
      </c>
      <c r="V281" t="e">
        <f>VLOOKUP($E281,Facilities!$B:$W,MATCH(V$2,Table1[[#Headers],[Facility Name]:[in partner]],0),FALSE)</f>
        <v>#N/A</v>
      </c>
      <c r="W281" t="e">
        <f>VLOOKUP($E281,Facilities!$B:$W,MATCH(W$2,Table1[[#Headers],[Facility Name]:[in partner]],0),FALSE)</f>
        <v>#N/A</v>
      </c>
      <c r="X281" t="e">
        <f>VLOOKUP($E281,Facilities!$B:$W,MATCH(X$2,Table1[[#Headers],[Facility Name]:[in partner]],0),FALSE)</f>
        <v>#N/A</v>
      </c>
    </row>
    <row r="282" spans="1:24">
      <c r="A282" s="6" t="s">
        <v>1623</v>
      </c>
      <c r="B282" s="6" t="s">
        <v>1624</v>
      </c>
      <c r="C282" s="6" t="s">
        <v>963</v>
      </c>
      <c r="D282" s="6" t="s">
        <v>964</v>
      </c>
      <c r="E282" s="6" t="s">
        <v>619</v>
      </c>
      <c r="F282" t="str">
        <f>VLOOKUP($E282,Facilities!$B:$W,MATCH(F$2,Table1[[#Headers],[Facility Name]:[in partner]],0),FALSE)</f>
        <v>20 Hastings Road</v>
      </c>
      <c r="G282" t="str">
        <f>VLOOKUP($E282,Facilities!$B:$W,MATCH(G$2,Table1[[#Headers],[Facility Name]:[in partner]],0),FALSE)</f>
        <v>Hibiscus and Bays</v>
      </c>
      <c r="H282" t="str">
        <f>VLOOKUP($E282,Facilities!$B:$W,MATCH(H$2,Table1[[#Headers],[Facility Name]:[in partner]],0),FALSE)</f>
        <v>Council-owned</v>
      </c>
      <c r="I282" t="str">
        <f>VLOOKUP($E282,Facilities!$B:$W,MATCH(I$2,Table1[[#Headers],[Facility Name]:[in partner]],0),FALSE)</f>
        <v>Connected Communities</v>
      </c>
      <c r="J282" t="str">
        <f>VLOOKUP($E282,Facilities!$B:$W,MATCH(J$2,Table1[[#Headers],[Facility Name]:[in partner]],0),FALSE)</f>
        <v>Community led</v>
      </c>
      <c r="K282" t="str">
        <f>VLOOKUP($E282,Facilities!$B:$W,MATCH(K$2,Table1[[#Headers],[Facility Name]:[in partner]],0),FALSE)</f>
        <v>Arts &amp; Culture</v>
      </c>
      <c r="L282" t="str">
        <f>VLOOKUP($E282,Facilities!$B:$W,MATCH(L$2,Table1[[#Headers],[Facility Name]:[in partner]],0),FALSE)</f>
        <v>N</v>
      </c>
      <c r="M282" t="str">
        <f>VLOOKUP($E282,Facilities!$B:$W,MATCH(M$2,Table1[[#Headers],[Facility Name]:[in partner]],0),FALSE)</f>
        <v>Funding agreement</v>
      </c>
      <c r="N282">
        <f>VLOOKUP($E282,Facilities!$B:$W,MATCH(N$2,Table1[[#Headers],[Facility Name]:[in partner]],0),FALSE)</f>
        <v>0</v>
      </c>
      <c r="O282" t="str">
        <f>VLOOKUP($E282,Facilities!$B:$W,MATCH(O$2,Table1[[#Headers],[Facility Name]:[in partner]],0),FALSE)</f>
        <v>Place &amp; Partner Specialists (Arts)</v>
      </c>
      <c r="P282">
        <f>VLOOKUP($E282,Facilities!$B:$W,MATCH(P$2,Table1[[#Headers],[Facility Name]:[in partner]],0),FALSE)</f>
        <v>0</v>
      </c>
      <c r="Q282">
        <f>VLOOKUP($E282,Facilities!$B:$W,MATCH(Q$2,Table1[[#Headers],[Facility Name]:[in partner]],0),FALSE)</f>
        <v>0</v>
      </c>
      <c r="R282" t="str">
        <f>VLOOKUP($E282,Facilities!$B:$W,MATCH(R$2,Table1[[#Headers],[Facility Name]:[in partner]],0),FALSE)</f>
        <v>Y</v>
      </c>
      <c r="S282">
        <f>VLOOKUP($E282,Facilities!$B:$W,MATCH(S$2,Table1[[#Headers],[Facility Name]:[in partner]],0),FALSE)</f>
        <v>0</v>
      </c>
      <c r="T282">
        <f>VLOOKUP($E282,Facilities!$B:$W,MATCH(T$2,Table1[[#Headers],[Facility Name]:[in partner]],0),FALSE)</f>
        <v>0</v>
      </c>
      <c r="U282">
        <f>VLOOKUP($E282,Facilities!$B:$W,MATCH(U$2,Table1[[#Headers],[Facility Name]:[in partner]],0),FALSE)</f>
        <v>0</v>
      </c>
      <c r="V282" t="e">
        <f>VLOOKUP($E282,Facilities!$B:$W,MATCH(V$2,Table1[[#Headers],[Facility Name]:[in partner]],0),FALSE)</f>
        <v>#N/A</v>
      </c>
      <c r="W282" t="str">
        <f>VLOOKUP($E282,Facilities!$B:$W,MATCH(W$2,Table1[[#Headers],[Facility Name]:[in partner]],0),FALSE)</f>
        <v>N</v>
      </c>
      <c r="X282" t="str">
        <f>VLOOKUP($E282,Facilities!$B:$W,MATCH(X$2,Table1[[#Headers],[Facility Name]:[in partner]],0),FALSE)</f>
        <v>Mairangi Arts Centre</v>
      </c>
    </row>
    <row r="283" spans="1:24">
      <c r="A283" s="6" t="s">
        <v>1625</v>
      </c>
      <c r="B283" s="6" t="s">
        <v>1626</v>
      </c>
      <c r="C283" s="6" t="s">
        <v>960</v>
      </c>
      <c r="D283" s="6" t="s">
        <v>981</v>
      </c>
      <c r="E283" s="6" t="s">
        <v>312</v>
      </c>
      <c r="F283" t="str">
        <f>VLOOKUP($E283,Facilities!$B:$W,MATCH(F$2,Table1[[#Headers],[Facility Name]:[in partner]],0),FALSE)</f>
        <v>148 Sycamore Drive</v>
      </c>
      <c r="G283" t="str">
        <f>VLOOKUP($E283,Facilities!$B:$W,MATCH(G$2,Table1[[#Headers],[Facility Name]:[in partner]],0),FALSE)</f>
        <v>Devonport-Takapuna</v>
      </c>
      <c r="H283" t="str">
        <f>VLOOKUP($E283,Facilities!$B:$W,MATCH(H$2,Table1[[#Headers],[Facility Name]:[in partner]],0),FALSE)</f>
        <v>Community lease</v>
      </c>
      <c r="I283" t="str">
        <f>VLOOKUP($E283,Facilities!$B:$W,MATCH(I$2,Table1[[#Headers],[Facility Name]:[in partner]],0),FALSE)</f>
        <v>Connected Communities</v>
      </c>
      <c r="J283" t="str">
        <f>VLOOKUP($E283,Facilities!$B:$W,MATCH(J$2,Table1[[#Headers],[Facility Name]:[in partner]],0),FALSE)</f>
        <v>Community led</v>
      </c>
      <c r="K283" t="str">
        <f>VLOOKUP($E283,Facilities!$B:$W,MATCH(K$2,Table1[[#Headers],[Facility Name]:[in partner]],0),FALSE)</f>
        <v>Community Centre</v>
      </c>
      <c r="L283" t="str">
        <f>VLOOKUP($E283,Facilities!$B:$W,MATCH(L$2,Table1[[#Headers],[Facility Name]:[in partner]],0),FALSE)</f>
        <v>Y</v>
      </c>
      <c r="M283" t="str">
        <f>VLOOKUP($E283,Facilities!$B:$W,MATCH(M$2,Table1[[#Headers],[Facility Name]:[in partner]],0),FALSE)</f>
        <v>Service agreement</v>
      </c>
      <c r="N283">
        <f>VLOOKUP($E283,Facilities!$B:$W,MATCH(N$2,Table1[[#Headers],[Facility Name]:[in partner]],0),FALSE)</f>
        <v>0</v>
      </c>
      <c r="O283" t="str">
        <f>VLOOKUP($E283,Facilities!$B:$W,MATCH(O$2,Table1[[#Headers],[Facility Name]:[in partner]],0),FALSE)</f>
        <v>Place &amp; Partner Specialists (Community)</v>
      </c>
      <c r="P283" t="str">
        <f>VLOOKUP($E283,Facilities!$B:$W,MATCH(P$2,Table1[[#Headers],[Facility Name]:[in partner]],0),FALSE)</f>
        <v>Y</v>
      </c>
      <c r="Q283">
        <f>VLOOKUP($E283,Facilities!$B:$W,MATCH(Q$2,Table1[[#Headers],[Facility Name]:[in partner]],0),FALSE)</f>
        <v>0</v>
      </c>
      <c r="R283">
        <f>VLOOKUP($E283,Facilities!$B:$W,MATCH(R$2,Table1[[#Headers],[Facility Name]:[in partner]],0),FALSE)</f>
        <v>0</v>
      </c>
      <c r="S283">
        <f>VLOOKUP($E283,Facilities!$B:$W,MATCH(S$2,Table1[[#Headers],[Facility Name]:[in partner]],0),FALSE)</f>
        <v>0</v>
      </c>
      <c r="T283">
        <f>VLOOKUP($E283,Facilities!$B:$W,MATCH(T$2,Table1[[#Headers],[Facility Name]:[in partner]],0),FALSE)</f>
        <v>0</v>
      </c>
      <c r="U283">
        <f>VLOOKUP($E283,Facilities!$B:$W,MATCH(U$2,Table1[[#Headers],[Facility Name]:[in partner]],0),FALSE)</f>
        <v>0</v>
      </c>
      <c r="V283" t="str">
        <f>VLOOKUP($E283,Facilities!$B:$W,MATCH(V$2,Table1[[#Headers],[Facility Name]:[in partner]],0),FALSE)</f>
        <v>Sunnynook Community Centre</v>
      </c>
      <c r="W283" t="str">
        <f>VLOOKUP($E283,Facilities!$B:$W,MATCH(W$2,Table1[[#Headers],[Facility Name]:[in partner]],0),FALSE)</f>
        <v>N</v>
      </c>
      <c r="X283" t="str">
        <f>VLOOKUP($E283,Facilities!$B:$W,MATCH(X$2,Table1[[#Headers],[Facility Name]:[in partner]],0),FALSE)</f>
        <v>Sunnynook Community Centre</v>
      </c>
    </row>
    <row r="284" spans="1:24">
      <c r="A284" s="6" t="s">
        <v>1627</v>
      </c>
      <c r="B284" s="6" t="s">
        <v>1628</v>
      </c>
      <c r="C284" s="6" t="s">
        <v>956</v>
      </c>
      <c r="D284" s="6" t="s">
        <v>967</v>
      </c>
      <c r="E284" s="6" t="s">
        <v>1629</v>
      </c>
      <c r="F284" t="e">
        <f>VLOOKUP($E284,Facilities!$B:$W,MATCH(F$2,Table1[[#Headers],[Facility Name]:[in partner]],0),FALSE)</f>
        <v>#N/A</v>
      </c>
      <c r="G284" t="e">
        <f>VLOOKUP($E284,Facilities!$B:$W,MATCH(G$2,Table1[[#Headers],[Facility Name]:[in partner]],0),FALSE)</f>
        <v>#N/A</v>
      </c>
      <c r="H284" t="e">
        <f>VLOOKUP($E284,Facilities!$B:$W,MATCH(H$2,Table1[[#Headers],[Facility Name]:[in partner]],0),FALSE)</f>
        <v>#N/A</v>
      </c>
      <c r="I284" t="e">
        <f>VLOOKUP($E284,Facilities!$B:$W,MATCH(I$2,Table1[[#Headers],[Facility Name]:[in partner]],0),FALSE)</f>
        <v>#N/A</v>
      </c>
      <c r="J284" t="e">
        <f>VLOOKUP($E284,Facilities!$B:$W,MATCH(J$2,Table1[[#Headers],[Facility Name]:[in partner]],0),FALSE)</f>
        <v>#N/A</v>
      </c>
      <c r="K284" t="e">
        <f>VLOOKUP($E284,Facilities!$B:$W,MATCH(K$2,Table1[[#Headers],[Facility Name]:[in partner]],0),FALSE)</f>
        <v>#N/A</v>
      </c>
      <c r="L284" t="e">
        <f>VLOOKUP($E284,Facilities!$B:$W,MATCH(L$2,Table1[[#Headers],[Facility Name]:[in partner]],0),FALSE)</f>
        <v>#N/A</v>
      </c>
      <c r="M284" t="e">
        <f>VLOOKUP($E284,Facilities!$B:$W,MATCH(M$2,Table1[[#Headers],[Facility Name]:[in partner]],0),FALSE)</f>
        <v>#N/A</v>
      </c>
      <c r="N284" t="e">
        <f>VLOOKUP($E284,Facilities!$B:$W,MATCH(N$2,Table1[[#Headers],[Facility Name]:[in partner]],0),FALSE)</f>
        <v>#N/A</v>
      </c>
      <c r="O284" t="e">
        <f>VLOOKUP($E284,Facilities!$B:$W,MATCH(O$2,Table1[[#Headers],[Facility Name]:[in partner]],0),FALSE)</f>
        <v>#N/A</v>
      </c>
      <c r="P284" t="e">
        <f>VLOOKUP($E284,Facilities!$B:$W,MATCH(P$2,Table1[[#Headers],[Facility Name]:[in partner]],0),FALSE)</f>
        <v>#N/A</v>
      </c>
      <c r="Q284" t="e">
        <f>VLOOKUP($E284,Facilities!$B:$W,MATCH(Q$2,Table1[[#Headers],[Facility Name]:[in partner]],0),FALSE)</f>
        <v>#N/A</v>
      </c>
      <c r="R284" t="e">
        <f>VLOOKUP($E284,Facilities!$B:$W,MATCH(R$2,Table1[[#Headers],[Facility Name]:[in partner]],0),FALSE)</f>
        <v>#N/A</v>
      </c>
      <c r="S284" t="e">
        <f>VLOOKUP($E284,Facilities!$B:$W,MATCH(S$2,Table1[[#Headers],[Facility Name]:[in partner]],0),FALSE)</f>
        <v>#N/A</v>
      </c>
      <c r="T284" t="e">
        <f>VLOOKUP($E284,Facilities!$B:$W,MATCH(T$2,Table1[[#Headers],[Facility Name]:[in partner]],0),FALSE)</f>
        <v>#N/A</v>
      </c>
      <c r="U284" t="e">
        <f>VLOOKUP($E284,Facilities!$B:$W,MATCH(U$2,Table1[[#Headers],[Facility Name]:[in partner]],0),FALSE)</f>
        <v>#N/A</v>
      </c>
      <c r="V284" t="e">
        <f>VLOOKUP($E284,Facilities!$B:$W,MATCH(V$2,Table1[[#Headers],[Facility Name]:[in partner]],0),FALSE)</f>
        <v>#N/A</v>
      </c>
      <c r="W284" t="e">
        <f>VLOOKUP($E284,Facilities!$B:$W,MATCH(W$2,Table1[[#Headers],[Facility Name]:[in partner]],0),FALSE)</f>
        <v>#N/A</v>
      </c>
      <c r="X284" t="e">
        <f>VLOOKUP($E284,Facilities!$B:$W,MATCH(X$2,Table1[[#Headers],[Facility Name]:[in partner]],0),FALSE)</f>
        <v>#N/A</v>
      </c>
    </row>
    <row r="285" spans="1:24">
      <c r="A285" s="6" t="s">
        <v>1630</v>
      </c>
      <c r="B285" s="6" t="s">
        <v>1228</v>
      </c>
      <c r="C285" s="6" t="s">
        <v>956</v>
      </c>
      <c r="D285" s="6" t="s">
        <v>957</v>
      </c>
      <c r="E285" s="6" t="s">
        <v>1631</v>
      </c>
      <c r="F285" t="e">
        <f>VLOOKUP($E285,Facilities!$B:$W,MATCH(F$2,Table1[[#Headers],[Facility Name]:[in partner]],0),FALSE)</f>
        <v>#N/A</v>
      </c>
      <c r="G285" t="e">
        <f>VLOOKUP($E285,Facilities!$B:$W,MATCH(G$2,Table1[[#Headers],[Facility Name]:[in partner]],0),FALSE)</f>
        <v>#N/A</v>
      </c>
      <c r="H285" t="e">
        <f>VLOOKUP($E285,Facilities!$B:$W,MATCH(H$2,Table1[[#Headers],[Facility Name]:[in partner]],0),FALSE)</f>
        <v>#N/A</v>
      </c>
      <c r="I285" t="e">
        <f>VLOOKUP($E285,Facilities!$B:$W,MATCH(I$2,Table1[[#Headers],[Facility Name]:[in partner]],0),FALSE)</f>
        <v>#N/A</v>
      </c>
      <c r="J285" t="e">
        <f>VLOOKUP($E285,Facilities!$B:$W,MATCH(J$2,Table1[[#Headers],[Facility Name]:[in partner]],0),FALSE)</f>
        <v>#N/A</v>
      </c>
      <c r="K285" t="e">
        <f>VLOOKUP($E285,Facilities!$B:$W,MATCH(K$2,Table1[[#Headers],[Facility Name]:[in partner]],0),FALSE)</f>
        <v>#N/A</v>
      </c>
      <c r="L285" t="e">
        <f>VLOOKUP($E285,Facilities!$B:$W,MATCH(L$2,Table1[[#Headers],[Facility Name]:[in partner]],0),FALSE)</f>
        <v>#N/A</v>
      </c>
      <c r="M285" t="e">
        <f>VLOOKUP($E285,Facilities!$B:$W,MATCH(M$2,Table1[[#Headers],[Facility Name]:[in partner]],0),FALSE)</f>
        <v>#N/A</v>
      </c>
      <c r="N285" t="e">
        <f>VLOOKUP($E285,Facilities!$B:$W,MATCH(N$2,Table1[[#Headers],[Facility Name]:[in partner]],0),FALSE)</f>
        <v>#N/A</v>
      </c>
      <c r="O285" t="e">
        <f>VLOOKUP($E285,Facilities!$B:$W,MATCH(O$2,Table1[[#Headers],[Facility Name]:[in partner]],0),FALSE)</f>
        <v>#N/A</v>
      </c>
      <c r="P285" t="e">
        <f>VLOOKUP($E285,Facilities!$B:$W,MATCH(P$2,Table1[[#Headers],[Facility Name]:[in partner]],0),FALSE)</f>
        <v>#N/A</v>
      </c>
      <c r="Q285" t="e">
        <f>VLOOKUP($E285,Facilities!$B:$W,MATCH(Q$2,Table1[[#Headers],[Facility Name]:[in partner]],0),FALSE)</f>
        <v>#N/A</v>
      </c>
      <c r="R285" t="e">
        <f>VLOOKUP($E285,Facilities!$B:$W,MATCH(R$2,Table1[[#Headers],[Facility Name]:[in partner]],0),FALSE)</f>
        <v>#N/A</v>
      </c>
      <c r="S285" t="e">
        <f>VLOOKUP($E285,Facilities!$B:$W,MATCH(S$2,Table1[[#Headers],[Facility Name]:[in partner]],0),FALSE)</f>
        <v>#N/A</v>
      </c>
      <c r="T285" t="e">
        <f>VLOOKUP($E285,Facilities!$B:$W,MATCH(T$2,Table1[[#Headers],[Facility Name]:[in partner]],0),FALSE)</f>
        <v>#N/A</v>
      </c>
      <c r="U285" t="e">
        <f>VLOOKUP($E285,Facilities!$B:$W,MATCH(U$2,Table1[[#Headers],[Facility Name]:[in partner]],0),FALSE)</f>
        <v>#N/A</v>
      </c>
      <c r="V285" t="e">
        <f>VLOOKUP($E285,Facilities!$B:$W,MATCH(V$2,Table1[[#Headers],[Facility Name]:[in partner]],0),FALSE)</f>
        <v>#N/A</v>
      </c>
      <c r="W285" t="e">
        <f>VLOOKUP($E285,Facilities!$B:$W,MATCH(W$2,Table1[[#Headers],[Facility Name]:[in partner]],0),FALSE)</f>
        <v>#N/A</v>
      </c>
      <c r="X285" t="e">
        <f>VLOOKUP($E285,Facilities!$B:$W,MATCH(X$2,Table1[[#Headers],[Facility Name]:[in partner]],0),FALSE)</f>
        <v>#N/A</v>
      </c>
    </row>
    <row r="286" spans="1:24">
      <c r="A286" s="6" t="s">
        <v>1632</v>
      </c>
      <c r="B286" s="6" t="s">
        <v>1633</v>
      </c>
      <c r="C286" s="6" t="s">
        <v>973</v>
      </c>
      <c r="D286" s="6" t="s">
        <v>957</v>
      </c>
      <c r="E286" s="6" t="s">
        <v>775</v>
      </c>
      <c r="F286" t="e">
        <f>VLOOKUP($E286,Facilities!$B:$W,MATCH(F$2,Table1[[#Headers],[Facility Name]:[in partner]],0),FALSE)</f>
        <v>#N/A</v>
      </c>
      <c r="G286" t="e">
        <f>VLOOKUP($E286,Facilities!$B:$W,MATCH(G$2,Table1[[#Headers],[Facility Name]:[in partner]],0),FALSE)</f>
        <v>#N/A</v>
      </c>
      <c r="H286" t="e">
        <f>VLOOKUP($E286,Facilities!$B:$W,MATCH(H$2,Table1[[#Headers],[Facility Name]:[in partner]],0),FALSE)</f>
        <v>#N/A</v>
      </c>
      <c r="I286" t="e">
        <f>VLOOKUP($E286,Facilities!$B:$W,MATCH(I$2,Table1[[#Headers],[Facility Name]:[in partner]],0),FALSE)</f>
        <v>#N/A</v>
      </c>
      <c r="J286" t="e">
        <f>VLOOKUP($E286,Facilities!$B:$W,MATCH(J$2,Table1[[#Headers],[Facility Name]:[in partner]],0),FALSE)</f>
        <v>#N/A</v>
      </c>
      <c r="K286" t="e">
        <f>VLOOKUP($E286,Facilities!$B:$W,MATCH(K$2,Table1[[#Headers],[Facility Name]:[in partner]],0),FALSE)</f>
        <v>#N/A</v>
      </c>
      <c r="L286" t="e">
        <f>VLOOKUP($E286,Facilities!$B:$W,MATCH(L$2,Table1[[#Headers],[Facility Name]:[in partner]],0),FALSE)</f>
        <v>#N/A</v>
      </c>
      <c r="M286" t="e">
        <f>VLOOKUP($E286,Facilities!$B:$W,MATCH(M$2,Table1[[#Headers],[Facility Name]:[in partner]],0),FALSE)</f>
        <v>#N/A</v>
      </c>
      <c r="N286" t="e">
        <f>VLOOKUP($E286,Facilities!$B:$W,MATCH(N$2,Table1[[#Headers],[Facility Name]:[in partner]],0),FALSE)</f>
        <v>#N/A</v>
      </c>
      <c r="O286" t="e">
        <f>VLOOKUP($E286,Facilities!$B:$W,MATCH(O$2,Table1[[#Headers],[Facility Name]:[in partner]],0),FALSE)</f>
        <v>#N/A</v>
      </c>
      <c r="P286" t="e">
        <f>VLOOKUP($E286,Facilities!$B:$W,MATCH(P$2,Table1[[#Headers],[Facility Name]:[in partner]],0),FALSE)</f>
        <v>#N/A</v>
      </c>
      <c r="Q286" t="e">
        <f>VLOOKUP($E286,Facilities!$B:$W,MATCH(Q$2,Table1[[#Headers],[Facility Name]:[in partner]],0),FALSE)</f>
        <v>#N/A</v>
      </c>
      <c r="R286" t="e">
        <f>VLOOKUP($E286,Facilities!$B:$W,MATCH(R$2,Table1[[#Headers],[Facility Name]:[in partner]],0),FALSE)</f>
        <v>#N/A</v>
      </c>
      <c r="S286" t="e">
        <f>VLOOKUP($E286,Facilities!$B:$W,MATCH(S$2,Table1[[#Headers],[Facility Name]:[in partner]],0),FALSE)</f>
        <v>#N/A</v>
      </c>
      <c r="T286" t="e">
        <f>VLOOKUP($E286,Facilities!$B:$W,MATCH(T$2,Table1[[#Headers],[Facility Name]:[in partner]],0),FALSE)</f>
        <v>#N/A</v>
      </c>
      <c r="U286" t="e">
        <f>VLOOKUP($E286,Facilities!$B:$W,MATCH(U$2,Table1[[#Headers],[Facility Name]:[in partner]],0),FALSE)</f>
        <v>#N/A</v>
      </c>
      <c r="V286" t="e">
        <f>VLOOKUP($E286,Facilities!$B:$W,MATCH(V$2,Table1[[#Headers],[Facility Name]:[in partner]],0),FALSE)</f>
        <v>#N/A</v>
      </c>
      <c r="W286" t="e">
        <f>VLOOKUP($E286,Facilities!$B:$W,MATCH(W$2,Table1[[#Headers],[Facility Name]:[in partner]],0),FALSE)</f>
        <v>#N/A</v>
      </c>
      <c r="X286" t="e">
        <f>VLOOKUP($E286,Facilities!$B:$W,MATCH(X$2,Table1[[#Headers],[Facility Name]:[in partner]],0),FALSE)</f>
        <v>#N/A</v>
      </c>
    </row>
    <row r="287" spans="1:24">
      <c r="A287" s="6" t="s">
        <v>1634</v>
      </c>
      <c r="B287" s="6" t="s">
        <v>1635</v>
      </c>
      <c r="C287" s="6" t="s">
        <v>963</v>
      </c>
      <c r="D287" s="6" t="s">
        <v>964</v>
      </c>
      <c r="E287" s="6" t="s">
        <v>781</v>
      </c>
      <c r="F287" t="str">
        <f>VLOOKUP($E287,Facilities!$B:$W,MATCH(F$2,Table1[[#Headers],[Facility Name]:[in partner]],0),FALSE)</f>
        <v>10 Averill Street</v>
      </c>
      <c r="G287" t="str">
        <f>VLOOKUP($E287,Facilities!$B:$W,MATCH(G$2,Table1[[#Headers],[Facility Name]:[in partner]],0),FALSE)</f>
        <v>Papakura</v>
      </c>
      <c r="H287" t="str">
        <f>VLOOKUP($E287,Facilities!$B:$W,MATCH(H$2,Table1[[#Headers],[Facility Name]:[in partner]],0),FALSE)</f>
        <v>Council-owned</v>
      </c>
      <c r="I287" t="str">
        <f>VLOOKUP($E287,Facilities!$B:$W,MATCH(I$2,Table1[[#Headers],[Facility Name]:[in partner]],0),FALSE)</f>
        <v>Connected Communities</v>
      </c>
      <c r="J287" t="str">
        <f>VLOOKUP($E287,Facilities!$B:$W,MATCH(J$2,Table1[[#Headers],[Facility Name]:[in partner]],0),FALSE)</f>
        <v>Council led</v>
      </c>
      <c r="K287" t="str">
        <f>VLOOKUP($E287,Facilities!$B:$W,MATCH(K$2,Table1[[#Headers],[Facility Name]:[in partner]],0),FALSE)</f>
        <v>Arts &amp; Culture</v>
      </c>
      <c r="L287" t="str">
        <f>VLOOKUP($E287,Facilities!$B:$W,MATCH(L$2,Table1[[#Headers],[Facility Name]:[in partner]],0),FALSE)</f>
        <v>N</v>
      </c>
      <c r="M287" t="str">
        <f>VLOOKUP($E287,Facilities!$B:$W,MATCH(M$2,Table1[[#Headers],[Facility Name]:[in partner]],0),FALSE)</f>
        <v>Internally operated</v>
      </c>
      <c r="N287">
        <f>VLOOKUP($E287,Facilities!$B:$W,MATCH(N$2,Table1[[#Headers],[Facility Name]:[in partner]],0),FALSE)</f>
        <v>0</v>
      </c>
      <c r="O287" t="str">
        <f>VLOOKUP($E287,Facilities!$B:$W,MATCH(O$2,Table1[[#Headers],[Facility Name]:[in partner]],0),FALSE)</f>
        <v>Lead and Coach</v>
      </c>
      <c r="P287">
        <f>VLOOKUP($E287,Facilities!$B:$W,MATCH(P$2,Table1[[#Headers],[Facility Name]:[in partner]],0),FALSE)</f>
        <v>0</v>
      </c>
      <c r="Q287">
        <f>VLOOKUP($E287,Facilities!$B:$W,MATCH(Q$2,Table1[[#Headers],[Facility Name]:[in partner]],0),FALSE)</f>
        <v>0</v>
      </c>
      <c r="R287" t="str">
        <f>VLOOKUP($E287,Facilities!$B:$W,MATCH(R$2,Table1[[#Headers],[Facility Name]:[in partner]],0),FALSE)</f>
        <v>Y</v>
      </c>
      <c r="S287">
        <f>VLOOKUP($E287,Facilities!$B:$W,MATCH(S$2,Table1[[#Headers],[Facility Name]:[in partner]],0),FALSE)</f>
        <v>0</v>
      </c>
      <c r="T287">
        <f>VLOOKUP($E287,Facilities!$B:$W,MATCH(T$2,Table1[[#Headers],[Facility Name]:[in partner]],0),FALSE)</f>
        <v>0</v>
      </c>
      <c r="U287">
        <f>VLOOKUP($E287,Facilities!$B:$W,MATCH(U$2,Table1[[#Headers],[Facility Name]:[in partner]],0),FALSE)</f>
        <v>0</v>
      </c>
      <c r="V287" t="e">
        <f>VLOOKUP($E287,Facilities!$B:$W,MATCH(V$2,Table1[[#Headers],[Facility Name]:[in partner]],0),FALSE)</f>
        <v>#N/A</v>
      </c>
      <c r="W287" t="str">
        <f>VLOOKUP($E287,Facilities!$B:$W,MATCH(W$2,Table1[[#Headers],[Facility Name]:[in partner]],0),FALSE)</f>
        <v>N</v>
      </c>
      <c r="X287" t="e">
        <f>VLOOKUP($E287,Facilities!$B:$W,MATCH(X$2,Table1[[#Headers],[Facility Name]:[in partner]],0),FALSE)</f>
        <v>#N/A</v>
      </c>
    </row>
    <row r="288" spans="1:24">
      <c r="A288" s="6" t="s">
        <v>1636</v>
      </c>
      <c r="B288" s="6" t="s">
        <v>1637</v>
      </c>
      <c r="C288" s="6" t="s">
        <v>973</v>
      </c>
      <c r="D288" s="6" t="s">
        <v>957</v>
      </c>
      <c r="E288" s="6" t="s">
        <v>11</v>
      </c>
      <c r="F288" t="str">
        <f>VLOOKUP($E288,Facilities!$B:$W,MATCH(F$2,Table1[[#Headers],[Facility Name]:[in partner]],0),FALSE)</f>
        <v>300 Mill Road</v>
      </c>
      <c r="G288" t="str">
        <f>VLOOKUP($E288,Facilities!$B:$W,MATCH(G$2,Table1[[#Headers],[Facility Name]:[in partner]],0),FALSE)</f>
        <v>Franklin</v>
      </c>
      <c r="H288" t="str">
        <f>VLOOKUP($E288,Facilities!$B:$W,MATCH(H$2,Table1[[#Headers],[Facility Name]:[in partner]],0),FALSE)</f>
        <v>Council-owned</v>
      </c>
      <c r="I288" t="str">
        <f>VLOOKUP($E288,Facilities!$B:$W,MATCH(I$2,Table1[[#Headers],[Facility Name]:[in partner]],0),FALSE)</f>
        <v>Connected Communities</v>
      </c>
      <c r="J288" t="str">
        <f>VLOOKUP($E288,Facilities!$B:$W,MATCH(J$2,Table1[[#Headers],[Facility Name]:[in partner]],0),FALSE)</f>
        <v>Council led</v>
      </c>
      <c r="K288" t="str">
        <f>VLOOKUP($E288,Facilities!$B:$W,MATCH(K$2,Table1[[#Headers],[Facility Name]:[in partner]],0),FALSE)</f>
        <v>Rural Hall</v>
      </c>
      <c r="L288" t="str">
        <f>VLOOKUP($E288,Facilities!$B:$W,MATCH(L$2,Table1[[#Headers],[Facility Name]:[in partner]],0),FALSE)</f>
        <v>Y</v>
      </c>
      <c r="M288" t="str">
        <f>VLOOKUP($E288,Facilities!$B:$W,MATCH(M$2,Table1[[#Headers],[Facility Name]:[in partner]],0),FALSE)</f>
        <v>Internally operated</v>
      </c>
      <c r="N288">
        <f>VLOOKUP($E288,Facilities!$B:$W,MATCH(N$2,Table1[[#Headers],[Facility Name]:[in partner]],0),FALSE)</f>
        <v>0</v>
      </c>
      <c r="O288" t="str">
        <f>VLOOKUP($E288,Facilities!$B:$W,MATCH(O$2,Table1[[#Headers],[Facility Name]:[in partner]],0),FALSE)</f>
        <v>Place &amp; Partner Specialists (Community)</v>
      </c>
      <c r="P288">
        <f>VLOOKUP($E288,Facilities!$B:$W,MATCH(P$2,Table1[[#Headers],[Facility Name]:[in partner]],0),FALSE)</f>
        <v>0</v>
      </c>
      <c r="Q288">
        <f>VLOOKUP($E288,Facilities!$B:$W,MATCH(Q$2,Table1[[#Headers],[Facility Name]:[in partner]],0),FALSE)</f>
        <v>0</v>
      </c>
      <c r="R288">
        <f>VLOOKUP($E288,Facilities!$B:$W,MATCH(R$2,Table1[[#Headers],[Facility Name]:[in partner]],0),FALSE)</f>
        <v>0</v>
      </c>
      <c r="S288">
        <f>VLOOKUP($E288,Facilities!$B:$W,MATCH(S$2,Table1[[#Headers],[Facility Name]:[in partner]],0),FALSE)</f>
        <v>0</v>
      </c>
      <c r="T288" t="str">
        <f>VLOOKUP($E288,Facilities!$B:$W,MATCH(T$2,Table1[[#Headers],[Facility Name]:[in partner]],0),FALSE)</f>
        <v>Y</v>
      </c>
      <c r="U288">
        <f>VLOOKUP($E288,Facilities!$B:$W,MATCH(U$2,Table1[[#Headers],[Facility Name]:[in partner]],0),FALSE)</f>
        <v>0</v>
      </c>
      <c r="V288" t="str">
        <f>VLOOKUP($E288,Facilities!$B:$W,MATCH(V$2,Table1[[#Headers],[Facility Name]:[in partner]],0),FALSE)</f>
        <v>Alfriston Hall</v>
      </c>
      <c r="W288" t="str">
        <f>VLOOKUP($E288,Facilities!$B:$W,MATCH(W$2,Table1[[#Headers],[Facility Name]:[in partner]],0),FALSE)</f>
        <v>Y</v>
      </c>
      <c r="X288" t="e">
        <f>VLOOKUP($E288,Facilities!$B:$W,MATCH(X$2,Table1[[#Headers],[Facility Name]:[in partner]],0),FALSE)</f>
        <v>#N/A</v>
      </c>
    </row>
    <row r="289" spans="1:24">
      <c r="A289" s="6" t="s">
        <v>1638</v>
      </c>
      <c r="B289" s="6" t="s">
        <v>1639</v>
      </c>
      <c r="C289" s="6" t="s">
        <v>973</v>
      </c>
      <c r="D289" s="6" t="s">
        <v>957</v>
      </c>
      <c r="E289" s="6" t="s">
        <v>318</v>
      </c>
      <c r="F289" t="str">
        <f>VLOOKUP($E289,Facilities!$B:$W,MATCH(F$2,Table1[[#Headers],[Facility Name]:[in partner]],0),FALSE)</f>
        <v>8 Takanini Road</v>
      </c>
      <c r="G289" t="str">
        <f>VLOOKUP($E289,Facilities!$B:$W,MATCH(G$2,Table1[[#Headers],[Facility Name]:[in partner]],0),FALSE)</f>
        <v>Papakura</v>
      </c>
      <c r="H289" t="str">
        <f>VLOOKUP($E289,Facilities!$B:$W,MATCH(H$2,Table1[[#Headers],[Facility Name]:[in partner]],0),FALSE)</f>
        <v>Council-owned</v>
      </c>
      <c r="I289" t="str">
        <f>VLOOKUP($E289,Facilities!$B:$W,MATCH(I$2,Table1[[#Headers],[Facility Name]:[in partner]],0),FALSE)</f>
        <v>VH Team</v>
      </c>
      <c r="J289" t="str">
        <f>VLOOKUP($E289,Facilities!$B:$W,MATCH(J$2,Table1[[#Headers],[Facility Name]:[in partner]],0),FALSE)</f>
        <v>Council led</v>
      </c>
      <c r="K289" t="str">
        <f>VLOOKUP($E289,Facilities!$B:$W,MATCH(K$2,Table1[[#Headers],[Facility Name]:[in partner]],0),FALSE)</f>
        <v>Venue for Hire</v>
      </c>
      <c r="L289" t="str">
        <f>VLOOKUP($E289,Facilities!$B:$W,MATCH(L$2,Table1[[#Headers],[Facility Name]:[in partner]],0),FALSE)</f>
        <v>Y</v>
      </c>
      <c r="M289" t="str">
        <f>VLOOKUP($E289,Facilities!$B:$W,MATCH(M$2,Table1[[#Headers],[Facility Name]:[in partner]],0),FALSE)</f>
        <v>Internally operated</v>
      </c>
      <c r="N289">
        <f>VLOOKUP($E289,Facilities!$B:$W,MATCH(N$2,Table1[[#Headers],[Facility Name]:[in partner]],0),FALSE)</f>
        <v>0</v>
      </c>
      <c r="O289" t="str">
        <f>VLOOKUP($E289,Facilities!$B:$W,MATCH(O$2,Table1[[#Headers],[Facility Name]:[in partner]],0),FALSE)</f>
        <v>Venue for Hire</v>
      </c>
      <c r="P289">
        <f>VLOOKUP($E289,Facilities!$B:$W,MATCH(P$2,Table1[[#Headers],[Facility Name]:[in partner]],0),FALSE)</f>
        <v>0</v>
      </c>
      <c r="Q289">
        <f>VLOOKUP($E289,Facilities!$B:$W,MATCH(Q$2,Table1[[#Headers],[Facility Name]:[in partner]],0),FALSE)</f>
        <v>0</v>
      </c>
      <c r="R289">
        <f>VLOOKUP($E289,Facilities!$B:$W,MATCH(R$2,Table1[[#Headers],[Facility Name]:[in partner]],0),FALSE)</f>
        <v>0</v>
      </c>
      <c r="S289">
        <f>VLOOKUP($E289,Facilities!$B:$W,MATCH(S$2,Table1[[#Headers],[Facility Name]:[in partner]],0),FALSE)</f>
        <v>0</v>
      </c>
      <c r="T289">
        <f>VLOOKUP($E289,Facilities!$B:$W,MATCH(T$2,Table1[[#Headers],[Facility Name]:[in partner]],0),FALSE)</f>
        <v>0</v>
      </c>
      <c r="U289" t="str">
        <f>VLOOKUP($E289,Facilities!$B:$W,MATCH(U$2,Table1[[#Headers],[Facility Name]:[in partner]],0),FALSE)</f>
        <v>Y</v>
      </c>
      <c r="V289" t="str">
        <f>VLOOKUP($E289,Facilities!$B:$W,MATCH(V$2,Table1[[#Headers],[Facility Name]:[in partner]],0),FALSE)</f>
        <v>Takanini Hall</v>
      </c>
      <c r="W289" t="str">
        <f>VLOOKUP($E289,Facilities!$B:$W,MATCH(W$2,Table1[[#Headers],[Facility Name]:[in partner]],0),FALSE)</f>
        <v>Y</v>
      </c>
      <c r="X289" t="e">
        <f>VLOOKUP($E289,Facilities!$B:$W,MATCH(X$2,Table1[[#Headers],[Facility Name]:[in partner]],0),FALSE)</f>
        <v>#N/A</v>
      </c>
    </row>
    <row r="290" spans="1:24">
      <c r="A290" s="6" t="s">
        <v>1640</v>
      </c>
      <c r="B290" s="6" t="s">
        <v>1641</v>
      </c>
      <c r="C290" s="6" t="s">
        <v>973</v>
      </c>
      <c r="D290" s="6" t="s">
        <v>981</v>
      </c>
      <c r="E290" s="6" t="s">
        <v>152</v>
      </c>
      <c r="F290" t="str">
        <f>VLOOKUP($E290,Facilities!$B:$W,MATCH(F$2,Table1[[#Headers],[Facility Name]:[in partner]],0),FALSE)</f>
        <v>4 Cumberland Street  Leigh</v>
      </c>
      <c r="G290" t="str">
        <f>VLOOKUP($E290,Facilities!$B:$W,MATCH(G$2,Table1[[#Headers],[Facility Name]:[in partner]],0),FALSE)</f>
        <v>Rodney</v>
      </c>
      <c r="H290" t="str">
        <f>VLOOKUP($E290,Facilities!$B:$W,MATCH(H$2,Table1[[#Headers],[Facility Name]:[in partner]],0),FALSE)</f>
        <v>Council-owned</v>
      </c>
      <c r="I290" t="str">
        <f>VLOOKUP($E290,Facilities!$B:$W,MATCH(I$2,Table1[[#Headers],[Facility Name]:[in partner]],0),FALSE)</f>
        <v>Connected Communities</v>
      </c>
      <c r="J290" t="str">
        <f>VLOOKUP($E290,Facilities!$B:$W,MATCH(J$2,Table1[[#Headers],[Facility Name]:[in partner]],0),FALSE)</f>
        <v>Community led</v>
      </c>
      <c r="K290" t="str">
        <f>VLOOKUP($E290,Facilities!$B:$W,MATCH(K$2,Table1[[#Headers],[Facility Name]:[in partner]],0),FALSE)</f>
        <v>Rural Hall</v>
      </c>
      <c r="L290" t="str">
        <f>VLOOKUP($E290,Facilities!$B:$W,MATCH(L$2,Table1[[#Headers],[Facility Name]:[in partner]],0),FALSE)</f>
        <v>Y</v>
      </c>
      <c r="M290" t="str">
        <f>VLOOKUP($E290,Facilities!$B:$W,MATCH(M$2,Table1[[#Headers],[Facility Name]:[in partner]],0),FALSE)</f>
        <v>Committee operated</v>
      </c>
      <c r="N290">
        <f>VLOOKUP($E290,Facilities!$B:$W,MATCH(N$2,Table1[[#Headers],[Facility Name]:[in partner]],0),FALSE)</f>
        <v>0</v>
      </c>
      <c r="O290" t="str">
        <f>VLOOKUP($E290,Facilities!$B:$W,MATCH(O$2,Table1[[#Headers],[Facility Name]:[in partner]],0),FALSE)</f>
        <v>Place &amp; Partner Specialists (Community)</v>
      </c>
      <c r="P290">
        <f>VLOOKUP($E290,Facilities!$B:$W,MATCH(P$2,Table1[[#Headers],[Facility Name]:[in partner]],0),FALSE)</f>
        <v>0</v>
      </c>
      <c r="Q290">
        <f>VLOOKUP($E290,Facilities!$B:$W,MATCH(Q$2,Table1[[#Headers],[Facility Name]:[in partner]],0),FALSE)</f>
        <v>0</v>
      </c>
      <c r="R290">
        <f>VLOOKUP($E290,Facilities!$B:$W,MATCH(R$2,Table1[[#Headers],[Facility Name]:[in partner]],0),FALSE)</f>
        <v>0</v>
      </c>
      <c r="S290">
        <f>VLOOKUP($E290,Facilities!$B:$W,MATCH(S$2,Table1[[#Headers],[Facility Name]:[in partner]],0),FALSE)</f>
        <v>0</v>
      </c>
      <c r="T290" t="str">
        <f>VLOOKUP($E290,Facilities!$B:$W,MATCH(T$2,Table1[[#Headers],[Facility Name]:[in partner]],0),FALSE)</f>
        <v>Y</v>
      </c>
      <c r="U290">
        <f>VLOOKUP($E290,Facilities!$B:$W,MATCH(U$2,Table1[[#Headers],[Facility Name]:[in partner]],0),FALSE)</f>
        <v>0</v>
      </c>
      <c r="V290" t="str">
        <f>VLOOKUP($E290,Facilities!$B:$W,MATCH(V$2,Table1[[#Headers],[Facility Name]:[in partner]],0),FALSE)</f>
        <v>Leigh Hall</v>
      </c>
      <c r="W290" t="str">
        <f>VLOOKUP($E290,Facilities!$B:$W,MATCH(W$2,Table1[[#Headers],[Facility Name]:[in partner]],0),FALSE)</f>
        <v>N</v>
      </c>
      <c r="X290" t="str">
        <f>VLOOKUP($E290,Facilities!$B:$W,MATCH(X$2,Table1[[#Headers],[Facility Name]:[in partner]],0),FALSE)</f>
        <v>Leigh Hall</v>
      </c>
    </row>
    <row r="291" spans="1:24">
      <c r="A291" s="6" t="s">
        <v>1642</v>
      </c>
      <c r="B291" s="6" t="s">
        <v>1643</v>
      </c>
      <c r="C291" s="6" t="s">
        <v>973</v>
      </c>
      <c r="D291" s="6" t="s">
        <v>957</v>
      </c>
      <c r="E291" s="6" t="s">
        <v>321</v>
      </c>
      <c r="F291" t="str">
        <f>VLOOKUP($E291,Facilities!$B:$W,MATCH(F$2,Table1[[#Headers],[Facility Name]:[in partner]],0),FALSE)</f>
        <v>5 Okahukura Road</v>
      </c>
      <c r="G291" t="str">
        <f>VLOOKUP($E291,Facilities!$B:$W,MATCH(G$2,Table1[[#Headers],[Facility Name]:[in partner]],0),FALSE)</f>
        <v>Rodney</v>
      </c>
      <c r="H291" t="str">
        <f>VLOOKUP($E291,Facilities!$B:$W,MATCH(H$2,Table1[[#Headers],[Facility Name]:[in partner]],0),FALSE)</f>
        <v>Council-owned</v>
      </c>
      <c r="I291" t="str">
        <f>VLOOKUP($E291,Facilities!$B:$W,MATCH(I$2,Table1[[#Headers],[Facility Name]:[in partner]],0),FALSE)</f>
        <v>Connected Communities</v>
      </c>
      <c r="J291" t="str">
        <f>VLOOKUP($E291,Facilities!$B:$W,MATCH(J$2,Table1[[#Headers],[Facility Name]:[in partner]],0),FALSE)</f>
        <v>Community led</v>
      </c>
      <c r="K291" t="str">
        <f>VLOOKUP($E291,Facilities!$B:$W,MATCH(K$2,Table1[[#Headers],[Facility Name]:[in partner]],0),FALSE)</f>
        <v>Rural Hall</v>
      </c>
      <c r="L291" t="str">
        <f>VLOOKUP($E291,Facilities!$B:$W,MATCH(L$2,Table1[[#Headers],[Facility Name]:[in partner]],0),FALSE)</f>
        <v>Y</v>
      </c>
      <c r="M291" t="str">
        <f>VLOOKUP($E291,Facilities!$B:$W,MATCH(M$2,Table1[[#Headers],[Facility Name]:[in partner]],0),FALSE)</f>
        <v>Committee operated</v>
      </c>
      <c r="N291">
        <f>VLOOKUP($E291,Facilities!$B:$W,MATCH(N$2,Table1[[#Headers],[Facility Name]:[in partner]],0),FALSE)</f>
        <v>0</v>
      </c>
      <c r="O291" t="str">
        <f>VLOOKUP($E291,Facilities!$B:$W,MATCH(O$2,Table1[[#Headers],[Facility Name]:[in partner]],0),FALSE)</f>
        <v>Place &amp; Partner Specialists (Community)</v>
      </c>
      <c r="P291">
        <f>VLOOKUP($E291,Facilities!$B:$W,MATCH(P$2,Table1[[#Headers],[Facility Name]:[in partner]],0),FALSE)</f>
        <v>0</v>
      </c>
      <c r="Q291">
        <f>VLOOKUP($E291,Facilities!$B:$W,MATCH(Q$2,Table1[[#Headers],[Facility Name]:[in partner]],0),FALSE)</f>
        <v>0</v>
      </c>
      <c r="R291">
        <f>VLOOKUP($E291,Facilities!$B:$W,MATCH(R$2,Table1[[#Headers],[Facility Name]:[in partner]],0),FALSE)</f>
        <v>0</v>
      </c>
      <c r="S291">
        <f>VLOOKUP($E291,Facilities!$B:$W,MATCH(S$2,Table1[[#Headers],[Facility Name]:[in partner]],0),FALSE)</f>
        <v>0</v>
      </c>
      <c r="T291" t="str">
        <f>VLOOKUP($E291,Facilities!$B:$W,MATCH(T$2,Table1[[#Headers],[Facility Name]:[in partner]],0),FALSE)</f>
        <v>Y</v>
      </c>
      <c r="U291">
        <f>VLOOKUP($E291,Facilities!$B:$W,MATCH(U$2,Table1[[#Headers],[Facility Name]:[in partner]],0),FALSE)</f>
        <v>0</v>
      </c>
      <c r="V291" t="str">
        <f>VLOOKUP($E291,Facilities!$B:$W,MATCH(V$2,Table1[[#Headers],[Facility Name]:[in partner]],0),FALSE)</f>
        <v>Tapora Hall</v>
      </c>
      <c r="W291" t="str">
        <f>VLOOKUP($E291,Facilities!$B:$W,MATCH(W$2,Table1[[#Headers],[Facility Name]:[in partner]],0),FALSE)</f>
        <v>N</v>
      </c>
      <c r="X291" t="str">
        <f>VLOOKUP($E291,Facilities!$B:$W,MATCH(X$2,Table1[[#Headers],[Facility Name]:[in partner]],0),FALSE)</f>
        <v>Tapora Hall</v>
      </c>
    </row>
    <row r="292" spans="1:24">
      <c r="A292" s="6" t="s">
        <v>1644</v>
      </c>
      <c r="B292" s="6" t="s">
        <v>1290</v>
      </c>
      <c r="C292" s="6" t="s">
        <v>973</v>
      </c>
      <c r="D292" s="6" t="s">
        <v>981</v>
      </c>
      <c r="E292" s="6" t="s">
        <v>375</v>
      </c>
      <c r="F292" t="str">
        <f>VLOOKUP($E292,Facilities!$B:$W,MATCH(F$2,Table1[[#Headers],[Facility Name]:[in partner]],0),FALSE)</f>
        <v>911 West Coast Road</v>
      </c>
      <c r="G292" t="str">
        <f>VLOOKUP($E292,Facilities!$B:$W,MATCH(G$2,Table1[[#Headers],[Facility Name]:[in partner]],0),FALSE)</f>
        <v>Waitakere Ranges</v>
      </c>
      <c r="H292" t="str">
        <f>VLOOKUP($E292,Facilities!$B:$W,MATCH(H$2,Table1[[#Headers],[Facility Name]:[in partner]],0),FALSE)</f>
        <v>Council-owned</v>
      </c>
      <c r="I292" t="str">
        <f>VLOOKUP($E292,Facilities!$B:$W,MATCH(I$2,Table1[[#Headers],[Facility Name]:[in partner]],0),FALSE)</f>
        <v>Connected Communities</v>
      </c>
      <c r="J292" t="str">
        <f>VLOOKUP($E292,Facilities!$B:$W,MATCH(J$2,Table1[[#Headers],[Facility Name]:[in partner]],0),FALSE)</f>
        <v>Community led</v>
      </c>
      <c r="K292" t="str">
        <f>VLOOKUP($E292,Facilities!$B:$W,MATCH(K$2,Table1[[#Headers],[Facility Name]:[in partner]],0),FALSE)</f>
        <v>Rural Hall</v>
      </c>
      <c r="L292" t="str">
        <f>VLOOKUP($E292,Facilities!$B:$W,MATCH(L$2,Table1[[#Headers],[Facility Name]:[in partner]],0),FALSE)</f>
        <v>Y</v>
      </c>
      <c r="M292" t="str">
        <f>VLOOKUP($E292,Facilities!$B:$W,MATCH(M$2,Table1[[#Headers],[Facility Name]:[in partner]],0),FALSE)</f>
        <v>Funding agreement</v>
      </c>
      <c r="N292">
        <f>VLOOKUP($E292,Facilities!$B:$W,MATCH(N$2,Table1[[#Headers],[Facility Name]:[in partner]],0),FALSE)</f>
        <v>0</v>
      </c>
      <c r="O292" t="str">
        <f>VLOOKUP($E292,Facilities!$B:$W,MATCH(O$2,Table1[[#Headers],[Facility Name]:[in partner]],0),FALSE)</f>
        <v>Place &amp; Partner Specialists (Community)</v>
      </c>
      <c r="P292">
        <f>VLOOKUP($E292,Facilities!$B:$W,MATCH(P$2,Table1[[#Headers],[Facility Name]:[in partner]],0),FALSE)</f>
        <v>0</v>
      </c>
      <c r="Q292">
        <f>VLOOKUP($E292,Facilities!$B:$W,MATCH(Q$2,Table1[[#Headers],[Facility Name]:[in partner]],0),FALSE)</f>
        <v>0</v>
      </c>
      <c r="R292">
        <f>VLOOKUP($E292,Facilities!$B:$W,MATCH(R$2,Table1[[#Headers],[Facility Name]:[in partner]],0),FALSE)</f>
        <v>0</v>
      </c>
      <c r="S292">
        <f>VLOOKUP($E292,Facilities!$B:$W,MATCH(S$2,Table1[[#Headers],[Facility Name]:[in partner]],0),FALSE)</f>
        <v>0</v>
      </c>
      <c r="T292" t="str">
        <f>VLOOKUP($E292,Facilities!$B:$W,MATCH(T$2,Table1[[#Headers],[Facility Name]:[in partner]],0),FALSE)</f>
        <v>Y</v>
      </c>
      <c r="U292">
        <f>VLOOKUP($E292,Facilities!$B:$W,MATCH(U$2,Table1[[#Headers],[Facility Name]:[in partner]],0),FALSE)</f>
        <v>0</v>
      </c>
      <c r="V292" t="str">
        <f>VLOOKUP($E292,Facilities!$B:$W,MATCH(V$2,Table1[[#Headers],[Facility Name]:[in partner]],0),FALSE)</f>
        <v>Waiatarua Hall</v>
      </c>
      <c r="W292" t="str">
        <f>VLOOKUP($E292,Facilities!$B:$W,MATCH(W$2,Table1[[#Headers],[Facility Name]:[in partner]],0),FALSE)</f>
        <v>N</v>
      </c>
      <c r="X292" t="str">
        <f>VLOOKUP($E292,Facilities!$B:$W,MATCH(X$2,Table1[[#Headers],[Facility Name]:[in partner]],0),FALSE)</f>
        <v>Waiatarua Hall</v>
      </c>
    </row>
    <row r="293" spans="1:24">
      <c r="A293" s="6" t="s">
        <v>1645</v>
      </c>
      <c r="B293" s="6" t="s">
        <v>1455</v>
      </c>
      <c r="C293" s="6" t="s">
        <v>960</v>
      </c>
      <c r="D293" s="6" t="s">
        <v>957</v>
      </c>
      <c r="E293" s="6" t="s">
        <v>371</v>
      </c>
      <c r="F293" t="str">
        <f>VLOOKUP($E293,Facilities!$B:$W,MATCH(F$2,Table1[[#Headers],[Facility Name]:[in partner]],0),FALSE)</f>
        <v>500 South Titirangi Road</v>
      </c>
      <c r="G293" t="str">
        <f>VLOOKUP($E293,Facilities!$B:$W,MATCH(G$2,Table1[[#Headers],[Facility Name]:[in partner]],0),FALSE)</f>
        <v>Waitakere Ranges</v>
      </c>
      <c r="H293" t="str">
        <f>VLOOKUP($E293,Facilities!$B:$W,MATCH(H$2,Table1[[#Headers],[Facility Name]:[in partner]],0),FALSE)</f>
        <v>Council-owned</v>
      </c>
      <c r="I293" t="str">
        <f>VLOOKUP($E293,Facilities!$B:$W,MATCH(I$2,Table1[[#Headers],[Facility Name]:[in partner]],0),FALSE)</f>
        <v>VH Team</v>
      </c>
      <c r="J293" t="str">
        <f>VLOOKUP($E293,Facilities!$B:$W,MATCH(J$2,Table1[[#Headers],[Facility Name]:[in partner]],0),FALSE)</f>
        <v>Council led</v>
      </c>
      <c r="K293" t="str">
        <f>VLOOKUP($E293,Facilities!$B:$W,MATCH(K$2,Table1[[#Headers],[Facility Name]:[in partner]],0),FALSE)</f>
        <v>Venue for Hire</v>
      </c>
      <c r="L293" t="str">
        <f>VLOOKUP($E293,Facilities!$B:$W,MATCH(L$2,Table1[[#Headers],[Facility Name]:[in partner]],0),FALSE)</f>
        <v>Y</v>
      </c>
      <c r="M293" t="str">
        <f>VLOOKUP($E293,Facilities!$B:$W,MATCH(M$2,Table1[[#Headers],[Facility Name]:[in partner]],0),FALSE)</f>
        <v>Internally operated</v>
      </c>
      <c r="N293">
        <f>VLOOKUP($E293,Facilities!$B:$W,MATCH(N$2,Table1[[#Headers],[Facility Name]:[in partner]],0),FALSE)</f>
        <v>0</v>
      </c>
      <c r="O293" t="str">
        <f>VLOOKUP($E293,Facilities!$B:$W,MATCH(O$2,Table1[[#Headers],[Facility Name]:[in partner]],0),FALSE)</f>
        <v>Venue for Hire</v>
      </c>
      <c r="P293">
        <f>VLOOKUP($E293,Facilities!$B:$W,MATCH(P$2,Table1[[#Headers],[Facility Name]:[in partner]],0),FALSE)</f>
        <v>0</v>
      </c>
      <c r="Q293">
        <f>VLOOKUP($E293,Facilities!$B:$W,MATCH(Q$2,Table1[[#Headers],[Facility Name]:[in partner]],0),FALSE)</f>
        <v>0</v>
      </c>
      <c r="R293">
        <f>VLOOKUP($E293,Facilities!$B:$W,MATCH(R$2,Table1[[#Headers],[Facility Name]:[in partner]],0),FALSE)</f>
        <v>0</v>
      </c>
      <c r="S293">
        <f>VLOOKUP($E293,Facilities!$B:$W,MATCH(S$2,Table1[[#Headers],[Facility Name]:[in partner]],0),FALSE)</f>
        <v>0</v>
      </c>
      <c r="T293">
        <f>VLOOKUP($E293,Facilities!$B:$W,MATCH(T$2,Table1[[#Headers],[Facility Name]:[in partner]],0),FALSE)</f>
        <v>0</v>
      </c>
      <c r="U293" t="str">
        <f>VLOOKUP($E293,Facilities!$B:$W,MATCH(U$2,Table1[[#Headers],[Facility Name]:[in partner]],0),FALSE)</f>
        <v>Y</v>
      </c>
      <c r="V293" t="str">
        <f>VLOOKUP($E293,Facilities!$B:$W,MATCH(V$2,Table1[[#Headers],[Facility Name]:[in partner]],0),FALSE)</f>
        <v>Titirangi War Memorial Hall</v>
      </c>
      <c r="W293" t="str">
        <f>VLOOKUP($E293,Facilities!$B:$W,MATCH(W$2,Table1[[#Headers],[Facility Name]:[in partner]],0),FALSE)</f>
        <v>Y</v>
      </c>
      <c r="X293" t="e">
        <f>VLOOKUP($E293,Facilities!$B:$W,MATCH(X$2,Table1[[#Headers],[Facility Name]:[in partner]],0),FALSE)</f>
        <v>#N/A</v>
      </c>
    </row>
    <row r="294" spans="1:24">
      <c r="A294" s="6" t="s">
        <v>1646</v>
      </c>
      <c r="B294" s="6" t="s">
        <v>1647</v>
      </c>
      <c r="C294" s="6" t="s">
        <v>960</v>
      </c>
      <c r="D294" s="6" t="s">
        <v>981</v>
      </c>
      <c r="E294" s="6" t="s">
        <v>1648</v>
      </c>
      <c r="F294" t="e">
        <f>VLOOKUP($E294,Facilities!$B:$W,MATCH(F$2,Table1[[#Headers],[Facility Name]:[in partner]],0),FALSE)</f>
        <v>#N/A</v>
      </c>
      <c r="G294" t="e">
        <f>VLOOKUP($E294,Facilities!$B:$W,MATCH(G$2,Table1[[#Headers],[Facility Name]:[in partner]],0),FALSE)</f>
        <v>#N/A</v>
      </c>
      <c r="H294" t="e">
        <f>VLOOKUP($E294,Facilities!$B:$W,MATCH(H$2,Table1[[#Headers],[Facility Name]:[in partner]],0),FALSE)</f>
        <v>#N/A</v>
      </c>
      <c r="I294" t="e">
        <f>VLOOKUP($E294,Facilities!$B:$W,MATCH(I$2,Table1[[#Headers],[Facility Name]:[in partner]],0),FALSE)</f>
        <v>#N/A</v>
      </c>
      <c r="J294" t="e">
        <f>VLOOKUP($E294,Facilities!$B:$W,MATCH(J$2,Table1[[#Headers],[Facility Name]:[in partner]],0),FALSE)</f>
        <v>#N/A</v>
      </c>
      <c r="K294" t="e">
        <f>VLOOKUP($E294,Facilities!$B:$W,MATCH(K$2,Table1[[#Headers],[Facility Name]:[in partner]],0),FALSE)</f>
        <v>#N/A</v>
      </c>
      <c r="L294" t="e">
        <f>VLOOKUP($E294,Facilities!$B:$W,MATCH(L$2,Table1[[#Headers],[Facility Name]:[in partner]],0),FALSE)</f>
        <v>#N/A</v>
      </c>
      <c r="M294" t="e">
        <f>VLOOKUP($E294,Facilities!$B:$W,MATCH(M$2,Table1[[#Headers],[Facility Name]:[in partner]],0),FALSE)</f>
        <v>#N/A</v>
      </c>
      <c r="N294" t="e">
        <f>VLOOKUP($E294,Facilities!$B:$W,MATCH(N$2,Table1[[#Headers],[Facility Name]:[in partner]],0),FALSE)</f>
        <v>#N/A</v>
      </c>
      <c r="O294" t="e">
        <f>VLOOKUP($E294,Facilities!$B:$W,MATCH(O$2,Table1[[#Headers],[Facility Name]:[in partner]],0),FALSE)</f>
        <v>#N/A</v>
      </c>
      <c r="P294" t="e">
        <f>VLOOKUP($E294,Facilities!$B:$W,MATCH(P$2,Table1[[#Headers],[Facility Name]:[in partner]],0),FALSE)</f>
        <v>#N/A</v>
      </c>
      <c r="Q294" t="e">
        <f>VLOOKUP($E294,Facilities!$B:$W,MATCH(Q$2,Table1[[#Headers],[Facility Name]:[in partner]],0),FALSE)</f>
        <v>#N/A</v>
      </c>
      <c r="R294" t="e">
        <f>VLOOKUP($E294,Facilities!$B:$W,MATCH(R$2,Table1[[#Headers],[Facility Name]:[in partner]],0),FALSE)</f>
        <v>#N/A</v>
      </c>
      <c r="S294" t="e">
        <f>VLOOKUP($E294,Facilities!$B:$W,MATCH(S$2,Table1[[#Headers],[Facility Name]:[in partner]],0),FALSE)</f>
        <v>#N/A</v>
      </c>
      <c r="T294" t="e">
        <f>VLOOKUP($E294,Facilities!$B:$W,MATCH(T$2,Table1[[#Headers],[Facility Name]:[in partner]],0),FALSE)</f>
        <v>#N/A</v>
      </c>
      <c r="U294" t="e">
        <f>VLOOKUP($E294,Facilities!$B:$W,MATCH(U$2,Table1[[#Headers],[Facility Name]:[in partner]],0),FALSE)</f>
        <v>#N/A</v>
      </c>
      <c r="V294" t="e">
        <f>VLOOKUP($E294,Facilities!$B:$W,MATCH(V$2,Table1[[#Headers],[Facility Name]:[in partner]],0),FALSE)</f>
        <v>#N/A</v>
      </c>
      <c r="W294" t="e">
        <f>VLOOKUP($E294,Facilities!$B:$W,MATCH(W$2,Table1[[#Headers],[Facility Name]:[in partner]],0),FALSE)</f>
        <v>#N/A</v>
      </c>
      <c r="X294" t="e">
        <f>VLOOKUP($E294,Facilities!$B:$W,MATCH(X$2,Table1[[#Headers],[Facility Name]:[in partner]],0),FALSE)</f>
        <v>#N/A</v>
      </c>
    </row>
    <row r="295" spans="1:24">
      <c r="A295" s="6" t="s">
        <v>1649</v>
      </c>
      <c r="B295" s="6" t="s">
        <v>1650</v>
      </c>
      <c r="C295" s="6" t="s">
        <v>973</v>
      </c>
      <c r="D295" s="6" t="s">
        <v>981</v>
      </c>
      <c r="E295" s="6" t="s">
        <v>1651</v>
      </c>
      <c r="F295" t="e">
        <f>VLOOKUP($E295,Facilities!$B:$W,MATCH(F$2,Table1[[#Headers],[Facility Name]:[in partner]],0),FALSE)</f>
        <v>#N/A</v>
      </c>
      <c r="G295" t="e">
        <f>VLOOKUP($E295,Facilities!$B:$W,MATCH(G$2,Table1[[#Headers],[Facility Name]:[in partner]],0),FALSE)</f>
        <v>#N/A</v>
      </c>
      <c r="H295" t="e">
        <f>VLOOKUP($E295,Facilities!$B:$W,MATCH(H$2,Table1[[#Headers],[Facility Name]:[in partner]],0),FALSE)</f>
        <v>#N/A</v>
      </c>
      <c r="I295" t="e">
        <f>VLOOKUP($E295,Facilities!$B:$W,MATCH(I$2,Table1[[#Headers],[Facility Name]:[in partner]],0),FALSE)</f>
        <v>#N/A</v>
      </c>
      <c r="J295" t="e">
        <f>VLOOKUP($E295,Facilities!$B:$W,MATCH(J$2,Table1[[#Headers],[Facility Name]:[in partner]],0),FALSE)</f>
        <v>#N/A</v>
      </c>
      <c r="K295" t="e">
        <f>VLOOKUP($E295,Facilities!$B:$W,MATCH(K$2,Table1[[#Headers],[Facility Name]:[in partner]],0),FALSE)</f>
        <v>#N/A</v>
      </c>
      <c r="L295" t="e">
        <f>VLOOKUP($E295,Facilities!$B:$W,MATCH(L$2,Table1[[#Headers],[Facility Name]:[in partner]],0),FALSE)</f>
        <v>#N/A</v>
      </c>
      <c r="M295" t="e">
        <f>VLOOKUP($E295,Facilities!$B:$W,MATCH(M$2,Table1[[#Headers],[Facility Name]:[in partner]],0),FALSE)</f>
        <v>#N/A</v>
      </c>
      <c r="N295" t="e">
        <f>VLOOKUP($E295,Facilities!$B:$W,MATCH(N$2,Table1[[#Headers],[Facility Name]:[in partner]],0),FALSE)</f>
        <v>#N/A</v>
      </c>
      <c r="O295" t="e">
        <f>VLOOKUP($E295,Facilities!$B:$W,MATCH(O$2,Table1[[#Headers],[Facility Name]:[in partner]],0),FALSE)</f>
        <v>#N/A</v>
      </c>
      <c r="P295" t="e">
        <f>VLOOKUP($E295,Facilities!$B:$W,MATCH(P$2,Table1[[#Headers],[Facility Name]:[in partner]],0),FALSE)</f>
        <v>#N/A</v>
      </c>
      <c r="Q295" t="e">
        <f>VLOOKUP($E295,Facilities!$B:$W,MATCH(Q$2,Table1[[#Headers],[Facility Name]:[in partner]],0),FALSE)</f>
        <v>#N/A</v>
      </c>
      <c r="R295" t="e">
        <f>VLOOKUP($E295,Facilities!$B:$W,MATCH(R$2,Table1[[#Headers],[Facility Name]:[in partner]],0),FALSE)</f>
        <v>#N/A</v>
      </c>
      <c r="S295" t="e">
        <f>VLOOKUP($E295,Facilities!$B:$W,MATCH(S$2,Table1[[#Headers],[Facility Name]:[in partner]],0),FALSE)</f>
        <v>#N/A</v>
      </c>
      <c r="T295" t="e">
        <f>VLOOKUP($E295,Facilities!$B:$W,MATCH(T$2,Table1[[#Headers],[Facility Name]:[in partner]],0),FALSE)</f>
        <v>#N/A</v>
      </c>
      <c r="U295" t="e">
        <f>VLOOKUP($E295,Facilities!$B:$W,MATCH(U$2,Table1[[#Headers],[Facility Name]:[in partner]],0),FALSE)</f>
        <v>#N/A</v>
      </c>
      <c r="V295" t="e">
        <f>VLOOKUP($E295,Facilities!$B:$W,MATCH(V$2,Table1[[#Headers],[Facility Name]:[in partner]],0),FALSE)</f>
        <v>#N/A</v>
      </c>
      <c r="W295" t="e">
        <f>VLOOKUP($E295,Facilities!$B:$W,MATCH(W$2,Table1[[#Headers],[Facility Name]:[in partner]],0),FALSE)</f>
        <v>#N/A</v>
      </c>
      <c r="X295" t="e">
        <f>VLOOKUP($E295,Facilities!$B:$W,MATCH(X$2,Table1[[#Headers],[Facility Name]:[in partner]],0),FALSE)</f>
        <v>#N/A</v>
      </c>
    </row>
    <row r="296" spans="1:24">
      <c r="A296" s="6" t="s">
        <v>1652</v>
      </c>
      <c r="B296" s="6" t="s">
        <v>1653</v>
      </c>
      <c r="C296" s="6" t="s">
        <v>960</v>
      </c>
      <c r="D296" s="6" t="s">
        <v>981</v>
      </c>
      <c r="E296" s="6" t="s">
        <v>1654</v>
      </c>
      <c r="F296" t="e">
        <f>VLOOKUP($E296,Facilities!$B:$W,MATCH(F$2,Table1[[#Headers],[Facility Name]:[in partner]],0),FALSE)</f>
        <v>#N/A</v>
      </c>
      <c r="G296" t="e">
        <f>VLOOKUP($E296,Facilities!$B:$W,MATCH(G$2,Table1[[#Headers],[Facility Name]:[in partner]],0),FALSE)</f>
        <v>#N/A</v>
      </c>
      <c r="H296" t="e">
        <f>VLOOKUP($E296,Facilities!$B:$W,MATCH(H$2,Table1[[#Headers],[Facility Name]:[in partner]],0),FALSE)</f>
        <v>#N/A</v>
      </c>
      <c r="I296" t="e">
        <f>VLOOKUP($E296,Facilities!$B:$W,MATCH(I$2,Table1[[#Headers],[Facility Name]:[in partner]],0),FALSE)</f>
        <v>#N/A</v>
      </c>
      <c r="J296" t="e">
        <f>VLOOKUP($E296,Facilities!$B:$W,MATCH(J$2,Table1[[#Headers],[Facility Name]:[in partner]],0),FALSE)</f>
        <v>#N/A</v>
      </c>
      <c r="K296" t="e">
        <f>VLOOKUP($E296,Facilities!$B:$W,MATCH(K$2,Table1[[#Headers],[Facility Name]:[in partner]],0),FALSE)</f>
        <v>#N/A</v>
      </c>
      <c r="L296" t="e">
        <f>VLOOKUP($E296,Facilities!$B:$W,MATCH(L$2,Table1[[#Headers],[Facility Name]:[in partner]],0),FALSE)</f>
        <v>#N/A</v>
      </c>
      <c r="M296" t="e">
        <f>VLOOKUP($E296,Facilities!$B:$W,MATCH(M$2,Table1[[#Headers],[Facility Name]:[in partner]],0),FALSE)</f>
        <v>#N/A</v>
      </c>
      <c r="N296" t="e">
        <f>VLOOKUP($E296,Facilities!$B:$W,MATCH(N$2,Table1[[#Headers],[Facility Name]:[in partner]],0),FALSE)</f>
        <v>#N/A</v>
      </c>
      <c r="O296" t="e">
        <f>VLOOKUP($E296,Facilities!$B:$W,MATCH(O$2,Table1[[#Headers],[Facility Name]:[in partner]],0),FALSE)</f>
        <v>#N/A</v>
      </c>
      <c r="P296" t="e">
        <f>VLOOKUP($E296,Facilities!$B:$W,MATCH(P$2,Table1[[#Headers],[Facility Name]:[in partner]],0),FALSE)</f>
        <v>#N/A</v>
      </c>
      <c r="Q296" t="e">
        <f>VLOOKUP($E296,Facilities!$B:$W,MATCH(Q$2,Table1[[#Headers],[Facility Name]:[in partner]],0),FALSE)</f>
        <v>#N/A</v>
      </c>
      <c r="R296" t="e">
        <f>VLOOKUP($E296,Facilities!$B:$W,MATCH(R$2,Table1[[#Headers],[Facility Name]:[in partner]],0),FALSE)</f>
        <v>#N/A</v>
      </c>
      <c r="S296" t="e">
        <f>VLOOKUP($E296,Facilities!$B:$W,MATCH(S$2,Table1[[#Headers],[Facility Name]:[in partner]],0),FALSE)</f>
        <v>#N/A</v>
      </c>
      <c r="T296" t="e">
        <f>VLOOKUP($E296,Facilities!$B:$W,MATCH(T$2,Table1[[#Headers],[Facility Name]:[in partner]],0),FALSE)</f>
        <v>#N/A</v>
      </c>
      <c r="U296" t="e">
        <f>VLOOKUP($E296,Facilities!$B:$W,MATCH(U$2,Table1[[#Headers],[Facility Name]:[in partner]],0),FALSE)</f>
        <v>#N/A</v>
      </c>
      <c r="V296" t="e">
        <f>VLOOKUP($E296,Facilities!$B:$W,MATCH(V$2,Table1[[#Headers],[Facility Name]:[in partner]],0),FALSE)</f>
        <v>#N/A</v>
      </c>
      <c r="W296" t="e">
        <f>VLOOKUP($E296,Facilities!$B:$W,MATCH(W$2,Table1[[#Headers],[Facility Name]:[in partner]],0),FALSE)</f>
        <v>#N/A</v>
      </c>
      <c r="X296" t="e">
        <f>VLOOKUP($E296,Facilities!$B:$W,MATCH(X$2,Table1[[#Headers],[Facility Name]:[in partner]],0),FALSE)</f>
        <v>#N/A</v>
      </c>
    </row>
    <row r="297" spans="1:24">
      <c r="A297" s="6" t="s">
        <v>1655</v>
      </c>
      <c r="B297" s="6" t="s">
        <v>1304</v>
      </c>
      <c r="C297" s="6" t="s">
        <v>963</v>
      </c>
      <c r="D297" s="6" t="s">
        <v>1081</v>
      </c>
      <c r="E297" s="6" t="s">
        <v>1656</v>
      </c>
      <c r="F297" t="e">
        <f>VLOOKUP($E297,Facilities!$B:$W,MATCH(F$2,Table1[[#Headers],[Facility Name]:[in partner]],0),FALSE)</f>
        <v>#N/A</v>
      </c>
      <c r="G297" t="e">
        <f>VLOOKUP($E297,Facilities!$B:$W,MATCH(G$2,Table1[[#Headers],[Facility Name]:[in partner]],0),FALSE)</f>
        <v>#N/A</v>
      </c>
      <c r="H297" t="e">
        <f>VLOOKUP($E297,Facilities!$B:$W,MATCH(H$2,Table1[[#Headers],[Facility Name]:[in partner]],0),FALSE)</f>
        <v>#N/A</v>
      </c>
      <c r="I297" t="e">
        <f>VLOOKUP($E297,Facilities!$B:$W,MATCH(I$2,Table1[[#Headers],[Facility Name]:[in partner]],0),FALSE)</f>
        <v>#N/A</v>
      </c>
      <c r="J297" t="e">
        <f>VLOOKUP($E297,Facilities!$B:$W,MATCH(J$2,Table1[[#Headers],[Facility Name]:[in partner]],0),FALSE)</f>
        <v>#N/A</v>
      </c>
      <c r="K297" t="e">
        <f>VLOOKUP($E297,Facilities!$B:$W,MATCH(K$2,Table1[[#Headers],[Facility Name]:[in partner]],0),FALSE)</f>
        <v>#N/A</v>
      </c>
      <c r="L297" t="e">
        <f>VLOOKUP($E297,Facilities!$B:$W,MATCH(L$2,Table1[[#Headers],[Facility Name]:[in partner]],0),FALSE)</f>
        <v>#N/A</v>
      </c>
      <c r="M297" t="e">
        <f>VLOOKUP($E297,Facilities!$B:$W,MATCH(M$2,Table1[[#Headers],[Facility Name]:[in partner]],0),FALSE)</f>
        <v>#N/A</v>
      </c>
      <c r="N297" t="e">
        <f>VLOOKUP($E297,Facilities!$B:$W,MATCH(N$2,Table1[[#Headers],[Facility Name]:[in partner]],0),FALSE)</f>
        <v>#N/A</v>
      </c>
      <c r="O297" t="e">
        <f>VLOOKUP($E297,Facilities!$B:$W,MATCH(O$2,Table1[[#Headers],[Facility Name]:[in partner]],0),FALSE)</f>
        <v>#N/A</v>
      </c>
      <c r="P297" t="e">
        <f>VLOOKUP($E297,Facilities!$B:$W,MATCH(P$2,Table1[[#Headers],[Facility Name]:[in partner]],0),FALSE)</f>
        <v>#N/A</v>
      </c>
      <c r="Q297" t="e">
        <f>VLOOKUP($E297,Facilities!$B:$W,MATCH(Q$2,Table1[[#Headers],[Facility Name]:[in partner]],0),FALSE)</f>
        <v>#N/A</v>
      </c>
      <c r="R297" t="e">
        <f>VLOOKUP($E297,Facilities!$B:$W,MATCH(R$2,Table1[[#Headers],[Facility Name]:[in partner]],0),FALSE)</f>
        <v>#N/A</v>
      </c>
      <c r="S297" t="e">
        <f>VLOOKUP($E297,Facilities!$B:$W,MATCH(S$2,Table1[[#Headers],[Facility Name]:[in partner]],0),FALSE)</f>
        <v>#N/A</v>
      </c>
      <c r="T297" t="e">
        <f>VLOOKUP($E297,Facilities!$B:$W,MATCH(T$2,Table1[[#Headers],[Facility Name]:[in partner]],0),FALSE)</f>
        <v>#N/A</v>
      </c>
      <c r="U297" t="e">
        <f>VLOOKUP($E297,Facilities!$B:$W,MATCH(U$2,Table1[[#Headers],[Facility Name]:[in partner]],0),FALSE)</f>
        <v>#N/A</v>
      </c>
      <c r="V297" t="e">
        <f>VLOOKUP($E297,Facilities!$B:$W,MATCH(V$2,Table1[[#Headers],[Facility Name]:[in partner]],0),FALSE)</f>
        <v>#N/A</v>
      </c>
      <c r="W297" t="e">
        <f>VLOOKUP($E297,Facilities!$B:$W,MATCH(W$2,Table1[[#Headers],[Facility Name]:[in partner]],0),FALSE)</f>
        <v>#N/A</v>
      </c>
      <c r="X297" t="e">
        <f>VLOOKUP($E297,Facilities!$B:$W,MATCH(X$2,Table1[[#Headers],[Facility Name]:[in partner]],0),FALSE)</f>
        <v>#N/A</v>
      </c>
    </row>
    <row r="298" spans="1:24">
      <c r="A298" s="6" t="s">
        <v>1657</v>
      </c>
      <c r="B298" s="6" t="s">
        <v>1658</v>
      </c>
      <c r="C298" s="6" t="s">
        <v>963</v>
      </c>
      <c r="D298" s="6" t="s">
        <v>964</v>
      </c>
      <c r="E298" s="6" t="s">
        <v>1659</v>
      </c>
      <c r="F298" t="e">
        <f>VLOOKUP($E298,Facilities!$B:$W,MATCH(F$2,Table1[[#Headers],[Facility Name]:[in partner]],0),FALSE)</f>
        <v>#N/A</v>
      </c>
      <c r="G298" t="e">
        <f>VLOOKUP($E298,Facilities!$B:$W,MATCH(G$2,Table1[[#Headers],[Facility Name]:[in partner]],0),FALSE)</f>
        <v>#N/A</v>
      </c>
      <c r="H298" t="e">
        <f>VLOOKUP($E298,Facilities!$B:$W,MATCH(H$2,Table1[[#Headers],[Facility Name]:[in partner]],0),FALSE)</f>
        <v>#N/A</v>
      </c>
      <c r="I298" t="e">
        <f>VLOOKUP($E298,Facilities!$B:$W,MATCH(I$2,Table1[[#Headers],[Facility Name]:[in partner]],0),FALSE)</f>
        <v>#N/A</v>
      </c>
      <c r="J298" t="e">
        <f>VLOOKUP($E298,Facilities!$B:$W,MATCH(J$2,Table1[[#Headers],[Facility Name]:[in partner]],0),FALSE)</f>
        <v>#N/A</v>
      </c>
      <c r="K298" t="e">
        <f>VLOOKUP($E298,Facilities!$B:$W,MATCH(K$2,Table1[[#Headers],[Facility Name]:[in partner]],0),FALSE)</f>
        <v>#N/A</v>
      </c>
      <c r="L298" t="e">
        <f>VLOOKUP($E298,Facilities!$B:$W,MATCH(L$2,Table1[[#Headers],[Facility Name]:[in partner]],0),FALSE)</f>
        <v>#N/A</v>
      </c>
      <c r="M298" t="e">
        <f>VLOOKUP($E298,Facilities!$B:$W,MATCH(M$2,Table1[[#Headers],[Facility Name]:[in partner]],0),FALSE)</f>
        <v>#N/A</v>
      </c>
      <c r="N298" t="e">
        <f>VLOOKUP($E298,Facilities!$B:$W,MATCH(N$2,Table1[[#Headers],[Facility Name]:[in partner]],0),FALSE)</f>
        <v>#N/A</v>
      </c>
      <c r="O298" t="e">
        <f>VLOOKUP($E298,Facilities!$B:$W,MATCH(O$2,Table1[[#Headers],[Facility Name]:[in partner]],0),FALSE)</f>
        <v>#N/A</v>
      </c>
      <c r="P298" t="e">
        <f>VLOOKUP($E298,Facilities!$B:$W,MATCH(P$2,Table1[[#Headers],[Facility Name]:[in partner]],0),FALSE)</f>
        <v>#N/A</v>
      </c>
      <c r="Q298" t="e">
        <f>VLOOKUP($E298,Facilities!$B:$W,MATCH(Q$2,Table1[[#Headers],[Facility Name]:[in partner]],0),FALSE)</f>
        <v>#N/A</v>
      </c>
      <c r="R298" t="e">
        <f>VLOOKUP($E298,Facilities!$B:$W,MATCH(R$2,Table1[[#Headers],[Facility Name]:[in partner]],0),FALSE)</f>
        <v>#N/A</v>
      </c>
      <c r="S298" t="e">
        <f>VLOOKUP($E298,Facilities!$B:$W,MATCH(S$2,Table1[[#Headers],[Facility Name]:[in partner]],0),FALSE)</f>
        <v>#N/A</v>
      </c>
      <c r="T298" t="e">
        <f>VLOOKUP($E298,Facilities!$B:$W,MATCH(T$2,Table1[[#Headers],[Facility Name]:[in partner]],0),FALSE)</f>
        <v>#N/A</v>
      </c>
      <c r="U298" t="e">
        <f>VLOOKUP($E298,Facilities!$B:$W,MATCH(U$2,Table1[[#Headers],[Facility Name]:[in partner]],0),FALSE)</f>
        <v>#N/A</v>
      </c>
      <c r="V298" t="e">
        <f>VLOOKUP($E298,Facilities!$B:$W,MATCH(V$2,Table1[[#Headers],[Facility Name]:[in partner]],0),FALSE)</f>
        <v>#N/A</v>
      </c>
      <c r="W298" t="e">
        <f>VLOOKUP($E298,Facilities!$B:$W,MATCH(W$2,Table1[[#Headers],[Facility Name]:[in partner]],0),FALSE)</f>
        <v>#N/A</v>
      </c>
      <c r="X298" t="e">
        <f>VLOOKUP($E298,Facilities!$B:$W,MATCH(X$2,Table1[[#Headers],[Facility Name]:[in partner]],0),FALSE)</f>
        <v>#N/A</v>
      </c>
    </row>
    <row r="299" spans="1:24">
      <c r="A299" s="6" t="s">
        <v>1660</v>
      </c>
      <c r="B299" s="6" t="s">
        <v>1661</v>
      </c>
      <c r="C299" s="6" t="s">
        <v>960</v>
      </c>
      <c r="D299" s="6" t="s">
        <v>981</v>
      </c>
      <c r="E299" s="6" t="s">
        <v>125</v>
      </c>
      <c r="F299" t="str">
        <f>VLOOKUP($E299,Facilities!$B:$W,MATCH(F$2,Table1[[#Headers],[Facility Name]:[in partner]],0),FALSE)</f>
        <v>1 Barron Drive</v>
      </c>
      <c r="G299" t="str">
        <f>VLOOKUP($E299,Facilities!$B:$W,MATCH(G$2,Table1[[#Headers],[Facility Name]:[in partner]],0),FALSE)</f>
        <v>Whau</v>
      </c>
      <c r="H299" t="str">
        <f>VLOOKUP($E299,Facilities!$B:$W,MATCH(H$2,Table1[[#Headers],[Facility Name]:[in partner]],0),FALSE)</f>
        <v>Council-owned</v>
      </c>
      <c r="I299" t="str">
        <f>VLOOKUP($E299,Facilities!$B:$W,MATCH(I$2,Table1[[#Headers],[Facility Name]:[in partner]],0),FALSE)</f>
        <v>Connected Communities</v>
      </c>
      <c r="J299" t="str">
        <f>VLOOKUP($E299,Facilities!$B:$W,MATCH(J$2,Table1[[#Headers],[Facility Name]:[in partner]],0),FALSE)</f>
        <v>Community led</v>
      </c>
      <c r="K299" t="str">
        <f>VLOOKUP($E299,Facilities!$B:$W,MATCH(K$2,Table1[[#Headers],[Facility Name]:[in partner]],0),FALSE)</f>
        <v>Community Centre</v>
      </c>
      <c r="L299" t="str">
        <f>VLOOKUP($E299,Facilities!$B:$W,MATCH(L$2,Table1[[#Headers],[Facility Name]:[in partner]],0),FALSE)</f>
        <v>Y</v>
      </c>
      <c r="M299" t="str">
        <f>VLOOKUP($E299,Facilities!$B:$W,MATCH(M$2,Table1[[#Headers],[Facility Name]:[in partner]],0),FALSE)</f>
        <v>Service agreement</v>
      </c>
      <c r="N299">
        <f>VLOOKUP($E299,Facilities!$B:$W,MATCH(N$2,Table1[[#Headers],[Facility Name]:[in partner]],0),FALSE)</f>
        <v>0</v>
      </c>
      <c r="O299" t="str">
        <f>VLOOKUP($E299,Facilities!$B:$W,MATCH(O$2,Table1[[#Headers],[Facility Name]:[in partner]],0),FALSE)</f>
        <v>Place &amp; Partner Specialists (Community)</v>
      </c>
      <c r="P299" t="str">
        <f>VLOOKUP($E299,Facilities!$B:$W,MATCH(P$2,Table1[[#Headers],[Facility Name]:[in partner]],0),FALSE)</f>
        <v>Y</v>
      </c>
      <c r="Q299">
        <f>VLOOKUP($E299,Facilities!$B:$W,MATCH(Q$2,Table1[[#Headers],[Facility Name]:[in partner]],0),FALSE)</f>
        <v>0</v>
      </c>
      <c r="R299">
        <f>VLOOKUP($E299,Facilities!$B:$W,MATCH(R$2,Table1[[#Headers],[Facility Name]:[in partner]],0),FALSE)</f>
        <v>0</v>
      </c>
      <c r="S299">
        <f>VLOOKUP($E299,Facilities!$B:$W,MATCH(S$2,Table1[[#Headers],[Facility Name]:[in partner]],0),FALSE)</f>
        <v>0</v>
      </c>
      <c r="T299">
        <f>VLOOKUP($E299,Facilities!$B:$W,MATCH(T$2,Table1[[#Headers],[Facility Name]:[in partner]],0),FALSE)</f>
        <v>0</v>
      </c>
      <c r="U299">
        <f>VLOOKUP($E299,Facilities!$B:$W,MATCH(U$2,Table1[[#Headers],[Facility Name]:[in partner]],0),FALSE)</f>
        <v>0</v>
      </c>
      <c r="V299" t="str">
        <f>VLOOKUP($E299,Facilities!$B:$W,MATCH(V$2,Table1[[#Headers],[Facility Name]:[in partner]],0),FALSE)</f>
        <v>Green Bay Community House</v>
      </c>
      <c r="W299" t="str">
        <f>VLOOKUP($E299,Facilities!$B:$W,MATCH(W$2,Table1[[#Headers],[Facility Name]:[in partner]],0),FALSE)</f>
        <v>N</v>
      </c>
      <c r="X299" t="str">
        <f>VLOOKUP($E299,Facilities!$B:$W,MATCH(X$2,Table1[[#Headers],[Facility Name]:[in partner]],0),FALSE)</f>
        <v>Green Bay Community House</v>
      </c>
    </row>
    <row r="300" spans="1:24">
      <c r="A300" s="6" t="s">
        <v>1662</v>
      </c>
      <c r="B300" s="6" t="s">
        <v>1663</v>
      </c>
      <c r="C300" s="6" t="s">
        <v>973</v>
      </c>
      <c r="D300" s="6" t="s">
        <v>981</v>
      </c>
      <c r="E300" s="6" t="s">
        <v>240</v>
      </c>
      <c r="F300" t="e">
        <f>VLOOKUP($E300,Facilities!$B:$W,MATCH(F$2,Table1[[#Headers],[Facility Name]:[in partner]],0),FALSE)</f>
        <v>#N/A</v>
      </c>
      <c r="G300" t="e">
        <f>VLOOKUP($E300,Facilities!$B:$W,MATCH(G$2,Table1[[#Headers],[Facility Name]:[in partner]],0),FALSE)</f>
        <v>#N/A</v>
      </c>
      <c r="H300" t="e">
        <f>VLOOKUP($E300,Facilities!$B:$W,MATCH(H$2,Table1[[#Headers],[Facility Name]:[in partner]],0),FALSE)</f>
        <v>#N/A</v>
      </c>
      <c r="I300" t="e">
        <f>VLOOKUP($E300,Facilities!$B:$W,MATCH(I$2,Table1[[#Headers],[Facility Name]:[in partner]],0),FALSE)</f>
        <v>#N/A</v>
      </c>
      <c r="J300" t="e">
        <f>VLOOKUP($E300,Facilities!$B:$W,MATCH(J$2,Table1[[#Headers],[Facility Name]:[in partner]],0),FALSE)</f>
        <v>#N/A</v>
      </c>
      <c r="K300" t="e">
        <f>VLOOKUP($E300,Facilities!$B:$W,MATCH(K$2,Table1[[#Headers],[Facility Name]:[in partner]],0),FALSE)</f>
        <v>#N/A</v>
      </c>
      <c r="L300" t="e">
        <f>VLOOKUP($E300,Facilities!$B:$W,MATCH(L$2,Table1[[#Headers],[Facility Name]:[in partner]],0),FALSE)</f>
        <v>#N/A</v>
      </c>
      <c r="M300" t="e">
        <f>VLOOKUP($E300,Facilities!$B:$W,MATCH(M$2,Table1[[#Headers],[Facility Name]:[in partner]],0),FALSE)</f>
        <v>#N/A</v>
      </c>
      <c r="N300" t="e">
        <f>VLOOKUP($E300,Facilities!$B:$W,MATCH(N$2,Table1[[#Headers],[Facility Name]:[in partner]],0),FALSE)</f>
        <v>#N/A</v>
      </c>
      <c r="O300" t="e">
        <f>VLOOKUP($E300,Facilities!$B:$W,MATCH(O$2,Table1[[#Headers],[Facility Name]:[in partner]],0),FALSE)</f>
        <v>#N/A</v>
      </c>
      <c r="P300" t="e">
        <f>VLOOKUP($E300,Facilities!$B:$W,MATCH(P$2,Table1[[#Headers],[Facility Name]:[in partner]],0),FALSE)</f>
        <v>#N/A</v>
      </c>
      <c r="Q300" t="e">
        <f>VLOOKUP($E300,Facilities!$B:$W,MATCH(Q$2,Table1[[#Headers],[Facility Name]:[in partner]],0),FALSE)</f>
        <v>#N/A</v>
      </c>
      <c r="R300" t="e">
        <f>VLOOKUP($E300,Facilities!$B:$W,MATCH(R$2,Table1[[#Headers],[Facility Name]:[in partner]],0),FALSE)</f>
        <v>#N/A</v>
      </c>
      <c r="S300" t="e">
        <f>VLOOKUP($E300,Facilities!$B:$W,MATCH(S$2,Table1[[#Headers],[Facility Name]:[in partner]],0),FALSE)</f>
        <v>#N/A</v>
      </c>
      <c r="T300" t="e">
        <f>VLOOKUP($E300,Facilities!$B:$W,MATCH(T$2,Table1[[#Headers],[Facility Name]:[in partner]],0),FALSE)</f>
        <v>#N/A</v>
      </c>
      <c r="U300" t="e">
        <f>VLOOKUP($E300,Facilities!$B:$W,MATCH(U$2,Table1[[#Headers],[Facility Name]:[in partner]],0),FALSE)</f>
        <v>#N/A</v>
      </c>
      <c r="V300" t="e">
        <f>VLOOKUP($E300,Facilities!$B:$W,MATCH(V$2,Table1[[#Headers],[Facility Name]:[in partner]],0),FALSE)</f>
        <v>#N/A</v>
      </c>
      <c r="W300" t="e">
        <f>VLOOKUP($E300,Facilities!$B:$W,MATCH(W$2,Table1[[#Headers],[Facility Name]:[in partner]],0),FALSE)</f>
        <v>#N/A</v>
      </c>
      <c r="X300" t="e">
        <f>VLOOKUP($E300,Facilities!$B:$W,MATCH(X$2,Table1[[#Headers],[Facility Name]:[in partner]],0),FALSE)</f>
        <v>#N/A</v>
      </c>
    </row>
    <row r="301" spans="1:24">
      <c r="A301" s="6" t="s">
        <v>1664</v>
      </c>
      <c r="B301" s="6" t="s">
        <v>1315</v>
      </c>
      <c r="C301" s="6" t="s">
        <v>956</v>
      </c>
      <c r="D301" s="6" t="s">
        <v>957</v>
      </c>
      <c r="E301" s="6" t="s">
        <v>55</v>
      </c>
      <c r="F301" t="str">
        <f>VLOOKUP($E301,Facilities!$B:$W,MATCH(F$2,Table1[[#Headers],[Facility Name]:[in partner]],0),FALSE)</f>
        <v>2 Victoria Rd</v>
      </c>
      <c r="G301" t="str">
        <f>VLOOKUP($E301,Facilities!$B:$W,MATCH(G$2,Table1[[#Headers],[Facility Name]:[in partner]],0),FALSE)</f>
        <v>Devonport-Takapuna</v>
      </c>
      <c r="H301" t="str">
        <f>VLOOKUP($E301,Facilities!$B:$W,MATCH(H$2,Table1[[#Headers],[Facility Name]:[in partner]],0),FALSE)</f>
        <v>Council-owned</v>
      </c>
      <c r="I301" t="str">
        <f>VLOOKUP($E301,Facilities!$B:$W,MATCH(I$2,Table1[[#Headers],[Facility Name]:[in partner]],0),FALSE)</f>
        <v>Connected Communities</v>
      </c>
      <c r="J301" t="str">
        <f>VLOOKUP($E301,Facilities!$B:$W,MATCH(J$2,Table1[[#Headers],[Facility Name]:[in partner]],0),FALSE)</f>
        <v>Council led</v>
      </c>
      <c r="K301" t="str">
        <f>VLOOKUP($E301,Facilities!$B:$W,MATCH(K$2,Table1[[#Headers],[Facility Name]:[in partner]],0),FALSE)</f>
        <v>Community Library</v>
      </c>
      <c r="L301" t="str">
        <f>VLOOKUP($E301,Facilities!$B:$W,MATCH(L$2,Table1[[#Headers],[Facility Name]:[in partner]],0),FALSE)</f>
        <v>Y</v>
      </c>
      <c r="M301" t="str">
        <f>VLOOKUP($E301,Facilities!$B:$W,MATCH(M$2,Table1[[#Headers],[Facility Name]:[in partner]],0),FALSE)</f>
        <v>Internally operated</v>
      </c>
      <c r="N301">
        <f>VLOOKUP($E301,Facilities!$B:$W,MATCH(N$2,Table1[[#Headers],[Facility Name]:[in partner]],0),FALSE)</f>
        <v>0</v>
      </c>
      <c r="O301" t="str">
        <f>VLOOKUP($E301,Facilities!$B:$W,MATCH(O$2,Table1[[#Headers],[Facility Name]:[in partner]],0),FALSE)</f>
        <v>Lead and Coach</v>
      </c>
      <c r="P301">
        <f>VLOOKUP($E301,Facilities!$B:$W,MATCH(P$2,Table1[[#Headers],[Facility Name]:[in partner]],0),FALSE)</f>
        <v>0</v>
      </c>
      <c r="Q301">
        <f>VLOOKUP($E301,Facilities!$B:$W,MATCH(Q$2,Table1[[#Headers],[Facility Name]:[in partner]],0),FALSE)</f>
        <v>0</v>
      </c>
      <c r="R301">
        <f>VLOOKUP($E301,Facilities!$B:$W,MATCH(R$2,Table1[[#Headers],[Facility Name]:[in partner]],0),FALSE)</f>
        <v>0</v>
      </c>
      <c r="S301" t="str">
        <f>VLOOKUP($E301,Facilities!$B:$W,MATCH(S$2,Table1[[#Headers],[Facility Name]:[in partner]],0),FALSE)</f>
        <v>Y</v>
      </c>
      <c r="T301">
        <f>VLOOKUP($E301,Facilities!$B:$W,MATCH(T$2,Table1[[#Headers],[Facility Name]:[in partner]],0),FALSE)</f>
        <v>0</v>
      </c>
      <c r="U301">
        <f>VLOOKUP($E301,Facilities!$B:$W,MATCH(U$2,Table1[[#Headers],[Facility Name]:[in partner]],0),FALSE)</f>
        <v>0</v>
      </c>
      <c r="V301" t="str">
        <f>VLOOKUP($E301,Facilities!$B:$W,MATCH(V$2,Table1[[#Headers],[Facility Name]:[in partner]],0),FALSE)</f>
        <v>Devonport Library</v>
      </c>
      <c r="W301" t="str">
        <f>VLOOKUP($E301,Facilities!$B:$W,MATCH(W$2,Table1[[#Headers],[Facility Name]:[in partner]],0),FALSE)</f>
        <v>Y</v>
      </c>
      <c r="X301" t="e">
        <f>VLOOKUP($E301,Facilities!$B:$W,MATCH(X$2,Table1[[#Headers],[Facility Name]:[in partner]],0),FALSE)</f>
        <v>#N/A</v>
      </c>
    </row>
    <row r="302" spans="1:24">
      <c r="A302" s="6" t="s">
        <v>1665</v>
      </c>
      <c r="B302" s="6" t="s">
        <v>1666</v>
      </c>
      <c r="C302" s="6" t="s">
        <v>973</v>
      </c>
      <c r="D302" s="6" t="s">
        <v>957</v>
      </c>
      <c r="E302" s="6" t="s">
        <v>1667</v>
      </c>
      <c r="F302" t="e">
        <f>VLOOKUP($E302,Facilities!$B:$W,MATCH(F$2,Table1[[#Headers],[Facility Name]:[in partner]],0),FALSE)</f>
        <v>#N/A</v>
      </c>
      <c r="G302" t="e">
        <f>VLOOKUP($E302,Facilities!$B:$W,MATCH(G$2,Table1[[#Headers],[Facility Name]:[in partner]],0),FALSE)</f>
        <v>#N/A</v>
      </c>
      <c r="H302" t="e">
        <f>VLOOKUP($E302,Facilities!$B:$W,MATCH(H$2,Table1[[#Headers],[Facility Name]:[in partner]],0),FALSE)</f>
        <v>#N/A</v>
      </c>
      <c r="I302" t="e">
        <f>VLOOKUP($E302,Facilities!$B:$W,MATCH(I$2,Table1[[#Headers],[Facility Name]:[in partner]],0),FALSE)</f>
        <v>#N/A</v>
      </c>
      <c r="J302" t="e">
        <f>VLOOKUP($E302,Facilities!$B:$W,MATCH(J$2,Table1[[#Headers],[Facility Name]:[in partner]],0),FALSE)</f>
        <v>#N/A</v>
      </c>
      <c r="K302" t="e">
        <f>VLOOKUP($E302,Facilities!$B:$W,MATCH(K$2,Table1[[#Headers],[Facility Name]:[in partner]],0),FALSE)</f>
        <v>#N/A</v>
      </c>
      <c r="L302" t="e">
        <f>VLOOKUP($E302,Facilities!$B:$W,MATCH(L$2,Table1[[#Headers],[Facility Name]:[in partner]],0),FALSE)</f>
        <v>#N/A</v>
      </c>
      <c r="M302" t="e">
        <f>VLOOKUP($E302,Facilities!$B:$W,MATCH(M$2,Table1[[#Headers],[Facility Name]:[in partner]],0),FALSE)</f>
        <v>#N/A</v>
      </c>
      <c r="N302" t="e">
        <f>VLOOKUP($E302,Facilities!$B:$W,MATCH(N$2,Table1[[#Headers],[Facility Name]:[in partner]],0),FALSE)</f>
        <v>#N/A</v>
      </c>
      <c r="O302" t="e">
        <f>VLOOKUP($E302,Facilities!$B:$W,MATCH(O$2,Table1[[#Headers],[Facility Name]:[in partner]],0),FALSE)</f>
        <v>#N/A</v>
      </c>
      <c r="P302" t="e">
        <f>VLOOKUP($E302,Facilities!$B:$W,MATCH(P$2,Table1[[#Headers],[Facility Name]:[in partner]],0),FALSE)</f>
        <v>#N/A</v>
      </c>
      <c r="Q302" t="e">
        <f>VLOOKUP($E302,Facilities!$B:$W,MATCH(Q$2,Table1[[#Headers],[Facility Name]:[in partner]],0),FALSE)</f>
        <v>#N/A</v>
      </c>
      <c r="R302" t="e">
        <f>VLOOKUP($E302,Facilities!$B:$W,MATCH(R$2,Table1[[#Headers],[Facility Name]:[in partner]],0),FALSE)</f>
        <v>#N/A</v>
      </c>
      <c r="S302" t="e">
        <f>VLOOKUP($E302,Facilities!$B:$W,MATCH(S$2,Table1[[#Headers],[Facility Name]:[in partner]],0),FALSE)</f>
        <v>#N/A</v>
      </c>
      <c r="T302" t="e">
        <f>VLOOKUP($E302,Facilities!$B:$W,MATCH(T$2,Table1[[#Headers],[Facility Name]:[in partner]],0),FALSE)</f>
        <v>#N/A</v>
      </c>
      <c r="U302" t="e">
        <f>VLOOKUP($E302,Facilities!$B:$W,MATCH(U$2,Table1[[#Headers],[Facility Name]:[in partner]],0),FALSE)</f>
        <v>#N/A</v>
      </c>
      <c r="V302" t="e">
        <f>VLOOKUP($E302,Facilities!$B:$W,MATCH(V$2,Table1[[#Headers],[Facility Name]:[in partner]],0),FALSE)</f>
        <v>#N/A</v>
      </c>
      <c r="W302" t="e">
        <f>VLOOKUP($E302,Facilities!$B:$W,MATCH(W$2,Table1[[#Headers],[Facility Name]:[in partner]],0),FALSE)</f>
        <v>#N/A</v>
      </c>
      <c r="X302" t="e">
        <f>VLOOKUP($E302,Facilities!$B:$W,MATCH(X$2,Table1[[#Headers],[Facility Name]:[in partner]],0),FALSE)</f>
        <v>#N/A</v>
      </c>
    </row>
    <row r="303" spans="1:24">
      <c r="A303" s="6" t="s">
        <v>1668</v>
      </c>
      <c r="B303" s="6" t="s">
        <v>1669</v>
      </c>
      <c r="C303" s="6" t="s">
        <v>973</v>
      </c>
      <c r="D303" s="6" t="s">
        <v>957</v>
      </c>
      <c r="E303" s="6" t="s">
        <v>264</v>
      </c>
      <c r="F303" t="str">
        <f>VLOOKUP($E303,Facilities!$B:$W,MATCH(F$2,Table1[[#Headers],[Facility Name]:[in partner]],0),FALSE)</f>
        <v>345 Paparimu Road</v>
      </c>
      <c r="G303" t="str">
        <f>VLOOKUP($E303,Facilities!$B:$W,MATCH(G$2,Table1[[#Headers],[Facility Name]:[in partner]],0),FALSE)</f>
        <v>Franklin</v>
      </c>
      <c r="H303" t="str">
        <f>VLOOKUP($E303,Facilities!$B:$W,MATCH(H$2,Table1[[#Headers],[Facility Name]:[in partner]],0),FALSE)</f>
        <v>Council-owned</v>
      </c>
      <c r="I303" t="str">
        <f>VLOOKUP($E303,Facilities!$B:$W,MATCH(I$2,Table1[[#Headers],[Facility Name]:[in partner]],0),FALSE)</f>
        <v>Connected Communities</v>
      </c>
      <c r="J303" t="str">
        <f>VLOOKUP($E303,Facilities!$B:$W,MATCH(J$2,Table1[[#Headers],[Facility Name]:[in partner]],0),FALSE)</f>
        <v>Community led</v>
      </c>
      <c r="K303" t="str">
        <f>VLOOKUP($E303,Facilities!$B:$W,MATCH(K$2,Table1[[#Headers],[Facility Name]:[in partner]],0),FALSE)</f>
        <v>Rural Hall</v>
      </c>
      <c r="L303" t="str">
        <f>VLOOKUP($E303,Facilities!$B:$W,MATCH(L$2,Table1[[#Headers],[Facility Name]:[in partner]],0),FALSE)</f>
        <v>Y</v>
      </c>
      <c r="M303" t="str">
        <f>VLOOKUP($E303,Facilities!$B:$W,MATCH(M$2,Table1[[#Headers],[Facility Name]:[in partner]],0),FALSE)</f>
        <v>Funding agreement</v>
      </c>
      <c r="N303">
        <f>VLOOKUP($E303,Facilities!$B:$W,MATCH(N$2,Table1[[#Headers],[Facility Name]:[in partner]],0),FALSE)</f>
        <v>0</v>
      </c>
      <c r="O303" t="str">
        <f>VLOOKUP($E303,Facilities!$B:$W,MATCH(O$2,Table1[[#Headers],[Facility Name]:[in partner]],0),FALSE)</f>
        <v>Place &amp; Partner Specialists (Community)</v>
      </c>
      <c r="P303">
        <f>VLOOKUP($E303,Facilities!$B:$W,MATCH(P$2,Table1[[#Headers],[Facility Name]:[in partner]],0),FALSE)</f>
        <v>0</v>
      </c>
      <c r="Q303">
        <f>VLOOKUP($E303,Facilities!$B:$W,MATCH(Q$2,Table1[[#Headers],[Facility Name]:[in partner]],0),FALSE)</f>
        <v>0</v>
      </c>
      <c r="R303">
        <f>VLOOKUP($E303,Facilities!$B:$W,MATCH(R$2,Table1[[#Headers],[Facility Name]:[in partner]],0),FALSE)</f>
        <v>0</v>
      </c>
      <c r="S303">
        <f>VLOOKUP($E303,Facilities!$B:$W,MATCH(S$2,Table1[[#Headers],[Facility Name]:[in partner]],0),FALSE)</f>
        <v>0</v>
      </c>
      <c r="T303" t="str">
        <f>VLOOKUP($E303,Facilities!$B:$W,MATCH(T$2,Table1[[#Headers],[Facility Name]:[in partner]],0),FALSE)</f>
        <v>Y</v>
      </c>
      <c r="U303">
        <f>VLOOKUP($E303,Facilities!$B:$W,MATCH(U$2,Table1[[#Headers],[Facility Name]:[in partner]],0),FALSE)</f>
        <v>0</v>
      </c>
      <c r="V303" t="str">
        <f>VLOOKUP($E303,Facilities!$B:$W,MATCH(V$2,Table1[[#Headers],[Facility Name]:[in partner]],0),FALSE)</f>
        <v>Paparimu Hall</v>
      </c>
      <c r="W303" t="str">
        <f>VLOOKUP($E303,Facilities!$B:$W,MATCH(W$2,Table1[[#Headers],[Facility Name]:[in partner]],0),FALSE)</f>
        <v>N</v>
      </c>
      <c r="X303" t="str">
        <f>VLOOKUP($E303,Facilities!$B:$W,MATCH(X$2,Table1[[#Headers],[Facility Name]:[in partner]],0),FALSE)</f>
        <v>Paparimu Hall</v>
      </c>
    </row>
    <row r="304" spans="1:24">
      <c r="A304" s="6" t="s">
        <v>1670</v>
      </c>
      <c r="B304" s="6" t="s">
        <v>1671</v>
      </c>
      <c r="C304" s="6" t="s">
        <v>973</v>
      </c>
      <c r="D304" s="6" t="s">
        <v>957</v>
      </c>
      <c r="E304" s="6" t="s">
        <v>364</v>
      </c>
      <c r="F304" t="str">
        <f>VLOOKUP($E304,Facilities!$B:$W,MATCH(F$2,Table1[[#Headers],[Facility Name]:[in partner]],0),FALSE)</f>
        <v>Cnr Te Toro and Cooper Road</v>
      </c>
      <c r="G304" t="str">
        <f>VLOOKUP($E304,Facilities!$B:$W,MATCH(G$2,Table1[[#Headers],[Facility Name]:[in partner]],0),FALSE)</f>
        <v>Franklin</v>
      </c>
      <c r="H304" t="str">
        <f>VLOOKUP($E304,Facilities!$B:$W,MATCH(H$2,Table1[[#Headers],[Facility Name]:[in partner]],0),FALSE)</f>
        <v>Council-owned</v>
      </c>
      <c r="I304" t="str">
        <f>VLOOKUP($E304,Facilities!$B:$W,MATCH(I$2,Table1[[#Headers],[Facility Name]:[in partner]],0),FALSE)</f>
        <v>Connected Communities</v>
      </c>
      <c r="J304" t="str">
        <f>VLOOKUP($E304,Facilities!$B:$W,MATCH(J$2,Table1[[#Headers],[Facility Name]:[in partner]],0),FALSE)</f>
        <v>Community led</v>
      </c>
      <c r="K304" t="str">
        <f>VLOOKUP($E304,Facilities!$B:$W,MATCH(K$2,Table1[[#Headers],[Facility Name]:[in partner]],0),FALSE)</f>
        <v>Rural Hall</v>
      </c>
      <c r="L304" t="str">
        <f>VLOOKUP($E304,Facilities!$B:$W,MATCH(L$2,Table1[[#Headers],[Facility Name]:[in partner]],0),FALSE)</f>
        <v>Y</v>
      </c>
      <c r="M304" t="str">
        <f>VLOOKUP($E304,Facilities!$B:$W,MATCH(M$2,Table1[[#Headers],[Facility Name]:[in partner]],0),FALSE)</f>
        <v>Funding agreement</v>
      </c>
      <c r="N304">
        <f>VLOOKUP($E304,Facilities!$B:$W,MATCH(N$2,Table1[[#Headers],[Facility Name]:[in partner]],0),FALSE)</f>
        <v>0</v>
      </c>
      <c r="O304" t="str">
        <f>VLOOKUP($E304,Facilities!$B:$W,MATCH(O$2,Table1[[#Headers],[Facility Name]:[in partner]],0),FALSE)</f>
        <v>Place &amp; Partner Specialists (Community)</v>
      </c>
      <c r="P304">
        <f>VLOOKUP($E304,Facilities!$B:$W,MATCH(P$2,Table1[[#Headers],[Facility Name]:[in partner]],0),FALSE)</f>
        <v>0</v>
      </c>
      <c r="Q304">
        <f>VLOOKUP($E304,Facilities!$B:$W,MATCH(Q$2,Table1[[#Headers],[Facility Name]:[in partner]],0),FALSE)</f>
        <v>0</v>
      </c>
      <c r="R304">
        <f>VLOOKUP($E304,Facilities!$B:$W,MATCH(R$2,Table1[[#Headers],[Facility Name]:[in partner]],0),FALSE)</f>
        <v>0</v>
      </c>
      <c r="S304">
        <f>VLOOKUP($E304,Facilities!$B:$W,MATCH(S$2,Table1[[#Headers],[Facility Name]:[in partner]],0),FALSE)</f>
        <v>0</v>
      </c>
      <c r="T304" t="str">
        <f>VLOOKUP($E304,Facilities!$B:$W,MATCH(T$2,Table1[[#Headers],[Facility Name]:[in partner]],0),FALSE)</f>
        <v>Y</v>
      </c>
      <c r="U304">
        <f>VLOOKUP($E304,Facilities!$B:$W,MATCH(U$2,Table1[[#Headers],[Facility Name]:[in partner]],0),FALSE)</f>
        <v>0</v>
      </c>
      <c r="V304" t="str">
        <f>VLOOKUP($E304,Facilities!$B:$W,MATCH(V$2,Table1[[#Headers],[Facility Name]:[in partner]],0),FALSE)</f>
        <v>Te Toro Hall</v>
      </c>
      <c r="W304" t="str">
        <f>VLOOKUP($E304,Facilities!$B:$W,MATCH(W$2,Table1[[#Headers],[Facility Name]:[in partner]],0),FALSE)</f>
        <v>N</v>
      </c>
      <c r="X304" t="str">
        <f>VLOOKUP($E304,Facilities!$B:$W,MATCH(X$2,Table1[[#Headers],[Facility Name]:[in partner]],0),FALSE)</f>
        <v>Te Toro Hall</v>
      </c>
    </row>
    <row r="305" spans="1:24">
      <c r="A305" s="6" t="s">
        <v>1672</v>
      </c>
      <c r="B305" s="6" t="s">
        <v>1673</v>
      </c>
      <c r="C305" s="6" t="s">
        <v>973</v>
      </c>
      <c r="D305" s="6" t="s">
        <v>957</v>
      </c>
      <c r="E305" s="6" t="s">
        <v>376</v>
      </c>
      <c r="F305" t="str">
        <f>VLOOKUP($E305,Facilities!$B:$W,MATCH(F$2,Table1[[#Headers],[Facility Name]:[in partner]],0),FALSE)</f>
        <v>Cnr McKenzie &amp; Waiau Pa Roads</v>
      </c>
      <c r="G305" t="str">
        <f>VLOOKUP($E305,Facilities!$B:$W,MATCH(G$2,Table1[[#Headers],[Facility Name]:[in partner]],0),FALSE)</f>
        <v>Franklin</v>
      </c>
      <c r="H305" t="str">
        <f>VLOOKUP($E305,Facilities!$B:$W,MATCH(H$2,Table1[[#Headers],[Facility Name]:[in partner]],0),FALSE)</f>
        <v>Council-owned</v>
      </c>
      <c r="I305" t="str">
        <f>VLOOKUP($E305,Facilities!$B:$W,MATCH(I$2,Table1[[#Headers],[Facility Name]:[in partner]],0),FALSE)</f>
        <v>Connected Communities</v>
      </c>
      <c r="J305" t="str">
        <f>VLOOKUP($E305,Facilities!$B:$W,MATCH(J$2,Table1[[#Headers],[Facility Name]:[in partner]],0),FALSE)</f>
        <v>Community led</v>
      </c>
      <c r="K305" t="str">
        <f>VLOOKUP($E305,Facilities!$B:$W,MATCH(K$2,Table1[[#Headers],[Facility Name]:[in partner]],0),FALSE)</f>
        <v>Rural Hall</v>
      </c>
      <c r="L305" t="str">
        <f>VLOOKUP($E305,Facilities!$B:$W,MATCH(L$2,Table1[[#Headers],[Facility Name]:[in partner]],0),FALSE)</f>
        <v>Y</v>
      </c>
      <c r="M305" t="str">
        <f>VLOOKUP($E305,Facilities!$B:$W,MATCH(M$2,Table1[[#Headers],[Facility Name]:[in partner]],0),FALSE)</f>
        <v>Funding agreement</v>
      </c>
      <c r="N305">
        <f>VLOOKUP($E305,Facilities!$B:$W,MATCH(N$2,Table1[[#Headers],[Facility Name]:[in partner]],0),FALSE)</f>
        <v>0</v>
      </c>
      <c r="O305" t="str">
        <f>VLOOKUP($E305,Facilities!$B:$W,MATCH(O$2,Table1[[#Headers],[Facility Name]:[in partner]],0),FALSE)</f>
        <v>Place &amp; Partner Specialists (Community)</v>
      </c>
      <c r="P305">
        <f>VLOOKUP($E305,Facilities!$B:$W,MATCH(P$2,Table1[[#Headers],[Facility Name]:[in partner]],0),FALSE)</f>
        <v>0</v>
      </c>
      <c r="Q305">
        <f>VLOOKUP($E305,Facilities!$B:$W,MATCH(Q$2,Table1[[#Headers],[Facility Name]:[in partner]],0),FALSE)</f>
        <v>0</v>
      </c>
      <c r="R305">
        <f>VLOOKUP($E305,Facilities!$B:$W,MATCH(R$2,Table1[[#Headers],[Facility Name]:[in partner]],0),FALSE)</f>
        <v>0</v>
      </c>
      <c r="S305">
        <f>VLOOKUP($E305,Facilities!$B:$W,MATCH(S$2,Table1[[#Headers],[Facility Name]:[in partner]],0),FALSE)</f>
        <v>0</v>
      </c>
      <c r="T305" t="str">
        <f>VLOOKUP($E305,Facilities!$B:$W,MATCH(T$2,Table1[[#Headers],[Facility Name]:[in partner]],0),FALSE)</f>
        <v>Y</v>
      </c>
      <c r="U305">
        <f>VLOOKUP($E305,Facilities!$B:$W,MATCH(U$2,Table1[[#Headers],[Facility Name]:[in partner]],0),FALSE)</f>
        <v>0</v>
      </c>
      <c r="V305" t="str">
        <f>VLOOKUP($E305,Facilities!$B:$W,MATCH(V$2,Table1[[#Headers],[Facility Name]:[in partner]],0),FALSE)</f>
        <v>Waiau Pa Hall</v>
      </c>
      <c r="W305" t="str">
        <f>VLOOKUP($E305,Facilities!$B:$W,MATCH(W$2,Table1[[#Headers],[Facility Name]:[in partner]],0),FALSE)</f>
        <v>N</v>
      </c>
      <c r="X305" t="str">
        <f>VLOOKUP($E305,Facilities!$B:$W,MATCH(X$2,Table1[[#Headers],[Facility Name]:[in partner]],0),FALSE)</f>
        <v>Waiau Pa Hall</v>
      </c>
    </row>
    <row r="306" spans="1:24">
      <c r="A306" s="6" t="s">
        <v>1674</v>
      </c>
      <c r="B306" s="6" t="s">
        <v>1675</v>
      </c>
      <c r="C306" s="6" t="s">
        <v>960</v>
      </c>
      <c r="D306" s="6" t="s">
        <v>957</v>
      </c>
      <c r="E306" s="6" t="s">
        <v>1676</v>
      </c>
      <c r="F306" t="e">
        <f>VLOOKUP($E306,Facilities!$B:$W,MATCH(F$2,Table1[[#Headers],[Facility Name]:[in partner]],0),FALSE)</f>
        <v>#N/A</v>
      </c>
      <c r="G306" t="e">
        <f>VLOOKUP($E306,Facilities!$B:$W,MATCH(G$2,Table1[[#Headers],[Facility Name]:[in partner]],0),FALSE)</f>
        <v>#N/A</v>
      </c>
      <c r="H306" t="e">
        <f>VLOOKUP($E306,Facilities!$B:$W,MATCH(H$2,Table1[[#Headers],[Facility Name]:[in partner]],0),FALSE)</f>
        <v>#N/A</v>
      </c>
      <c r="I306" t="e">
        <f>VLOOKUP($E306,Facilities!$B:$W,MATCH(I$2,Table1[[#Headers],[Facility Name]:[in partner]],0),FALSE)</f>
        <v>#N/A</v>
      </c>
      <c r="J306" t="e">
        <f>VLOOKUP($E306,Facilities!$B:$W,MATCH(J$2,Table1[[#Headers],[Facility Name]:[in partner]],0),FALSE)</f>
        <v>#N/A</v>
      </c>
      <c r="K306" t="e">
        <f>VLOOKUP($E306,Facilities!$B:$W,MATCH(K$2,Table1[[#Headers],[Facility Name]:[in partner]],0),FALSE)</f>
        <v>#N/A</v>
      </c>
      <c r="L306" t="e">
        <f>VLOOKUP($E306,Facilities!$B:$W,MATCH(L$2,Table1[[#Headers],[Facility Name]:[in partner]],0),FALSE)</f>
        <v>#N/A</v>
      </c>
      <c r="M306" t="e">
        <f>VLOOKUP($E306,Facilities!$B:$W,MATCH(M$2,Table1[[#Headers],[Facility Name]:[in partner]],0),FALSE)</f>
        <v>#N/A</v>
      </c>
      <c r="N306" t="e">
        <f>VLOOKUP($E306,Facilities!$B:$W,MATCH(N$2,Table1[[#Headers],[Facility Name]:[in partner]],0),FALSE)</f>
        <v>#N/A</v>
      </c>
      <c r="O306" t="e">
        <f>VLOOKUP($E306,Facilities!$B:$W,MATCH(O$2,Table1[[#Headers],[Facility Name]:[in partner]],0),FALSE)</f>
        <v>#N/A</v>
      </c>
      <c r="P306" t="e">
        <f>VLOOKUP($E306,Facilities!$B:$W,MATCH(P$2,Table1[[#Headers],[Facility Name]:[in partner]],0),FALSE)</f>
        <v>#N/A</v>
      </c>
      <c r="Q306" t="e">
        <f>VLOOKUP($E306,Facilities!$B:$W,MATCH(Q$2,Table1[[#Headers],[Facility Name]:[in partner]],0),FALSE)</f>
        <v>#N/A</v>
      </c>
      <c r="R306" t="e">
        <f>VLOOKUP($E306,Facilities!$B:$W,MATCH(R$2,Table1[[#Headers],[Facility Name]:[in partner]],0),FALSE)</f>
        <v>#N/A</v>
      </c>
      <c r="S306" t="e">
        <f>VLOOKUP($E306,Facilities!$B:$W,MATCH(S$2,Table1[[#Headers],[Facility Name]:[in partner]],0),FALSE)</f>
        <v>#N/A</v>
      </c>
      <c r="T306" t="e">
        <f>VLOOKUP($E306,Facilities!$B:$W,MATCH(T$2,Table1[[#Headers],[Facility Name]:[in partner]],0),FALSE)</f>
        <v>#N/A</v>
      </c>
      <c r="U306" t="e">
        <f>VLOOKUP($E306,Facilities!$B:$W,MATCH(U$2,Table1[[#Headers],[Facility Name]:[in partner]],0),FALSE)</f>
        <v>#N/A</v>
      </c>
      <c r="V306" t="e">
        <f>VLOOKUP($E306,Facilities!$B:$W,MATCH(V$2,Table1[[#Headers],[Facility Name]:[in partner]],0),FALSE)</f>
        <v>#N/A</v>
      </c>
      <c r="W306" t="e">
        <f>VLOOKUP($E306,Facilities!$B:$W,MATCH(W$2,Table1[[#Headers],[Facility Name]:[in partner]],0),FALSE)</f>
        <v>#N/A</v>
      </c>
      <c r="X306" t="e">
        <f>VLOOKUP($E306,Facilities!$B:$W,MATCH(X$2,Table1[[#Headers],[Facility Name]:[in partner]],0),FALSE)</f>
        <v>#N/A</v>
      </c>
    </row>
    <row r="307" spans="1:24">
      <c r="A307" s="6" t="s">
        <v>1677</v>
      </c>
      <c r="B307" s="6" t="s">
        <v>1678</v>
      </c>
      <c r="C307" s="6" t="s">
        <v>960</v>
      </c>
      <c r="D307" s="6" t="s">
        <v>981</v>
      </c>
      <c r="E307" s="6" t="s">
        <v>1679</v>
      </c>
      <c r="F307" t="e">
        <f>VLOOKUP($E307,Facilities!$B:$W,MATCH(F$2,Table1[[#Headers],[Facility Name]:[in partner]],0),FALSE)</f>
        <v>#N/A</v>
      </c>
      <c r="G307" t="e">
        <f>VLOOKUP($E307,Facilities!$B:$W,MATCH(G$2,Table1[[#Headers],[Facility Name]:[in partner]],0),FALSE)</f>
        <v>#N/A</v>
      </c>
      <c r="H307" t="e">
        <f>VLOOKUP($E307,Facilities!$B:$W,MATCH(H$2,Table1[[#Headers],[Facility Name]:[in partner]],0),FALSE)</f>
        <v>#N/A</v>
      </c>
      <c r="I307" t="e">
        <f>VLOOKUP($E307,Facilities!$B:$W,MATCH(I$2,Table1[[#Headers],[Facility Name]:[in partner]],0),FALSE)</f>
        <v>#N/A</v>
      </c>
      <c r="J307" t="e">
        <f>VLOOKUP($E307,Facilities!$B:$W,MATCH(J$2,Table1[[#Headers],[Facility Name]:[in partner]],0),FALSE)</f>
        <v>#N/A</v>
      </c>
      <c r="K307" t="e">
        <f>VLOOKUP($E307,Facilities!$B:$W,MATCH(K$2,Table1[[#Headers],[Facility Name]:[in partner]],0),FALSE)</f>
        <v>#N/A</v>
      </c>
      <c r="L307" t="e">
        <f>VLOOKUP($E307,Facilities!$B:$W,MATCH(L$2,Table1[[#Headers],[Facility Name]:[in partner]],0),FALSE)</f>
        <v>#N/A</v>
      </c>
      <c r="M307" t="e">
        <f>VLOOKUP($E307,Facilities!$B:$W,MATCH(M$2,Table1[[#Headers],[Facility Name]:[in partner]],0),FALSE)</f>
        <v>#N/A</v>
      </c>
      <c r="N307" t="e">
        <f>VLOOKUP($E307,Facilities!$B:$W,MATCH(N$2,Table1[[#Headers],[Facility Name]:[in partner]],0),FALSE)</f>
        <v>#N/A</v>
      </c>
      <c r="O307" t="e">
        <f>VLOOKUP($E307,Facilities!$B:$W,MATCH(O$2,Table1[[#Headers],[Facility Name]:[in partner]],0),FALSE)</f>
        <v>#N/A</v>
      </c>
      <c r="P307" t="e">
        <f>VLOOKUP($E307,Facilities!$B:$W,MATCH(P$2,Table1[[#Headers],[Facility Name]:[in partner]],0),FALSE)</f>
        <v>#N/A</v>
      </c>
      <c r="Q307" t="e">
        <f>VLOOKUP($E307,Facilities!$B:$W,MATCH(Q$2,Table1[[#Headers],[Facility Name]:[in partner]],0),FALSE)</f>
        <v>#N/A</v>
      </c>
      <c r="R307" t="e">
        <f>VLOOKUP($E307,Facilities!$B:$W,MATCH(R$2,Table1[[#Headers],[Facility Name]:[in partner]],0),FALSE)</f>
        <v>#N/A</v>
      </c>
      <c r="S307" t="e">
        <f>VLOOKUP($E307,Facilities!$B:$W,MATCH(S$2,Table1[[#Headers],[Facility Name]:[in partner]],0),FALSE)</f>
        <v>#N/A</v>
      </c>
      <c r="T307" t="e">
        <f>VLOOKUP($E307,Facilities!$B:$W,MATCH(T$2,Table1[[#Headers],[Facility Name]:[in partner]],0),FALSE)</f>
        <v>#N/A</v>
      </c>
      <c r="U307" t="e">
        <f>VLOOKUP($E307,Facilities!$B:$W,MATCH(U$2,Table1[[#Headers],[Facility Name]:[in partner]],0),FALSE)</f>
        <v>#N/A</v>
      </c>
      <c r="V307" t="e">
        <f>VLOOKUP($E307,Facilities!$B:$W,MATCH(V$2,Table1[[#Headers],[Facility Name]:[in partner]],0),FALSE)</f>
        <v>#N/A</v>
      </c>
      <c r="W307" t="e">
        <f>VLOOKUP($E307,Facilities!$B:$W,MATCH(W$2,Table1[[#Headers],[Facility Name]:[in partner]],0),FALSE)</f>
        <v>#N/A</v>
      </c>
      <c r="X307" t="e">
        <f>VLOOKUP($E307,Facilities!$B:$W,MATCH(X$2,Table1[[#Headers],[Facility Name]:[in partner]],0),FALSE)</f>
        <v>#N/A</v>
      </c>
    </row>
    <row r="308" spans="1:24">
      <c r="A308" s="6" t="s">
        <v>1680</v>
      </c>
      <c r="B308" s="6" t="s">
        <v>1681</v>
      </c>
      <c r="C308" s="6" t="s">
        <v>973</v>
      </c>
      <c r="D308" s="6" t="s">
        <v>957</v>
      </c>
      <c r="E308" s="6" t="s">
        <v>277</v>
      </c>
      <c r="F308" t="str">
        <f>VLOOKUP($E308,Facilities!$B:$W,MATCH(F$2,Table1[[#Headers],[Facility Name]:[in partner]],0),FALSE)</f>
        <v>5 Point Wells Road</v>
      </c>
      <c r="G308" t="str">
        <f>VLOOKUP($E308,Facilities!$B:$W,MATCH(G$2,Table1[[#Headers],[Facility Name]:[in partner]],0),FALSE)</f>
        <v>Rodney</v>
      </c>
      <c r="H308" t="str">
        <f>VLOOKUP($E308,Facilities!$B:$W,MATCH(H$2,Table1[[#Headers],[Facility Name]:[in partner]],0),FALSE)</f>
        <v>Council-owned</v>
      </c>
      <c r="I308" t="str">
        <f>VLOOKUP($E308,Facilities!$B:$W,MATCH(I$2,Table1[[#Headers],[Facility Name]:[in partner]],0),FALSE)</f>
        <v>Connected Communities</v>
      </c>
      <c r="J308" t="str">
        <f>VLOOKUP($E308,Facilities!$B:$W,MATCH(J$2,Table1[[#Headers],[Facility Name]:[in partner]],0),FALSE)</f>
        <v>Community led</v>
      </c>
      <c r="K308" t="str">
        <f>VLOOKUP($E308,Facilities!$B:$W,MATCH(K$2,Table1[[#Headers],[Facility Name]:[in partner]],0),FALSE)</f>
        <v>Rural Hall</v>
      </c>
      <c r="L308" t="str">
        <f>VLOOKUP($E308,Facilities!$B:$W,MATCH(L$2,Table1[[#Headers],[Facility Name]:[in partner]],0),FALSE)</f>
        <v>Y</v>
      </c>
      <c r="M308" t="str">
        <f>VLOOKUP($E308,Facilities!$B:$W,MATCH(M$2,Table1[[#Headers],[Facility Name]:[in partner]],0),FALSE)</f>
        <v>Service agreement</v>
      </c>
      <c r="N308">
        <f>VLOOKUP($E308,Facilities!$B:$W,MATCH(N$2,Table1[[#Headers],[Facility Name]:[in partner]],0),FALSE)</f>
        <v>0</v>
      </c>
      <c r="O308" t="str">
        <f>VLOOKUP($E308,Facilities!$B:$W,MATCH(O$2,Table1[[#Headers],[Facility Name]:[in partner]],0),FALSE)</f>
        <v>Place &amp; Partner Specialists (Community)</v>
      </c>
      <c r="P308">
        <f>VLOOKUP($E308,Facilities!$B:$W,MATCH(P$2,Table1[[#Headers],[Facility Name]:[in partner]],0),FALSE)</f>
        <v>0</v>
      </c>
      <c r="Q308">
        <f>VLOOKUP($E308,Facilities!$B:$W,MATCH(Q$2,Table1[[#Headers],[Facility Name]:[in partner]],0),FALSE)</f>
        <v>0</v>
      </c>
      <c r="R308">
        <f>VLOOKUP($E308,Facilities!$B:$W,MATCH(R$2,Table1[[#Headers],[Facility Name]:[in partner]],0),FALSE)</f>
        <v>0</v>
      </c>
      <c r="S308">
        <f>VLOOKUP($E308,Facilities!$B:$W,MATCH(S$2,Table1[[#Headers],[Facility Name]:[in partner]],0),FALSE)</f>
        <v>0</v>
      </c>
      <c r="T308" t="str">
        <f>VLOOKUP($E308,Facilities!$B:$W,MATCH(T$2,Table1[[#Headers],[Facility Name]:[in partner]],0),FALSE)</f>
        <v>Y</v>
      </c>
      <c r="U308">
        <f>VLOOKUP($E308,Facilities!$B:$W,MATCH(U$2,Table1[[#Headers],[Facility Name]:[in partner]],0),FALSE)</f>
        <v>0</v>
      </c>
      <c r="V308" t="str">
        <f>VLOOKUP($E308,Facilities!$B:$W,MATCH(V$2,Table1[[#Headers],[Facility Name]:[in partner]],0),FALSE)</f>
        <v>Point Wells Hall</v>
      </c>
      <c r="W308" t="str">
        <f>VLOOKUP($E308,Facilities!$B:$W,MATCH(W$2,Table1[[#Headers],[Facility Name]:[in partner]],0),FALSE)</f>
        <v>N</v>
      </c>
      <c r="X308" t="str">
        <f>VLOOKUP($E308,Facilities!$B:$W,MATCH(X$2,Table1[[#Headers],[Facility Name]:[in partner]],0),FALSE)</f>
        <v>Point Wells Hall</v>
      </c>
    </row>
    <row r="309" spans="1:24">
      <c r="A309" s="6" t="s">
        <v>1682</v>
      </c>
      <c r="B309" s="6" t="s">
        <v>1681</v>
      </c>
      <c r="C309" s="6" t="s">
        <v>956</v>
      </c>
      <c r="D309" s="6" t="s">
        <v>1171</v>
      </c>
      <c r="E309" s="6" t="s">
        <v>1683</v>
      </c>
      <c r="F309" t="e">
        <f>VLOOKUP($E309,Facilities!$B:$W,MATCH(F$2,Table1[[#Headers],[Facility Name]:[in partner]],0),FALSE)</f>
        <v>#N/A</v>
      </c>
      <c r="G309" t="e">
        <f>VLOOKUP($E309,Facilities!$B:$W,MATCH(G$2,Table1[[#Headers],[Facility Name]:[in partner]],0),FALSE)</f>
        <v>#N/A</v>
      </c>
      <c r="H309" t="e">
        <f>VLOOKUP($E309,Facilities!$B:$W,MATCH(H$2,Table1[[#Headers],[Facility Name]:[in partner]],0),FALSE)</f>
        <v>#N/A</v>
      </c>
      <c r="I309" t="e">
        <f>VLOOKUP($E309,Facilities!$B:$W,MATCH(I$2,Table1[[#Headers],[Facility Name]:[in partner]],0),FALSE)</f>
        <v>#N/A</v>
      </c>
      <c r="J309" t="e">
        <f>VLOOKUP($E309,Facilities!$B:$W,MATCH(J$2,Table1[[#Headers],[Facility Name]:[in partner]],0),FALSE)</f>
        <v>#N/A</v>
      </c>
      <c r="K309" t="e">
        <f>VLOOKUP($E309,Facilities!$B:$W,MATCH(K$2,Table1[[#Headers],[Facility Name]:[in partner]],0),FALSE)</f>
        <v>#N/A</v>
      </c>
      <c r="L309" t="e">
        <f>VLOOKUP($E309,Facilities!$B:$W,MATCH(L$2,Table1[[#Headers],[Facility Name]:[in partner]],0),FALSE)</f>
        <v>#N/A</v>
      </c>
      <c r="M309" t="e">
        <f>VLOOKUP($E309,Facilities!$B:$W,MATCH(M$2,Table1[[#Headers],[Facility Name]:[in partner]],0),FALSE)</f>
        <v>#N/A</v>
      </c>
      <c r="N309" t="e">
        <f>VLOOKUP($E309,Facilities!$B:$W,MATCH(N$2,Table1[[#Headers],[Facility Name]:[in partner]],0),FALSE)</f>
        <v>#N/A</v>
      </c>
      <c r="O309" t="e">
        <f>VLOOKUP($E309,Facilities!$B:$W,MATCH(O$2,Table1[[#Headers],[Facility Name]:[in partner]],0),FALSE)</f>
        <v>#N/A</v>
      </c>
      <c r="P309" t="e">
        <f>VLOOKUP($E309,Facilities!$B:$W,MATCH(P$2,Table1[[#Headers],[Facility Name]:[in partner]],0),FALSE)</f>
        <v>#N/A</v>
      </c>
      <c r="Q309" t="e">
        <f>VLOOKUP($E309,Facilities!$B:$W,MATCH(Q$2,Table1[[#Headers],[Facility Name]:[in partner]],0),FALSE)</f>
        <v>#N/A</v>
      </c>
      <c r="R309" t="e">
        <f>VLOOKUP($E309,Facilities!$B:$W,MATCH(R$2,Table1[[#Headers],[Facility Name]:[in partner]],0),FALSE)</f>
        <v>#N/A</v>
      </c>
      <c r="S309" t="e">
        <f>VLOOKUP($E309,Facilities!$B:$W,MATCH(S$2,Table1[[#Headers],[Facility Name]:[in partner]],0),FALSE)</f>
        <v>#N/A</v>
      </c>
      <c r="T309" t="e">
        <f>VLOOKUP($E309,Facilities!$B:$W,MATCH(T$2,Table1[[#Headers],[Facility Name]:[in partner]],0),FALSE)</f>
        <v>#N/A</v>
      </c>
      <c r="U309" t="e">
        <f>VLOOKUP($E309,Facilities!$B:$W,MATCH(U$2,Table1[[#Headers],[Facility Name]:[in partner]],0),FALSE)</f>
        <v>#N/A</v>
      </c>
      <c r="V309" t="e">
        <f>VLOOKUP($E309,Facilities!$B:$W,MATCH(V$2,Table1[[#Headers],[Facility Name]:[in partner]],0),FALSE)</f>
        <v>#N/A</v>
      </c>
      <c r="W309" t="e">
        <f>VLOOKUP($E309,Facilities!$B:$W,MATCH(W$2,Table1[[#Headers],[Facility Name]:[in partner]],0),FALSE)</f>
        <v>#N/A</v>
      </c>
      <c r="X309" t="e">
        <f>VLOOKUP($E309,Facilities!$B:$W,MATCH(X$2,Table1[[#Headers],[Facility Name]:[in partner]],0),FALSE)</f>
        <v>#N/A</v>
      </c>
    </row>
    <row r="310" spans="1:24">
      <c r="A310" s="6" t="s">
        <v>1684</v>
      </c>
      <c r="B310" s="6" t="s">
        <v>1685</v>
      </c>
      <c r="C310" s="6" t="s">
        <v>973</v>
      </c>
      <c r="D310" s="6" t="s">
        <v>957</v>
      </c>
      <c r="E310" s="6" t="s">
        <v>330</v>
      </c>
      <c r="F310" t="str">
        <f>VLOOKUP($E310,Facilities!$B:$W,MATCH(F$2,Table1[[#Headers],[Facility Name]:[in partner]],0),FALSE)</f>
        <v>12 Whakapirau Road</v>
      </c>
      <c r="G310" t="str">
        <f>VLOOKUP($E310,Facilities!$B:$W,MATCH(G$2,Table1[[#Headers],[Facility Name]:[in partner]],0),FALSE)</f>
        <v>Rodney</v>
      </c>
      <c r="H310" t="str">
        <f>VLOOKUP($E310,Facilities!$B:$W,MATCH(H$2,Table1[[#Headers],[Facility Name]:[in partner]],0),FALSE)</f>
        <v>Council-owned</v>
      </c>
      <c r="I310" t="str">
        <f>VLOOKUP($E310,Facilities!$B:$W,MATCH(I$2,Table1[[#Headers],[Facility Name]:[in partner]],0),FALSE)</f>
        <v>Connected Communities</v>
      </c>
      <c r="J310" t="str">
        <f>VLOOKUP($E310,Facilities!$B:$W,MATCH(J$2,Table1[[#Headers],[Facility Name]:[in partner]],0),FALSE)</f>
        <v>Council led</v>
      </c>
      <c r="K310" t="str">
        <f>VLOOKUP($E310,Facilities!$B:$W,MATCH(K$2,Table1[[#Headers],[Facility Name]:[in partner]],0),FALSE)</f>
        <v>Rural Hall</v>
      </c>
      <c r="L310" t="str">
        <f>VLOOKUP($E310,Facilities!$B:$W,MATCH(L$2,Table1[[#Headers],[Facility Name]:[in partner]],0),FALSE)</f>
        <v>Y</v>
      </c>
      <c r="M310" t="str">
        <f>VLOOKUP($E310,Facilities!$B:$W,MATCH(M$2,Table1[[#Headers],[Facility Name]:[in partner]],0),FALSE)</f>
        <v>Internally operated</v>
      </c>
      <c r="N310">
        <f>VLOOKUP($E310,Facilities!$B:$W,MATCH(N$2,Table1[[#Headers],[Facility Name]:[in partner]],0),FALSE)</f>
        <v>0</v>
      </c>
      <c r="O310" t="str">
        <f>VLOOKUP($E310,Facilities!$B:$W,MATCH(O$2,Table1[[#Headers],[Facility Name]:[in partner]],0),FALSE)</f>
        <v>Place &amp; Partner Specialists (Community)</v>
      </c>
      <c r="P310">
        <f>VLOOKUP($E310,Facilities!$B:$W,MATCH(P$2,Table1[[#Headers],[Facility Name]:[in partner]],0),FALSE)</f>
        <v>0</v>
      </c>
      <c r="Q310">
        <f>VLOOKUP($E310,Facilities!$B:$W,MATCH(Q$2,Table1[[#Headers],[Facility Name]:[in partner]],0),FALSE)</f>
        <v>0</v>
      </c>
      <c r="R310">
        <f>VLOOKUP($E310,Facilities!$B:$W,MATCH(R$2,Table1[[#Headers],[Facility Name]:[in partner]],0),FALSE)</f>
        <v>0</v>
      </c>
      <c r="S310">
        <f>VLOOKUP($E310,Facilities!$B:$W,MATCH(S$2,Table1[[#Headers],[Facility Name]:[in partner]],0),FALSE)</f>
        <v>0</v>
      </c>
      <c r="T310" t="str">
        <f>VLOOKUP($E310,Facilities!$B:$W,MATCH(T$2,Table1[[#Headers],[Facility Name]:[in partner]],0),FALSE)</f>
        <v>Y</v>
      </c>
      <c r="U310">
        <f>VLOOKUP($E310,Facilities!$B:$W,MATCH(U$2,Table1[[#Headers],[Facility Name]:[in partner]],0),FALSE)</f>
        <v>0</v>
      </c>
      <c r="V310" t="str">
        <f>VLOOKUP($E310,Facilities!$B:$W,MATCH(V$2,Table1[[#Headers],[Facility Name]:[in partner]],0),FALSE)</f>
        <v>Te Hana Hall</v>
      </c>
      <c r="W310" t="str">
        <f>VLOOKUP($E310,Facilities!$B:$W,MATCH(W$2,Table1[[#Headers],[Facility Name]:[in partner]],0),FALSE)</f>
        <v>Y</v>
      </c>
      <c r="X310" t="e">
        <f>VLOOKUP($E310,Facilities!$B:$W,MATCH(X$2,Table1[[#Headers],[Facility Name]:[in partner]],0),FALSE)</f>
        <v>#N/A</v>
      </c>
    </row>
    <row r="311" spans="1:24">
      <c r="A311" s="6" t="s">
        <v>1686</v>
      </c>
      <c r="B311" s="6" t="s">
        <v>1501</v>
      </c>
      <c r="C311" s="6" t="s">
        <v>956</v>
      </c>
      <c r="D311" s="6" t="s">
        <v>967</v>
      </c>
      <c r="E311" s="6" t="s">
        <v>1502</v>
      </c>
      <c r="F311" t="e">
        <f>VLOOKUP($E311,Facilities!$B:$W,MATCH(F$2,Table1[[#Headers],[Facility Name]:[in partner]],0),FALSE)</f>
        <v>#N/A</v>
      </c>
      <c r="G311" t="e">
        <f>VLOOKUP($E311,Facilities!$B:$W,MATCH(G$2,Table1[[#Headers],[Facility Name]:[in partner]],0),FALSE)</f>
        <v>#N/A</v>
      </c>
      <c r="H311" t="e">
        <f>VLOOKUP($E311,Facilities!$B:$W,MATCH(H$2,Table1[[#Headers],[Facility Name]:[in partner]],0),FALSE)</f>
        <v>#N/A</v>
      </c>
      <c r="I311" t="e">
        <f>VLOOKUP($E311,Facilities!$B:$W,MATCH(I$2,Table1[[#Headers],[Facility Name]:[in partner]],0),FALSE)</f>
        <v>#N/A</v>
      </c>
      <c r="J311" t="e">
        <f>VLOOKUP($E311,Facilities!$B:$W,MATCH(J$2,Table1[[#Headers],[Facility Name]:[in partner]],0),FALSE)</f>
        <v>#N/A</v>
      </c>
      <c r="K311" t="e">
        <f>VLOOKUP($E311,Facilities!$B:$W,MATCH(K$2,Table1[[#Headers],[Facility Name]:[in partner]],0),FALSE)</f>
        <v>#N/A</v>
      </c>
      <c r="L311" t="e">
        <f>VLOOKUP($E311,Facilities!$B:$W,MATCH(L$2,Table1[[#Headers],[Facility Name]:[in partner]],0),FALSE)</f>
        <v>#N/A</v>
      </c>
      <c r="M311" t="e">
        <f>VLOOKUP($E311,Facilities!$B:$W,MATCH(M$2,Table1[[#Headers],[Facility Name]:[in partner]],0),FALSE)</f>
        <v>#N/A</v>
      </c>
      <c r="N311" t="e">
        <f>VLOOKUP($E311,Facilities!$B:$W,MATCH(N$2,Table1[[#Headers],[Facility Name]:[in partner]],0),FALSE)</f>
        <v>#N/A</v>
      </c>
      <c r="O311" t="e">
        <f>VLOOKUP($E311,Facilities!$B:$W,MATCH(O$2,Table1[[#Headers],[Facility Name]:[in partner]],0),FALSE)</f>
        <v>#N/A</v>
      </c>
      <c r="P311" t="e">
        <f>VLOOKUP($E311,Facilities!$B:$W,MATCH(P$2,Table1[[#Headers],[Facility Name]:[in partner]],0),FALSE)</f>
        <v>#N/A</v>
      </c>
      <c r="Q311" t="e">
        <f>VLOOKUP($E311,Facilities!$B:$W,MATCH(Q$2,Table1[[#Headers],[Facility Name]:[in partner]],0),FALSE)</f>
        <v>#N/A</v>
      </c>
      <c r="R311" t="e">
        <f>VLOOKUP($E311,Facilities!$B:$W,MATCH(R$2,Table1[[#Headers],[Facility Name]:[in partner]],0),FALSE)</f>
        <v>#N/A</v>
      </c>
      <c r="S311" t="e">
        <f>VLOOKUP($E311,Facilities!$B:$W,MATCH(S$2,Table1[[#Headers],[Facility Name]:[in partner]],0),FALSE)</f>
        <v>#N/A</v>
      </c>
      <c r="T311" t="e">
        <f>VLOOKUP($E311,Facilities!$B:$W,MATCH(T$2,Table1[[#Headers],[Facility Name]:[in partner]],0),FALSE)</f>
        <v>#N/A</v>
      </c>
      <c r="U311" t="e">
        <f>VLOOKUP($E311,Facilities!$B:$W,MATCH(U$2,Table1[[#Headers],[Facility Name]:[in partner]],0),FALSE)</f>
        <v>#N/A</v>
      </c>
      <c r="V311" t="e">
        <f>VLOOKUP($E311,Facilities!$B:$W,MATCH(V$2,Table1[[#Headers],[Facility Name]:[in partner]],0),FALSE)</f>
        <v>#N/A</v>
      </c>
      <c r="W311" t="e">
        <f>VLOOKUP($E311,Facilities!$B:$W,MATCH(W$2,Table1[[#Headers],[Facility Name]:[in partner]],0),FALSE)</f>
        <v>#N/A</v>
      </c>
      <c r="X311" t="e">
        <f>VLOOKUP($E311,Facilities!$B:$W,MATCH(X$2,Table1[[#Headers],[Facility Name]:[in partner]],0),FALSE)</f>
        <v>#N/A</v>
      </c>
    </row>
    <row r="312" spans="1:24">
      <c r="A312" s="6" t="s">
        <v>1687</v>
      </c>
      <c r="B312" s="6" t="s">
        <v>1688</v>
      </c>
      <c r="C312" s="6" t="s">
        <v>973</v>
      </c>
      <c r="D312" s="6" t="s">
        <v>957</v>
      </c>
      <c r="E312" s="6" t="s">
        <v>378</v>
      </c>
      <c r="F312" t="str">
        <f>VLOOKUP($E312,Facilities!$B:$W,MATCH(F$2,Table1[[#Headers],[Facility Name]:[in partner]],0),FALSE)</f>
        <v>24 Waimauku Station Road</v>
      </c>
      <c r="G312" t="str">
        <f>VLOOKUP($E312,Facilities!$B:$W,MATCH(G$2,Table1[[#Headers],[Facility Name]:[in partner]],0),FALSE)</f>
        <v>Rodney</v>
      </c>
      <c r="H312" t="str">
        <f>VLOOKUP($E312,Facilities!$B:$W,MATCH(H$2,Table1[[#Headers],[Facility Name]:[in partner]],0),FALSE)</f>
        <v>Council-owned</v>
      </c>
      <c r="I312" t="str">
        <f>VLOOKUP($E312,Facilities!$B:$W,MATCH(I$2,Table1[[#Headers],[Facility Name]:[in partner]],0),FALSE)</f>
        <v>Connected Communities</v>
      </c>
      <c r="J312" t="str">
        <f>VLOOKUP($E312,Facilities!$B:$W,MATCH(J$2,Table1[[#Headers],[Facility Name]:[in partner]],0),FALSE)</f>
        <v>Council led</v>
      </c>
      <c r="K312" t="str">
        <f>VLOOKUP($E312,Facilities!$B:$W,MATCH(K$2,Table1[[#Headers],[Facility Name]:[in partner]],0),FALSE)</f>
        <v>Rural Hall</v>
      </c>
      <c r="L312" t="str">
        <f>VLOOKUP($E312,Facilities!$B:$W,MATCH(L$2,Table1[[#Headers],[Facility Name]:[in partner]],0),FALSE)</f>
        <v>Y</v>
      </c>
      <c r="M312" t="str">
        <f>VLOOKUP($E312,Facilities!$B:$W,MATCH(M$2,Table1[[#Headers],[Facility Name]:[in partner]],0),FALSE)</f>
        <v>Internally operated</v>
      </c>
      <c r="N312">
        <f>VLOOKUP($E312,Facilities!$B:$W,MATCH(N$2,Table1[[#Headers],[Facility Name]:[in partner]],0),FALSE)</f>
        <v>0</v>
      </c>
      <c r="O312" t="str">
        <f>VLOOKUP($E312,Facilities!$B:$W,MATCH(O$2,Table1[[#Headers],[Facility Name]:[in partner]],0),FALSE)</f>
        <v>Place &amp; Partner Specialists (Community)</v>
      </c>
      <c r="P312">
        <f>VLOOKUP($E312,Facilities!$B:$W,MATCH(P$2,Table1[[#Headers],[Facility Name]:[in partner]],0),FALSE)</f>
        <v>0</v>
      </c>
      <c r="Q312">
        <f>VLOOKUP($E312,Facilities!$B:$W,MATCH(Q$2,Table1[[#Headers],[Facility Name]:[in partner]],0),FALSE)</f>
        <v>0</v>
      </c>
      <c r="R312">
        <f>VLOOKUP($E312,Facilities!$B:$W,MATCH(R$2,Table1[[#Headers],[Facility Name]:[in partner]],0),FALSE)</f>
        <v>0</v>
      </c>
      <c r="S312">
        <f>VLOOKUP($E312,Facilities!$B:$W,MATCH(S$2,Table1[[#Headers],[Facility Name]:[in partner]],0),FALSE)</f>
        <v>0</v>
      </c>
      <c r="T312" t="str">
        <f>VLOOKUP($E312,Facilities!$B:$W,MATCH(T$2,Table1[[#Headers],[Facility Name]:[in partner]],0),FALSE)</f>
        <v>Y</v>
      </c>
      <c r="U312">
        <f>VLOOKUP($E312,Facilities!$B:$W,MATCH(U$2,Table1[[#Headers],[Facility Name]:[in partner]],0),FALSE)</f>
        <v>0</v>
      </c>
      <c r="V312" t="str">
        <f>VLOOKUP($E312,Facilities!$B:$W,MATCH(V$2,Table1[[#Headers],[Facility Name]:[in partner]],0),FALSE)</f>
        <v>Waimauku War Memorial Hall</v>
      </c>
      <c r="W312" t="str">
        <f>VLOOKUP($E312,Facilities!$B:$W,MATCH(W$2,Table1[[#Headers],[Facility Name]:[in partner]],0),FALSE)</f>
        <v>Y</v>
      </c>
      <c r="X312" t="e">
        <f>VLOOKUP($E312,Facilities!$B:$W,MATCH(X$2,Table1[[#Headers],[Facility Name]:[in partner]],0),FALSE)</f>
        <v>#N/A</v>
      </c>
    </row>
    <row r="313" spans="1:24">
      <c r="A313" s="6" t="s">
        <v>1689</v>
      </c>
      <c r="B313" s="6" t="s">
        <v>1690</v>
      </c>
      <c r="C313" s="6" t="s">
        <v>973</v>
      </c>
      <c r="D313" s="6" t="s">
        <v>957</v>
      </c>
      <c r="E313" s="6" t="s">
        <v>1691</v>
      </c>
      <c r="F313" t="e">
        <f>VLOOKUP($E313,Facilities!$B:$W,MATCH(F$2,Table1[[#Headers],[Facility Name]:[in partner]],0),FALSE)</f>
        <v>#N/A</v>
      </c>
      <c r="G313" t="e">
        <f>VLOOKUP($E313,Facilities!$B:$W,MATCH(G$2,Table1[[#Headers],[Facility Name]:[in partner]],0),FALSE)</f>
        <v>#N/A</v>
      </c>
      <c r="H313" t="e">
        <f>VLOOKUP($E313,Facilities!$B:$W,MATCH(H$2,Table1[[#Headers],[Facility Name]:[in partner]],0),FALSE)</f>
        <v>#N/A</v>
      </c>
      <c r="I313" t="e">
        <f>VLOOKUP($E313,Facilities!$B:$W,MATCH(I$2,Table1[[#Headers],[Facility Name]:[in partner]],0),FALSE)</f>
        <v>#N/A</v>
      </c>
      <c r="J313" t="e">
        <f>VLOOKUP($E313,Facilities!$B:$W,MATCH(J$2,Table1[[#Headers],[Facility Name]:[in partner]],0),FALSE)</f>
        <v>#N/A</v>
      </c>
      <c r="K313" t="e">
        <f>VLOOKUP($E313,Facilities!$B:$W,MATCH(K$2,Table1[[#Headers],[Facility Name]:[in partner]],0),FALSE)</f>
        <v>#N/A</v>
      </c>
      <c r="L313" t="e">
        <f>VLOOKUP($E313,Facilities!$B:$W,MATCH(L$2,Table1[[#Headers],[Facility Name]:[in partner]],0),FALSE)</f>
        <v>#N/A</v>
      </c>
      <c r="M313" t="e">
        <f>VLOOKUP($E313,Facilities!$B:$W,MATCH(M$2,Table1[[#Headers],[Facility Name]:[in partner]],0),FALSE)</f>
        <v>#N/A</v>
      </c>
      <c r="N313" t="e">
        <f>VLOOKUP($E313,Facilities!$B:$W,MATCH(N$2,Table1[[#Headers],[Facility Name]:[in partner]],0),FALSE)</f>
        <v>#N/A</v>
      </c>
      <c r="O313" t="e">
        <f>VLOOKUP($E313,Facilities!$B:$W,MATCH(O$2,Table1[[#Headers],[Facility Name]:[in partner]],0),FALSE)</f>
        <v>#N/A</v>
      </c>
      <c r="P313" t="e">
        <f>VLOOKUP($E313,Facilities!$B:$W,MATCH(P$2,Table1[[#Headers],[Facility Name]:[in partner]],0),FALSE)</f>
        <v>#N/A</v>
      </c>
      <c r="Q313" t="e">
        <f>VLOOKUP($E313,Facilities!$B:$W,MATCH(Q$2,Table1[[#Headers],[Facility Name]:[in partner]],0),FALSE)</f>
        <v>#N/A</v>
      </c>
      <c r="R313" t="e">
        <f>VLOOKUP($E313,Facilities!$B:$W,MATCH(R$2,Table1[[#Headers],[Facility Name]:[in partner]],0),FALSE)</f>
        <v>#N/A</v>
      </c>
      <c r="S313" t="e">
        <f>VLOOKUP($E313,Facilities!$B:$W,MATCH(S$2,Table1[[#Headers],[Facility Name]:[in partner]],0),FALSE)</f>
        <v>#N/A</v>
      </c>
      <c r="T313" t="e">
        <f>VLOOKUP($E313,Facilities!$B:$W,MATCH(T$2,Table1[[#Headers],[Facility Name]:[in partner]],0),FALSE)</f>
        <v>#N/A</v>
      </c>
      <c r="U313" t="e">
        <f>VLOOKUP($E313,Facilities!$B:$W,MATCH(U$2,Table1[[#Headers],[Facility Name]:[in partner]],0),FALSE)</f>
        <v>#N/A</v>
      </c>
      <c r="V313" t="e">
        <f>VLOOKUP($E313,Facilities!$B:$W,MATCH(V$2,Table1[[#Headers],[Facility Name]:[in partner]],0),FALSE)</f>
        <v>#N/A</v>
      </c>
      <c r="W313" t="e">
        <f>VLOOKUP($E313,Facilities!$B:$W,MATCH(W$2,Table1[[#Headers],[Facility Name]:[in partner]],0),FALSE)</f>
        <v>#N/A</v>
      </c>
      <c r="X313" t="e">
        <f>VLOOKUP($E313,Facilities!$B:$W,MATCH(X$2,Table1[[#Headers],[Facility Name]:[in partner]],0),FALSE)</f>
        <v>#N/A</v>
      </c>
    </row>
    <row r="314" spans="1:24">
      <c r="A314" s="6" t="s">
        <v>1692</v>
      </c>
      <c r="B314" s="6" t="s">
        <v>1693</v>
      </c>
      <c r="C314" s="6" t="s">
        <v>963</v>
      </c>
      <c r="D314" s="6" t="s">
        <v>964</v>
      </c>
      <c r="E314" s="6" t="s">
        <v>798</v>
      </c>
      <c r="F314" t="e">
        <f>VLOOKUP($E314,Facilities!$B:$W,MATCH(F$2,Table1[[#Headers],[Facility Name]:[in partner]],0),FALSE)</f>
        <v>#N/A</v>
      </c>
      <c r="G314" t="e">
        <f>VLOOKUP($E314,Facilities!$B:$W,MATCH(G$2,Table1[[#Headers],[Facility Name]:[in partner]],0),FALSE)</f>
        <v>#N/A</v>
      </c>
      <c r="H314" t="e">
        <f>VLOOKUP($E314,Facilities!$B:$W,MATCH(H$2,Table1[[#Headers],[Facility Name]:[in partner]],0),FALSE)</f>
        <v>#N/A</v>
      </c>
      <c r="I314" t="e">
        <f>VLOOKUP($E314,Facilities!$B:$W,MATCH(I$2,Table1[[#Headers],[Facility Name]:[in partner]],0),FALSE)</f>
        <v>#N/A</v>
      </c>
      <c r="J314" t="e">
        <f>VLOOKUP($E314,Facilities!$B:$W,MATCH(J$2,Table1[[#Headers],[Facility Name]:[in partner]],0),FALSE)</f>
        <v>#N/A</v>
      </c>
      <c r="K314" t="e">
        <f>VLOOKUP($E314,Facilities!$B:$W,MATCH(K$2,Table1[[#Headers],[Facility Name]:[in partner]],0),FALSE)</f>
        <v>#N/A</v>
      </c>
      <c r="L314" t="e">
        <f>VLOOKUP($E314,Facilities!$B:$W,MATCH(L$2,Table1[[#Headers],[Facility Name]:[in partner]],0),FALSE)</f>
        <v>#N/A</v>
      </c>
      <c r="M314" t="e">
        <f>VLOOKUP($E314,Facilities!$B:$W,MATCH(M$2,Table1[[#Headers],[Facility Name]:[in partner]],0),FALSE)</f>
        <v>#N/A</v>
      </c>
      <c r="N314" t="e">
        <f>VLOOKUP($E314,Facilities!$B:$W,MATCH(N$2,Table1[[#Headers],[Facility Name]:[in partner]],0),FALSE)</f>
        <v>#N/A</v>
      </c>
      <c r="O314" t="e">
        <f>VLOOKUP($E314,Facilities!$B:$W,MATCH(O$2,Table1[[#Headers],[Facility Name]:[in partner]],0),FALSE)</f>
        <v>#N/A</v>
      </c>
      <c r="P314" t="e">
        <f>VLOOKUP($E314,Facilities!$B:$W,MATCH(P$2,Table1[[#Headers],[Facility Name]:[in partner]],0),FALSE)</f>
        <v>#N/A</v>
      </c>
      <c r="Q314" t="e">
        <f>VLOOKUP($E314,Facilities!$B:$W,MATCH(Q$2,Table1[[#Headers],[Facility Name]:[in partner]],0),FALSE)</f>
        <v>#N/A</v>
      </c>
      <c r="R314" t="e">
        <f>VLOOKUP($E314,Facilities!$B:$W,MATCH(R$2,Table1[[#Headers],[Facility Name]:[in partner]],0),FALSE)</f>
        <v>#N/A</v>
      </c>
      <c r="S314" t="e">
        <f>VLOOKUP($E314,Facilities!$B:$W,MATCH(S$2,Table1[[#Headers],[Facility Name]:[in partner]],0),FALSE)</f>
        <v>#N/A</v>
      </c>
      <c r="T314" t="e">
        <f>VLOOKUP($E314,Facilities!$B:$W,MATCH(T$2,Table1[[#Headers],[Facility Name]:[in partner]],0),FALSE)</f>
        <v>#N/A</v>
      </c>
      <c r="U314" t="e">
        <f>VLOOKUP($E314,Facilities!$B:$W,MATCH(U$2,Table1[[#Headers],[Facility Name]:[in partner]],0),FALSE)</f>
        <v>#N/A</v>
      </c>
      <c r="V314" t="e">
        <f>VLOOKUP($E314,Facilities!$B:$W,MATCH(V$2,Table1[[#Headers],[Facility Name]:[in partner]],0),FALSE)</f>
        <v>#N/A</v>
      </c>
      <c r="W314" t="e">
        <f>VLOOKUP($E314,Facilities!$B:$W,MATCH(W$2,Table1[[#Headers],[Facility Name]:[in partner]],0),FALSE)</f>
        <v>#N/A</v>
      </c>
      <c r="X314" t="e">
        <f>VLOOKUP($E314,Facilities!$B:$W,MATCH(X$2,Table1[[#Headers],[Facility Name]:[in partner]],0),FALSE)</f>
        <v>#N/A</v>
      </c>
    </row>
    <row r="315" spans="1:24">
      <c r="A315" s="6" t="s">
        <v>1694</v>
      </c>
      <c r="B315" s="6" t="s">
        <v>1341</v>
      </c>
      <c r="C315" s="6" t="s">
        <v>963</v>
      </c>
      <c r="D315" s="6" t="s">
        <v>1081</v>
      </c>
      <c r="E315" s="6" t="s">
        <v>1342</v>
      </c>
      <c r="F315" t="e">
        <f>VLOOKUP($E315,Facilities!$B:$W,MATCH(F$2,Table1[[#Headers],[Facility Name]:[in partner]],0),FALSE)</f>
        <v>#N/A</v>
      </c>
      <c r="G315" t="e">
        <f>VLOOKUP($E315,Facilities!$B:$W,MATCH(G$2,Table1[[#Headers],[Facility Name]:[in partner]],0),FALSE)</f>
        <v>#N/A</v>
      </c>
      <c r="H315" t="e">
        <f>VLOOKUP($E315,Facilities!$B:$W,MATCH(H$2,Table1[[#Headers],[Facility Name]:[in partner]],0),FALSE)</f>
        <v>#N/A</v>
      </c>
      <c r="I315" t="e">
        <f>VLOOKUP($E315,Facilities!$B:$W,MATCH(I$2,Table1[[#Headers],[Facility Name]:[in partner]],0),FALSE)</f>
        <v>#N/A</v>
      </c>
      <c r="J315" t="e">
        <f>VLOOKUP($E315,Facilities!$B:$W,MATCH(J$2,Table1[[#Headers],[Facility Name]:[in partner]],0),FALSE)</f>
        <v>#N/A</v>
      </c>
      <c r="K315" t="e">
        <f>VLOOKUP($E315,Facilities!$B:$W,MATCH(K$2,Table1[[#Headers],[Facility Name]:[in partner]],0),FALSE)</f>
        <v>#N/A</v>
      </c>
      <c r="L315" t="e">
        <f>VLOOKUP($E315,Facilities!$B:$W,MATCH(L$2,Table1[[#Headers],[Facility Name]:[in partner]],0),FALSE)</f>
        <v>#N/A</v>
      </c>
      <c r="M315" t="e">
        <f>VLOOKUP($E315,Facilities!$B:$W,MATCH(M$2,Table1[[#Headers],[Facility Name]:[in partner]],0),FALSE)</f>
        <v>#N/A</v>
      </c>
      <c r="N315" t="e">
        <f>VLOOKUP($E315,Facilities!$B:$W,MATCH(N$2,Table1[[#Headers],[Facility Name]:[in partner]],0),FALSE)</f>
        <v>#N/A</v>
      </c>
      <c r="O315" t="e">
        <f>VLOOKUP($E315,Facilities!$B:$W,MATCH(O$2,Table1[[#Headers],[Facility Name]:[in partner]],0),FALSE)</f>
        <v>#N/A</v>
      </c>
      <c r="P315" t="e">
        <f>VLOOKUP($E315,Facilities!$B:$W,MATCH(P$2,Table1[[#Headers],[Facility Name]:[in partner]],0),FALSE)</f>
        <v>#N/A</v>
      </c>
      <c r="Q315" t="e">
        <f>VLOOKUP($E315,Facilities!$B:$W,MATCH(Q$2,Table1[[#Headers],[Facility Name]:[in partner]],0),FALSE)</f>
        <v>#N/A</v>
      </c>
      <c r="R315" t="e">
        <f>VLOOKUP($E315,Facilities!$B:$W,MATCH(R$2,Table1[[#Headers],[Facility Name]:[in partner]],0),FALSE)</f>
        <v>#N/A</v>
      </c>
      <c r="S315" t="e">
        <f>VLOOKUP($E315,Facilities!$B:$W,MATCH(S$2,Table1[[#Headers],[Facility Name]:[in partner]],0),FALSE)</f>
        <v>#N/A</v>
      </c>
      <c r="T315" t="e">
        <f>VLOOKUP($E315,Facilities!$B:$W,MATCH(T$2,Table1[[#Headers],[Facility Name]:[in partner]],0),FALSE)</f>
        <v>#N/A</v>
      </c>
      <c r="U315" t="e">
        <f>VLOOKUP($E315,Facilities!$B:$W,MATCH(U$2,Table1[[#Headers],[Facility Name]:[in partner]],0),FALSE)</f>
        <v>#N/A</v>
      </c>
      <c r="V315" t="e">
        <f>VLOOKUP($E315,Facilities!$B:$W,MATCH(V$2,Table1[[#Headers],[Facility Name]:[in partner]],0),FALSE)</f>
        <v>#N/A</v>
      </c>
      <c r="W315" t="e">
        <f>VLOOKUP($E315,Facilities!$B:$W,MATCH(W$2,Table1[[#Headers],[Facility Name]:[in partner]],0),FALSE)</f>
        <v>#N/A</v>
      </c>
      <c r="X315" t="e">
        <f>VLOOKUP($E315,Facilities!$B:$W,MATCH(X$2,Table1[[#Headers],[Facility Name]:[in partner]],0),FALSE)</f>
        <v>#N/A</v>
      </c>
    </row>
    <row r="316" spans="1:24">
      <c r="A316" s="6" t="s">
        <v>1695</v>
      </c>
      <c r="B316" s="6" t="s">
        <v>1696</v>
      </c>
      <c r="C316" s="6" t="s">
        <v>963</v>
      </c>
      <c r="D316" s="6" t="s">
        <v>964</v>
      </c>
      <c r="E316" s="6" t="s">
        <v>1697</v>
      </c>
      <c r="F316" t="e">
        <f>VLOOKUP($E316,Facilities!$B:$W,MATCH(F$2,Table1[[#Headers],[Facility Name]:[in partner]],0),FALSE)</f>
        <v>#N/A</v>
      </c>
      <c r="G316" t="e">
        <f>VLOOKUP($E316,Facilities!$B:$W,MATCH(G$2,Table1[[#Headers],[Facility Name]:[in partner]],0),FALSE)</f>
        <v>#N/A</v>
      </c>
      <c r="H316" t="e">
        <f>VLOOKUP($E316,Facilities!$B:$W,MATCH(H$2,Table1[[#Headers],[Facility Name]:[in partner]],0),FALSE)</f>
        <v>#N/A</v>
      </c>
      <c r="I316" t="e">
        <f>VLOOKUP($E316,Facilities!$B:$W,MATCH(I$2,Table1[[#Headers],[Facility Name]:[in partner]],0),FALSE)</f>
        <v>#N/A</v>
      </c>
      <c r="J316" t="e">
        <f>VLOOKUP($E316,Facilities!$B:$W,MATCH(J$2,Table1[[#Headers],[Facility Name]:[in partner]],0),FALSE)</f>
        <v>#N/A</v>
      </c>
      <c r="K316" t="e">
        <f>VLOOKUP($E316,Facilities!$B:$W,MATCH(K$2,Table1[[#Headers],[Facility Name]:[in partner]],0),FALSE)</f>
        <v>#N/A</v>
      </c>
      <c r="L316" t="e">
        <f>VLOOKUP($E316,Facilities!$B:$W,MATCH(L$2,Table1[[#Headers],[Facility Name]:[in partner]],0),FALSE)</f>
        <v>#N/A</v>
      </c>
      <c r="M316" t="e">
        <f>VLOOKUP($E316,Facilities!$B:$W,MATCH(M$2,Table1[[#Headers],[Facility Name]:[in partner]],0),FALSE)</f>
        <v>#N/A</v>
      </c>
      <c r="N316" t="e">
        <f>VLOOKUP($E316,Facilities!$B:$W,MATCH(N$2,Table1[[#Headers],[Facility Name]:[in partner]],0),FALSE)</f>
        <v>#N/A</v>
      </c>
      <c r="O316" t="e">
        <f>VLOOKUP($E316,Facilities!$B:$W,MATCH(O$2,Table1[[#Headers],[Facility Name]:[in partner]],0),FALSE)</f>
        <v>#N/A</v>
      </c>
      <c r="P316" t="e">
        <f>VLOOKUP($E316,Facilities!$B:$W,MATCH(P$2,Table1[[#Headers],[Facility Name]:[in partner]],0),FALSE)</f>
        <v>#N/A</v>
      </c>
      <c r="Q316" t="e">
        <f>VLOOKUP($E316,Facilities!$B:$W,MATCH(Q$2,Table1[[#Headers],[Facility Name]:[in partner]],0),FALSE)</f>
        <v>#N/A</v>
      </c>
      <c r="R316" t="e">
        <f>VLOOKUP($E316,Facilities!$B:$W,MATCH(R$2,Table1[[#Headers],[Facility Name]:[in partner]],0),FALSE)</f>
        <v>#N/A</v>
      </c>
      <c r="S316" t="e">
        <f>VLOOKUP($E316,Facilities!$B:$W,MATCH(S$2,Table1[[#Headers],[Facility Name]:[in partner]],0),FALSE)</f>
        <v>#N/A</v>
      </c>
      <c r="T316" t="e">
        <f>VLOOKUP($E316,Facilities!$B:$W,MATCH(T$2,Table1[[#Headers],[Facility Name]:[in partner]],0),FALSE)</f>
        <v>#N/A</v>
      </c>
      <c r="U316" t="e">
        <f>VLOOKUP($E316,Facilities!$B:$W,MATCH(U$2,Table1[[#Headers],[Facility Name]:[in partner]],0),FALSE)</f>
        <v>#N/A</v>
      </c>
      <c r="V316" t="e">
        <f>VLOOKUP($E316,Facilities!$B:$W,MATCH(V$2,Table1[[#Headers],[Facility Name]:[in partner]],0),FALSE)</f>
        <v>#N/A</v>
      </c>
      <c r="W316" t="e">
        <f>VLOOKUP($E316,Facilities!$B:$W,MATCH(W$2,Table1[[#Headers],[Facility Name]:[in partner]],0),FALSE)</f>
        <v>#N/A</v>
      </c>
      <c r="X316" t="e">
        <f>VLOOKUP($E316,Facilities!$B:$W,MATCH(X$2,Table1[[#Headers],[Facility Name]:[in partner]],0),FALSE)</f>
        <v>#N/A</v>
      </c>
    </row>
    <row r="317" spans="1:24">
      <c r="A317" s="6" t="s">
        <v>1698</v>
      </c>
      <c r="B317" s="6" t="s">
        <v>1699</v>
      </c>
      <c r="C317" s="6" t="s">
        <v>973</v>
      </c>
      <c r="D317" s="6" t="s">
        <v>981</v>
      </c>
      <c r="E317" s="6" t="s">
        <v>311</v>
      </c>
      <c r="F317" t="str">
        <f>VLOOKUP($E317,Facilities!$B:$W,MATCH(F$2,Table1[[#Headers],[Facility Name]:[in partner]],0),FALSE)</f>
        <v>5 Marine Parade</v>
      </c>
      <c r="G317" t="str">
        <f>VLOOKUP($E317,Facilities!$B:$W,MATCH(G$2,Table1[[#Headers],[Facility Name]:[in partner]],0),FALSE)</f>
        <v>Upper Harbour</v>
      </c>
      <c r="H317" t="str">
        <f>VLOOKUP($E317,Facilities!$B:$W,MATCH(H$2,Table1[[#Headers],[Facility Name]:[in partner]],0),FALSE)</f>
        <v>Council-owned</v>
      </c>
      <c r="I317" t="str">
        <f>VLOOKUP($E317,Facilities!$B:$W,MATCH(I$2,Table1[[#Headers],[Facility Name]:[in partner]],0),FALSE)</f>
        <v>Connected Communities</v>
      </c>
      <c r="J317" t="str">
        <f>VLOOKUP($E317,Facilities!$B:$W,MATCH(J$2,Table1[[#Headers],[Facility Name]:[in partner]],0),FALSE)</f>
        <v>Community led</v>
      </c>
      <c r="K317" t="str">
        <f>VLOOKUP($E317,Facilities!$B:$W,MATCH(K$2,Table1[[#Headers],[Facility Name]:[in partner]],0),FALSE)</f>
        <v>Community Centre</v>
      </c>
      <c r="L317" t="str">
        <f>VLOOKUP($E317,Facilities!$B:$W,MATCH(L$2,Table1[[#Headers],[Facility Name]:[in partner]],0),FALSE)</f>
        <v>Y</v>
      </c>
      <c r="M317" t="str">
        <f>VLOOKUP($E317,Facilities!$B:$W,MATCH(M$2,Table1[[#Headers],[Facility Name]:[in partner]],0),FALSE)</f>
        <v>Service agreement</v>
      </c>
      <c r="N317">
        <f>VLOOKUP($E317,Facilities!$B:$W,MATCH(N$2,Table1[[#Headers],[Facility Name]:[in partner]],0),FALSE)</f>
        <v>0</v>
      </c>
      <c r="O317" t="str">
        <f>VLOOKUP($E317,Facilities!$B:$W,MATCH(O$2,Table1[[#Headers],[Facility Name]:[in partner]],0),FALSE)</f>
        <v>Place &amp; Partner Specialists (Community)</v>
      </c>
      <c r="P317" t="str">
        <f>VLOOKUP($E317,Facilities!$B:$W,MATCH(P$2,Table1[[#Headers],[Facility Name]:[in partner]],0),FALSE)</f>
        <v>Y</v>
      </c>
      <c r="Q317">
        <f>VLOOKUP($E317,Facilities!$B:$W,MATCH(Q$2,Table1[[#Headers],[Facility Name]:[in partner]],0),FALSE)</f>
        <v>0</v>
      </c>
      <c r="R317">
        <f>VLOOKUP($E317,Facilities!$B:$W,MATCH(R$2,Table1[[#Headers],[Facility Name]:[in partner]],0),FALSE)</f>
        <v>0</v>
      </c>
      <c r="S317">
        <f>VLOOKUP($E317,Facilities!$B:$W,MATCH(S$2,Table1[[#Headers],[Facility Name]:[in partner]],0),FALSE)</f>
        <v>0</v>
      </c>
      <c r="T317">
        <f>VLOOKUP($E317,Facilities!$B:$W,MATCH(T$2,Table1[[#Headers],[Facility Name]:[in partner]],0),FALSE)</f>
        <v>0</v>
      </c>
      <c r="U317">
        <f>VLOOKUP($E317,Facilities!$B:$W,MATCH(U$2,Table1[[#Headers],[Facility Name]:[in partner]],0),FALSE)</f>
        <v>0</v>
      </c>
      <c r="V317" t="str">
        <f>VLOOKUP($E317,Facilities!$B:$W,MATCH(V$2,Table1[[#Headers],[Facility Name]:[in partner]],0),FALSE)</f>
        <v>Sunderland Lounge</v>
      </c>
      <c r="W317" t="str">
        <f>VLOOKUP($E317,Facilities!$B:$W,MATCH(W$2,Table1[[#Headers],[Facility Name]:[in partner]],0),FALSE)</f>
        <v>N</v>
      </c>
      <c r="X317" t="str">
        <f>VLOOKUP($E317,Facilities!$B:$W,MATCH(X$2,Table1[[#Headers],[Facility Name]:[in partner]],0),FALSE)</f>
        <v>Sunderland Lounge</v>
      </c>
    </row>
    <row r="318" spans="1:24">
      <c r="A318" s="6" t="s">
        <v>1700</v>
      </c>
      <c r="B318" s="6" t="s">
        <v>1701</v>
      </c>
      <c r="C318" s="6" t="s">
        <v>956</v>
      </c>
      <c r="D318" s="6" t="s">
        <v>967</v>
      </c>
      <c r="E318" s="6" t="s">
        <v>1702</v>
      </c>
      <c r="F318" t="e">
        <f>VLOOKUP($E318,Facilities!$B:$W,MATCH(F$2,Table1[[#Headers],[Facility Name]:[in partner]],0),FALSE)</f>
        <v>#N/A</v>
      </c>
      <c r="G318" t="e">
        <f>VLOOKUP($E318,Facilities!$B:$W,MATCH(G$2,Table1[[#Headers],[Facility Name]:[in partner]],0),FALSE)</f>
        <v>#N/A</v>
      </c>
      <c r="H318" t="e">
        <f>VLOOKUP($E318,Facilities!$B:$W,MATCH(H$2,Table1[[#Headers],[Facility Name]:[in partner]],0),FALSE)</f>
        <v>#N/A</v>
      </c>
      <c r="I318" t="e">
        <f>VLOOKUP($E318,Facilities!$B:$W,MATCH(I$2,Table1[[#Headers],[Facility Name]:[in partner]],0),FALSE)</f>
        <v>#N/A</v>
      </c>
      <c r="J318" t="e">
        <f>VLOOKUP($E318,Facilities!$B:$W,MATCH(J$2,Table1[[#Headers],[Facility Name]:[in partner]],0),FALSE)</f>
        <v>#N/A</v>
      </c>
      <c r="K318" t="e">
        <f>VLOOKUP($E318,Facilities!$B:$W,MATCH(K$2,Table1[[#Headers],[Facility Name]:[in partner]],0),FALSE)</f>
        <v>#N/A</v>
      </c>
      <c r="L318" t="e">
        <f>VLOOKUP($E318,Facilities!$B:$W,MATCH(L$2,Table1[[#Headers],[Facility Name]:[in partner]],0),FALSE)</f>
        <v>#N/A</v>
      </c>
      <c r="M318" t="e">
        <f>VLOOKUP($E318,Facilities!$B:$W,MATCH(M$2,Table1[[#Headers],[Facility Name]:[in partner]],0),FALSE)</f>
        <v>#N/A</v>
      </c>
      <c r="N318" t="e">
        <f>VLOOKUP($E318,Facilities!$B:$W,MATCH(N$2,Table1[[#Headers],[Facility Name]:[in partner]],0),FALSE)</f>
        <v>#N/A</v>
      </c>
      <c r="O318" t="e">
        <f>VLOOKUP($E318,Facilities!$B:$W,MATCH(O$2,Table1[[#Headers],[Facility Name]:[in partner]],0),FALSE)</f>
        <v>#N/A</v>
      </c>
      <c r="P318" t="e">
        <f>VLOOKUP($E318,Facilities!$B:$W,MATCH(P$2,Table1[[#Headers],[Facility Name]:[in partner]],0),FALSE)</f>
        <v>#N/A</v>
      </c>
      <c r="Q318" t="e">
        <f>VLOOKUP($E318,Facilities!$B:$W,MATCH(Q$2,Table1[[#Headers],[Facility Name]:[in partner]],0),FALSE)</f>
        <v>#N/A</v>
      </c>
      <c r="R318" t="e">
        <f>VLOOKUP($E318,Facilities!$B:$W,MATCH(R$2,Table1[[#Headers],[Facility Name]:[in partner]],0),FALSE)</f>
        <v>#N/A</v>
      </c>
      <c r="S318" t="e">
        <f>VLOOKUP($E318,Facilities!$B:$W,MATCH(S$2,Table1[[#Headers],[Facility Name]:[in partner]],0),FALSE)</f>
        <v>#N/A</v>
      </c>
      <c r="T318" t="e">
        <f>VLOOKUP($E318,Facilities!$B:$W,MATCH(T$2,Table1[[#Headers],[Facility Name]:[in partner]],0),FALSE)</f>
        <v>#N/A</v>
      </c>
      <c r="U318" t="e">
        <f>VLOOKUP($E318,Facilities!$B:$W,MATCH(U$2,Table1[[#Headers],[Facility Name]:[in partner]],0),FALSE)</f>
        <v>#N/A</v>
      </c>
      <c r="V318" t="e">
        <f>VLOOKUP($E318,Facilities!$B:$W,MATCH(V$2,Table1[[#Headers],[Facility Name]:[in partner]],0),FALSE)</f>
        <v>#N/A</v>
      </c>
      <c r="W318" t="e">
        <f>VLOOKUP($E318,Facilities!$B:$W,MATCH(W$2,Table1[[#Headers],[Facility Name]:[in partner]],0),FALSE)</f>
        <v>#N/A</v>
      </c>
      <c r="X318" t="e">
        <f>VLOOKUP($E318,Facilities!$B:$W,MATCH(X$2,Table1[[#Headers],[Facility Name]:[in partner]],0),FALSE)</f>
        <v>#N/A</v>
      </c>
    </row>
    <row r="319" spans="1:24">
      <c r="A319" s="6" t="s">
        <v>1703</v>
      </c>
      <c r="B319" s="6" t="s">
        <v>1704</v>
      </c>
      <c r="C319" s="6" t="s">
        <v>960</v>
      </c>
      <c r="D319" s="6" t="s">
        <v>981</v>
      </c>
      <c r="E319" s="6" t="s">
        <v>1705</v>
      </c>
      <c r="F319" t="e">
        <f>VLOOKUP($E319,Facilities!$B:$W,MATCH(F$2,Table1[[#Headers],[Facility Name]:[in partner]],0),FALSE)</f>
        <v>#N/A</v>
      </c>
      <c r="G319" t="e">
        <f>VLOOKUP($E319,Facilities!$B:$W,MATCH(G$2,Table1[[#Headers],[Facility Name]:[in partner]],0),FALSE)</f>
        <v>#N/A</v>
      </c>
      <c r="H319" t="e">
        <f>VLOOKUP($E319,Facilities!$B:$W,MATCH(H$2,Table1[[#Headers],[Facility Name]:[in partner]],0),FALSE)</f>
        <v>#N/A</v>
      </c>
      <c r="I319" t="e">
        <f>VLOOKUP($E319,Facilities!$B:$W,MATCH(I$2,Table1[[#Headers],[Facility Name]:[in partner]],0),FALSE)</f>
        <v>#N/A</v>
      </c>
      <c r="J319" t="e">
        <f>VLOOKUP($E319,Facilities!$B:$W,MATCH(J$2,Table1[[#Headers],[Facility Name]:[in partner]],0),FALSE)</f>
        <v>#N/A</v>
      </c>
      <c r="K319" t="e">
        <f>VLOOKUP($E319,Facilities!$B:$W,MATCH(K$2,Table1[[#Headers],[Facility Name]:[in partner]],0),FALSE)</f>
        <v>#N/A</v>
      </c>
      <c r="L319" t="e">
        <f>VLOOKUP($E319,Facilities!$B:$W,MATCH(L$2,Table1[[#Headers],[Facility Name]:[in partner]],0),FALSE)</f>
        <v>#N/A</v>
      </c>
      <c r="M319" t="e">
        <f>VLOOKUP($E319,Facilities!$B:$W,MATCH(M$2,Table1[[#Headers],[Facility Name]:[in partner]],0),FALSE)</f>
        <v>#N/A</v>
      </c>
      <c r="N319" t="e">
        <f>VLOOKUP($E319,Facilities!$B:$W,MATCH(N$2,Table1[[#Headers],[Facility Name]:[in partner]],0),FALSE)</f>
        <v>#N/A</v>
      </c>
      <c r="O319" t="e">
        <f>VLOOKUP($E319,Facilities!$B:$W,MATCH(O$2,Table1[[#Headers],[Facility Name]:[in partner]],0),FALSE)</f>
        <v>#N/A</v>
      </c>
      <c r="P319" t="e">
        <f>VLOOKUP($E319,Facilities!$B:$W,MATCH(P$2,Table1[[#Headers],[Facility Name]:[in partner]],0),FALSE)</f>
        <v>#N/A</v>
      </c>
      <c r="Q319" t="e">
        <f>VLOOKUP($E319,Facilities!$B:$W,MATCH(Q$2,Table1[[#Headers],[Facility Name]:[in partner]],0),FALSE)</f>
        <v>#N/A</v>
      </c>
      <c r="R319" t="e">
        <f>VLOOKUP($E319,Facilities!$B:$W,MATCH(R$2,Table1[[#Headers],[Facility Name]:[in partner]],0),FALSE)</f>
        <v>#N/A</v>
      </c>
      <c r="S319" t="e">
        <f>VLOOKUP($E319,Facilities!$B:$W,MATCH(S$2,Table1[[#Headers],[Facility Name]:[in partner]],0),FALSE)</f>
        <v>#N/A</v>
      </c>
      <c r="T319" t="e">
        <f>VLOOKUP($E319,Facilities!$B:$W,MATCH(T$2,Table1[[#Headers],[Facility Name]:[in partner]],0),FALSE)</f>
        <v>#N/A</v>
      </c>
      <c r="U319" t="e">
        <f>VLOOKUP($E319,Facilities!$B:$W,MATCH(U$2,Table1[[#Headers],[Facility Name]:[in partner]],0),FALSE)</f>
        <v>#N/A</v>
      </c>
      <c r="V319" t="e">
        <f>VLOOKUP($E319,Facilities!$B:$W,MATCH(V$2,Table1[[#Headers],[Facility Name]:[in partner]],0),FALSE)</f>
        <v>#N/A</v>
      </c>
      <c r="W319" t="e">
        <f>VLOOKUP($E319,Facilities!$B:$W,MATCH(W$2,Table1[[#Headers],[Facility Name]:[in partner]],0),FALSE)</f>
        <v>#N/A</v>
      </c>
      <c r="X319" t="e">
        <f>VLOOKUP($E319,Facilities!$B:$W,MATCH(X$2,Table1[[#Headers],[Facility Name]:[in partner]],0),FALSE)</f>
        <v>#N/A</v>
      </c>
    </row>
    <row r="320" spans="1:24">
      <c r="A320" s="6" t="s">
        <v>1706</v>
      </c>
      <c r="B320" s="6" t="s">
        <v>1707</v>
      </c>
      <c r="C320" s="6" t="s">
        <v>963</v>
      </c>
      <c r="D320" s="6" t="s">
        <v>964</v>
      </c>
      <c r="E320" s="6" t="s">
        <v>1708</v>
      </c>
      <c r="F320" t="e">
        <f>VLOOKUP($E320,Facilities!$B:$W,MATCH(F$2,Table1[[#Headers],[Facility Name]:[in partner]],0),FALSE)</f>
        <v>#N/A</v>
      </c>
      <c r="G320" t="e">
        <f>VLOOKUP($E320,Facilities!$B:$W,MATCH(G$2,Table1[[#Headers],[Facility Name]:[in partner]],0),FALSE)</f>
        <v>#N/A</v>
      </c>
      <c r="H320" t="e">
        <f>VLOOKUP($E320,Facilities!$B:$W,MATCH(H$2,Table1[[#Headers],[Facility Name]:[in partner]],0),FALSE)</f>
        <v>#N/A</v>
      </c>
      <c r="I320" t="e">
        <f>VLOOKUP($E320,Facilities!$B:$W,MATCH(I$2,Table1[[#Headers],[Facility Name]:[in partner]],0),FALSE)</f>
        <v>#N/A</v>
      </c>
      <c r="J320" t="e">
        <f>VLOOKUP($E320,Facilities!$B:$W,MATCH(J$2,Table1[[#Headers],[Facility Name]:[in partner]],0),FALSE)</f>
        <v>#N/A</v>
      </c>
      <c r="K320" t="e">
        <f>VLOOKUP($E320,Facilities!$B:$W,MATCH(K$2,Table1[[#Headers],[Facility Name]:[in partner]],0),FALSE)</f>
        <v>#N/A</v>
      </c>
      <c r="L320" t="e">
        <f>VLOOKUP($E320,Facilities!$B:$W,MATCH(L$2,Table1[[#Headers],[Facility Name]:[in partner]],0),FALSE)</f>
        <v>#N/A</v>
      </c>
      <c r="M320" t="e">
        <f>VLOOKUP($E320,Facilities!$B:$W,MATCH(M$2,Table1[[#Headers],[Facility Name]:[in partner]],0),FALSE)</f>
        <v>#N/A</v>
      </c>
      <c r="N320" t="e">
        <f>VLOOKUP($E320,Facilities!$B:$W,MATCH(N$2,Table1[[#Headers],[Facility Name]:[in partner]],0),FALSE)</f>
        <v>#N/A</v>
      </c>
      <c r="O320" t="e">
        <f>VLOOKUP($E320,Facilities!$B:$W,MATCH(O$2,Table1[[#Headers],[Facility Name]:[in partner]],0),FALSE)</f>
        <v>#N/A</v>
      </c>
      <c r="P320" t="e">
        <f>VLOOKUP($E320,Facilities!$B:$W,MATCH(P$2,Table1[[#Headers],[Facility Name]:[in partner]],0),FALSE)</f>
        <v>#N/A</v>
      </c>
      <c r="Q320" t="e">
        <f>VLOOKUP($E320,Facilities!$B:$W,MATCH(Q$2,Table1[[#Headers],[Facility Name]:[in partner]],0),FALSE)</f>
        <v>#N/A</v>
      </c>
      <c r="R320" t="e">
        <f>VLOOKUP($E320,Facilities!$B:$W,MATCH(R$2,Table1[[#Headers],[Facility Name]:[in partner]],0),FALSE)</f>
        <v>#N/A</v>
      </c>
      <c r="S320" t="e">
        <f>VLOOKUP($E320,Facilities!$B:$W,MATCH(S$2,Table1[[#Headers],[Facility Name]:[in partner]],0),FALSE)</f>
        <v>#N/A</v>
      </c>
      <c r="T320" t="e">
        <f>VLOOKUP($E320,Facilities!$B:$W,MATCH(T$2,Table1[[#Headers],[Facility Name]:[in partner]],0),FALSE)</f>
        <v>#N/A</v>
      </c>
      <c r="U320" t="e">
        <f>VLOOKUP($E320,Facilities!$B:$W,MATCH(U$2,Table1[[#Headers],[Facility Name]:[in partner]],0),FALSE)</f>
        <v>#N/A</v>
      </c>
      <c r="V320" t="e">
        <f>VLOOKUP($E320,Facilities!$B:$W,MATCH(V$2,Table1[[#Headers],[Facility Name]:[in partner]],0),FALSE)</f>
        <v>#N/A</v>
      </c>
      <c r="W320" t="e">
        <f>VLOOKUP($E320,Facilities!$B:$W,MATCH(W$2,Table1[[#Headers],[Facility Name]:[in partner]],0),FALSE)</f>
        <v>#N/A</v>
      </c>
      <c r="X320" t="e">
        <f>VLOOKUP($E320,Facilities!$B:$W,MATCH(X$2,Table1[[#Headers],[Facility Name]:[in partner]],0),FALSE)</f>
        <v>#N/A</v>
      </c>
    </row>
    <row r="321" spans="1:24">
      <c r="A321" s="6" t="s">
        <v>1709</v>
      </c>
      <c r="B321" s="6" t="s">
        <v>1710</v>
      </c>
      <c r="C321" s="6" t="s">
        <v>963</v>
      </c>
      <c r="D321" s="6" t="s">
        <v>957</v>
      </c>
      <c r="E321" s="6" t="s">
        <v>496</v>
      </c>
      <c r="F321" t="str">
        <f>VLOOKUP($E321,Facilities!$B:$W,MATCH(F$2,Table1[[#Headers],[Facility Name]:[in partner]],0),FALSE)</f>
        <v>Signalmans House - Summit Road</v>
      </c>
      <c r="G321" t="str">
        <f>VLOOKUP($E321,Facilities!$B:$W,MATCH(G$2,Table1[[#Headers],[Facility Name]:[in partner]],0),FALSE)</f>
        <v>Devonport-Takapuna</v>
      </c>
      <c r="H321" t="str">
        <f>VLOOKUP($E321,Facilities!$B:$W,MATCH(H$2,Table1[[#Headers],[Facility Name]:[in partner]],0),FALSE)</f>
        <v>Community owned</v>
      </c>
      <c r="I321" t="str">
        <f>VLOOKUP($E321,Facilities!$B:$W,MATCH(I$2,Table1[[#Headers],[Facility Name]:[in partner]],0),FALSE)</f>
        <v>Connected Communities</v>
      </c>
      <c r="J321" t="str">
        <f>VLOOKUP($E321,Facilities!$B:$W,MATCH(J$2,Table1[[#Headers],[Facility Name]:[in partner]],0),FALSE)</f>
        <v>Community led</v>
      </c>
      <c r="K321" t="str">
        <f>VLOOKUP($E321,Facilities!$B:$W,MATCH(K$2,Table1[[#Headers],[Facility Name]:[in partner]],0),FALSE)</f>
        <v>Arts &amp; Culture</v>
      </c>
      <c r="L321" t="str">
        <f>VLOOKUP($E321,Facilities!$B:$W,MATCH(L$2,Table1[[#Headers],[Facility Name]:[in partner]],0),FALSE)</f>
        <v>N</v>
      </c>
      <c r="M321" t="str">
        <f>VLOOKUP($E321,Facilities!$B:$W,MATCH(M$2,Table1[[#Headers],[Facility Name]:[in partner]],0),FALSE)</f>
        <v>Funding agreement</v>
      </c>
      <c r="N321">
        <f>VLOOKUP($E321,Facilities!$B:$W,MATCH(N$2,Table1[[#Headers],[Facility Name]:[in partner]],0),FALSE)</f>
        <v>0</v>
      </c>
      <c r="O321" t="str">
        <f>VLOOKUP($E321,Facilities!$B:$W,MATCH(O$2,Table1[[#Headers],[Facility Name]:[in partner]],0),FALSE)</f>
        <v>Place &amp; Partner Specialists (Arts)</v>
      </c>
      <c r="P321">
        <f>VLOOKUP($E321,Facilities!$B:$W,MATCH(P$2,Table1[[#Headers],[Facility Name]:[in partner]],0),FALSE)</f>
        <v>0</v>
      </c>
      <c r="Q321">
        <f>VLOOKUP($E321,Facilities!$B:$W,MATCH(Q$2,Table1[[#Headers],[Facility Name]:[in partner]],0),FALSE)</f>
        <v>0</v>
      </c>
      <c r="R321" t="str">
        <f>VLOOKUP($E321,Facilities!$B:$W,MATCH(R$2,Table1[[#Headers],[Facility Name]:[in partner]],0),FALSE)</f>
        <v>Y</v>
      </c>
      <c r="S321">
        <f>VLOOKUP($E321,Facilities!$B:$W,MATCH(S$2,Table1[[#Headers],[Facility Name]:[in partner]],0),FALSE)</f>
        <v>0</v>
      </c>
      <c r="T321">
        <f>VLOOKUP($E321,Facilities!$B:$W,MATCH(T$2,Table1[[#Headers],[Facility Name]:[in partner]],0),FALSE)</f>
        <v>0</v>
      </c>
      <c r="U321">
        <f>VLOOKUP($E321,Facilities!$B:$W,MATCH(U$2,Table1[[#Headers],[Facility Name]:[in partner]],0),FALSE)</f>
        <v>0</v>
      </c>
      <c r="V321" t="e">
        <f>VLOOKUP($E321,Facilities!$B:$W,MATCH(V$2,Table1[[#Headers],[Facility Name]:[in partner]],0),FALSE)</f>
        <v>#N/A</v>
      </c>
      <c r="W321" t="str">
        <f>VLOOKUP($E321,Facilities!$B:$W,MATCH(W$2,Table1[[#Headers],[Facility Name]:[in partner]],0),FALSE)</f>
        <v>N</v>
      </c>
      <c r="X321" t="str">
        <f>VLOOKUP($E321,Facilities!$B:$W,MATCH(X$2,Table1[[#Headers],[Facility Name]:[in partner]],0),FALSE)</f>
        <v>Michael King Writers Centre</v>
      </c>
    </row>
    <row r="322" spans="1:24">
      <c r="A322" s="6" t="s">
        <v>1711</v>
      </c>
      <c r="B322" s="6" t="s">
        <v>1712</v>
      </c>
      <c r="C322" s="6" t="s">
        <v>973</v>
      </c>
      <c r="D322" s="6" t="s">
        <v>957</v>
      </c>
      <c r="E322" s="6" t="s">
        <v>165</v>
      </c>
      <c r="F322" t="str">
        <f>VLOOKUP($E322,Facilities!$B:$W,MATCH(F$2,Table1[[#Headers],[Facility Name]:[in partner]],0),FALSE)</f>
        <v>23 Domain Road</v>
      </c>
      <c r="G322" t="str">
        <f>VLOOKUP($E322,Facilities!$B:$W,MATCH(G$2,Table1[[#Headers],[Facility Name]:[in partner]],0),FALSE)</f>
        <v>Mangere-Otahuhu</v>
      </c>
      <c r="H322" t="str">
        <f>VLOOKUP($E322,Facilities!$B:$W,MATCH(H$2,Table1[[#Headers],[Facility Name]:[in partner]],0),FALSE)</f>
        <v>Council-owned</v>
      </c>
      <c r="I322" t="str">
        <f>VLOOKUP($E322,Facilities!$B:$W,MATCH(I$2,Table1[[#Headers],[Facility Name]:[in partner]],0),FALSE)</f>
        <v>VH Team</v>
      </c>
      <c r="J322" t="str">
        <f>VLOOKUP($E322,Facilities!$B:$W,MATCH(J$2,Table1[[#Headers],[Facility Name]:[in partner]],0),FALSE)</f>
        <v>Council led</v>
      </c>
      <c r="K322" t="str">
        <f>VLOOKUP($E322,Facilities!$B:$W,MATCH(K$2,Table1[[#Headers],[Facility Name]:[in partner]],0),FALSE)</f>
        <v>Venue for Hire</v>
      </c>
      <c r="L322" t="str">
        <f>VLOOKUP($E322,Facilities!$B:$W,MATCH(L$2,Table1[[#Headers],[Facility Name]:[in partner]],0),FALSE)</f>
        <v>Y</v>
      </c>
      <c r="M322" t="str">
        <f>VLOOKUP($E322,Facilities!$B:$W,MATCH(M$2,Table1[[#Headers],[Facility Name]:[in partner]],0),FALSE)</f>
        <v>Internally operated</v>
      </c>
      <c r="N322">
        <f>VLOOKUP($E322,Facilities!$B:$W,MATCH(N$2,Table1[[#Headers],[Facility Name]:[in partner]],0),FALSE)</f>
        <v>0</v>
      </c>
      <c r="O322" t="str">
        <f>VLOOKUP($E322,Facilities!$B:$W,MATCH(O$2,Table1[[#Headers],[Facility Name]:[in partner]],0),FALSE)</f>
        <v>Venue for Hire</v>
      </c>
      <c r="P322">
        <f>VLOOKUP($E322,Facilities!$B:$W,MATCH(P$2,Table1[[#Headers],[Facility Name]:[in partner]],0),FALSE)</f>
        <v>0</v>
      </c>
      <c r="Q322">
        <f>VLOOKUP($E322,Facilities!$B:$W,MATCH(Q$2,Table1[[#Headers],[Facility Name]:[in partner]],0),FALSE)</f>
        <v>0</v>
      </c>
      <c r="R322">
        <f>VLOOKUP($E322,Facilities!$B:$W,MATCH(R$2,Table1[[#Headers],[Facility Name]:[in partner]],0),FALSE)</f>
        <v>0</v>
      </c>
      <c r="S322">
        <f>VLOOKUP($E322,Facilities!$B:$W,MATCH(S$2,Table1[[#Headers],[Facility Name]:[in partner]],0),FALSE)</f>
        <v>0</v>
      </c>
      <c r="T322">
        <f>VLOOKUP($E322,Facilities!$B:$W,MATCH(T$2,Table1[[#Headers],[Facility Name]:[in partner]],0),FALSE)</f>
        <v>0</v>
      </c>
      <c r="U322" t="str">
        <f>VLOOKUP($E322,Facilities!$B:$W,MATCH(U$2,Table1[[#Headers],[Facility Name]:[in partner]],0),FALSE)</f>
        <v>Y</v>
      </c>
      <c r="V322" t="str">
        <f>VLOOKUP($E322,Facilities!$B:$W,MATCH(V$2,Table1[[#Headers],[Facility Name]:[in partner]],0),FALSE)</f>
        <v>Māngere War Memorial Hall</v>
      </c>
      <c r="W322" t="str">
        <f>VLOOKUP($E322,Facilities!$B:$W,MATCH(W$2,Table1[[#Headers],[Facility Name]:[in partner]],0),FALSE)</f>
        <v>Y</v>
      </c>
      <c r="X322" t="e">
        <f>VLOOKUP($E322,Facilities!$B:$W,MATCH(X$2,Table1[[#Headers],[Facility Name]:[in partner]],0),FALSE)</f>
        <v>#N/A</v>
      </c>
    </row>
    <row r="323" spans="1:24">
      <c r="A323" s="6" t="s">
        <v>1713</v>
      </c>
      <c r="B323" s="6" t="s">
        <v>1714</v>
      </c>
      <c r="C323" s="6" t="s">
        <v>956</v>
      </c>
      <c r="D323" s="6" t="s">
        <v>967</v>
      </c>
      <c r="E323" s="6" t="s">
        <v>1715</v>
      </c>
      <c r="F323" t="e">
        <f>VLOOKUP($E323,Facilities!$B:$W,MATCH(F$2,Table1[[#Headers],[Facility Name]:[in partner]],0),FALSE)</f>
        <v>#N/A</v>
      </c>
      <c r="G323" t="e">
        <f>VLOOKUP($E323,Facilities!$B:$W,MATCH(G$2,Table1[[#Headers],[Facility Name]:[in partner]],0),FALSE)</f>
        <v>#N/A</v>
      </c>
      <c r="H323" t="e">
        <f>VLOOKUP($E323,Facilities!$B:$W,MATCH(H$2,Table1[[#Headers],[Facility Name]:[in partner]],0),FALSE)</f>
        <v>#N/A</v>
      </c>
      <c r="I323" t="e">
        <f>VLOOKUP($E323,Facilities!$B:$W,MATCH(I$2,Table1[[#Headers],[Facility Name]:[in partner]],0),FALSE)</f>
        <v>#N/A</v>
      </c>
      <c r="J323" t="e">
        <f>VLOOKUP($E323,Facilities!$B:$W,MATCH(J$2,Table1[[#Headers],[Facility Name]:[in partner]],0),FALSE)</f>
        <v>#N/A</v>
      </c>
      <c r="K323" t="e">
        <f>VLOOKUP($E323,Facilities!$B:$W,MATCH(K$2,Table1[[#Headers],[Facility Name]:[in partner]],0),FALSE)</f>
        <v>#N/A</v>
      </c>
      <c r="L323" t="e">
        <f>VLOOKUP($E323,Facilities!$B:$W,MATCH(L$2,Table1[[#Headers],[Facility Name]:[in partner]],0),FALSE)</f>
        <v>#N/A</v>
      </c>
      <c r="M323" t="e">
        <f>VLOOKUP($E323,Facilities!$B:$W,MATCH(M$2,Table1[[#Headers],[Facility Name]:[in partner]],0),FALSE)</f>
        <v>#N/A</v>
      </c>
      <c r="N323" t="e">
        <f>VLOOKUP($E323,Facilities!$B:$W,MATCH(N$2,Table1[[#Headers],[Facility Name]:[in partner]],0),FALSE)</f>
        <v>#N/A</v>
      </c>
      <c r="O323" t="e">
        <f>VLOOKUP($E323,Facilities!$B:$W,MATCH(O$2,Table1[[#Headers],[Facility Name]:[in partner]],0),FALSE)</f>
        <v>#N/A</v>
      </c>
      <c r="P323" t="e">
        <f>VLOOKUP($E323,Facilities!$B:$W,MATCH(P$2,Table1[[#Headers],[Facility Name]:[in partner]],0),FALSE)</f>
        <v>#N/A</v>
      </c>
      <c r="Q323" t="e">
        <f>VLOOKUP($E323,Facilities!$B:$W,MATCH(Q$2,Table1[[#Headers],[Facility Name]:[in partner]],0),FALSE)</f>
        <v>#N/A</v>
      </c>
      <c r="R323" t="e">
        <f>VLOOKUP($E323,Facilities!$B:$W,MATCH(R$2,Table1[[#Headers],[Facility Name]:[in partner]],0),FALSE)</f>
        <v>#N/A</v>
      </c>
      <c r="S323" t="e">
        <f>VLOOKUP($E323,Facilities!$B:$W,MATCH(S$2,Table1[[#Headers],[Facility Name]:[in partner]],0),FALSE)</f>
        <v>#N/A</v>
      </c>
      <c r="T323" t="e">
        <f>VLOOKUP($E323,Facilities!$B:$W,MATCH(T$2,Table1[[#Headers],[Facility Name]:[in partner]],0),FALSE)</f>
        <v>#N/A</v>
      </c>
      <c r="U323" t="e">
        <f>VLOOKUP($E323,Facilities!$B:$W,MATCH(U$2,Table1[[#Headers],[Facility Name]:[in partner]],0),FALSE)</f>
        <v>#N/A</v>
      </c>
      <c r="V323" t="e">
        <f>VLOOKUP($E323,Facilities!$B:$W,MATCH(V$2,Table1[[#Headers],[Facility Name]:[in partner]],0),FALSE)</f>
        <v>#N/A</v>
      </c>
      <c r="W323" t="e">
        <f>VLOOKUP($E323,Facilities!$B:$W,MATCH(W$2,Table1[[#Headers],[Facility Name]:[in partner]],0),FALSE)</f>
        <v>#N/A</v>
      </c>
      <c r="X323" t="e">
        <f>VLOOKUP($E323,Facilities!$B:$W,MATCH(X$2,Table1[[#Headers],[Facility Name]:[in partner]],0),FALSE)</f>
        <v>#N/A</v>
      </c>
    </row>
    <row r="324" spans="1:24">
      <c r="A324" s="6" t="s">
        <v>1716</v>
      </c>
      <c r="B324" s="6" t="s">
        <v>1714</v>
      </c>
      <c r="C324" s="6" t="s">
        <v>960</v>
      </c>
      <c r="D324" s="6" t="s">
        <v>981</v>
      </c>
      <c r="E324" s="6" t="s">
        <v>1717</v>
      </c>
      <c r="F324" t="e">
        <f>VLOOKUP($E324,Facilities!$B:$W,MATCH(F$2,Table1[[#Headers],[Facility Name]:[in partner]],0),FALSE)</f>
        <v>#N/A</v>
      </c>
      <c r="G324" t="e">
        <f>VLOOKUP($E324,Facilities!$B:$W,MATCH(G$2,Table1[[#Headers],[Facility Name]:[in partner]],0),FALSE)</f>
        <v>#N/A</v>
      </c>
      <c r="H324" t="e">
        <f>VLOOKUP($E324,Facilities!$B:$W,MATCH(H$2,Table1[[#Headers],[Facility Name]:[in partner]],0),FALSE)</f>
        <v>#N/A</v>
      </c>
      <c r="I324" t="e">
        <f>VLOOKUP($E324,Facilities!$B:$W,MATCH(I$2,Table1[[#Headers],[Facility Name]:[in partner]],0),FALSE)</f>
        <v>#N/A</v>
      </c>
      <c r="J324" t="e">
        <f>VLOOKUP($E324,Facilities!$B:$W,MATCH(J$2,Table1[[#Headers],[Facility Name]:[in partner]],0),FALSE)</f>
        <v>#N/A</v>
      </c>
      <c r="K324" t="e">
        <f>VLOOKUP($E324,Facilities!$B:$W,MATCH(K$2,Table1[[#Headers],[Facility Name]:[in partner]],0),FALSE)</f>
        <v>#N/A</v>
      </c>
      <c r="L324" t="e">
        <f>VLOOKUP($E324,Facilities!$B:$W,MATCH(L$2,Table1[[#Headers],[Facility Name]:[in partner]],0),FALSE)</f>
        <v>#N/A</v>
      </c>
      <c r="M324" t="e">
        <f>VLOOKUP($E324,Facilities!$B:$W,MATCH(M$2,Table1[[#Headers],[Facility Name]:[in partner]],0),FALSE)</f>
        <v>#N/A</v>
      </c>
      <c r="N324" t="e">
        <f>VLOOKUP($E324,Facilities!$B:$W,MATCH(N$2,Table1[[#Headers],[Facility Name]:[in partner]],0),FALSE)</f>
        <v>#N/A</v>
      </c>
      <c r="O324" t="e">
        <f>VLOOKUP($E324,Facilities!$B:$W,MATCH(O$2,Table1[[#Headers],[Facility Name]:[in partner]],0),FALSE)</f>
        <v>#N/A</v>
      </c>
      <c r="P324" t="e">
        <f>VLOOKUP($E324,Facilities!$B:$W,MATCH(P$2,Table1[[#Headers],[Facility Name]:[in partner]],0),FALSE)</f>
        <v>#N/A</v>
      </c>
      <c r="Q324" t="e">
        <f>VLOOKUP($E324,Facilities!$B:$W,MATCH(Q$2,Table1[[#Headers],[Facility Name]:[in partner]],0),FALSE)</f>
        <v>#N/A</v>
      </c>
      <c r="R324" t="e">
        <f>VLOOKUP($E324,Facilities!$B:$W,MATCH(R$2,Table1[[#Headers],[Facility Name]:[in partner]],0),FALSE)</f>
        <v>#N/A</v>
      </c>
      <c r="S324" t="e">
        <f>VLOOKUP($E324,Facilities!$B:$W,MATCH(S$2,Table1[[#Headers],[Facility Name]:[in partner]],0),FALSE)</f>
        <v>#N/A</v>
      </c>
      <c r="T324" t="e">
        <f>VLOOKUP($E324,Facilities!$B:$W,MATCH(T$2,Table1[[#Headers],[Facility Name]:[in partner]],0),FALSE)</f>
        <v>#N/A</v>
      </c>
      <c r="U324" t="e">
        <f>VLOOKUP($E324,Facilities!$B:$W,MATCH(U$2,Table1[[#Headers],[Facility Name]:[in partner]],0),FALSE)</f>
        <v>#N/A</v>
      </c>
      <c r="V324" t="e">
        <f>VLOOKUP($E324,Facilities!$B:$W,MATCH(V$2,Table1[[#Headers],[Facility Name]:[in partner]],0),FALSE)</f>
        <v>#N/A</v>
      </c>
      <c r="W324" t="e">
        <f>VLOOKUP($E324,Facilities!$B:$W,MATCH(W$2,Table1[[#Headers],[Facility Name]:[in partner]],0),FALSE)</f>
        <v>#N/A</v>
      </c>
      <c r="X324" t="e">
        <f>VLOOKUP($E324,Facilities!$B:$W,MATCH(X$2,Table1[[#Headers],[Facility Name]:[in partner]],0),FALSE)</f>
        <v>#N/A</v>
      </c>
    </row>
    <row r="325" spans="1:24">
      <c r="A325" s="6" t="s">
        <v>1718</v>
      </c>
      <c r="B325" s="6" t="s">
        <v>1719</v>
      </c>
      <c r="C325" s="6" t="s">
        <v>960</v>
      </c>
      <c r="D325" s="6" t="s">
        <v>981</v>
      </c>
      <c r="E325" s="6" t="s">
        <v>1720</v>
      </c>
      <c r="F325" t="e">
        <f>VLOOKUP($E325,Facilities!$B:$W,MATCH(F$2,Table1[[#Headers],[Facility Name]:[in partner]],0),FALSE)</f>
        <v>#N/A</v>
      </c>
      <c r="G325" t="e">
        <f>VLOOKUP($E325,Facilities!$B:$W,MATCH(G$2,Table1[[#Headers],[Facility Name]:[in partner]],0),FALSE)</f>
        <v>#N/A</v>
      </c>
      <c r="H325" t="e">
        <f>VLOOKUP($E325,Facilities!$B:$W,MATCH(H$2,Table1[[#Headers],[Facility Name]:[in partner]],0),FALSE)</f>
        <v>#N/A</v>
      </c>
      <c r="I325" t="e">
        <f>VLOOKUP($E325,Facilities!$B:$W,MATCH(I$2,Table1[[#Headers],[Facility Name]:[in partner]],0),FALSE)</f>
        <v>#N/A</v>
      </c>
      <c r="J325" t="e">
        <f>VLOOKUP($E325,Facilities!$B:$W,MATCH(J$2,Table1[[#Headers],[Facility Name]:[in partner]],0),FALSE)</f>
        <v>#N/A</v>
      </c>
      <c r="K325" t="e">
        <f>VLOOKUP($E325,Facilities!$B:$W,MATCH(K$2,Table1[[#Headers],[Facility Name]:[in partner]],0),FALSE)</f>
        <v>#N/A</v>
      </c>
      <c r="L325" t="e">
        <f>VLOOKUP($E325,Facilities!$B:$W,MATCH(L$2,Table1[[#Headers],[Facility Name]:[in partner]],0),FALSE)</f>
        <v>#N/A</v>
      </c>
      <c r="M325" t="e">
        <f>VLOOKUP($E325,Facilities!$B:$W,MATCH(M$2,Table1[[#Headers],[Facility Name]:[in partner]],0),FALSE)</f>
        <v>#N/A</v>
      </c>
      <c r="N325" t="e">
        <f>VLOOKUP($E325,Facilities!$B:$W,MATCH(N$2,Table1[[#Headers],[Facility Name]:[in partner]],0),FALSE)</f>
        <v>#N/A</v>
      </c>
      <c r="O325" t="e">
        <f>VLOOKUP($E325,Facilities!$B:$W,MATCH(O$2,Table1[[#Headers],[Facility Name]:[in partner]],0),FALSE)</f>
        <v>#N/A</v>
      </c>
      <c r="P325" t="e">
        <f>VLOOKUP($E325,Facilities!$B:$W,MATCH(P$2,Table1[[#Headers],[Facility Name]:[in partner]],0),FALSE)</f>
        <v>#N/A</v>
      </c>
      <c r="Q325" t="e">
        <f>VLOOKUP($E325,Facilities!$B:$W,MATCH(Q$2,Table1[[#Headers],[Facility Name]:[in partner]],0),FALSE)</f>
        <v>#N/A</v>
      </c>
      <c r="R325" t="e">
        <f>VLOOKUP($E325,Facilities!$B:$W,MATCH(R$2,Table1[[#Headers],[Facility Name]:[in partner]],0),FALSE)</f>
        <v>#N/A</v>
      </c>
      <c r="S325" t="e">
        <f>VLOOKUP($E325,Facilities!$B:$W,MATCH(S$2,Table1[[#Headers],[Facility Name]:[in partner]],0),FALSE)</f>
        <v>#N/A</v>
      </c>
      <c r="T325" t="e">
        <f>VLOOKUP($E325,Facilities!$B:$W,MATCH(T$2,Table1[[#Headers],[Facility Name]:[in partner]],0),FALSE)</f>
        <v>#N/A</v>
      </c>
      <c r="U325" t="e">
        <f>VLOOKUP($E325,Facilities!$B:$W,MATCH(U$2,Table1[[#Headers],[Facility Name]:[in partner]],0),FALSE)</f>
        <v>#N/A</v>
      </c>
      <c r="V325" t="e">
        <f>VLOOKUP($E325,Facilities!$B:$W,MATCH(V$2,Table1[[#Headers],[Facility Name]:[in partner]],0),FALSE)</f>
        <v>#N/A</v>
      </c>
      <c r="W325" t="e">
        <f>VLOOKUP($E325,Facilities!$B:$W,MATCH(W$2,Table1[[#Headers],[Facility Name]:[in partner]],0),FALSE)</f>
        <v>#N/A</v>
      </c>
      <c r="X325" t="e">
        <f>VLOOKUP($E325,Facilities!$B:$W,MATCH(X$2,Table1[[#Headers],[Facility Name]:[in partner]],0),FALSE)</f>
        <v>#N/A</v>
      </c>
    </row>
    <row r="326" spans="1:24">
      <c r="A326" s="6" t="s">
        <v>1721</v>
      </c>
      <c r="B326" s="6" t="s">
        <v>1722</v>
      </c>
      <c r="C326" s="6" t="s">
        <v>956</v>
      </c>
      <c r="D326" s="6" t="s">
        <v>1171</v>
      </c>
      <c r="E326" s="6" t="s">
        <v>1723</v>
      </c>
      <c r="F326" t="e">
        <f>VLOOKUP($E326,Facilities!$B:$W,MATCH(F$2,Table1[[#Headers],[Facility Name]:[in partner]],0),FALSE)</f>
        <v>#N/A</v>
      </c>
      <c r="G326" t="e">
        <f>VLOOKUP($E326,Facilities!$B:$W,MATCH(G$2,Table1[[#Headers],[Facility Name]:[in partner]],0),FALSE)</f>
        <v>#N/A</v>
      </c>
      <c r="H326" t="e">
        <f>VLOOKUP($E326,Facilities!$B:$W,MATCH(H$2,Table1[[#Headers],[Facility Name]:[in partner]],0),FALSE)</f>
        <v>#N/A</v>
      </c>
      <c r="I326" t="e">
        <f>VLOOKUP($E326,Facilities!$B:$W,MATCH(I$2,Table1[[#Headers],[Facility Name]:[in partner]],0),FALSE)</f>
        <v>#N/A</v>
      </c>
      <c r="J326" t="e">
        <f>VLOOKUP($E326,Facilities!$B:$W,MATCH(J$2,Table1[[#Headers],[Facility Name]:[in partner]],0),FALSE)</f>
        <v>#N/A</v>
      </c>
      <c r="K326" t="e">
        <f>VLOOKUP($E326,Facilities!$B:$W,MATCH(K$2,Table1[[#Headers],[Facility Name]:[in partner]],0),FALSE)</f>
        <v>#N/A</v>
      </c>
      <c r="L326" t="e">
        <f>VLOOKUP($E326,Facilities!$B:$W,MATCH(L$2,Table1[[#Headers],[Facility Name]:[in partner]],0),FALSE)</f>
        <v>#N/A</v>
      </c>
      <c r="M326" t="e">
        <f>VLOOKUP($E326,Facilities!$B:$W,MATCH(M$2,Table1[[#Headers],[Facility Name]:[in partner]],0),FALSE)</f>
        <v>#N/A</v>
      </c>
      <c r="N326" t="e">
        <f>VLOOKUP($E326,Facilities!$B:$W,MATCH(N$2,Table1[[#Headers],[Facility Name]:[in partner]],0),FALSE)</f>
        <v>#N/A</v>
      </c>
      <c r="O326" t="e">
        <f>VLOOKUP($E326,Facilities!$B:$W,MATCH(O$2,Table1[[#Headers],[Facility Name]:[in partner]],0),FALSE)</f>
        <v>#N/A</v>
      </c>
      <c r="P326" t="e">
        <f>VLOOKUP($E326,Facilities!$B:$W,MATCH(P$2,Table1[[#Headers],[Facility Name]:[in partner]],0),FALSE)</f>
        <v>#N/A</v>
      </c>
      <c r="Q326" t="e">
        <f>VLOOKUP($E326,Facilities!$B:$W,MATCH(Q$2,Table1[[#Headers],[Facility Name]:[in partner]],0),FALSE)</f>
        <v>#N/A</v>
      </c>
      <c r="R326" t="e">
        <f>VLOOKUP($E326,Facilities!$B:$W,MATCH(R$2,Table1[[#Headers],[Facility Name]:[in partner]],0),FALSE)</f>
        <v>#N/A</v>
      </c>
      <c r="S326" t="e">
        <f>VLOOKUP($E326,Facilities!$B:$W,MATCH(S$2,Table1[[#Headers],[Facility Name]:[in partner]],0),FALSE)</f>
        <v>#N/A</v>
      </c>
      <c r="T326" t="e">
        <f>VLOOKUP($E326,Facilities!$B:$W,MATCH(T$2,Table1[[#Headers],[Facility Name]:[in partner]],0),FALSE)</f>
        <v>#N/A</v>
      </c>
      <c r="U326" t="e">
        <f>VLOOKUP($E326,Facilities!$B:$W,MATCH(U$2,Table1[[#Headers],[Facility Name]:[in partner]],0),FALSE)</f>
        <v>#N/A</v>
      </c>
      <c r="V326" t="e">
        <f>VLOOKUP($E326,Facilities!$B:$W,MATCH(V$2,Table1[[#Headers],[Facility Name]:[in partner]],0),FALSE)</f>
        <v>#N/A</v>
      </c>
      <c r="W326" t="e">
        <f>VLOOKUP($E326,Facilities!$B:$W,MATCH(W$2,Table1[[#Headers],[Facility Name]:[in partner]],0),FALSE)</f>
        <v>#N/A</v>
      </c>
      <c r="X326" t="e">
        <f>VLOOKUP($E326,Facilities!$B:$W,MATCH(X$2,Table1[[#Headers],[Facility Name]:[in partner]],0),FALSE)</f>
        <v>#N/A</v>
      </c>
    </row>
    <row r="327" spans="1:24">
      <c r="A327" s="6" t="s">
        <v>1724</v>
      </c>
      <c r="B327" s="6" t="s">
        <v>1724</v>
      </c>
      <c r="C327" s="6" t="s">
        <v>973</v>
      </c>
      <c r="D327" s="6" t="s">
        <v>957</v>
      </c>
      <c r="E327" s="6" t="s">
        <v>1725</v>
      </c>
      <c r="F327" t="e">
        <f>VLOOKUP($E327,Facilities!$B:$W,MATCH(F$2,Table1[[#Headers],[Facility Name]:[in partner]],0),FALSE)</f>
        <v>#N/A</v>
      </c>
      <c r="G327" t="e">
        <f>VLOOKUP($E327,Facilities!$B:$W,MATCH(G$2,Table1[[#Headers],[Facility Name]:[in partner]],0),FALSE)</f>
        <v>#N/A</v>
      </c>
      <c r="H327" t="e">
        <f>VLOOKUP($E327,Facilities!$B:$W,MATCH(H$2,Table1[[#Headers],[Facility Name]:[in partner]],0),FALSE)</f>
        <v>#N/A</v>
      </c>
      <c r="I327" t="e">
        <f>VLOOKUP($E327,Facilities!$B:$W,MATCH(I$2,Table1[[#Headers],[Facility Name]:[in partner]],0),FALSE)</f>
        <v>#N/A</v>
      </c>
      <c r="J327" t="e">
        <f>VLOOKUP($E327,Facilities!$B:$W,MATCH(J$2,Table1[[#Headers],[Facility Name]:[in partner]],0),FALSE)</f>
        <v>#N/A</v>
      </c>
      <c r="K327" t="e">
        <f>VLOOKUP($E327,Facilities!$B:$W,MATCH(K$2,Table1[[#Headers],[Facility Name]:[in partner]],0),FALSE)</f>
        <v>#N/A</v>
      </c>
      <c r="L327" t="e">
        <f>VLOOKUP($E327,Facilities!$B:$W,MATCH(L$2,Table1[[#Headers],[Facility Name]:[in partner]],0),FALSE)</f>
        <v>#N/A</v>
      </c>
      <c r="M327" t="e">
        <f>VLOOKUP($E327,Facilities!$B:$W,MATCH(M$2,Table1[[#Headers],[Facility Name]:[in partner]],0),FALSE)</f>
        <v>#N/A</v>
      </c>
      <c r="N327" t="e">
        <f>VLOOKUP($E327,Facilities!$B:$W,MATCH(N$2,Table1[[#Headers],[Facility Name]:[in partner]],0),FALSE)</f>
        <v>#N/A</v>
      </c>
      <c r="O327" t="e">
        <f>VLOOKUP($E327,Facilities!$B:$W,MATCH(O$2,Table1[[#Headers],[Facility Name]:[in partner]],0),FALSE)</f>
        <v>#N/A</v>
      </c>
      <c r="P327" t="e">
        <f>VLOOKUP($E327,Facilities!$B:$W,MATCH(P$2,Table1[[#Headers],[Facility Name]:[in partner]],0),FALSE)</f>
        <v>#N/A</v>
      </c>
      <c r="Q327" t="e">
        <f>VLOOKUP($E327,Facilities!$B:$W,MATCH(Q$2,Table1[[#Headers],[Facility Name]:[in partner]],0),FALSE)</f>
        <v>#N/A</v>
      </c>
      <c r="R327" t="e">
        <f>VLOOKUP($E327,Facilities!$B:$W,MATCH(R$2,Table1[[#Headers],[Facility Name]:[in partner]],0),FALSE)</f>
        <v>#N/A</v>
      </c>
      <c r="S327" t="e">
        <f>VLOOKUP($E327,Facilities!$B:$W,MATCH(S$2,Table1[[#Headers],[Facility Name]:[in partner]],0),FALSE)</f>
        <v>#N/A</v>
      </c>
      <c r="T327" t="e">
        <f>VLOOKUP($E327,Facilities!$B:$W,MATCH(T$2,Table1[[#Headers],[Facility Name]:[in partner]],0),FALSE)</f>
        <v>#N/A</v>
      </c>
      <c r="U327" t="e">
        <f>VLOOKUP($E327,Facilities!$B:$W,MATCH(U$2,Table1[[#Headers],[Facility Name]:[in partner]],0),FALSE)</f>
        <v>#N/A</v>
      </c>
      <c r="V327" t="e">
        <f>VLOOKUP($E327,Facilities!$B:$W,MATCH(V$2,Table1[[#Headers],[Facility Name]:[in partner]],0),FALSE)</f>
        <v>#N/A</v>
      </c>
      <c r="W327" t="e">
        <f>VLOOKUP($E327,Facilities!$B:$W,MATCH(W$2,Table1[[#Headers],[Facility Name]:[in partner]],0),FALSE)</f>
        <v>#N/A</v>
      </c>
      <c r="X327" t="e">
        <f>VLOOKUP($E327,Facilities!$B:$W,MATCH(X$2,Table1[[#Headers],[Facility Name]:[in partner]],0),FALSE)</f>
        <v>#N/A</v>
      </c>
    </row>
    <row r="328" spans="1:24">
      <c r="A328" s="6" t="s">
        <v>1726</v>
      </c>
      <c r="B328" s="6" t="s">
        <v>1727</v>
      </c>
      <c r="C328" s="6" t="s">
        <v>960</v>
      </c>
      <c r="D328" s="6" t="s">
        <v>981</v>
      </c>
      <c r="E328" s="6" t="s">
        <v>1728</v>
      </c>
      <c r="F328" t="e">
        <f>VLOOKUP($E328,Facilities!$B:$W,MATCH(F$2,Table1[[#Headers],[Facility Name]:[in partner]],0),FALSE)</f>
        <v>#N/A</v>
      </c>
      <c r="G328" t="e">
        <f>VLOOKUP($E328,Facilities!$B:$W,MATCH(G$2,Table1[[#Headers],[Facility Name]:[in partner]],0),FALSE)</f>
        <v>#N/A</v>
      </c>
      <c r="H328" t="e">
        <f>VLOOKUP($E328,Facilities!$B:$W,MATCH(H$2,Table1[[#Headers],[Facility Name]:[in partner]],0),FALSE)</f>
        <v>#N/A</v>
      </c>
      <c r="I328" t="e">
        <f>VLOOKUP($E328,Facilities!$B:$W,MATCH(I$2,Table1[[#Headers],[Facility Name]:[in partner]],0),FALSE)</f>
        <v>#N/A</v>
      </c>
      <c r="J328" t="e">
        <f>VLOOKUP($E328,Facilities!$B:$W,MATCH(J$2,Table1[[#Headers],[Facility Name]:[in partner]],0),FALSE)</f>
        <v>#N/A</v>
      </c>
      <c r="K328" t="e">
        <f>VLOOKUP($E328,Facilities!$B:$W,MATCH(K$2,Table1[[#Headers],[Facility Name]:[in partner]],0),FALSE)</f>
        <v>#N/A</v>
      </c>
      <c r="L328" t="e">
        <f>VLOOKUP($E328,Facilities!$B:$W,MATCH(L$2,Table1[[#Headers],[Facility Name]:[in partner]],0),FALSE)</f>
        <v>#N/A</v>
      </c>
      <c r="M328" t="e">
        <f>VLOOKUP($E328,Facilities!$B:$W,MATCH(M$2,Table1[[#Headers],[Facility Name]:[in partner]],0),FALSE)</f>
        <v>#N/A</v>
      </c>
      <c r="N328" t="e">
        <f>VLOOKUP($E328,Facilities!$B:$W,MATCH(N$2,Table1[[#Headers],[Facility Name]:[in partner]],0),FALSE)</f>
        <v>#N/A</v>
      </c>
      <c r="O328" t="e">
        <f>VLOOKUP($E328,Facilities!$B:$W,MATCH(O$2,Table1[[#Headers],[Facility Name]:[in partner]],0),FALSE)</f>
        <v>#N/A</v>
      </c>
      <c r="P328" t="e">
        <f>VLOOKUP($E328,Facilities!$B:$W,MATCH(P$2,Table1[[#Headers],[Facility Name]:[in partner]],0),FALSE)</f>
        <v>#N/A</v>
      </c>
      <c r="Q328" t="e">
        <f>VLOOKUP($E328,Facilities!$B:$W,MATCH(Q$2,Table1[[#Headers],[Facility Name]:[in partner]],0),FALSE)</f>
        <v>#N/A</v>
      </c>
      <c r="R328" t="e">
        <f>VLOOKUP($E328,Facilities!$B:$W,MATCH(R$2,Table1[[#Headers],[Facility Name]:[in partner]],0),FALSE)</f>
        <v>#N/A</v>
      </c>
      <c r="S328" t="e">
        <f>VLOOKUP($E328,Facilities!$B:$W,MATCH(S$2,Table1[[#Headers],[Facility Name]:[in partner]],0),FALSE)</f>
        <v>#N/A</v>
      </c>
      <c r="T328" t="e">
        <f>VLOOKUP($E328,Facilities!$B:$W,MATCH(T$2,Table1[[#Headers],[Facility Name]:[in partner]],0),FALSE)</f>
        <v>#N/A</v>
      </c>
      <c r="U328" t="e">
        <f>VLOOKUP($E328,Facilities!$B:$W,MATCH(U$2,Table1[[#Headers],[Facility Name]:[in partner]],0),FALSE)</f>
        <v>#N/A</v>
      </c>
      <c r="V328" t="e">
        <f>VLOOKUP($E328,Facilities!$B:$W,MATCH(V$2,Table1[[#Headers],[Facility Name]:[in partner]],0),FALSE)</f>
        <v>#N/A</v>
      </c>
      <c r="W328" t="e">
        <f>VLOOKUP($E328,Facilities!$B:$W,MATCH(W$2,Table1[[#Headers],[Facility Name]:[in partner]],0),FALSE)</f>
        <v>#N/A</v>
      </c>
      <c r="X328" t="e">
        <f>VLOOKUP($E328,Facilities!$B:$W,MATCH(X$2,Table1[[#Headers],[Facility Name]:[in partner]],0),FALSE)</f>
        <v>#N/A</v>
      </c>
    </row>
    <row r="329" spans="1:24">
      <c r="A329" s="6" t="s">
        <v>1729</v>
      </c>
      <c r="B329" s="6" t="s">
        <v>1729</v>
      </c>
      <c r="C329" s="6" t="s">
        <v>963</v>
      </c>
      <c r="D329" s="6" t="s">
        <v>964</v>
      </c>
      <c r="E329" s="6" t="s">
        <v>491</v>
      </c>
      <c r="F329" t="str">
        <f>VLOOKUP($E329,Facilities!$B:$W,MATCH(F$2,Table1[[#Headers],[Facility Name]:[in partner]],0),FALSE)</f>
        <v>37 Fred Thomas Drive</v>
      </c>
      <c r="G329" t="str">
        <f>VLOOKUP($E329,Facilities!$B:$W,MATCH(G$2,Table1[[#Headers],[Facility Name]:[in partner]],0),FALSE)</f>
        <v>Devonport-Takapuna</v>
      </c>
      <c r="H329" t="str">
        <f>VLOOKUP($E329,Facilities!$B:$W,MATCH(H$2,Table1[[#Headers],[Facility Name]:[in partner]],0),FALSE)</f>
        <v>Community owned</v>
      </c>
      <c r="I329" t="str">
        <f>VLOOKUP($E329,Facilities!$B:$W,MATCH(I$2,Table1[[#Headers],[Facility Name]:[in partner]],0),FALSE)</f>
        <v>Connected Communities</v>
      </c>
      <c r="J329" t="str">
        <f>VLOOKUP($E329,Facilities!$B:$W,MATCH(J$2,Table1[[#Headers],[Facility Name]:[in partner]],0),FALSE)</f>
        <v>Community led</v>
      </c>
      <c r="K329" t="str">
        <f>VLOOKUP($E329,Facilities!$B:$W,MATCH(K$2,Table1[[#Headers],[Facility Name]:[in partner]],0),FALSE)</f>
        <v>Arts &amp; Culture</v>
      </c>
      <c r="L329" t="str">
        <f>VLOOKUP($E329,Facilities!$B:$W,MATCH(L$2,Table1[[#Headers],[Facility Name]:[in partner]],0),FALSE)</f>
        <v>N</v>
      </c>
      <c r="M329" t="str">
        <f>VLOOKUP($E329,Facilities!$B:$W,MATCH(M$2,Table1[[#Headers],[Facility Name]:[in partner]],0),FALSE)</f>
        <v>Funding agreement</v>
      </c>
      <c r="N329">
        <f>VLOOKUP($E329,Facilities!$B:$W,MATCH(N$2,Table1[[#Headers],[Facility Name]:[in partner]],0),FALSE)</f>
        <v>0</v>
      </c>
      <c r="O329" t="str">
        <f>VLOOKUP($E329,Facilities!$B:$W,MATCH(O$2,Table1[[#Headers],[Facility Name]:[in partner]],0),FALSE)</f>
        <v>Place &amp; Partner Specialists (Arts)</v>
      </c>
      <c r="P329">
        <f>VLOOKUP($E329,Facilities!$B:$W,MATCH(P$2,Table1[[#Headers],[Facility Name]:[in partner]],0),FALSE)</f>
        <v>0</v>
      </c>
      <c r="Q329">
        <f>VLOOKUP($E329,Facilities!$B:$W,MATCH(Q$2,Table1[[#Headers],[Facility Name]:[in partner]],0),FALSE)</f>
        <v>0</v>
      </c>
      <c r="R329" t="str">
        <f>VLOOKUP($E329,Facilities!$B:$W,MATCH(R$2,Table1[[#Headers],[Facility Name]:[in partner]],0),FALSE)</f>
        <v>Y</v>
      </c>
      <c r="S329">
        <f>VLOOKUP($E329,Facilities!$B:$W,MATCH(S$2,Table1[[#Headers],[Facility Name]:[in partner]],0),FALSE)</f>
        <v>0</v>
      </c>
      <c r="T329">
        <f>VLOOKUP($E329,Facilities!$B:$W,MATCH(T$2,Table1[[#Headers],[Facility Name]:[in partner]],0),FALSE)</f>
        <v>0</v>
      </c>
      <c r="U329">
        <f>VLOOKUP($E329,Facilities!$B:$W,MATCH(U$2,Table1[[#Headers],[Facility Name]:[in partner]],0),FALSE)</f>
        <v>0</v>
      </c>
      <c r="V329" t="e">
        <f>VLOOKUP($E329,Facilities!$B:$W,MATCH(V$2,Table1[[#Headers],[Facility Name]:[in partner]],0),FALSE)</f>
        <v>#N/A</v>
      </c>
      <c r="W329" t="str">
        <f>VLOOKUP($E329,Facilities!$B:$W,MATCH(W$2,Table1[[#Headers],[Facility Name]:[in partner]],0),FALSE)</f>
        <v>N</v>
      </c>
      <c r="X329" t="str">
        <f>VLOOKUP($E329,Facilities!$B:$W,MATCH(X$2,Table1[[#Headers],[Facility Name]:[in partner]],0),FALSE)</f>
        <v>Lake House Arts Centre</v>
      </c>
    </row>
    <row r="330" spans="1:24">
      <c r="A330" s="6" t="s">
        <v>1730</v>
      </c>
      <c r="B330" s="6" t="s">
        <v>1730</v>
      </c>
      <c r="C330" s="6" t="s">
        <v>973</v>
      </c>
      <c r="D330" s="6" t="s">
        <v>957</v>
      </c>
      <c r="E330" s="6" t="s">
        <v>1731</v>
      </c>
      <c r="F330" t="e">
        <f>VLOOKUP($E330,Facilities!$B:$W,MATCH(F$2,Table1[[#Headers],[Facility Name]:[in partner]],0),FALSE)</f>
        <v>#N/A</v>
      </c>
      <c r="G330" t="e">
        <f>VLOOKUP($E330,Facilities!$B:$W,MATCH(G$2,Table1[[#Headers],[Facility Name]:[in partner]],0),FALSE)</f>
        <v>#N/A</v>
      </c>
      <c r="H330" t="e">
        <f>VLOOKUP($E330,Facilities!$B:$W,MATCH(H$2,Table1[[#Headers],[Facility Name]:[in partner]],0),FALSE)</f>
        <v>#N/A</v>
      </c>
      <c r="I330" t="e">
        <f>VLOOKUP($E330,Facilities!$B:$W,MATCH(I$2,Table1[[#Headers],[Facility Name]:[in partner]],0),FALSE)</f>
        <v>#N/A</v>
      </c>
      <c r="J330" t="e">
        <f>VLOOKUP($E330,Facilities!$B:$W,MATCH(J$2,Table1[[#Headers],[Facility Name]:[in partner]],0),FALSE)</f>
        <v>#N/A</v>
      </c>
      <c r="K330" t="e">
        <f>VLOOKUP($E330,Facilities!$B:$W,MATCH(K$2,Table1[[#Headers],[Facility Name]:[in partner]],0),FALSE)</f>
        <v>#N/A</v>
      </c>
      <c r="L330" t="e">
        <f>VLOOKUP($E330,Facilities!$B:$W,MATCH(L$2,Table1[[#Headers],[Facility Name]:[in partner]],0),FALSE)</f>
        <v>#N/A</v>
      </c>
      <c r="M330" t="e">
        <f>VLOOKUP($E330,Facilities!$B:$W,MATCH(M$2,Table1[[#Headers],[Facility Name]:[in partner]],0),FALSE)</f>
        <v>#N/A</v>
      </c>
      <c r="N330" t="e">
        <f>VLOOKUP($E330,Facilities!$B:$W,MATCH(N$2,Table1[[#Headers],[Facility Name]:[in partner]],0),FALSE)</f>
        <v>#N/A</v>
      </c>
      <c r="O330" t="e">
        <f>VLOOKUP($E330,Facilities!$B:$W,MATCH(O$2,Table1[[#Headers],[Facility Name]:[in partner]],0),FALSE)</f>
        <v>#N/A</v>
      </c>
      <c r="P330" t="e">
        <f>VLOOKUP($E330,Facilities!$B:$W,MATCH(P$2,Table1[[#Headers],[Facility Name]:[in partner]],0),FALSE)</f>
        <v>#N/A</v>
      </c>
      <c r="Q330" t="e">
        <f>VLOOKUP($E330,Facilities!$B:$W,MATCH(Q$2,Table1[[#Headers],[Facility Name]:[in partner]],0),FALSE)</f>
        <v>#N/A</v>
      </c>
      <c r="R330" t="e">
        <f>VLOOKUP($E330,Facilities!$B:$W,MATCH(R$2,Table1[[#Headers],[Facility Name]:[in partner]],0),FALSE)</f>
        <v>#N/A</v>
      </c>
      <c r="S330" t="e">
        <f>VLOOKUP($E330,Facilities!$B:$W,MATCH(S$2,Table1[[#Headers],[Facility Name]:[in partner]],0),FALSE)</f>
        <v>#N/A</v>
      </c>
      <c r="T330" t="e">
        <f>VLOOKUP($E330,Facilities!$B:$W,MATCH(T$2,Table1[[#Headers],[Facility Name]:[in partner]],0),FALSE)</f>
        <v>#N/A</v>
      </c>
      <c r="U330" t="e">
        <f>VLOOKUP($E330,Facilities!$B:$W,MATCH(U$2,Table1[[#Headers],[Facility Name]:[in partner]],0),FALSE)</f>
        <v>#N/A</v>
      </c>
      <c r="V330" t="e">
        <f>VLOOKUP($E330,Facilities!$B:$W,MATCH(V$2,Table1[[#Headers],[Facility Name]:[in partner]],0),FALSE)</f>
        <v>#N/A</v>
      </c>
      <c r="W330" t="e">
        <f>VLOOKUP($E330,Facilities!$B:$W,MATCH(W$2,Table1[[#Headers],[Facility Name]:[in partner]],0),FALSE)</f>
        <v>#N/A</v>
      </c>
      <c r="X330" t="e">
        <f>VLOOKUP($E330,Facilities!$B:$W,MATCH(X$2,Table1[[#Headers],[Facility Name]:[in partner]],0),FALSE)</f>
        <v>#N/A</v>
      </c>
    </row>
    <row r="331" spans="1:24">
      <c r="A331" s="6" t="s">
        <v>1732</v>
      </c>
      <c r="B331" s="6" t="s">
        <v>1732</v>
      </c>
      <c r="C331" s="6" t="s">
        <v>973</v>
      </c>
      <c r="D331" s="6" t="s">
        <v>957</v>
      </c>
      <c r="E331" s="6" t="s">
        <v>1733</v>
      </c>
      <c r="F331" t="e">
        <f>VLOOKUP($E331,Facilities!$B:$W,MATCH(F$2,Table1[[#Headers],[Facility Name]:[in partner]],0),FALSE)</f>
        <v>#N/A</v>
      </c>
      <c r="G331" t="e">
        <f>VLOOKUP($E331,Facilities!$B:$W,MATCH(G$2,Table1[[#Headers],[Facility Name]:[in partner]],0),FALSE)</f>
        <v>#N/A</v>
      </c>
      <c r="H331" t="e">
        <f>VLOOKUP($E331,Facilities!$B:$W,MATCH(H$2,Table1[[#Headers],[Facility Name]:[in partner]],0),FALSE)</f>
        <v>#N/A</v>
      </c>
      <c r="I331" t="e">
        <f>VLOOKUP($E331,Facilities!$B:$W,MATCH(I$2,Table1[[#Headers],[Facility Name]:[in partner]],0),FALSE)</f>
        <v>#N/A</v>
      </c>
      <c r="J331" t="e">
        <f>VLOOKUP($E331,Facilities!$B:$W,MATCH(J$2,Table1[[#Headers],[Facility Name]:[in partner]],0),FALSE)</f>
        <v>#N/A</v>
      </c>
      <c r="K331" t="e">
        <f>VLOOKUP($E331,Facilities!$B:$W,MATCH(K$2,Table1[[#Headers],[Facility Name]:[in partner]],0),FALSE)</f>
        <v>#N/A</v>
      </c>
      <c r="L331" t="e">
        <f>VLOOKUP($E331,Facilities!$B:$W,MATCH(L$2,Table1[[#Headers],[Facility Name]:[in partner]],0),FALSE)</f>
        <v>#N/A</v>
      </c>
      <c r="M331" t="e">
        <f>VLOOKUP($E331,Facilities!$B:$W,MATCH(M$2,Table1[[#Headers],[Facility Name]:[in partner]],0),FALSE)</f>
        <v>#N/A</v>
      </c>
      <c r="N331" t="e">
        <f>VLOOKUP($E331,Facilities!$B:$W,MATCH(N$2,Table1[[#Headers],[Facility Name]:[in partner]],0),FALSE)</f>
        <v>#N/A</v>
      </c>
      <c r="O331" t="e">
        <f>VLOOKUP($E331,Facilities!$B:$W,MATCH(O$2,Table1[[#Headers],[Facility Name]:[in partner]],0),FALSE)</f>
        <v>#N/A</v>
      </c>
      <c r="P331" t="e">
        <f>VLOOKUP($E331,Facilities!$B:$W,MATCH(P$2,Table1[[#Headers],[Facility Name]:[in partner]],0),FALSE)</f>
        <v>#N/A</v>
      </c>
      <c r="Q331" t="e">
        <f>VLOOKUP($E331,Facilities!$B:$W,MATCH(Q$2,Table1[[#Headers],[Facility Name]:[in partner]],0),FALSE)</f>
        <v>#N/A</v>
      </c>
      <c r="R331" t="e">
        <f>VLOOKUP($E331,Facilities!$B:$W,MATCH(R$2,Table1[[#Headers],[Facility Name]:[in partner]],0),FALSE)</f>
        <v>#N/A</v>
      </c>
      <c r="S331" t="e">
        <f>VLOOKUP($E331,Facilities!$B:$W,MATCH(S$2,Table1[[#Headers],[Facility Name]:[in partner]],0),FALSE)</f>
        <v>#N/A</v>
      </c>
      <c r="T331" t="e">
        <f>VLOOKUP($E331,Facilities!$B:$W,MATCH(T$2,Table1[[#Headers],[Facility Name]:[in partner]],0),FALSE)</f>
        <v>#N/A</v>
      </c>
      <c r="U331" t="e">
        <f>VLOOKUP($E331,Facilities!$B:$W,MATCH(U$2,Table1[[#Headers],[Facility Name]:[in partner]],0),FALSE)</f>
        <v>#N/A</v>
      </c>
      <c r="V331" t="e">
        <f>VLOOKUP($E331,Facilities!$B:$W,MATCH(V$2,Table1[[#Headers],[Facility Name]:[in partner]],0),FALSE)</f>
        <v>#N/A</v>
      </c>
      <c r="W331" t="e">
        <f>VLOOKUP($E331,Facilities!$B:$W,MATCH(W$2,Table1[[#Headers],[Facility Name]:[in partner]],0),FALSE)</f>
        <v>#N/A</v>
      </c>
      <c r="X331" t="e">
        <f>VLOOKUP($E331,Facilities!$B:$W,MATCH(X$2,Table1[[#Headers],[Facility Name]:[in partner]],0),FALSE)</f>
        <v>#N/A</v>
      </c>
    </row>
    <row r="332" spans="1:24">
      <c r="A332" s="6" t="s">
        <v>1734</v>
      </c>
      <c r="B332" s="6" t="s">
        <v>1734</v>
      </c>
      <c r="C332" s="6" t="s">
        <v>973</v>
      </c>
      <c r="D332" s="6" t="s">
        <v>981</v>
      </c>
      <c r="E332" s="6" t="s">
        <v>1735</v>
      </c>
      <c r="F332" t="e">
        <f>VLOOKUP($E332,Facilities!$B:$W,MATCH(F$2,Table1[[#Headers],[Facility Name]:[in partner]],0),FALSE)</f>
        <v>#N/A</v>
      </c>
      <c r="G332" t="e">
        <f>VLOOKUP($E332,Facilities!$B:$W,MATCH(G$2,Table1[[#Headers],[Facility Name]:[in partner]],0),FALSE)</f>
        <v>#N/A</v>
      </c>
      <c r="H332" t="e">
        <f>VLOOKUP($E332,Facilities!$B:$W,MATCH(H$2,Table1[[#Headers],[Facility Name]:[in partner]],0),FALSE)</f>
        <v>#N/A</v>
      </c>
      <c r="I332" t="e">
        <f>VLOOKUP($E332,Facilities!$B:$W,MATCH(I$2,Table1[[#Headers],[Facility Name]:[in partner]],0),FALSE)</f>
        <v>#N/A</v>
      </c>
      <c r="J332" t="e">
        <f>VLOOKUP($E332,Facilities!$B:$W,MATCH(J$2,Table1[[#Headers],[Facility Name]:[in partner]],0),FALSE)</f>
        <v>#N/A</v>
      </c>
      <c r="K332" t="e">
        <f>VLOOKUP($E332,Facilities!$B:$W,MATCH(K$2,Table1[[#Headers],[Facility Name]:[in partner]],0),FALSE)</f>
        <v>#N/A</v>
      </c>
      <c r="L332" t="e">
        <f>VLOOKUP($E332,Facilities!$B:$W,MATCH(L$2,Table1[[#Headers],[Facility Name]:[in partner]],0),FALSE)</f>
        <v>#N/A</v>
      </c>
      <c r="M332" t="e">
        <f>VLOOKUP($E332,Facilities!$B:$W,MATCH(M$2,Table1[[#Headers],[Facility Name]:[in partner]],0),FALSE)</f>
        <v>#N/A</v>
      </c>
      <c r="N332" t="e">
        <f>VLOOKUP($E332,Facilities!$B:$W,MATCH(N$2,Table1[[#Headers],[Facility Name]:[in partner]],0),FALSE)</f>
        <v>#N/A</v>
      </c>
      <c r="O332" t="e">
        <f>VLOOKUP($E332,Facilities!$B:$W,MATCH(O$2,Table1[[#Headers],[Facility Name]:[in partner]],0),FALSE)</f>
        <v>#N/A</v>
      </c>
      <c r="P332" t="e">
        <f>VLOOKUP($E332,Facilities!$B:$W,MATCH(P$2,Table1[[#Headers],[Facility Name]:[in partner]],0),FALSE)</f>
        <v>#N/A</v>
      </c>
      <c r="Q332" t="e">
        <f>VLOOKUP($E332,Facilities!$B:$W,MATCH(Q$2,Table1[[#Headers],[Facility Name]:[in partner]],0),FALSE)</f>
        <v>#N/A</v>
      </c>
      <c r="R332" t="e">
        <f>VLOOKUP($E332,Facilities!$B:$W,MATCH(R$2,Table1[[#Headers],[Facility Name]:[in partner]],0),FALSE)</f>
        <v>#N/A</v>
      </c>
      <c r="S332" t="e">
        <f>VLOOKUP($E332,Facilities!$B:$W,MATCH(S$2,Table1[[#Headers],[Facility Name]:[in partner]],0),FALSE)</f>
        <v>#N/A</v>
      </c>
      <c r="T332" t="e">
        <f>VLOOKUP($E332,Facilities!$B:$W,MATCH(T$2,Table1[[#Headers],[Facility Name]:[in partner]],0),FALSE)</f>
        <v>#N/A</v>
      </c>
      <c r="U332" t="e">
        <f>VLOOKUP($E332,Facilities!$B:$W,MATCH(U$2,Table1[[#Headers],[Facility Name]:[in partner]],0),FALSE)</f>
        <v>#N/A</v>
      </c>
      <c r="V332" t="e">
        <f>VLOOKUP($E332,Facilities!$B:$W,MATCH(V$2,Table1[[#Headers],[Facility Name]:[in partner]],0),FALSE)</f>
        <v>#N/A</v>
      </c>
      <c r="W332" t="e">
        <f>VLOOKUP($E332,Facilities!$B:$W,MATCH(W$2,Table1[[#Headers],[Facility Name]:[in partner]],0),FALSE)</f>
        <v>#N/A</v>
      </c>
      <c r="X332" t="e">
        <f>VLOOKUP($E332,Facilities!$B:$W,MATCH(X$2,Table1[[#Headers],[Facility Name]:[in partner]],0),FALSE)</f>
        <v>#N/A</v>
      </c>
    </row>
    <row r="333" spans="1:24">
      <c r="A333" s="6" t="s">
        <v>1736</v>
      </c>
      <c r="B333" s="6" t="s">
        <v>1737</v>
      </c>
      <c r="C333" s="6" t="s">
        <v>973</v>
      </c>
      <c r="D333" s="6" t="s">
        <v>981</v>
      </c>
      <c r="E333" s="6" t="s">
        <v>280</v>
      </c>
      <c r="F333" t="str">
        <f>VLOOKUP($E333,Facilities!$B:$W,MATCH(F$2,Table1[[#Headers],[Facility Name]:[in partner]],0),FALSE)</f>
        <v>233 Pukekohe East Road </v>
      </c>
      <c r="G333" t="str">
        <f>VLOOKUP($E333,Facilities!$B:$W,MATCH(G$2,Table1[[#Headers],[Facility Name]:[in partner]],0),FALSE)</f>
        <v>Franklin</v>
      </c>
      <c r="H333" t="str">
        <f>VLOOKUP($E333,Facilities!$B:$W,MATCH(H$2,Table1[[#Headers],[Facility Name]:[in partner]],0),FALSE)</f>
        <v>Council-owned</v>
      </c>
      <c r="I333" t="str">
        <f>VLOOKUP($E333,Facilities!$B:$W,MATCH(I$2,Table1[[#Headers],[Facility Name]:[in partner]],0),FALSE)</f>
        <v>Connected Communities</v>
      </c>
      <c r="J333" t="str">
        <f>VLOOKUP($E333,Facilities!$B:$W,MATCH(J$2,Table1[[#Headers],[Facility Name]:[in partner]],0),FALSE)</f>
        <v>Community led</v>
      </c>
      <c r="K333" t="str">
        <f>VLOOKUP($E333,Facilities!$B:$W,MATCH(K$2,Table1[[#Headers],[Facility Name]:[in partner]],0),FALSE)</f>
        <v>Rural Hall</v>
      </c>
      <c r="L333" t="str">
        <f>VLOOKUP($E333,Facilities!$B:$W,MATCH(L$2,Table1[[#Headers],[Facility Name]:[in partner]],0),FALSE)</f>
        <v>Y</v>
      </c>
      <c r="M333" t="str">
        <f>VLOOKUP($E333,Facilities!$B:$W,MATCH(M$2,Table1[[#Headers],[Facility Name]:[in partner]],0),FALSE)</f>
        <v>To be confirmed</v>
      </c>
      <c r="N333">
        <f>VLOOKUP($E333,Facilities!$B:$W,MATCH(N$2,Table1[[#Headers],[Facility Name]:[in partner]],0),FALSE)</f>
        <v>0</v>
      </c>
      <c r="O333" t="str">
        <f>VLOOKUP($E333,Facilities!$B:$W,MATCH(O$2,Table1[[#Headers],[Facility Name]:[in partner]],0),FALSE)</f>
        <v>Place &amp; Partner Specialists (Community)</v>
      </c>
      <c r="P333">
        <f>VLOOKUP($E333,Facilities!$B:$W,MATCH(P$2,Table1[[#Headers],[Facility Name]:[in partner]],0),FALSE)</f>
        <v>0</v>
      </c>
      <c r="Q333">
        <f>VLOOKUP($E333,Facilities!$B:$W,MATCH(Q$2,Table1[[#Headers],[Facility Name]:[in partner]],0),FALSE)</f>
        <v>0</v>
      </c>
      <c r="R333">
        <f>VLOOKUP($E333,Facilities!$B:$W,MATCH(R$2,Table1[[#Headers],[Facility Name]:[in partner]],0),FALSE)</f>
        <v>0</v>
      </c>
      <c r="S333">
        <f>VLOOKUP($E333,Facilities!$B:$W,MATCH(S$2,Table1[[#Headers],[Facility Name]:[in partner]],0),FALSE)</f>
        <v>0</v>
      </c>
      <c r="T333" t="str">
        <f>VLOOKUP($E333,Facilities!$B:$W,MATCH(T$2,Table1[[#Headers],[Facility Name]:[in partner]],0),FALSE)</f>
        <v>Y</v>
      </c>
      <c r="U333">
        <f>VLOOKUP($E333,Facilities!$B:$W,MATCH(U$2,Table1[[#Headers],[Facility Name]:[in partner]],0),FALSE)</f>
        <v>0</v>
      </c>
      <c r="V333" t="str">
        <f>VLOOKUP($E333,Facilities!$B:$W,MATCH(V$2,Table1[[#Headers],[Facility Name]:[in partner]],0),FALSE)</f>
        <v>Pukekohe East Community Centre</v>
      </c>
      <c r="W333" t="str">
        <f>VLOOKUP($E333,Facilities!$B:$W,MATCH(W$2,Table1[[#Headers],[Facility Name]:[in partner]],0),FALSE)</f>
        <v>N</v>
      </c>
      <c r="X333" t="str">
        <f>VLOOKUP($E333,Facilities!$B:$W,MATCH(X$2,Table1[[#Headers],[Facility Name]:[in partner]],0),FALSE)</f>
        <v>Pukekohe East Community Centre</v>
      </c>
    </row>
    <row r="334" spans="1:24">
      <c r="A334" s="6" t="s">
        <v>1738</v>
      </c>
      <c r="B334" s="6" t="s">
        <v>1738</v>
      </c>
      <c r="C334" s="6" t="s">
        <v>963</v>
      </c>
      <c r="D334" s="6" t="s">
        <v>977</v>
      </c>
      <c r="E334" s="6" t="s">
        <v>480</v>
      </c>
      <c r="F334" t="str">
        <f>VLOOKUP($E334,Facilities!$B:$W,MATCH(F$2,Table1[[#Headers],[Facility Name]:[in partner]],0),FALSE)</f>
        <v>33A Vauxhall Road</v>
      </c>
      <c r="G334" t="str">
        <f>VLOOKUP($E334,Facilities!$B:$W,MATCH(G$2,Table1[[#Headers],[Facility Name]:[in partner]],0),FALSE)</f>
        <v>Devonport-Takapuna</v>
      </c>
      <c r="H334" t="str">
        <f>VLOOKUP($E334,Facilities!$B:$W,MATCH(H$2,Table1[[#Headers],[Facility Name]:[in partner]],0),FALSE)</f>
        <v>Community owned</v>
      </c>
      <c r="I334" t="str">
        <f>VLOOKUP($E334,Facilities!$B:$W,MATCH(I$2,Table1[[#Headers],[Facility Name]:[in partner]],0),FALSE)</f>
        <v>Connected Communities</v>
      </c>
      <c r="J334" t="str">
        <f>VLOOKUP($E334,Facilities!$B:$W,MATCH(J$2,Table1[[#Headers],[Facility Name]:[in partner]],0),FALSE)</f>
        <v>Community led</v>
      </c>
      <c r="K334" t="str">
        <f>VLOOKUP($E334,Facilities!$B:$W,MATCH(K$2,Table1[[#Headers],[Facility Name]:[in partner]],0),FALSE)</f>
        <v>Arts &amp; Culture</v>
      </c>
      <c r="L334" t="str">
        <f>VLOOKUP($E334,Facilities!$B:$W,MATCH(L$2,Table1[[#Headers],[Facility Name]:[in partner]],0),FALSE)</f>
        <v>N</v>
      </c>
      <c r="M334" t="str">
        <f>VLOOKUP($E334,Facilities!$B:$W,MATCH(M$2,Table1[[#Headers],[Facility Name]:[in partner]],0),FALSE)</f>
        <v>Funding agreement</v>
      </c>
      <c r="N334">
        <f>VLOOKUP($E334,Facilities!$B:$W,MATCH(N$2,Table1[[#Headers],[Facility Name]:[in partner]],0),FALSE)</f>
        <v>0</v>
      </c>
      <c r="O334" t="str">
        <f>VLOOKUP($E334,Facilities!$B:$W,MATCH(O$2,Table1[[#Headers],[Facility Name]:[in partner]],0),FALSE)</f>
        <v>Place &amp; Partner Specialists (Arts)</v>
      </c>
      <c r="P334">
        <f>VLOOKUP($E334,Facilities!$B:$W,MATCH(P$2,Table1[[#Headers],[Facility Name]:[in partner]],0),FALSE)</f>
        <v>0</v>
      </c>
      <c r="Q334">
        <f>VLOOKUP($E334,Facilities!$B:$W,MATCH(Q$2,Table1[[#Headers],[Facility Name]:[in partner]],0),FALSE)</f>
        <v>0</v>
      </c>
      <c r="R334" t="str">
        <f>VLOOKUP($E334,Facilities!$B:$W,MATCH(R$2,Table1[[#Headers],[Facility Name]:[in partner]],0),FALSE)</f>
        <v>Y</v>
      </c>
      <c r="S334">
        <f>VLOOKUP($E334,Facilities!$B:$W,MATCH(S$2,Table1[[#Headers],[Facility Name]:[in partner]],0),FALSE)</f>
        <v>0</v>
      </c>
      <c r="T334">
        <f>VLOOKUP($E334,Facilities!$B:$W,MATCH(T$2,Table1[[#Headers],[Facility Name]:[in partner]],0),FALSE)</f>
        <v>0</v>
      </c>
      <c r="U334">
        <f>VLOOKUP($E334,Facilities!$B:$W,MATCH(U$2,Table1[[#Headers],[Facility Name]:[in partner]],0),FALSE)</f>
        <v>0</v>
      </c>
      <c r="V334" t="e">
        <f>VLOOKUP($E334,Facilities!$B:$W,MATCH(V$2,Table1[[#Headers],[Facility Name]:[in partner]],0),FALSE)</f>
        <v>#N/A</v>
      </c>
      <c r="W334" t="str">
        <f>VLOOKUP($E334,Facilities!$B:$W,MATCH(W$2,Table1[[#Headers],[Facility Name]:[in partner]],0),FALSE)</f>
        <v>N</v>
      </c>
      <c r="X334" t="str">
        <f>VLOOKUP($E334,Facilities!$B:$W,MATCH(X$2,Table1[[#Headers],[Facility Name]:[in partner]],0),FALSE)</f>
        <v>Devonport Museum</v>
      </c>
    </row>
    <row r="335" spans="1:24">
      <c r="A335" s="6" t="s">
        <v>1739</v>
      </c>
      <c r="B335" s="6" t="s">
        <v>1739</v>
      </c>
      <c r="C335" s="6" t="s">
        <v>963</v>
      </c>
      <c r="D335" s="6" t="s">
        <v>1000</v>
      </c>
      <c r="E335" s="6" t="s">
        <v>1740</v>
      </c>
      <c r="F335" t="e">
        <f>VLOOKUP($E335,Facilities!$B:$W,MATCH(F$2,Table1[[#Headers],[Facility Name]:[in partner]],0),FALSE)</f>
        <v>#N/A</v>
      </c>
      <c r="G335" t="e">
        <f>VLOOKUP($E335,Facilities!$B:$W,MATCH(G$2,Table1[[#Headers],[Facility Name]:[in partner]],0),FALSE)</f>
        <v>#N/A</v>
      </c>
      <c r="H335" t="e">
        <f>VLOOKUP($E335,Facilities!$B:$W,MATCH(H$2,Table1[[#Headers],[Facility Name]:[in partner]],0),FALSE)</f>
        <v>#N/A</v>
      </c>
      <c r="I335" t="e">
        <f>VLOOKUP($E335,Facilities!$B:$W,MATCH(I$2,Table1[[#Headers],[Facility Name]:[in partner]],0),FALSE)</f>
        <v>#N/A</v>
      </c>
      <c r="J335" t="e">
        <f>VLOOKUP($E335,Facilities!$B:$W,MATCH(J$2,Table1[[#Headers],[Facility Name]:[in partner]],0),FALSE)</f>
        <v>#N/A</v>
      </c>
      <c r="K335" t="e">
        <f>VLOOKUP($E335,Facilities!$B:$W,MATCH(K$2,Table1[[#Headers],[Facility Name]:[in partner]],0),FALSE)</f>
        <v>#N/A</v>
      </c>
      <c r="L335" t="e">
        <f>VLOOKUP($E335,Facilities!$B:$W,MATCH(L$2,Table1[[#Headers],[Facility Name]:[in partner]],0),FALSE)</f>
        <v>#N/A</v>
      </c>
      <c r="M335" t="e">
        <f>VLOOKUP($E335,Facilities!$B:$W,MATCH(M$2,Table1[[#Headers],[Facility Name]:[in partner]],0),FALSE)</f>
        <v>#N/A</v>
      </c>
      <c r="N335" t="e">
        <f>VLOOKUP($E335,Facilities!$B:$W,MATCH(N$2,Table1[[#Headers],[Facility Name]:[in partner]],0),FALSE)</f>
        <v>#N/A</v>
      </c>
      <c r="O335" t="e">
        <f>VLOOKUP($E335,Facilities!$B:$W,MATCH(O$2,Table1[[#Headers],[Facility Name]:[in partner]],0),FALSE)</f>
        <v>#N/A</v>
      </c>
      <c r="P335" t="e">
        <f>VLOOKUP($E335,Facilities!$B:$W,MATCH(P$2,Table1[[#Headers],[Facility Name]:[in partner]],0),FALSE)</f>
        <v>#N/A</v>
      </c>
      <c r="Q335" t="e">
        <f>VLOOKUP($E335,Facilities!$B:$W,MATCH(Q$2,Table1[[#Headers],[Facility Name]:[in partner]],0),FALSE)</f>
        <v>#N/A</v>
      </c>
      <c r="R335" t="e">
        <f>VLOOKUP($E335,Facilities!$B:$W,MATCH(R$2,Table1[[#Headers],[Facility Name]:[in partner]],0),FALSE)</f>
        <v>#N/A</v>
      </c>
      <c r="S335" t="e">
        <f>VLOOKUP($E335,Facilities!$B:$W,MATCH(S$2,Table1[[#Headers],[Facility Name]:[in partner]],0),FALSE)</f>
        <v>#N/A</v>
      </c>
      <c r="T335" t="e">
        <f>VLOOKUP($E335,Facilities!$B:$W,MATCH(T$2,Table1[[#Headers],[Facility Name]:[in partner]],0),FALSE)</f>
        <v>#N/A</v>
      </c>
      <c r="U335" t="e">
        <f>VLOOKUP($E335,Facilities!$B:$W,MATCH(U$2,Table1[[#Headers],[Facility Name]:[in partner]],0),FALSE)</f>
        <v>#N/A</v>
      </c>
      <c r="V335" t="e">
        <f>VLOOKUP($E335,Facilities!$B:$W,MATCH(V$2,Table1[[#Headers],[Facility Name]:[in partner]],0),FALSE)</f>
        <v>#N/A</v>
      </c>
      <c r="W335" t="e">
        <f>VLOOKUP($E335,Facilities!$B:$W,MATCH(W$2,Table1[[#Headers],[Facility Name]:[in partner]],0),FALSE)</f>
        <v>#N/A</v>
      </c>
      <c r="X335" t="e">
        <f>VLOOKUP($E335,Facilities!$B:$W,MATCH(X$2,Table1[[#Headers],[Facility Name]:[in partner]],0),FALSE)</f>
        <v>#N/A</v>
      </c>
    </row>
    <row r="336" spans="1:24">
      <c r="A336" s="6" t="s">
        <v>1741</v>
      </c>
      <c r="B336" s="6" t="s">
        <v>1741</v>
      </c>
      <c r="C336" s="6" t="s">
        <v>956</v>
      </c>
      <c r="D336" s="6" t="s">
        <v>1171</v>
      </c>
      <c r="E336" s="6" t="s">
        <v>1742</v>
      </c>
      <c r="F336" t="e">
        <f>VLOOKUP($E336,Facilities!$B:$W,MATCH(F$2,Table1[[#Headers],[Facility Name]:[in partner]],0),FALSE)</f>
        <v>#N/A</v>
      </c>
      <c r="G336" t="e">
        <f>VLOOKUP($E336,Facilities!$B:$W,MATCH(G$2,Table1[[#Headers],[Facility Name]:[in partner]],0),FALSE)</f>
        <v>#N/A</v>
      </c>
      <c r="H336" t="e">
        <f>VLOOKUP($E336,Facilities!$B:$W,MATCH(H$2,Table1[[#Headers],[Facility Name]:[in partner]],0),FALSE)</f>
        <v>#N/A</v>
      </c>
      <c r="I336" t="e">
        <f>VLOOKUP($E336,Facilities!$B:$W,MATCH(I$2,Table1[[#Headers],[Facility Name]:[in partner]],0),FALSE)</f>
        <v>#N/A</v>
      </c>
      <c r="J336" t="e">
        <f>VLOOKUP($E336,Facilities!$B:$W,MATCH(J$2,Table1[[#Headers],[Facility Name]:[in partner]],0),FALSE)</f>
        <v>#N/A</v>
      </c>
      <c r="K336" t="e">
        <f>VLOOKUP($E336,Facilities!$B:$W,MATCH(K$2,Table1[[#Headers],[Facility Name]:[in partner]],0),FALSE)</f>
        <v>#N/A</v>
      </c>
      <c r="L336" t="e">
        <f>VLOOKUP($E336,Facilities!$B:$W,MATCH(L$2,Table1[[#Headers],[Facility Name]:[in partner]],0),FALSE)</f>
        <v>#N/A</v>
      </c>
      <c r="M336" t="e">
        <f>VLOOKUP($E336,Facilities!$B:$W,MATCH(M$2,Table1[[#Headers],[Facility Name]:[in partner]],0),FALSE)</f>
        <v>#N/A</v>
      </c>
      <c r="N336" t="e">
        <f>VLOOKUP($E336,Facilities!$B:$W,MATCH(N$2,Table1[[#Headers],[Facility Name]:[in partner]],0),FALSE)</f>
        <v>#N/A</v>
      </c>
      <c r="O336" t="e">
        <f>VLOOKUP($E336,Facilities!$B:$W,MATCH(O$2,Table1[[#Headers],[Facility Name]:[in partner]],0),FALSE)</f>
        <v>#N/A</v>
      </c>
      <c r="P336" t="e">
        <f>VLOOKUP($E336,Facilities!$B:$W,MATCH(P$2,Table1[[#Headers],[Facility Name]:[in partner]],0),FALSE)</f>
        <v>#N/A</v>
      </c>
      <c r="Q336" t="e">
        <f>VLOOKUP($E336,Facilities!$B:$W,MATCH(Q$2,Table1[[#Headers],[Facility Name]:[in partner]],0),FALSE)</f>
        <v>#N/A</v>
      </c>
      <c r="R336" t="e">
        <f>VLOOKUP($E336,Facilities!$B:$W,MATCH(R$2,Table1[[#Headers],[Facility Name]:[in partner]],0),FALSE)</f>
        <v>#N/A</v>
      </c>
      <c r="S336" t="e">
        <f>VLOOKUP($E336,Facilities!$B:$W,MATCH(S$2,Table1[[#Headers],[Facility Name]:[in partner]],0),FALSE)</f>
        <v>#N/A</v>
      </c>
      <c r="T336" t="e">
        <f>VLOOKUP($E336,Facilities!$B:$W,MATCH(T$2,Table1[[#Headers],[Facility Name]:[in partner]],0),FALSE)</f>
        <v>#N/A</v>
      </c>
      <c r="U336" t="e">
        <f>VLOOKUP($E336,Facilities!$B:$W,MATCH(U$2,Table1[[#Headers],[Facility Name]:[in partner]],0),FALSE)</f>
        <v>#N/A</v>
      </c>
      <c r="V336" t="e">
        <f>VLOOKUP($E336,Facilities!$B:$W,MATCH(V$2,Table1[[#Headers],[Facility Name]:[in partner]],0),FALSE)</f>
        <v>#N/A</v>
      </c>
      <c r="W336" t="e">
        <f>VLOOKUP($E336,Facilities!$B:$W,MATCH(W$2,Table1[[#Headers],[Facility Name]:[in partner]],0),FALSE)</f>
        <v>#N/A</v>
      </c>
      <c r="X336" t="e">
        <f>VLOOKUP($E336,Facilities!$B:$W,MATCH(X$2,Table1[[#Headers],[Facility Name]:[in partner]],0),FALSE)</f>
        <v>#N/A</v>
      </c>
    </row>
    <row r="337" spans="1:24">
      <c r="A337" s="6" t="s">
        <v>1743</v>
      </c>
      <c r="B337" s="6" t="s">
        <v>1743</v>
      </c>
      <c r="C337" s="6" t="s">
        <v>960</v>
      </c>
      <c r="D337" s="6" t="s">
        <v>1000</v>
      </c>
      <c r="E337" s="6" t="s">
        <v>617</v>
      </c>
      <c r="F337" t="str">
        <f>VLOOKUP($E337,Facilities!$B:$W,MATCH(F$2,Table1[[#Headers],[Facility Name]:[in partner]],0),FALSE)</f>
        <v>​214D Hibiscus Coast Highway</v>
      </c>
      <c r="G337" t="str">
        <f>VLOOKUP($E337,Facilities!$B:$W,MATCH(G$2,Table1[[#Headers],[Facility Name]:[in partner]],0),FALSE)</f>
        <v>Hibiscus and Bays</v>
      </c>
      <c r="H337" t="str">
        <f>VLOOKUP($E337,Facilities!$B:$W,MATCH(H$2,Table1[[#Headers],[Facility Name]:[in partner]],0),FALSE)</f>
        <v>Community lease</v>
      </c>
      <c r="I337" t="str">
        <f>VLOOKUP($E337,Facilities!$B:$W,MATCH(I$2,Table1[[#Headers],[Facility Name]:[in partner]],0),FALSE)</f>
        <v>Connected Communities</v>
      </c>
      <c r="J337" t="str">
        <f>VLOOKUP($E337,Facilities!$B:$W,MATCH(J$2,Table1[[#Headers],[Facility Name]:[in partner]],0),FALSE)</f>
        <v>Community led</v>
      </c>
      <c r="K337" t="str">
        <f>VLOOKUP($E337,Facilities!$B:$W,MATCH(K$2,Table1[[#Headers],[Facility Name]:[in partner]],0),FALSE)</f>
        <v>Community Centre</v>
      </c>
      <c r="L337" t="str">
        <f>VLOOKUP($E337,Facilities!$B:$W,MATCH(L$2,Table1[[#Headers],[Facility Name]:[in partner]],0),FALSE)</f>
        <v>N</v>
      </c>
      <c r="M337" t="str">
        <f>VLOOKUP($E337,Facilities!$B:$W,MATCH(M$2,Table1[[#Headers],[Facility Name]:[in partner]],0),FALSE)</f>
        <v>Service agreement</v>
      </c>
      <c r="N337">
        <f>VLOOKUP($E337,Facilities!$B:$W,MATCH(N$2,Table1[[#Headers],[Facility Name]:[in partner]],0),FALSE)</f>
        <v>0</v>
      </c>
      <c r="O337" t="str">
        <f>VLOOKUP($E337,Facilities!$B:$W,MATCH(O$2,Table1[[#Headers],[Facility Name]:[in partner]],0),FALSE)</f>
        <v>Place &amp; Partner Specialists (Community)</v>
      </c>
      <c r="P337" t="str">
        <f>VLOOKUP($E337,Facilities!$B:$W,MATCH(P$2,Table1[[#Headers],[Facility Name]:[in partner]],0),FALSE)</f>
        <v>Y</v>
      </c>
      <c r="Q337">
        <f>VLOOKUP($E337,Facilities!$B:$W,MATCH(Q$2,Table1[[#Headers],[Facility Name]:[in partner]],0),FALSE)</f>
        <v>0</v>
      </c>
      <c r="R337">
        <f>VLOOKUP($E337,Facilities!$B:$W,MATCH(R$2,Table1[[#Headers],[Facility Name]:[in partner]],0),FALSE)</f>
        <v>0</v>
      </c>
      <c r="S337">
        <f>VLOOKUP($E337,Facilities!$B:$W,MATCH(S$2,Table1[[#Headers],[Facility Name]:[in partner]],0),FALSE)</f>
        <v>0</v>
      </c>
      <c r="T337">
        <f>VLOOKUP($E337,Facilities!$B:$W,MATCH(T$2,Table1[[#Headers],[Facility Name]:[in partner]],0),FALSE)</f>
        <v>0</v>
      </c>
      <c r="U337">
        <f>VLOOKUP($E337,Facilities!$B:$W,MATCH(U$2,Table1[[#Headers],[Facility Name]:[in partner]],0),FALSE)</f>
        <v>0</v>
      </c>
      <c r="V337" t="e">
        <f>VLOOKUP($E337,Facilities!$B:$W,MATCH(V$2,Table1[[#Headers],[Facility Name]:[in partner]],0),FALSE)</f>
        <v>#N/A</v>
      </c>
      <c r="W337" t="str">
        <f>VLOOKUP($E337,Facilities!$B:$W,MATCH(W$2,Table1[[#Headers],[Facility Name]:[in partner]],0),FALSE)</f>
        <v>N</v>
      </c>
      <c r="X337" t="str">
        <f>VLOOKUP($E337,Facilities!$B:$W,MATCH(X$2,Table1[[#Headers],[Facility Name]:[in partner]],0),FALSE)</f>
        <v>Hibiscus Coast Youth Centre</v>
      </c>
    </row>
    <row r="338" spans="1:24">
      <c r="A338" s="6" t="s">
        <v>1744</v>
      </c>
      <c r="B338" s="6" t="s">
        <v>1744</v>
      </c>
      <c r="C338" s="6" t="s">
        <v>963</v>
      </c>
      <c r="D338" s="6" t="s">
        <v>964</v>
      </c>
      <c r="E338" s="6" t="s">
        <v>1745</v>
      </c>
      <c r="F338" t="e">
        <f>VLOOKUP($E338,Facilities!$B:$W,MATCH(F$2,Table1[[#Headers],[Facility Name]:[in partner]],0),FALSE)</f>
        <v>#N/A</v>
      </c>
      <c r="G338" t="e">
        <f>VLOOKUP($E338,Facilities!$B:$W,MATCH(G$2,Table1[[#Headers],[Facility Name]:[in partner]],0),FALSE)</f>
        <v>#N/A</v>
      </c>
      <c r="H338" t="e">
        <f>VLOOKUP($E338,Facilities!$B:$W,MATCH(H$2,Table1[[#Headers],[Facility Name]:[in partner]],0),FALSE)</f>
        <v>#N/A</v>
      </c>
      <c r="I338" t="e">
        <f>VLOOKUP($E338,Facilities!$B:$W,MATCH(I$2,Table1[[#Headers],[Facility Name]:[in partner]],0),FALSE)</f>
        <v>#N/A</v>
      </c>
      <c r="J338" t="e">
        <f>VLOOKUP($E338,Facilities!$B:$W,MATCH(J$2,Table1[[#Headers],[Facility Name]:[in partner]],0),FALSE)</f>
        <v>#N/A</v>
      </c>
      <c r="K338" t="e">
        <f>VLOOKUP($E338,Facilities!$B:$W,MATCH(K$2,Table1[[#Headers],[Facility Name]:[in partner]],0),FALSE)</f>
        <v>#N/A</v>
      </c>
      <c r="L338" t="e">
        <f>VLOOKUP($E338,Facilities!$B:$W,MATCH(L$2,Table1[[#Headers],[Facility Name]:[in partner]],0),FALSE)</f>
        <v>#N/A</v>
      </c>
      <c r="M338" t="e">
        <f>VLOOKUP($E338,Facilities!$B:$W,MATCH(M$2,Table1[[#Headers],[Facility Name]:[in partner]],0),FALSE)</f>
        <v>#N/A</v>
      </c>
      <c r="N338" t="e">
        <f>VLOOKUP($E338,Facilities!$B:$W,MATCH(N$2,Table1[[#Headers],[Facility Name]:[in partner]],0),FALSE)</f>
        <v>#N/A</v>
      </c>
      <c r="O338" t="e">
        <f>VLOOKUP($E338,Facilities!$B:$W,MATCH(O$2,Table1[[#Headers],[Facility Name]:[in partner]],0),FALSE)</f>
        <v>#N/A</v>
      </c>
      <c r="P338" t="e">
        <f>VLOOKUP($E338,Facilities!$B:$W,MATCH(P$2,Table1[[#Headers],[Facility Name]:[in partner]],0),FALSE)</f>
        <v>#N/A</v>
      </c>
      <c r="Q338" t="e">
        <f>VLOOKUP($E338,Facilities!$B:$W,MATCH(Q$2,Table1[[#Headers],[Facility Name]:[in partner]],0),FALSE)</f>
        <v>#N/A</v>
      </c>
      <c r="R338" t="e">
        <f>VLOOKUP($E338,Facilities!$B:$W,MATCH(R$2,Table1[[#Headers],[Facility Name]:[in partner]],0),FALSE)</f>
        <v>#N/A</v>
      </c>
      <c r="S338" t="e">
        <f>VLOOKUP($E338,Facilities!$B:$W,MATCH(S$2,Table1[[#Headers],[Facility Name]:[in partner]],0),FALSE)</f>
        <v>#N/A</v>
      </c>
      <c r="T338" t="e">
        <f>VLOOKUP($E338,Facilities!$B:$W,MATCH(T$2,Table1[[#Headers],[Facility Name]:[in partner]],0),FALSE)</f>
        <v>#N/A</v>
      </c>
      <c r="U338" t="e">
        <f>VLOOKUP($E338,Facilities!$B:$W,MATCH(U$2,Table1[[#Headers],[Facility Name]:[in partner]],0),FALSE)</f>
        <v>#N/A</v>
      </c>
      <c r="V338" t="e">
        <f>VLOOKUP($E338,Facilities!$B:$W,MATCH(V$2,Table1[[#Headers],[Facility Name]:[in partner]],0),FALSE)</f>
        <v>#N/A</v>
      </c>
      <c r="W338" t="e">
        <f>VLOOKUP($E338,Facilities!$B:$W,MATCH(W$2,Table1[[#Headers],[Facility Name]:[in partner]],0),FALSE)</f>
        <v>#N/A</v>
      </c>
      <c r="X338" t="e">
        <f>VLOOKUP($E338,Facilities!$B:$W,MATCH(X$2,Table1[[#Headers],[Facility Name]:[in partner]],0),FALSE)</f>
        <v>#N/A</v>
      </c>
    </row>
    <row r="339" spans="1:24">
      <c r="A339" s="6" t="s">
        <v>1746</v>
      </c>
      <c r="B339" s="6" t="s">
        <v>1746</v>
      </c>
      <c r="C339" s="6" t="s">
        <v>973</v>
      </c>
      <c r="D339" s="6" t="s">
        <v>981</v>
      </c>
      <c r="E339" s="6" t="s">
        <v>22</v>
      </c>
      <c r="F339" t="str">
        <f>VLOOKUP($E339,Facilities!$B:$W,MATCH(F$2,Table1[[#Headers],[Facility Name]:[in partner]],0),FALSE)</f>
        <v>2 North Piha Road</v>
      </c>
      <c r="G339" t="str">
        <f>VLOOKUP($E339,Facilities!$B:$W,MATCH(G$2,Table1[[#Headers],[Facility Name]:[in partner]],0),FALSE)</f>
        <v>Waitakere Ranges</v>
      </c>
      <c r="H339" t="str">
        <f>VLOOKUP($E339,Facilities!$B:$W,MATCH(H$2,Table1[[#Headers],[Facility Name]:[in partner]],0),FALSE)</f>
        <v>Community lease</v>
      </c>
      <c r="I339" t="str">
        <f>VLOOKUP($E339,Facilities!$B:$W,MATCH(I$2,Table1[[#Headers],[Facility Name]:[in partner]],0),FALSE)</f>
        <v>Connected Communities</v>
      </c>
      <c r="J339" t="str">
        <f>VLOOKUP($E339,Facilities!$B:$W,MATCH(J$2,Table1[[#Headers],[Facility Name]:[in partner]],0),FALSE)</f>
        <v>Community led</v>
      </c>
      <c r="K339" t="str">
        <f>VLOOKUP($E339,Facilities!$B:$W,MATCH(K$2,Table1[[#Headers],[Facility Name]:[in partner]],0),FALSE)</f>
        <v>Rural Hall</v>
      </c>
      <c r="L339" t="str">
        <f>VLOOKUP($E339,Facilities!$B:$W,MATCH(L$2,Table1[[#Headers],[Facility Name]:[in partner]],0),FALSE)</f>
        <v>Y</v>
      </c>
      <c r="M339" t="str">
        <f>VLOOKUP($E339,Facilities!$B:$W,MATCH(M$2,Table1[[#Headers],[Facility Name]:[in partner]],0),FALSE)</f>
        <v>Funding agreement</v>
      </c>
      <c r="N339">
        <f>VLOOKUP($E339,Facilities!$B:$W,MATCH(N$2,Table1[[#Headers],[Facility Name]:[in partner]],0),FALSE)</f>
        <v>0</v>
      </c>
      <c r="O339" t="str">
        <f>VLOOKUP($E339,Facilities!$B:$W,MATCH(O$2,Table1[[#Headers],[Facility Name]:[in partner]],0),FALSE)</f>
        <v>Place &amp; Partner Specialists (Community)</v>
      </c>
      <c r="P339">
        <f>VLOOKUP($E339,Facilities!$B:$W,MATCH(P$2,Table1[[#Headers],[Facility Name]:[in partner]],0),FALSE)</f>
        <v>0</v>
      </c>
      <c r="Q339">
        <f>VLOOKUP($E339,Facilities!$B:$W,MATCH(Q$2,Table1[[#Headers],[Facility Name]:[in partner]],0),FALSE)</f>
        <v>0</v>
      </c>
      <c r="R339">
        <f>VLOOKUP($E339,Facilities!$B:$W,MATCH(R$2,Table1[[#Headers],[Facility Name]:[in partner]],0),FALSE)</f>
        <v>0</v>
      </c>
      <c r="S339">
        <f>VLOOKUP($E339,Facilities!$B:$W,MATCH(S$2,Table1[[#Headers],[Facility Name]:[in partner]],0),FALSE)</f>
        <v>0</v>
      </c>
      <c r="T339" t="str">
        <f>VLOOKUP($E339,Facilities!$B:$W,MATCH(T$2,Table1[[#Headers],[Facility Name]:[in partner]],0),FALSE)</f>
        <v>Y</v>
      </c>
      <c r="U339">
        <f>VLOOKUP($E339,Facilities!$B:$W,MATCH(U$2,Table1[[#Headers],[Facility Name]:[in partner]],0),FALSE)</f>
        <v>0</v>
      </c>
      <c r="V339" t="str">
        <f>VLOOKUP($E339,Facilities!$B:$W,MATCH(V$2,Table1[[#Headers],[Facility Name]:[in partner]],0),FALSE)</f>
        <v>Barnett Hall</v>
      </c>
      <c r="W339" t="str">
        <f>VLOOKUP($E339,Facilities!$B:$W,MATCH(W$2,Table1[[#Headers],[Facility Name]:[in partner]],0),FALSE)</f>
        <v>N</v>
      </c>
      <c r="X339" t="str">
        <f>VLOOKUP($E339,Facilities!$B:$W,MATCH(X$2,Table1[[#Headers],[Facility Name]:[in partner]],0),FALSE)</f>
        <v>Barnett Hall</v>
      </c>
    </row>
    <row r="340" spans="1:24">
      <c r="A340" s="6" t="s">
        <v>1747</v>
      </c>
      <c r="B340" s="6" t="s">
        <v>1747</v>
      </c>
      <c r="C340" s="6" t="s">
        <v>963</v>
      </c>
      <c r="D340" s="6" t="s">
        <v>977</v>
      </c>
      <c r="E340" s="6" t="s">
        <v>642</v>
      </c>
      <c r="F340" t="str">
        <f>VLOOKUP($E340,Facilities!$B:$W,MATCH(F$2,Table1[[#Headers],[Facility Name]:[in partner]],0),FALSE)</f>
        <v>Lloyd Elsmore Park Bells Road</v>
      </c>
      <c r="G340" t="str">
        <f>VLOOKUP($E340,Facilities!$B:$W,MATCH(G$2,Table1[[#Headers],[Facility Name]:[in partner]],0),FALSE)</f>
        <v>Howick</v>
      </c>
      <c r="H340" t="str">
        <f>VLOOKUP($E340,Facilities!$B:$W,MATCH(H$2,Table1[[#Headers],[Facility Name]:[in partner]],0),FALSE)</f>
        <v>Council-owned</v>
      </c>
      <c r="I340" t="str">
        <f>VLOOKUP($E340,Facilities!$B:$W,MATCH(I$2,Table1[[#Headers],[Facility Name]:[in partner]],0),FALSE)</f>
        <v>Connected Communities</v>
      </c>
      <c r="J340" t="str">
        <f>VLOOKUP($E340,Facilities!$B:$W,MATCH(J$2,Table1[[#Headers],[Facility Name]:[in partner]],0),FALSE)</f>
        <v>Community led</v>
      </c>
      <c r="K340" t="str">
        <f>VLOOKUP($E340,Facilities!$B:$W,MATCH(K$2,Table1[[#Headers],[Facility Name]:[in partner]],0),FALSE)</f>
        <v>Arts &amp; Culture</v>
      </c>
      <c r="L340" t="str">
        <f>VLOOKUP($E340,Facilities!$B:$W,MATCH(L$2,Table1[[#Headers],[Facility Name]:[in partner]],0),FALSE)</f>
        <v>N</v>
      </c>
      <c r="M340" t="str">
        <f>VLOOKUP($E340,Facilities!$B:$W,MATCH(M$2,Table1[[#Headers],[Facility Name]:[in partner]],0),FALSE)</f>
        <v>Funding agreement</v>
      </c>
      <c r="N340">
        <f>VLOOKUP($E340,Facilities!$B:$W,MATCH(N$2,Table1[[#Headers],[Facility Name]:[in partner]],0),FALSE)</f>
        <v>0</v>
      </c>
      <c r="O340" t="str">
        <f>VLOOKUP($E340,Facilities!$B:$W,MATCH(O$2,Table1[[#Headers],[Facility Name]:[in partner]],0),FALSE)</f>
        <v>Place &amp; Partner Specialists (Arts)</v>
      </c>
      <c r="P340">
        <f>VLOOKUP($E340,Facilities!$B:$W,MATCH(P$2,Table1[[#Headers],[Facility Name]:[in partner]],0),FALSE)</f>
        <v>0</v>
      </c>
      <c r="Q340">
        <f>VLOOKUP($E340,Facilities!$B:$W,MATCH(Q$2,Table1[[#Headers],[Facility Name]:[in partner]],0),FALSE)</f>
        <v>0</v>
      </c>
      <c r="R340" t="str">
        <f>VLOOKUP($E340,Facilities!$B:$W,MATCH(R$2,Table1[[#Headers],[Facility Name]:[in partner]],0),FALSE)</f>
        <v>Y</v>
      </c>
      <c r="S340">
        <f>VLOOKUP($E340,Facilities!$B:$W,MATCH(S$2,Table1[[#Headers],[Facility Name]:[in partner]],0),FALSE)</f>
        <v>0</v>
      </c>
      <c r="T340">
        <f>VLOOKUP($E340,Facilities!$B:$W,MATCH(T$2,Table1[[#Headers],[Facility Name]:[in partner]],0),FALSE)</f>
        <v>0</v>
      </c>
      <c r="U340">
        <f>VLOOKUP($E340,Facilities!$B:$W,MATCH(U$2,Table1[[#Headers],[Facility Name]:[in partner]],0),FALSE)</f>
        <v>0</v>
      </c>
      <c r="V340" t="e">
        <f>VLOOKUP($E340,Facilities!$B:$W,MATCH(V$2,Table1[[#Headers],[Facility Name]:[in partner]],0),FALSE)</f>
        <v>#N/A</v>
      </c>
      <c r="W340" t="str">
        <f>VLOOKUP($E340,Facilities!$B:$W,MATCH(W$2,Table1[[#Headers],[Facility Name]:[in partner]],0),FALSE)</f>
        <v>N</v>
      </c>
      <c r="X340" t="str">
        <f>VLOOKUP($E340,Facilities!$B:$W,MATCH(X$2,Table1[[#Headers],[Facility Name]:[in partner]],0),FALSE)</f>
        <v>Howick Historical Village</v>
      </c>
    </row>
    <row r="341" spans="1:24">
      <c r="A341" s="6" t="s">
        <v>1748</v>
      </c>
      <c r="B341" s="6" t="s">
        <v>1748</v>
      </c>
      <c r="C341" s="6" t="s">
        <v>963</v>
      </c>
      <c r="D341" s="6" t="s">
        <v>1081</v>
      </c>
      <c r="E341" s="6" t="s">
        <v>647</v>
      </c>
      <c r="F341" t="str">
        <f>VLOOKUP($E341,Facilities!$B:$W,MATCH(F$2,Table1[[#Headers],[Facility Name]:[in partner]],0),FALSE)</f>
        <v>Lloyd Elsmore Park 1 Sir Lloyd Drive</v>
      </c>
      <c r="G341" t="str">
        <f>VLOOKUP($E341,Facilities!$B:$W,MATCH(G$2,Table1[[#Headers],[Facility Name]:[in partner]],0),FALSE)</f>
        <v>Howick</v>
      </c>
      <c r="H341" t="str">
        <f>VLOOKUP($E341,Facilities!$B:$W,MATCH(H$2,Table1[[#Headers],[Facility Name]:[in partner]],0),FALSE)</f>
        <v>Council-owned</v>
      </c>
      <c r="I341" t="str">
        <f>VLOOKUP($E341,Facilities!$B:$W,MATCH(I$2,Table1[[#Headers],[Facility Name]:[in partner]],0),FALSE)</f>
        <v>Connected Communities</v>
      </c>
      <c r="J341" t="str">
        <f>VLOOKUP($E341,Facilities!$B:$W,MATCH(J$2,Table1[[#Headers],[Facility Name]:[in partner]],0),FALSE)</f>
        <v>Community led</v>
      </c>
      <c r="K341" t="str">
        <f>VLOOKUP($E341,Facilities!$B:$W,MATCH(K$2,Table1[[#Headers],[Facility Name]:[in partner]],0),FALSE)</f>
        <v>Arts &amp; Culture</v>
      </c>
      <c r="L341" t="str">
        <f>VLOOKUP($E341,Facilities!$B:$W,MATCH(L$2,Table1[[#Headers],[Facility Name]:[in partner]],0),FALSE)</f>
        <v>N</v>
      </c>
      <c r="M341" t="str">
        <f>VLOOKUP($E341,Facilities!$B:$W,MATCH(M$2,Table1[[#Headers],[Facility Name]:[in partner]],0),FALSE)</f>
        <v>Funding agreement</v>
      </c>
      <c r="N341">
        <f>VLOOKUP($E341,Facilities!$B:$W,MATCH(N$2,Table1[[#Headers],[Facility Name]:[in partner]],0),FALSE)</f>
        <v>0</v>
      </c>
      <c r="O341" t="str">
        <f>VLOOKUP($E341,Facilities!$B:$W,MATCH(O$2,Table1[[#Headers],[Facility Name]:[in partner]],0),FALSE)</f>
        <v>Place &amp; Partner Specialists (Arts)</v>
      </c>
      <c r="P341">
        <f>VLOOKUP($E341,Facilities!$B:$W,MATCH(P$2,Table1[[#Headers],[Facility Name]:[in partner]],0),FALSE)</f>
        <v>0</v>
      </c>
      <c r="Q341">
        <f>VLOOKUP($E341,Facilities!$B:$W,MATCH(Q$2,Table1[[#Headers],[Facility Name]:[in partner]],0),FALSE)</f>
        <v>0</v>
      </c>
      <c r="R341" t="str">
        <f>VLOOKUP($E341,Facilities!$B:$W,MATCH(R$2,Table1[[#Headers],[Facility Name]:[in partner]],0),FALSE)</f>
        <v>Y</v>
      </c>
      <c r="S341">
        <f>VLOOKUP($E341,Facilities!$B:$W,MATCH(S$2,Table1[[#Headers],[Facility Name]:[in partner]],0),FALSE)</f>
        <v>0</v>
      </c>
      <c r="T341">
        <f>VLOOKUP($E341,Facilities!$B:$W,MATCH(T$2,Table1[[#Headers],[Facility Name]:[in partner]],0),FALSE)</f>
        <v>0</v>
      </c>
      <c r="U341">
        <f>VLOOKUP($E341,Facilities!$B:$W,MATCH(U$2,Table1[[#Headers],[Facility Name]:[in partner]],0),FALSE)</f>
        <v>0</v>
      </c>
      <c r="V341" t="e">
        <f>VLOOKUP($E341,Facilities!$B:$W,MATCH(V$2,Table1[[#Headers],[Facility Name]:[in partner]],0),FALSE)</f>
        <v>#N/A</v>
      </c>
      <c r="W341" t="str">
        <f>VLOOKUP($E341,Facilities!$B:$W,MATCH(W$2,Table1[[#Headers],[Facility Name]:[in partner]],0),FALSE)</f>
        <v>N</v>
      </c>
      <c r="X341" t="str">
        <f>VLOOKUP($E341,Facilities!$B:$W,MATCH(X$2,Table1[[#Headers],[Facility Name]:[in partner]],0),FALSE)</f>
        <v>Howick Little Theatre</v>
      </c>
    </row>
    <row r="342" spans="1:24">
      <c r="A342" s="6" t="s">
        <v>1749</v>
      </c>
      <c r="B342" s="6" t="s">
        <v>1749</v>
      </c>
      <c r="C342" s="6" t="s">
        <v>956</v>
      </c>
      <c r="D342" s="6" t="s">
        <v>1171</v>
      </c>
      <c r="E342" s="6" t="s">
        <v>1750</v>
      </c>
      <c r="F342" t="e">
        <f>VLOOKUP($E342,Facilities!$B:$W,MATCH(F$2,Table1[[#Headers],[Facility Name]:[in partner]],0),FALSE)</f>
        <v>#N/A</v>
      </c>
      <c r="G342" t="e">
        <f>VLOOKUP($E342,Facilities!$B:$W,MATCH(G$2,Table1[[#Headers],[Facility Name]:[in partner]],0),FALSE)</f>
        <v>#N/A</v>
      </c>
      <c r="H342" t="e">
        <f>VLOOKUP($E342,Facilities!$B:$W,MATCH(H$2,Table1[[#Headers],[Facility Name]:[in partner]],0),FALSE)</f>
        <v>#N/A</v>
      </c>
      <c r="I342" t="e">
        <f>VLOOKUP($E342,Facilities!$B:$W,MATCH(I$2,Table1[[#Headers],[Facility Name]:[in partner]],0),FALSE)</f>
        <v>#N/A</v>
      </c>
      <c r="J342" t="e">
        <f>VLOOKUP($E342,Facilities!$B:$W,MATCH(J$2,Table1[[#Headers],[Facility Name]:[in partner]],0),FALSE)</f>
        <v>#N/A</v>
      </c>
      <c r="K342" t="e">
        <f>VLOOKUP($E342,Facilities!$B:$W,MATCH(K$2,Table1[[#Headers],[Facility Name]:[in partner]],0),FALSE)</f>
        <v>#N/A</v>
      </c>
      <c r="L342" t="e">
        <f>VLOOKUP($E342,Facilities!$B:$W,MATCH(L$2,Table1[[#Headers],[Facility Name]:[in partner]],0),FALSE)</f>
        <v>#N/A</v>
      </c>
      <c r="M342" t="e">
        <f>VLOOKUP($E342,Facilities!$B:$W,MATCH(M$2,Table1[[#Headers],[Facility Name]:[in partner]],0),FALSE)</f>
        <v>#N/A</v>
      </c>
      <c r="N342" t="e">
        <f>VLOOKUP($E342,Facilities!$B:$W,MATCH(N$2,Table1[[#Headers],[Facility Name]:[in partner]],0),FALSE)</f>
        <v>#N/A</v>
      </c>
      <c r="O342" t="e">
        <f>VLOOKUP($E342,Facilities!$B:$W,MATCH(O$2,Table1[[#Headers],[Facility Name]:[in partner]],0),FALSE)</f>
        <v>#N/A</v>
      </c>
      <c r="P342" t="e">
        <f>VLOOKUP($E342,Facilities!$B:$W,MATCH(P$2,Table1[[#Headers],[Facility Name]:[in partner]],0),FALSE)</f>
        <v>#N/A</v>
      </c>
      <c r="Q342" t="e">
        <f>VLOOKUP($E342,Facilities!$B:$W,MATCH(Q$2,Table1[[#Headers],[Facility Name]:[in partner]],0),FALSE)</f>
        <v>#N/A</v>
      </c>
      <c r="R342" t="e">
        <f>VLOOKUP($E342,Facilities!$B:$W,MATCH(R$2,Table1[[#Headers],[Facility Name]:[in partner]],0),FALSE)</f>
        <v>#N/A</v>
      </c>
      <c r="S342" t="e">
        <f>VLOOKUP($E342,Facilities!$B:$W,MATCH(S$2,Table1[[#Headers],[Facility Name]:[in partner]],0),FALSE)</f>
        <v>#N/A</v>
      </c>
      <c r="T342" t="e">
        <f>VLOOKUP($E342,Facilities!$B:$W,MATCH(T$2,Table1[[#Headers],[Facility Name]:[in partner]],0),FALSE)</f>
        <v>#N/A</v>
      </c>
      <c r="U342" t="e">
        <f>VLOOKUP($E342,Facilities!$B:$W,MATCH(U$2,Table1[[#Headers],[Facility Name]:[in partner]],0),FALSE)</f>
        <v>#N/A</v>
      </c>
      <c r="V342" t="e">
        <f>VLOOKUP($E342,Facilities!$B:$W,MATCH(V$2,Table1[[#Headers],[Facility Name]:[in partner]],0),FALSE)</f>
        <v>#N/A</v>
      </c>
      <c r="W342" t="e">
        <f>VLOOKUP($E342,Facilities!$B:$W,MATCH(W$2,Table1[[#Headers],[Facility Name]:[in partner]],0),FALSE)</f>
        <v>#N/A</v>
      </c>
      <c r="X342" t="e">
        <f>VLOOKUP($E342,Facilities!$B:$W,MATCH(X$2,Table1[[#Headers],[Facility Name]:[in partner]],0),FALSE)</f>
        <v>#N/A</v>
      </c>
    </row>
    <row r="343" spans="1:24">
      <c r="A343" s="6" t="s">
        <v>1751</v>
      </c>
      <c r="B343" s="6" t="s">
        <v>1751</v>
      </c>
      <c r="C343" s="6" t="s">
        <v>963</v>
      </c>
      <c r="D343" s="6" t="s">
        <v>1081</v>
      </c>
      <c r="E343" s="6" t="s">
        <v>925</v>
      </c>
      <c r="F343" t="str">
        <f>VLOOKUP($E343,Facilities!$B:$W,MATCH(F$2,Table1[[#Headers],[Facility Name]:[in partner]],0),FALSE)</f>
        <v>305 Queen Street</v>
      </c>
      <c r="G343" t="str">
        <f>VLOOKUP($E343,Facilities!$B:$W,MATCH(G$2,Table1[[#Headers],[Facility Name]:[in partner]],0),FALSE)</f>
        <v>Waitemata</v>
      </c>
      <c r="H343" t="str">
        <f>VLOOKUP($E343,Facilities!$B:$W,MATCH(H$2,Table1[[#Headers],[Facility Name]:[in partner]],0),FALSE)</f>
        <v>Community owned</v>
      </c>
      <c r="I343" t="str">
        <f>VLOOKUP($E343,Facilities!$B:$W,MATCH(I$2,Table1[[#Headers],[Facility Name]:[in partner]],0),FALSE)</f>
        <v>Connected Communities</v>
      </c>
      <c r="J343" t="str">
        <f>VLOOKUP($E343,Facilities!$B:$W,MATCH(J$2,Table1[[#Headers],[Facility Name]:[in partner]],0),FALSE)</f>
        <v>Community led</v>
      </c>
      <c r="K343" t="str">
        <f>VLOOKUP($E343,Facilities!$B:$W,MATCH(K$2,Table1[[#Headers],[Facility Name]:[in partner]],0),FALSE)</f>
        <v>Arts &amp; Culture</v>
      </c>
      <c r="L343" t="str">
        <f>VLOOKUP($E343,Facilities!$B:$W,MATCH(L$2,Table1[[#Headers],[Facility Name]:[in partner]],0),FALSE)</f>
        <v>N</v>
      </c>
      <c r="M343" t="str">
        <f>VLOOKUP($E343,Facilities!$B:$W,MATCH(M$2,Table1[[#Headers],[Facility Name]:[in partner]],0),FALSE)</f>
        <v>Funding Agreement</v>
      </c>
      <c r="N343">
        <f>VLOOKUP($E343,Facilities!$B:$W,MATCH(N$2,Table1[[#Headers],[Facility Name]:[in partner]],0),FALSE)</f>
        <v>0</v>
      </c>
      <c r="O343" t="str">
        <f>VLOOKUP($E343,Facilities!$B:$W,MATCH(O$2,Table1[[#Headers],[Facility Name]:[in partner]],0),FALSE)</f>
        <v>Place &amp; Partner Specialists (Arts)</v>
      </c>
      <c r="P343">
        <f>VLOOKUP($E343,Facilities!$B:$W,MATCH(P$2,Table1[[#Headers],[Facility Name]:[in partner]],0),FALSE)</f>
        <v>0</v>
      </c>
      <c r="Q343">
        <f>VLOOKUP($E343,Facilities!$B:$W,MATCH(Q$2,Table1[[#Headers],[Facility Name]:[in partner]],0),FALSE)</f>
        <v>0</v>
      </c>
      <c r="R343" t="str">
        <f>VLOOKUP($E343,Facilities!$B:$W,MATCH(R$2,Table1[[#Headers],[Facility Name]:[in partner]],0),FALSE)</f>
        <v>Y</v>
      </c>
      <c r="S343">
        <f>VLOOKUP($E343,Facilities!$B:$W,MATCH(S$2,Table1[[#Headers],[Facility Name]:[in partner]],0),FALSE)</f>
        <v>0</v>
      </c>
      <c r="T343">
        <f>VLOOKUP($E343,Facilities!$B:$W,MATCH(T$2,Table1[[#Headers],[Facility Name]:[in partner]],0),FALSE)</f>
        <v>0</v>
      </c>
      <c r="U343">
        <f>VLOOKUP($E343,Facilities!$B:$W,MATCH(U$2,Table1[[#Headers],[Facility Name]:[in partner]],0),FALSE)</f>
        <v>0</v>
      </c>
      <c r="V343" t="e">
        <f>VLOOKUP($E343,Facilities!$B:$W,MATCH(V$2,Table1[[#Headers],[Facility Name]:[in partner]],0),FALSE)</f>
        <v>#N/A</v>
      </c>
      <c r="W343" t="str">
        <f>VLOOKUP($E343,Facilities!$B:$W,MATCH(W$2,Table1[[#Headers],[Facility Name]:[in partner]],0),FALSE)</f>
        <v>N</v>
      </c>
      <c r="X343" t="str">
        <f>VLOOKUP($E343,Facilities!$B:$W,MATCH(X$2,Table1[[#Headers],[Facility Name]:[in partner]],0),FALSE)</f>
        <v>Q Theatre</v>
      </c>
    </row>
    <row r="344" spans="1:24">
      <c r="A344" s="6" t="s">
        <v>1752</v>
      </c>
      <c r="B344" s="6" t="s">
        <v>1752</v>
      </c>
      <c r="C344" s="6" t="s">
        <v>963</v>
      </c>
      <c r="D344" s="6" t="s">
        <v>977</v>
      </c>
      <c r="E344" s="6" t="s">
        <v>880</v>
      </c>
      <c r="F344" t="str">
        <f>VLOOKUP($E344,Facilities!$B:$W,MATCH(F$2,Table1[[#Headers],[Facility Name]:[in partner]],0),FALSE)</f>
        <v>13 Totara Avenue</v>
      </c>
      <c r="G344" t="str">
        <f>VLOOKUP($E344,Facilities!$B:$W,MATCH(G$2,Table1[[#Headers],[Facility Name]:[in partner]],0),FALSE)</f>
        <v>Waitakere Ranges</v>
      </c>
      <c r="H344" t="str">
        <f>VLOOKUP($E344,Facilities!$B:$W,MATCH(H$2,Table1[[#Headers],[Facility Name]:[in partner]],0),FALSE)</f>
        <v>Community owned</v>
      </c>
      <c r="I344" t="str">
        <f>VLOOKUP($E344,Facilities!$B:$W,MATCH(I$2,Table1[[#Headers],[Facility Name]:[in partner]],0),FALSE)</f>
        <v>Connected Communities</v>
      </c>
      <c r="J344" t="str">
        <f>VLOOKUP($E344,Facilities!$B:$W,MATCH(J$2,Table1[[#Headers],[Facility Name]:[in partner]],0),FALSE)</f>
        <v>Community led</v>
      </c>
      <c r="K344" t="str">
        <f>VLOOKUP($E344,Facilities!$B:$W,MATCH(K$2,Table1[[#Headers],[Facility Name]:[in partner]],0),FALSE)</f>
        <v>Arts &amp; Culture</v>
      </c>
      <c r="L344" t="str">
        <f>VLOOKUP($E344,Facilities!$B:$W,MATCH(L$2,Table1[[#Headers],[Facility Name]:[in partner]],0),FALSE)</f>
        <v>N</v>
      </c>
      <c r="M344" t="str">
        <f>VLOOKUP($E344,Facilities!$B:$W,MATCH(M$2,Table1[[#Headers],[Facility Name]:[in partner]],0),FALSE)</f>
        <v>Funding agreement</v>
      </c>
      <c r="N344">
        <f>VLOOKUP($E344,Facilities!$B:$W,MATCH(N$2,Table1[[#Headers],[Facility Name]:[in partner]],0),FALSE)</f>
        <v>0</v>
      </c>
      <c r="O344" t="str">
        <f>VLOOKUP($E344,Facilities!$B:$W,MATCH(O$2,Table1[[#Headers],[Facility Name]:[in partner]],0),FALSE)</f>
        <v>Place &amp; Partner Specialists (Arts)</v>
      </c>
      <c r="P344">
        <f>VLOOKUP($E344,Facilities!$B:$W,MATCH(P$2,Table1[[#Headers],[Facility Name]:[in partner]],0),FALSE)</f>
        <v>0</v>
      </c>
      <c r="Q344">
        <f>VLOOKUP($E344,Facilities!$B:$W,MATCH(Q$2,Table1[[#Headers],[Facility Name]:[in partner]],0),FALSE)</f>
        <v>0</v>
      </c>
      <c r="R344" t="str">
        <f>VLOOKUP($E344,Facilities!$B:$W,MATCH(R$2,Table1[[#Headers],[Facility Name]:[in partner]],0),FALSE)</f>
        <v>Y</v>
      </c>
      <c r="S344">
        <f>VLOOKUP($E344,Facilities!$B:$W,MATCH(S$2,Table1[[#Headers],[Facility Name]:[in partner]],0),FALSE)</f>
        <v>0</v>
      </c>
      <c r="T344">
        <f>VLOOKUP($E344,Facilities!$B:$W,MATCH(T$2,Table1[[#Headers],[Facility Name]:[in partner]],0),FALSE)</f>
        <v>0</v>
      </c>
      <c r="U344">
        <f>VLOOKUP($E344,Facilities!$B:$W,MATCH(U$2,Table1[[#Headers],[Facility Name]:[in partner]],0),FALSE)</f>
        <v>0</v>
      </c>
      <c r="V344" t="e">
        <f>VLOOKUP($E344,Facilities!$B:$W,MATCH(V$2,Table1[[#Headers],[Facility Name]:[in partner]],0),FALSE)</f>
        <v>#N/A</v>
      </c>
      <c r="W344" t="str">
        <f>VLOOKUP($E344,Facilities!$B:$W,MATCH(W$2,Table1[[#Headers],[Facility Name]:[in partner]],0),FALSE)</f>
        <v>N</v>
      </c>
      <c r="X344" t="str">
        <f>VLOOKUP($E344,Facilities!$B:$W,MATCH(X$2,Table1[[#Headers],[Facility Name]:[in partner]],0),FALSE)</f>
        <v>McCahon House</v>
      </c>
    </row>
    <row r="345" spans="1:24">
      <c r="A345" s="6" t="s">
        <v>1753</v>
      </c>
      <c r="B345" s="6" t="s">
        <v>1753</v>
      </c>
      <c r="C345" s="6" t="s">
        <v>963</v>
      </c>
      <c r="D345" s="6" t="s">
        <v>1081</v>
      </c>
      <c r="E345" s="6" t="s">
        <v>885</v>
      </c>
      <c r="F345" t="e">
        <f>VLOOKUP($E345,Facilities!$B:$W,MATCH(F$2,Table1[[#Headers],[Facility Name]:[in partner]],0),FALSE)</f>
        <v>#N/A</v>
      </c>
      <c r="G345" t="e">
        <f>VLOOKUP($E345,Facilities!$B:$W,MATCH(G$2,Table1[[#Headers],[Facility Name]:[in partner]],0),FALSE)</f>
        <v>#N/A</v>
      </c>
      <c r="H345" t="e">
        <f>VLOOKUP($E345,Facilities!$B:$W,MATCH(H$2,Table1[[#Headers],[Facility Name]:[in partner]],0),FALSE)</f>
        <v>#N/A</v>
      </c>
      <c r="I345" t="e">
        <f>VLOOKUP($E345,Facilities!$B:$W,MATCH(I$2,Table1[[#Headers],[Facility Name]:[in partner]],0),FALSE)</f>
        <v>#N/A</v>
      </c>
      <c r="J345" t="e">
        <f>VLOOKUP($E345,Facilities!$B:$W,MATCH(J$2,Table1[[#Headers],[Facility Name]:[in partner]],0),FALSE)</f>
        <v>#N/A</v>
      </c>
      <c r="K345" t="e">
        <f>VLOOKUP($E345,Facilities!$B:$W,MATCH(K$2,Table1[[#Headers],[Facility Name]:[in partner]],0),FALSE)</f>
        <v>#N/A</v>
      </c>
      <c r="L345" t="e">
        <f>VLOOKUP($E345,Facilities!$B:$W,MATCH(L$2,Table1[[#Headers],[Facility Name]:[in partner]],0),FALSE)</f>
        <v>#N/A</v>
      </c>
      <c r="M345" t="e">
        <f>VLOOKUP($E345,Facilities!$B:$W,MATCH(M$2,Table1[[#Headers],[Facility Name]:[in partner]],0),FALSE)</f>
        <v>#N/A</v>
      </c>
      <c r="N345" t="e">
        <f>VLOOKUP($E345,Facilities!$B:$W,MATCH(N$2,Table1[[#Headers],[Facility Name]:[in partner]],0),FALSE)</f>
        <v>#N/A</v>
      </c>
      <c r="O345" t="e">
        <f>VLOOKUP($E345,Facilities!$B:$W,MATCH(O$2,Table1[[#Headers],[Facility Name]:[in partner]],0),FALSE)</f>
        <v>#N/A</v>
      </c>
      <c r="P345" t="e">
        <f>VLOOKUP($E345,Facilities!$B:$W,MATCH(P$2,Table1[[#Headers],[Facility Name]:[in partner]],0),FALSE)</f>
        <v>#N/A</v>
      </c>
      <c r="Q345" t="e">
        <f>VLOOKUP($E345,Facilities!$B:$W,MATCH(Q$2,Table1[[#Headers],[Facility Name]:[in partner]],0),FALSE)</f>
        <v>#N/A</v>
      </c>
      <c r="R345" t="e">
        <f>VLOOKUP($E345,Facilities!$B:$W,MATCH(R$2,Table1[[#Headers],[Facility Name]:[in partner]],0),FALSE)</f>
        <v>#N/A</v>
      </c>
      <c r="S345" t="e">
        <f>VLOOKUP($E345,Facilities!$B:$W,MATCH(S$2,Table1[[#Headers],[Facility Name]:[in partner]],0),FALSE)</f>
        <v>#N/A</v>
      </c>
      <c r="T345" t="e">
        <f>VLOOKUP($E345,Facilities!$B:$W,MATCH(T$2,Table1[[#Headers],[Facility Name]:[in partner]],0),FALSE)</f>
        <v>#N/A</v>
      </c>
      <c r="U345" t="e">
        <f>VLOOKUP($E345,Facilities!$B:$W,MATCH(U$2,Table1[[#Headers],[Facility Name]:[in partner]],0),FALSE)</f>
        <v>#N/A</v>
      </c>
      <c r="V345" t="e">
        <f>VLOOKUP($E345,Facilities!$B:$W,MATCH(V$2,Table1[[#Headers],[Facility Name]:[in partner]],0),FALSE)</f>
        <v>#N/A</v>
      </c>
      <c r="W345" t="e">
        <f>VLOOKUP($E345,Facilities!$B:$W,MATCH(W$2,Table1[[#Headers],[Facility Name]:[in partner]],0),FALSE)</f>
        <v>#N/A</v>
      </c>
      <c r="X345" t="e">
        <f>VLOOKUP($E345,Facilities!$B:$W,MATCH(X$2,Table1[[#Headers],[Facility Name]:[in partner]],0),FALSE)</f>
        <v>#N/A</v>
      </c>
    </row>
    <row r="346" spans="1:24">
      <c r="A346" s="6" t="s">
        <v>1754</v>
      </c>
      <c r="B346" s="6" t="s">
        <v>1754</v>
      </c>
      <c r="C346" s="6" t="s">
        <v>960</v>
      </c>
      <c r="D346" s="6" t="s">
        <v>981</v>
      </c>
      <c r="E346" s="6" t="s">
        <v>748</v>
      </c>
      <c r="F346" t="e">
        <f>VLOOKUP($E346,Facilities!$B:$W,MATCH(F$2,Table1[[#Headers],[Facility Name]:[in partner]],0),FALSE)</f>
        <v>#N/A</v>
      </c>
      <c r="G346" t="e">
        <f>VLOOKUP($E346,Facilities!$B:$W,MATCH(G$2,Table1[[#Headers],[Facility Name]:[in partner]],0),FALSE)</f>
        <v>#N/A</v>
      </c>
      <c r="H346" t="e">
        <f>VLOOKUP($E346,Facilities!$B:$W,MATCH(H$2,Table1[[#Headers],[Facility Name]:[in partner]],0),FALSE)</f>
        <v>#N/A</v>
      </c>
      <c r="I346" t="e">
        <f>VLOOKUP($E346,Facilities!$B:$W,MATCH(I$2,Table1[[#Headers],[Facility Name]:[in partner]],0),FALSE)</f>
        <v>#N/A</v>
      </c>
      <c r="J346" t="e">
        <f>VLOOKUP($E346,Facilities!$B:$W,MATCH(J$2,Table1[[#Headers],[Facility Name]:[in partner]],0),FALSE)</f>
        <v>#N/A</v>
      </c>
      <c r="K346" t="e">
        <f>VLOOKUP($E346,Facilities!$B:$W,MATCH(K$2,Table1[[#Headers],[Facility Name]:[in partner]],0),FALSE)</f>
        <v>#N/A</v>
      </c>
      <c r="L346" t="e">
        <f>VLOOKUP($E346,Facilities!$B:$W,MATCH(L$2,Table1[[#Headers],[Facility Name]:[in partner]],0),FALSE)</f>
        <v>#N/A</v>
      </c>
      <c r="M346" t="e">
        <f>VLOOKUP($E346,Facilities!$B:$W,MATCH(M$2,Table1[[#Headers],[Facility Name]:[in partner]],0),FALSE)</f>
        <v>#N/A</v>
      </c>
      <c r="N346" t="e">
        <f>VLOOKUP($E346,Facilities!$B:$W,MATCH(N$2,Table1[[#Headers],[Facility Name]:[in partner]],0),FALSE)</f>
        <v>#N/A</v>
      </c>
      <c r="O346" t="e">
        <f>VLOOKUP($E346,Facilities!$B:$W,MATCH(O$2,Table1[[#Headers],[Facility Name]:[in partner]],0),FALSE)</f>
        <v>#N/A</v>
      </c>
      <c r="P346" t="e">
        <f>VLOOKUP($E346,Facilities!$B:$W,MATCH(P$2,Table1[[#Headers],[Facility Name]:[in partner]],0),FALSE)</f>
        <v>#N/A</v>
      </c>
      <c r="Q346" t="e">
        <f>VLOOKUP($E346,Facilities!$B:$W,MATCH(Q$2,Table1[[#Headers],[Facility Name]:[in partner]],0),FALSE)</f>
        <v>#N/A</v>
      </c>
      <c r="R346" t="e">
        <f>VLOOKUP($E346,Facilities!$B:$W,MATCH(R$2,Table1[[#Headers],[Facility Name]:[in partner]],0),FALSE)</f>
        <v>#N/A</v>
      </c>
      <c r="S346" t="e">
        <f>VLOOKUP($E346,Facilities!$B:$W,MATCH(S$2,Table1[[#Headers],[Facility Name]:[in partner]],0),FALSE)</f>
        <v>#N/A</v>
      </c>
      <c r="T346" t="e">
        <f>VLOOKUP($E346,Facilities!$B:$W,MATCH(T$2,Table1[[#Headers],[Facility Name]:[in partner]],0),FALSE)</f>
        <v>#N/A</v>
      </c>
      <c r="U346" t="e">
        <f>VLOOKUP($E346,Facilities!$B:$W,MATCH(U$2,Table1[[#Headers],[Facility Name]:[in partner]],0),FALSE)</f>
        <v>#N/A</v>
      </c>
      <c r="V346" t="e">
        <f>VLOOKUP($E346,Facilities!$B:$W,MATCH(V$2,Table1[[#Headers],[Facility Name]:[in partner]],0),FALSE)</f>
        <v>#N/A</v>
      </c>
      <c r="W346" t="e">
        <f>VLOOKUP($E346,Facilities!$B:$W,MATCH(W$2,Table1[[#Headers],[Facility Name]:[in partner]],0),FALSE)</f>
        <v>#N/A</v>
      </c>
      <c r="X346" t="e">
        <f>VLOOKUP($E346,Facilities!$B:$W,MATCH(X$2,Table1[[#Headers],[Facility Name]:[in partner]],0),FALSE)</f>
        <v>#N/A</v>
      </c>
    </row>
    <row r="347" spans="1:24">
      <c r="A347" s="6" t="s">
        <v>1755</v>
      </c>
      <c r="B347" s="6" t="s">
        <v>1755</v>
      </c>
      <c r="C347" s="6" t="s">
        <v>973</v>
      </c>
      <c r="D347" s="6" t="s">
        <v>957</v>
      </c>
      <c r="E347" s="6" t="s">
        <v>284</v>
      </c>
      <c r="F347" t="str">
        <f>VLOOKUP($E347,Facilities!$B:$W,MATCH(F$2,Table1[[#Headers],[Facility Name]:[in partner]],0),FALSE)</f>
        <v>Cnr Bald Hill and Waiuku Road</v>
      </c>
      <c r="G347" t="str">
        <f>VLOOKUP($E347,Facilities!$B:$W,MATCH(G$2,Table1[[#Headers],[Facility Name]:[in partner]],0),FALSE)</f>
        <v>Franklin</v>
      </c>
      <c r="H347" t="str">
        <f>VLOOKUP($E347,Facilities!$B:$W,MATCH(H$2,Table1[[#Headers],[Facility Name]:[in partner]],0),FALSE)</f>
        <v>Community owned</v>
      </c>
      <c r="I347" t="str">
        <f>VLOOKUP($E347,Facilities!$B:$W,MATCH(I$2,Table1[[#Headers],[Facility Name]:[in partner]],0),FALSE)</f>
        <v>Connected Communities</v>
      </c>
      <c r="J347" t="str">
        <f>VLOOKUP($E347,Facilities!$B:$W,MATCH(J$2,Table1[[#Headers],[Facility Name]:[in partner]],0),FALSE)</f>
        <v>Community led</v>
      </c>
      <c r="K347" t="str">
        <f>VLOOKUP($E347,Facilities!$B:$W,MATCH(K$2,Table1[[#Headers],[Facility Name]:[in partner]],0),FALSE)</f>
        <v>Rural Hall</v>
      </c>
      <c r="L347" t="str">
        <f>VLOOKUP($E347,Facilities!$B:$W,MATCH(L$2,Table1[[#Headers],[Facility Name]:[in partner]],0),FALSE)</f>
        <v>Y</v>
      </c>
      <c r="M347" t="str">
        <f>VLOOKUP($E347,Facilities!$B:$W,MATCH(M$2,Table1[[#Headers],[Facility Name]:[in partner]],0),FALSE)</f>
        <v>Funding agreement</v>
      </c>
      <c r="N347">
        <f>VLOOKUP($E347,Facilities!$B:$W,MATCH(N$2,Table1[[#Headers],[Facility Name]:[in partner]],0),FALSE)</f>
        <v>0</v>
      </c>
      <c r="O347" t="str">
        <f>VLOOKUP($E347,Facilities!$B:$W,MATCH(O$2,Table1[[#Headers],[Facility Name]:[in partner]],0),FALSE)</f>
        <v>Place &amp; Partner Specialists (Community)</v>
      </c>
      <c r="P347">
        <f>VLOOKUP($E347,Facilities!$B:$W,MATCH(P$2,Table1[[#Headers],[Facility Name]:[in partner]],0),FALSE)</f>
        <v>0</v>
      </c>
      <c r="Q347">
        <f>VLOOKUP($E347,Facilities!$B:$W,MATCH(Q$2,Table1[[#Headers],[Facility Name]:[in partner]],0),FALSE)</f>
        <v>0</v>
      </c>
      <c r="R347">
        <f>VLOOKUP($E347,Facilities!$B:$W,MATCH(R$2,Table1[[#Headers],[Facility Name]:[in partner]],0),FALSE)</f>
        <v>0</v>
      </c>
      <c r="S347">
        <f>VLOOKUP($E347,Facilities!$B:$W,MATCH(S$2,Table1[[#Headers],[Facility Name]:[in partner]],0),FALSE)</f>
        <v>0</v>
      </c>
      <c r="T347" t="str">
        <f>VLOOKUP($E347,Facilities!$B:$W,MATCH(T$2,Table1[[#Headers],[Facility Name]:[in partner]],0),FALSE)</f>
        <v>Y</v>
      </c>
      <c r="U347">
        <f>VLOOKUP($E347,Facilities!$B:$W,MATCH(U$2,Table1[[#Headers],[Facility Name]:[in partner]],0),FALSE)</f>
        <v>0</v>
      </c>
      <c r="V347" t="str">
        <f>VLOOKUP($E347,Facilities!$B:$W,MATCH(V$2,Table1[[#Headers],[Facility Name]:[in partner]],0),FALSE)</f>
        <v>Pukeoware Hall</v>
      </c>
      <c r="W347" t="str">
        <f>VLOOKUP($E347,Facilities!$B:$W,MATCH(W$2,Table1[[#Headers],[Facility Name]:[in partner]],0),FALSE)</f>
        <v>N</v>
      </c>
      <c r="X347" t="str">
        <f>VLOOKUP($E347,Facilities!$B:$W,MATCH(X$2,Table1[[#Headers],[Facility Name]:[in partner]],0),FALSE)</f>
        <v>Pukeoware Hall</v>
      </c>
    </row>
    <row r="348" spans="1:24">
      <c r="A348" s="6" t="s">
        <v>1756</v>
      </c>
      <c r="B348" s="6" t="s">
        <v>1756</v>
      </c>
      <c r="C348" s="6" t="s">
        <v>973</v>
      </c>
      <c r="D348" s="6" t="s">
        <v>957</v>
      </c>
      <c r="E348" s="6" t="s">
        <v>528</v>
      </c>
      <c r="F348" t="e">
        <f>VLOOKUP($E348,Facilities!$B:$W,MATCH(F$2,Table1[[#Headers],[Facility Name]:[in partner]],0),FALSE)</f>
        <v>#N/A</v>
      </c>
      <c r="G348" t="e">
        <f>VLOOKUP($E348,Facilities!$B:$W,MATCH(G$2,Table1[[#Headers],[Facility Name]:[in partner]],0),FALSE)</f>
        <v>#N/A</v>
      </c>
      <c r="H348" t="e">
        <f>VLOOKUP($E348,Facilities!$B:$W,MATCH(H$2,Table1[[#Headers],[Facility Name]:[in partner]],0),FALSE)</f>
        <v>#N/A</v>
      </c>
      <c r="I348" t="e">
        <f>VLOOKUP($E348,Facilities!$B:$W,MATCH(I$2,Table1[[#Headers],[Facility Name]:[in partner]],0),FALSE)</f>
        <v>#N/A</v>
      </c>
      <c r="J348" t="e">
        <f>VLOOKUP($E348,Facilities!$B:$W,MATCH(J$2,Table1[[#Headers],[Facility Name]:[in partner]],0),FALSE)</f>
        <v>#N/A</v>
      </c>
      <c r="K348" t="e">
        <f>VLOOKUP($E348,Facilities!$B:$W,MATCH(K$2,Table1[[#Headers],[Facility Name]:[in partner]],0),FALSE)</f>
        <v>#N/A</v>
      </c>
      <c r="L348" t="e">
        <f>VLOOKUP($E348,Facilities!$B:$W,MATCH(L$2,Table1[[#Headers],[Facility Name]:[in partner]],0),FALSE)</f>
        <v>#N/A</v>
      </c>
      <c r="M348" t="e">
        <f>VLOOKUP($E348,Facilities!$B:$W,MATCH(M$2,Table1[[#Headers],[Facility Name]:[in partner]],0),FALSE)</f>
        <v>#N/A</v>
      </c>
      <c r="N348" t="e">
        <f>VLOOKUP($E348,Facilities!$B:$W,MATCH(N$2,Table1[[#Headers],[Facility Name]:[in partner]],0),FALSE)</f>
        <v>#N/A</v>
      </c>
      <c r="O348" t="e">
        <f>VLOOKUP($E348,Facilities!$B:$W,MATCH(O$2,Table1[[#Headers],[Facility Name]:[in partner]],0),FALSE)</f>
        <v>#N/A</v>
      </c>
      <c r="P348" t="e">
        <f>VLOOKUP($E348,Facilities!$B:$W,MATCH(P$2,Table1[[#Headers],[Facility Name]:[in partner]],0),FALSE)</f>
        <v>#N/A</v>
      </c>
      <c r="Q348" t="e">
        <f>VLOOKUP($E348,Facilities!$B:$W,MATCH(Q$2,Table1[[#Headers],[Facility Name]:[in partner]],0),FALSE)</f>
        <v>#N/A</v>
      </c>
      <c r="R348" t="e">
        <f>VLOOKUP($E348,Facilities!$B:$W,MATCH(R$2,Table1[[#Headers],[Facility Name]:[in partner]],0),FALSE)</f>
        <v>#N/A</v>
      </c>
      <c r="S348" t="e">
        <f>VLOOKUP($E348,Facilities!$B:$W,MATCH(S$2,Table1[[#Headers],[Facility Name]:[in partner]],0),FALSE)</f>
        <v>#N/A</v>
      </c>
      <c r="T348" t="e">
        <f>VLOOKUP($E348,Facilities!$B:$W,MATCH(T$2,Table1[[#Headers],[Facility Name]:[in partner]],0),FALSE)</f>
        <v>#N/A</v>
      </c>
      <c r="U348" t="e">
        <f>VLOOKUP($E348,Facilities!$B:$W,MATCH(U$2,Table1[[#Headers],[Facility Name]:[in partner]],0),FALSE)</f>
        <v>#N/A</v>
      </c>
      <c r="V348" t="e">
        <f>VLOOKUP($E348,Facilities!$B:$W,MATCH(V$2,Table1[[#Headers],[Facility Name]:[in partner]],0),FALSE)</f>
        <v>#N/A</v>
      </c>
      <c r="W348" t="e">
        <f>VLOOKUP($E348,Facilities!$B:$W,MATCH(W$2,Table1[[#Headers],[Facility Name]:[in partner]],0),FALSE)</f>
        <v>#N/A</v>
      </c>
      <c r="X348" t="e">
        <f>VLOOKUP($E348,Facilities!$B:$W,MATCH(X$2,Table1[[#Headers],[Facility Name]:[in partner]],0),FALSE)</f>
        <v>#N/A</v>
      </c>
    </row>
    <row r="349" spans="1:24">
      <c r="A349" s="6" t="s">
        <v>1757</v>
      </c>
      <c r="B349" s="6" t="s">
        <v>1757</v>
      </c>
      <c r="C349" s="6" t="s">
        <v>960</v>
      </c>
      <c r="D349" s="6" t="s">
        <v>957</v>
      </c>
      <c r="E349" s="6" t="s">
        <v>122</v>
      </c>
      <c r="F349" t="str">
        <f>VLOOKUP($E349,Facilities!$B:$W,MATCH(F$2,Table1[[#Headers],[Facility Name]:[in partner]],0),FALSE)</f>
        <v>Glenfield and Bentley Avenue</v>
      </c>
      <c r="G349" t="str">
        <f>VLOOKUP($E349,Facilities!$B:$W,MATCH(G$2,Table1[[#Headers],[Facility Name]:[in partner]],0),FALSE)</f>
        <v>Kaipatiki</v>
      </c>
      <c r="H349" t="str">
        <f>VLOOKUP($E349,Facilities!$B:$W,MATCH(H$2,Table1[[#Headers],[Facility Name]:[in partner]],0),FALSE)</f>
        <v>Community owned</v>
      </c>
      <c r="I349" t="str">
        <f>VLOOKUP($E349,Facilities!$B:$W,MATCH(I$2,Table1[[#Headers],[Facility Name]:[in partner]],0),FALSE)</f>
        <v>Connected Communities</v>
      </c>
      <c r="J349" t="str">
        <f>VLOOKUP($E349,Facilities!$B:$W,MATCH(J$2,Table1[[#Headers],[Facility Name]:[in partner]],0),FALSE)</f>
        <v>Community led</v>
      </c>
      <c r="K349" t="str">
        <f>VLOOKUP($E349,Facilities!$B:$W,MATCH(K$2,Table1[[#Headers],[Facility Name]:[in partner]],0),FALSE)</f>
        <v>Community Centre</v>
      </c>
      <c r="L349" t="str">
        <f>VLOOKUP($E349,Facilities!$B:$W,MATCH(L$2,Table1[[#Headers],[Facility Name]:[in partner]],0),FALSE)</f>
        <v>Y</v>
      </c>
      <c r="M349" t="str">
        <f>VLOOKUP($E349,Facilities!$B:$W,MATCH(M$2,Table1[[#Headers],[Facility Name]:[in partner]],0),FALSE)</f>
        <v>Service agreement</v>
      </c>
      <c r="N349">
        <f>VLOOKUP($E349,Facilities!$B:$W,MATCH(N$2,Table1[[#Headers],[Facility Name]:[in partner]],0),FALSE)</f>
        <v>0</v>
      </c>
      <c r="O349" t="str">
        <f>VLOOKUP($E349,Facilities!$B:$W,MATCH(O$2,Table1[[#Headers],[Facility Name]:[in partner]],0),FALSE)</f>
        <v>Place &amp; Partner Specialists (Community)</v>
      </c>
      <c r="P349" t="str">
        <f>VLOOKUP($E349,Facilities!$B:$W,MATCH(P$2,Table1[[#Headers],[Facility Name]:[in partner]],0),FALSE)</f>
        <v>Y</v>
      </c>
      <c r="Q349">
        <f>VLOOKUP($E349,Facilities!$B:$W,MATCH(Q$2,Table1[[#Headers],[Facility Name]:[in partner]],0),FALSE)</f>
        <v>0</v>
      </c>
      <c r="R349">
        <f>VLOOKUP($E349,Facilities!$B:$W,MATCH(R$2,Table1[[#Headers],[Facility Name]:[in partner]],0),FALSE)</f>
        <v>0</v>
      </c>
      <c r="S349">
        <f>VLOOKUP($E349,Facilities!$B:$W,MATCH(S$2,Table1[[#Headers],[Facility Name]:[in partner]],0),FALSE)</f>
        <v>0</v>
      </c>
      <c r="T349">
        <f>VLOOKUP($E349,Facilities!$B:$W,MATCH(T$2,Table1[[#Headers],[Facility Name]:[in partner]],0),FALSE)</f>
        <v>0</v>
      </c>
      <c r="U349">
        <f>VLOOKUP($E349,Facilities!$B:$W,MATCH(U$2,Table1[[#Headers],[Facility Name]:[in partner]],0),FALSE)</f>
        <v>0</v>
      </c>
      <c r="V349" t="str">
        <f>VLOOKUP($E349,Facilities!$B:$W,MATCH(V$2,Table1[[#Headers],[Facility Name]:[in partner]],0),FALSE)</f>
        <v>Glenfield Community Centre</v>
      </c>
      <c r="W349" t="str">
        <f>VLOOKUP($E349,Facilities!$B:$W,MATCH(W$2,Table1[[#Headers],[Facility Name]:[in partner]],0),FALSE)</f>
        <v>N</v>
      </c>
      <c r="X349" t="str">
        <f>VLOOKUP($E349,Facilities!$B:$W,MATCH(X$2,Table1[[#Headers],[Facility Name]:[in partner]],0),FALSE)</f>
        <v>Glenfield Community Centre</v>
      </c>
    </row>
    <row r="350" spans="1:24">
      <c r="A350" s="6" t="s">
        <v>1758</v>
      </c>
      <c r="B350" s="6" t="s">
        <v>1758</v>
      </c>
      <c r="C350" s="6" t="s">
        <v>973</v>
      </c>
      <c r="D350" s="6" t="s">
        <v>981</v>
      </c>
      <c r="E350" s="6" t="s">
        <v>143</v>
      </c>
      <c r="F350" t="str">
        <f>VLOOKUP($E350,Facilities!$B:$W,MATCH(F$2,Table1[[#Headers],[Facility Name]:[in partner]],0),FALSE)</f>
        <v>1258 Huia Road</v>
      </c>
      <c r="G350" t="str">
        <f>VLOOKUP($E350,Facilities!$B:$W,MATCH(G$2,Table1[[#Headers],[Facility Name]:[in partner]],0),FALSE)</f>
        <v>Waitakere Ranges</v>
      </c>
      <c r="H350" t="str">
        <f>VLOOKUP($E350,Facilities!$B:$W,MATCH(H$2,Table1[[#Headers],[Facility Name]:[in partner]],0),FALSE)</f>
        <v>Community owned</v>
      </c>
      <c r="I350" t="str">
        <f>VLOOKUP($E350,Facilities!$B:$W,MATCH(I$2,Table1[[#Headers],[Facility Name]:[in partner]],0),FALSE)</f>
        <v>Connected Communities</v>
      </c>
      <c r="J350" t="str">
        <f>VLOOKUP($E350,Facilities!$B:$W,MATCH(J$2,Table1[[#Headers],[Facility Name]:[in partner]],0),FALSE)</f>
        <v>Community led</v>
      </c>
      <c r="K350" t="str">
        <f>VLOOKUP($E350,Facilities!$B:$W,MATCH(K$2,Table1[[#Headers],[Facility Name]:[in partner]],0),FALSE)</f>
        <v>Rural Hall</v>
      </c>
      <c r="L350" t="str">
        <f>VLOOKUP($E350,Facilities!$B:$W,MATCH(L$2,Table1[[#Headers],[Facility Name]:[in partner]],0),FALSE)</f>
        <v>Y</v>
      </c>
      <c r="M350" t="str">
        <f>VLOOKUP($E350,Facilities!$B:$W,MATCH(M$2,Table1[[#Headers],[Facility Name]:[in partner]],0),FALSE)</f>
        <v>Funding agreement</v>
      </c>
      <c r="N350">
        <f>VLOOKUP($E350,Facilities!$B:$W,MATCH(N$2,Table1[[#Headers],[Facility Name]:[in partner]],0),FALSE)</f>
        <v>0</v>
      </c>
      <c r="O350" t="str">
        <f>VLOOKUP($E350,Facilities!$B:$W,MATCH(O$2,Table1[[#Headers],[Facility Name]:[in partner]],0),FALSE)</f>
        <v>Place &amp; Partner Specialists (Community)</v>
      </c>
      <c r="P350">
        <f>VLOOKUP($E350,Facilities!$B:$W,MATCH(P$2,Table1[[#Headers],[Facility Name]:[in partner]],0),FALSE)</f>
        <v>0</v>
      </c>
      <c r="Q350">
        <f>VLOOKUP($E350,Facilities!$B:$W,MATCH(Q$2,Table1[[#Headers],[Facility Name]:[in partner]],0),FALSE)</f>
        <v>0</v>
      </c>
      <c r="R350">
        <f>VLOOKUP($E350,Facilities!$B:$W,MATCH(R$2,Table1[[#Headers],[Facility Name]:[in partner]],0),FALSE)</f>
        <v>0</v>
      </c>
      <c r="S350">
        <f>VLOOKUP($E350,Facilities!$B:$W,MATCH(S$2,Table1[[#Headers],[Facility Name]:[in partner]],0),FALSE)</f>
        <v>0</v>
      </c>
      <c r="T350" t="str">
        <f>VLOOKUP($E350,Facilities!$B:$W,MATCH(T$2,Table1[[#Headers],[Facility Name]:[in partner]],0),FALSE)</f>
        <v>Y</v>
      </c>
      <c r="U350">
        <f>VLOOKUP($E350,Facilities!$B:$W,MATCH(U$2,Table1[[#Headers],[Facility Name]:[in partner]],0),FALSE)</f>
        <v>0</v>
      </c>
      <c r="V350" t="str">
        <f>VLOOKUP($E350,Facilities!$B:$W,MATCH(V$2,Table1[[#Headers],[Facility Name]:[in partner]],0),FALSE)</f>
        <v>Huia Hall</v>
      </c>
      <c r="W350" t="str">
        <f>VLOOKUP($E350,Facilities!$B:$W,MATCH(W$2,Table1[[#Headers],[Facility Name]:[in partner]],0),FALSE)</f>
        <v>N</v>
      </c>
      <c r="X350" t="str">
        <f>VLOOKUP($E350,Facilities!$B:$W,MATCH(X$2,Table1[[#Headers],[Facility Name]:[in partner]],0),FALSE)</f>
        <v>Huia Hall</v>
      </c>
    </row>
    <row r="351" spans="1:24">
      <c r="A351" s="6" t="s">
        <v>1759</v>
      </c>
      <c r="B351" s="6" t="s">
        <v>1759</v>
      </c>
      <c r="C351" s="6" t="s">
        <v>973</v>
      </c>
      <c r="D351" s="6" t="s">
        <v>957</v>
      </c>
      <c r="E351" s="6" t="s">
        <v>287</v>
      </c>
      <c r="F351" t="str">
        <f>VLOOKUP($E351,Facilities!$B:$W,MATCH(F$2,Table1[[#Headers],[Facility Name]:[in partner]],0),FALSE)</f>
        <v>13 Maher Road</v>
      </c>
      <c r="G351" t="str">
        <f>VLOOKUP($E351,Facilities!$B:$W,MATCH(G$2,Table1[[#Headers],[Facility Name]:[in partner]],0),FALSE)</f>
        <v>Franklin</v>
      </c>
      <c r="H351" t="str">
        <f>VLOOKUP($E351,Facilities!$B:$W,MATCH(H$2,Table1[[#Headers],[Facility Name]:[in partner]],0),FALSE)</f>
        <v>Community owned</v>
      </c>
      <c r="I351" t="str">
        <f>VLOOKUP($E351,Facilities!$B:$W,MATCH(I$2,Table1[[#Headers],[Facility Name]:[in partner]],0),FALSE)</f>
        <v>Connected Communities</v>
      </c>
      <c r="J351" t="str">
        <f>VLOOKUP($E351,Facilities!$B:$W,MATCH(J$2,Table1[[#Headers],[Facility Name]:[in partner]],0),FALSE)</f>
        <v>Community led</v>
      </c>
      <c r="K351" t="str">
        <f>VLOOKUP($E351,Facilities!$B:$W,MATCH(K$2,Table1[[#Headers],[Facility Name]:[in partner]],0),FALSE)</f>
        <v>Rural Hall</v>
      </c>
      <c r="L351" t="str">
        <f>VLOOKUP($E351,Facilities!$B:$W,MATCH(L$2,Table1[[#Headers],[Facility Name]:[in partner]],0),FALSE)</f>
        <v>Y</v>
      </c>
      <c r="M351" t="str">
        <f>VLOOKUP($E351,Facilities!$B:$W,MATCH(M$2,Table1[[#Headers],[Facility Name]:[in partner]],0),FALSE)</f>
        <v>Funding agreement</v>
      </c>
      <c r="N351">
        <f>VLOOKUP($E351,Facilities!$B:$W,MATCH(N$2,Table1[[#Headers],[Facility Name]:[in partner]],0),FALSE)</f>
        <v>0</v>
      </c>
      <c r="O351" t="str">
        <f>VLOOKUP($E351,Facilities!$B:$W,MATCH(O$2,Table1[[#Headers],[Facility Name]:[in partner]],0),FALSE)</f>
        <v>Place &amp; Partner Specialists (Community)</v>
      </c>
      <c r="P351">
        <f>VLOOKUP($E351,Facilities!$B:$W,MATCH(P$2,Table1[[#Headers],[Facility Name]:[in partner]],0),FALSE)</f>
        <v>0</v>
      </c>
      <c r="Q351">
        <f>VLOOKUP($E351,Facilities!$B:$W,MATCH(Q$2,Table1[[#Headers],[Facility Name]:[in partner]],0),FALSE)</f>
        <v>0</v>
      </c>
      <c r="R351">
        <f>VLOOKUP($E351,Facilities!$B:$W,MATCH(R$2,Table1[[#Headers],[Facility Name]:[in partner]],0),FALSE)</f>
        <v>0</v>
      </c>
      <c r="S351">
        <f>VLOOKUP($E351,Facilities!$B:$W,MATCH(S$2,Table1[[#Headers],[Facility Name]:[in partner]],0),FALSE)</f>
        <v>0</v>
      </c>
      <c r="T351" t="str">
        <f>VLOOKUP($E351,Facilities!$B:$W,MATCH(T$2,Table1[[#Headers],[Facility Name]:[in partner]],0),FALSE)</f>
        <v>Y</v>
      </c>
      <c r="U351">
        <f>VLOOKUP($E351,Facilities!$B:$W,MATCH(U$2,Table1[[#Headers],[Facility Name]:[in partner]],0),FALSE)</f>
        <v>0</v>
      </c>
      <c r="V351" t="str">
        <f>VLOOKUP($E351,Facilities!$B:$W,MATCH(V$2,Table1[[#Headers],[Facility Name]:[in partner]],0),FALSE)</f>
        <v>Ramarama Hall</v>
      </c>
      <c r="W351" t="str">
        <f>VLOOKUP($E351,Facilities!$B:$W,MATCH(W$2,Table1[[#Headers],[Facility Name]:[in partner]],0),FALSE)</f>
        <v>N</v>
      </c>
      <c r="X351" t="str">
        <f>VLOOKUP($E351,Facilities!$B:$W,MATCH(X$2,Table1[[#Headers],[Facility Name]:[in partner]],0),FALSE)</f>
        <v>Ramarama Hall</v>
      </c>
    </row>
    <row r="352" spans="1:24">
      <c r="A352" s="6" t="s">
        <v>1760</v>
      </c>
      <c r="B352" s="6" t="s">
        <v>1760</v>
      </c>
      <c r="C352" s="6" t="s">
        <v>960</v>
      </c>
      <c r="D352" s="6" t="s">
        <v>957</v>
      </c>
      <c r="E352" s="6" t="s">
        <v>1761</v>
      </c>
      <c r="F352" t="e">
        <f>VLOOKUP($E352,Facilities!$B:$W,MATCH(F$2,Table1[[#Headers],[Facility Name]:[in partner]],0),FALSE)</f>
        <v>#N/A</v>
      </c>
      <c r="G352" t="e">
        <f>VLOOKUP($E352,Facilities!$B:$W,MATCH(G$2,Table1[[#Headers],[Facility Name]:[in partner]],0),FALSE)</f>
        <v>#N/A</v>
      </c>
      <c r="H352" t="e">
        <f>VLOOKUP($E352,Facilities!$B:$W,MATCH(H$2,Table1[[#Headers],[Facility Name]:[in partner]],0),FALSE)</f>
        <v>#N/A</v>
      </c>
      <c r="I352" t="e">
        <f>VLOOKUP($E352,Facilities!$B:$W,MATCH(I$2,Table1[[#Headers],[Facility Name]:[in partner]],0),FALSE)</f>
        <v>#N/A</v>
      </c>
      <c r="J352" t="e">
        <f>VLOOKUP($E352,Facilities!$B:$W,MATCH(J$2,Table1[[#Headers],[Facility Name]:[in partner]],0),FALSE)</f>
        <v>#N/A</v>
      </c>
      <c r="K352" t="e">
        <f>VLOOKUP($E352,Facilities!$B:$W,MATCH(K$2,Table1[[#Headers],[Facility Name]:[in partner]],0),FALSE)</f>
        <v>#N/A</v>
      </c>
      <c r="L352" t="e">
        <f>VLOOKUP($E352,Facilities!$B:$W,MATCH(L$2,Table1[[#Headers],[Facility Name]:[in partner]],0),FALSE)</f>
        <v>#N/A</v>
      </c>
      <c r="M352" t="e">
        <f>VLOOKUP($E352,Facilities!$B:$W,MATCH(M$2,Table1[[#Headers],[Facility Name]:[in partner]],0),FALSE)</f>
        <v>#N/A</v>
      </c>
      <c r="N352" t="e">
        <f>VLOOKUP($E352,Facilities!$B:$W,MATCH(N$2,Table1[[#Headers],[Facility Name]:[in partner]],0),FALSE)</f>
        <v>#N/A</v>
      </c>
      <c r="O352" t="e">
        <f>VLOOKUP($E352,Facilities!$B:$W,MATCH(O$2,Table1[[#Headers],[Facility Name]:[in partner]],0),FALSE)</f>
        <v>#N/A</v>
      </c>
      <c r="P352" t="e">
        <f>VLOOKUP($E352,Facilities!$B:$W,MATCH(P$2,Table1[[#Headers],[Facility Name]:[in partner]],0),FALSE)</f>
        <v>#N/A</v>
      </c>
      <c r="Q352" t="e">
        <f>VLOOKUP($E352,Facilities!$B:$W,MATCH(Q$2,Table1[[#Headers],[Facility Name]:[in partner]],0),FALSE)</f>
        <v>#N/A</v>
      </c>
      <c r="R352" t="e">
        <f>VLOOKUP($E352,Facilities!$B:$W,MATCH(R$2,Table1[[#Headers],[Facility Name]:[in partner]],0),FALSE)</f>
        <v>#N/A</v>
      </c>
      <c r="S352" t="e">
        <f>VLOOKUP($E352,Facilities!$B:$W,MATCH(S$2,Table1[[#Headers],[Facility Name]:[in partner]],0),FALSE)</f>
        <v>#N/A</v>
      </c>
      <c r="T352" t="e">
        <f>VLOOKUP($E352,Facilities!$B:$W,MATCH(T$2,Table1[[#Headers],[Facility Name]:[in partner]],0),FALSE)</f>
        <v>#N/A</v>
      </c>
      <c r="U352" t="e">
        <f>VLOOKUP($E352,Facilities!$B:$W,MATCH(U$2,Table1[[#Headers],[Facility Name]:[in partner]],0),FALSE)</f>
        <v>#N/A</v>
      </c>
      <c r="V352" t="e">
        <f>VLOOKUP($E352,Facilities!$B:$W,MATCH(V$2,Table1[[#Headers],[Facility Name]:[in partner]],0),FALSE)</f>
        <v>#N/A</v>
      </c>
      <c r="W352" t="e">
        <f>VLOOKUP($E352,Facilities!$B:$W,MATCH(W$2,Table1[[#Headers],[Facility Name]:[in partner]],0),FALSE)</f>
        <v>#N/A</v>
      </c>
      <c r="X352" t="e">
        <f>VLOOKUP($E352,Facilities!$B:$W,MATCH(X$2,Table1[[#Headers],[Facility Name]:[in partner]],0),FALSE)</f>
        <v>#N/A</v>
      </c>
    </row>
    <row r="353" spans="1:24">
      <c r="A353" s="6" t="s">
        <v>1762</v>
      </c>
      <c r="B353" s="6" t="s">
        <v>1762</v>
      </c>
      <c r="C353" s="6" t="s">
        <v>960</v>
      </c>
      <c r="D353" s="6" t="s">
        <v>957</v>
      </c>
      <c r="E353" s="6" t="s">
        <v>1763</v>
      </c>
      <c r="F353" t="e">
        <f>VLOOKUP($E353,Facilities!$B:$W,MATCH(F$2,Table1[[#Headers],[Facility Name]:[in partner]],0),FALSE)</f>
        <v>#N/A</v>
      </c>
      <c r="G353" t="e">
        <f>VLOOKUP($E353,Facilities!$B:$W,MATCH(G$2,Table1[[#Headers],[Facility Name]:[in partner]],0),FALSE)</f>
        <v>#N/A</v>
      </c>
      <c r="H353" t="e">
        <f>VLOOKUP($E353,Facilities!$B:$W,MATCH(H$2,Table1[[#Headers],[Facility Name]:[in partner]],0),FALSE)</f>
        <v>#N/A</v>
      </c>
      <c r="I353" t="e">
        <f>VLOOKUP($E353,Facilities!$B:$W,MATCH(I$2,Table1[[#Headers],[Facility Name]:[in partner]],0),FALSE)</f>
        <v>#N/A</v>
      </c>
      <c r="J353" t="e">
        <f>VLOOKUP($E353,Facilities!$B:$W,MATCH(J$2,Table1[[#Headers],[Facility Name]:[in partner]],0),FALSE)</f>
        <v>#N/A</v>
      </c>
      <c r="K353" t="e">
        <f>VLOOKUP($E353,Facilities!$B:$W,MATCH(K$2,Table1[[#Headers],[Facility Name]:[in partner]],0),FALSE)</f>
        <v>#N/A</v>
      </c>
      <c r="L353" t="e">
        <f>VLOOKUP($E353,Facilities!$B:$W,MATCH(L$2,Table1[[#Headers],[Facility Name]:[in partner]],0),FALSE)</f>
        <v>#N/A</v>
      </c>
      <c r="M353" t="e">
        <f>VLOOKUP($E353,Facilities!$B:$W,MATCH(M$2,Table1[[#Headers],[Facility Name]:[in partner]],0),FALSE)</f>
        <v>#N/A</v>
      </c>
      <c r="N353" t="e">
        <f>VLOOKUP($E353,Facilities!$B:$W,MATCH(N$2,Table1[[#Headers],[Facility Name]:[in partner]],0),FALSE)</f>
        <v>#N/A</v>
      </c>
      <c r="O353" t="e">
        <f>VLOOKUP($E353,Facilities!$B:$W,MATCH(O$2,Table1[[#Headers],[Facility Name]:[in partner]],0),FALSE)</f>
        <v>#N/A</v>
      </c>
      <c r="P353" t="e">
        <f>VLOOKUP($E353,Facilities!$B:$W,MATCH(P$2,Table1[[#Headers],[Facility Name]:[in partner]],0),FALSE)</f>
        <v>#N/A</v>
      </c>
      <c r="Q353" t="e">
        <f>VLOOKUP($E353,Facilities!$B:$W,MATCH(Q$2,Table1[[#Headers],[Facility Name]:[in partner]],0),FALSE)</f>
        <v>#N/A</v>
      </c>
      <c r="R353" t="e">
        <f>VLOOKUP($E353,Facilities!$B:$W,MATCH(R$2,Table1[[#Headers],[Facility Name]:[in partner]],0),FALSE)</f>
        <v>#N/A</v>
      </c>
      <c r="S353" t="e">
        <f>VLOOKUP($E353,Facilities!$B:$W,MATCH(S$2,Table1[[#Headers],[Facility Name]:[in partner]],0),FALSE)</f>
        <v>#N/A</v>
      </c>
      <c r="T353" t="e">
        <f>VLOOKUP($E353,Facilities!$B:$W,MATCH(T$2,Table1[[#Headers],[Facility Name]:[in partner]],0),FALSE)</f>
        <v>#N/A</v>
      </c>
      <c r="U353" t="e">
        <f>VLOOKUP($E353,Facilities!$B:$W,MATCH(U$2,Table1[[#Headers],[Facility Name]:[in partner]],0),FALSE)</f>
        <v>#N/A</v>
      </c>
      <c r="V353" t="e">
        <f>VLOOKUP($E353,Facilities!$B:$W,MATCH(V$2,Table1[[#Headers],[Facility Name]:[in partner]],0),FALSE)</f>
        <v>#N/A</v>
      </c>
      <c r="W353" t="e">
        <f>VLOOKUP($E353,Facilities!$B:$W,MATCH(W$2,Table1[[#Headers],[Facility Name]:[in partner]],0),FALSE)</f>
        <v>#N/A</v>
      </c>
      <c r="X353" t="e">
        <f>VLOOKUP($E353,Facilities!$B:$W,MATCH(X$2,Table1[[#Headers],[Facility Name]:[in partner]],0),FALSE)</f>
        <v>#N/A</v>
      </c>
    </row>
    <row r="354" spans="1:24">
      <c r="A354" s="6" t="s">
        <v>1764</v>
      </c>
      <c r="B354" s="6" t="s">
        <v>1764</v>
      </c>
      <c r="C354" s="6" t="s">
        <v>973</v>
      </c>
      <c r="D354" s="6" t="s">
        <v>981</v>
      </c>
      <c r="E354" s="6" t="s">
        <v>382</v>
      </c>
      <c r="F354" t="str">
        <f>VLOOKUP($E354,Facilities!$B:$W,MATCH(F$2,Table1[[#Headers],[Facility Name]:[in partner]],0),FALSE)</f>
        <v>37 Township Road</v>
      </c>
      <c r="G354" t="str">
        <f>VLOOKUP($E354,Facilities!$B:$W,MATCH(G$2,Table1[[#Headers],[Facility Name]:[in partner]],0),FALSE)</f>
        <v>Waitakere Ranges</v>
      </c>
      <c r="H354" t="str">
        <f>VLOOKUP($E354,Facilities!$B:$W,MATCH(H$2,Table1[[#Headers],[Facility Name]:[in partner]],0),FALSE)</f>
        <v>Community owned</v>
      </c>
      <c r="I354" t="str">
        <f>VLOOKUP($E354,Facilities!$B:$W,MATCH(I$2,Table1[[#Headers],[Facility Name]:[in partner]],0),FALSE)</f>
        <v>Connected Communities</v>
      </c>
      <c r="J354" t="str">
        <f>VLOOKUP($E354,Facilities!$B:$W,MATCH(J$2,Table1[[#Headers],[Facility Name]:[in partner]],0),FALSE)</f>
        <v>Community led</v>
      </c>
      <c r="K354" t="str">
        <f>VLOOKUP($E354,Facilities!$B:$W,MATCH(K$2,Table1[[#Headers],[Facility Name]:[in partner]],0),FALSE)</f>
        <v>Rural Hall</v>
      </c>
      <c r="L354" t="str">
        <f>VLOOKUP($E354,Facilities!$B:$W,MATCH(L$2,Table1[[#Headers],[Facility Name]:[in partner]],0),FALSE)</f>
        <v>Y</v>
      </c>
      <c r="M354" t="str">
        <f>VLOOKUP($E354,Facilities!$B:$W,MATCH(M$2,Table1[[#Headers],[Facility Name]:[in partner]],0),FALSE)</f>
        <v>Funding agreement</v>
      </c>
      <c r="N354">
        <f>VLOOKUP($E354,Facilities!$B:$W,MATCH(N$2,Table1[[#Headers],[Facility Name]:[in partner]],0),FALSE)</f>
        <v>0</v>
      </c>
      <c r="O354" t="str">
        <f>VLOOKUP($E354,Facilities!$B:$W,MATCH(O$2,Table1[[#Headers],[Facility Name]:[in partner]],0),FALSE)</f>
        <v>Place &amp; Partner Specialists (Community)</v>
      </c>
      <c r="P354">
        <f>VLOOKUP($E354,Facilities!$B:$W,MATCH(P$2,Table1[[#Headers],[Facility Name]:[in partner]],0),FALSE)</f>
        <v>0</v>
      </c>
      <c r="Q354">
        <f>VLOOKUP($E354,Facilities!$B:$W,MATCH(Q$2,Table1[[#Headers],[Facility Name]:[in partner]],0),FALSE)</f>
        <v>0</v>
      </c>
      <c r="R354">
        <f>VLOOKUP($E354,Facilities!$B:$W,MATCH(R$2,Table1[[#Headers],[Facility Name]:[in partner]],0),FALSE)</f>
        <v>0</v>
      </c>
      <c r="S354">
        <f>VLOOKUP($E354,Facilities!$B:$W,MATCH(S$2,Table1[[#Headers],[Facility Name]:[in partner]],0),FALSE)</f>
        <v>0</v>
      </c>
      <c r="T354" t="str">
        <f>VLOOKUP($E354,Facilities!$B:$W,MATCH(T$2,Table1[[#Headers],[Facility Name]:[in partner]],0),FALSE)</f>
        <v>Y</v>
      </c>
      <c r="U354">
        <f>VLOOKUP($E354,Facilities!$B:$W,MATCH(U$2,Table1[[#Headers],[Facility Name]:[in partner]],0),FALSE)</f>
        <v>0</v>
      </c>
      <c r="V354" t="str">
        <f>VLOOKUP($E354,Facilities!$B:$W,MATCH(V$2,Table1[[#Headers],[Facility Name]:[in partner]],0),FALSE)</f>
        <v>Waitakere Township Hall</v>
      </c>
      <c r="W354" t="str">
        <f>VLOOKUP($E354,Facilities!$B:$W,MATCH(W$2,Table1[[#Headers],[Facility Name]:[in partner]],0),FALSE)</f>
        <v>N</v>
      </c>
      <c r="X354" t="str">
        <f>VLOOKUP($E354,Facilities!$B:$W,MATCH(X$2,Table1[[#Headers],[Facility Name]:[in partner]],0),FALSE)</f>
        <v>Waitakere Township Hall</v>
      </c>
    </row>
    <row r="355" spans="1:24">
      <c r="A355" s="6" t="s">
        <v>1765</v>
      </c>
      <c r="B355" s="6" t="s">
        <v>1766</v>
      </c>
      <c r="C355" s="6" t="s">
        <v>963</v>
      </c>
      <c r="D355" s="6" t="s">
        <v>964</v>
      </c>
      <c r="E355" s="6" t="s">
        <v>1767</v>
      </c>
      <c r="F355" t="e">
        <f>VLOOKUP($E355,Facilities!$B:$W,MATCH(F$2,Table1[[#Headers],[Facility Name]:[in partner]],0),FALSE)</f>
        <v>#N/A</v>
      </c>
      <c r="G355" t="e">
        <f>VLOOKUP($E355,Facilities!$B:$W,MATCH(G$2,Table1[[#Headers],[Facility Name]:[in partner]],0),FALSE)</f>
        <v>#N/A</v>
      </c>
      <c r="H355" t="e">
        <f>VLOOKUP($E355,Facilities!$B:$W,MATCH(H$2,Table1[[#Headers],[Facility Name]:[in partner]],0),FALSE)</f>
        <v>#N/A</v>
      </c>
      <c r="I355" t="e">
        <f>VLOOKUP($E355,Facilities!$B:$W,MATCH(I$2,Table1[[#Headers],[Facility Name]:[in partner]],0),FALSE)</f>
        <v>#N/A</v>
      </c>
      <c r="J355" t="e">
        <f>VLOOKUP($E355,Facilities!$B:$W,MATCH(J$2,Table1[[#Headers],[Facility Name]:[in partner]],0),FALSE)</f>
        <v>#N/A</v>
      </c>
      <c r="K355" t="e">
        <f>VLOOKUP($E355,Facilities!$B:$W,MATCH(K$2,Table1[[#Headers],[Facility Name]:[in partner]],0),FALSE)</f>
        <v>#N/A</v>
      </c>
      <c r="L355" t="e">
        <f>VLOOKUP($E355,Facilities!$B:$W,MATCH(L$2,Table1[[#Headers],[Facility Name]:[in partner]],0),FALSE)</f>
        <v>#N/A</v>
      </c>
      <c r="M355" t="e">
        <f>VLOOKUP($E355,Facilities!$B:$W,MATCH(M$2,Table1[[#Headers],[Facility Name]:[in partner]],0),FALSE)</f>
        <v>#N/A</v>
      </c>
      <c r="N355" t="e">
        <f>VLOOKUP($E355,Facilities!$B:$W,MATCH(N$2,Table1[[#Headers],[Facility Name]:[in partner]],0),FALSE)</f>
        <v>#N/A</v>
      </c>
      <c r="O355" t="e">
        <f>VLOOKUP($E355,Facilities!$B:$W,MATCH(O$2,Table1[[#Headers],[Facility Name]:[in partner]],0),FALSE)</f>
        <v>#N/A</v>
      </c>
      <c r="P355" t="e">
        <f>VLOOKUP($E355,Facilities!$B:$W,MATCH(P$2,Table1[[#Headers],[Facility Name]:[in partner]],0),FALSE)</f>
        <v>#N/A</v>
      </c>
      <c r="Q355" t="e">
        <f>VLOOKUP($E355,Facilities!$B:$W,MATCH(Q$2,Table1[[#Headers],[Facility Name]:[in partner]],0),FALSE)</f>
        <v>#N/A</v>
      </c>
      <c r="R355" t="e">
        <f>VLOOKUP($E355,Facilities!$B:$W,MATCH(R$2,Table1[[#Headers],[Facility Name]:[in partner]],0),FALSE)</f>
        <v>#N/A</v>
      </c>
      <c r="S355" t="e">
        <f>VLOOKUP($E355,Facilities!$B:$W,MATCH(S$2,Table1[[#Headers],[Facility Name]:[in partner]],0),FALSE)</f>
        <v>#N/A</v>
      </c>
      <c r="T355" t="e">
        <f>VLOOKUP($E355,Facilities!$B:$W,MATCH(T$2,Table1[[#Headers],[Facility Name]:[in partner]],0),FALSE)</f>
        <v>#N/A</v>
      </c>
      <c r="U355" t="e">
        <f>VLOOKUP($E355,Facilities!$B:$W,MATCH(U$2,Table1[[#Headers],[Facility Name]:[in partner]],0),FALSE)</f>
        <v>#N/A</v>
      </c>
      <c r="V355" t="e">
        <f>VLOOKUP($E355,Facilities!$B:$W,MATCH(V$2,Table1[[#Headers],[Facility Name]:[in partner]],0),FALSE)</f>
        <v>#N/A</v>
      </c>
      <c r="W355" t="e">
        <f>VLOOKUP($E355,Facilities!$B:$W,MATCH(W$2,Table1[[#Headers],[Facility Name]:[in partner]],0),FALSE)</f>
        <v>#N/A</v>
      </c>
      <c r="X355" t="e">
        <f>VLOOKUP($E355,Facilities!$B:$W,MATCH(X$2,Table1[[#Headers],[Facility Name]:[in partner]],0),FALSE)</f>
        <v>#N/A</v>
      </c>
    </row>
    <row r="356" spans="1:24">
      <c r="A356" s="6" t="s">
        <v>1768</v>
      </c>
      <c r="B356" s="6" t="s">
        <v>1768</v>
      </c>
      <c r="C356" s="6" t="s">
        <v>963</v>
      </c>
      <c r="D356" s="6" t="s">
        <v>1081</v>
      </c>
      <c r="E356" s="6" t="s">
        <v>1769</v>
      </c>
      <c r="F356" t="e">
        <f>VLOOKUP($E356,Facilities!$B:$W,MATCH(F$2,Table1[[#Headers],[Facility Name]:[in partner]],0),FALSE)</f>
        <v>#N/A</v>
      </c>
      <c r="G356" t="e">
        <f>VLOOKUP($E356,Facilities!$B:$W,MATCH(G$2,Table1[[#Headers],[Facility Name]:[in partner]],0),FALSE)</f>
        <v>#N/A</v>
      </c>
      <c r="H356" t="e">
        <f>VLOOKUP($E356,Facilities!$B:$W,MATCH(H$2,Table1[[#Headers],[Facility Name]:[in partner]],0),FALSE)</f>
        <v>#N/A</v>
      </c>
      <c r="I356" t="e">
        <f>VLOOKUP($E356,Facilities!$B:$W,MATCH(I$2,Table1[[#Headers],[Facility Name]:[in partner]],0),FALSE)</f>
        <v>#N/A</v>
      </c>
      <c r="J356" t="e">
        <f>VLOOKUP($E356,Facilities!$B:$W,MATCH(J$2,Table1[[#Headers],[Facility Name]:[in partner]],0),FALSE)</f>
        <v>#N/A</v>
      </c>
      <c r="K356" t="e">
        <f>VLOOKUP($E356,Facilities!$B:$W,MATCH(K$2,Table1[[#Headers],[Facility Name]:[in partner]],0),FALSE)</f>
        <v>#N/A</v>
      </c>
      <c r="L356" t="e">
        <f>VLOOKUP($E356,Facilities!$B:$W,MATCH(L$2,Table1[[#Headers],[Facility Name]:[in partner]],0),FALSE)</f>
        <v>#N/A</v>
      </c>
      <c r="M356" t="e">
        <f>VLOOKUP($E356,Facilities!$B:$W,MATCH(M$2,Table1[[#Headers],[Facility Name]:[in partner]],0),FALSE)</f>
        <v>#N/A</v>
      </c>
      <c r="N356" t="e">
        <f>VLOOKUP($E356,Facilities!$B:$W,MATCH(N$2,Table1[[#Headers],[Facility Name]:[in partner]],0),FALSE)</f>
        <v>#N/A</v>
      </c>
      <c r="O356" t="e">
        <f>VLOOKUP($E356,Facilities!$B:$W,MATCH(O$2,Table1[[#Headers],[Facility Name]:[in partner]],0),FALSE)</f>
        <v>#N/A</v>
      </c>
      <c r="P356" t="e">
        <f>VLOOKUP($E356,Facilities!$B:$W,MATCH(P$2,Table1[[#Headers],[Facility Name]:[in partner]],0),FALSE)</f>
        <v>#N/A</v>
      </c>
      <c r="Q356" t="e">
        <f>VLOOKUP($E356,Facilities!$B:$W,MATCH(Q$2,Table1[[#Headers],[Facility Name]:[in partner]],0),FALSE)</f>
        <v>#N/A</v>
      </c>
      <c r="R356" t="e">
        <f>VLOOKUP($E356,Facilities!$B:$W,MATCH(R$2,Table1[[#Headers],[Facility Name]:[in partner]],0),FALSE)</f>
        <v>#N/A</v>
      </c>
      <c r="S356" t="e">
        <f>VLOOKUP($E356,Facilities!$B:$W,MATCH(S$2,Table1[[#Headers],[Facility Name]:[in partner]],0),FALSE)</f>
        <v>#N/A</v>
      </c>
      <c r="T356" t="e">
        <f>VLOOKUP($E356,Facilities!$B:$W,MATCH(T$2,Table1[[#Headers],[Facility Name]:[in partner]],0),FALSE)</f>
        <v>#N/A</v>
      </c>
      <c r="U356" t="e">
        <f>VLOOKUP($E356,Facilities!$B:$W,MATCH(U$2,Table1[[#Headers],[Facility Name]:[in partner]],0),FALSE)</f>
        <v>#N/A</v>
      </c>
      <c r="V356" t="e">
        <f>VLOOKUP($E356,Facilities!$B:$W,MATCH(V$2,Table1[[#Headers],[Facility Name]:[in partner]],0),FALSE)</f>
        <v>#N/A</v>
      </c>
      <c r="W356" t="e">
        <f>VLOOKUP($E356,Facilities!$B:$W,MATCH(W$2,Table1[[#Headers],[Facility Name]:[in partner]],0),FALSE)</f>
        <v>#N/A</v>
      </c>
      <c r="X356" t="e">
        <f>VLOOKUP($E356,Facilities!$B:$W,MATCH(X$2,Table1[[#Headers],[Facility Name]:[in partner]],0),FALSE)</f>
        <v>#N/A</v>
      </c>
    </row>
    <row r="357" spans="1:24">
      <c r="A357" s="6" t="s">
        <v>1770</v>
      </c>
      <c r="B357" s="6" t="s">
        <v>1771</v>
      </c>
      <c r="C357" s="6" t="s">
        <v>960</v>
      </c>
      <c r="D357" s="6" t="s">
        <v>1000</v>
      </c>
      <c r="E357" s="6" t="s">
        <v>1772</v>
      </c>
      <c r="F357" t="e">
        <f>VLOOKUP($E357,Facilities!$B:$W,MATCH(F$2,Table1[[#Headers],[Facility Name]:[in partner]],0),FALSE)</f>
        <v>#N/A</v>
      </c>
      <c r="G357" t="e">
        <f>VLOOKUP($E357,Facilities!$B:$W,MATCH(G$2,Table1[[#Headers],[Facility Name]:[in partner]],0),FALSE)</f>
        <v>#N/A</v>
      </c>
      <c r="H357" t="e">
        <f>VLOOKUP($E357,Facilities!$B:$W,MATCH(H$2,Table1[[#Headers],[Facility Name]:[in partner]],0),FALSE)</f>
        <v>#N/A</v>
      </c>
      <c r="I357" t="e">
        <f>VLOOKUP($E357,Facilities!$B:$W,MATCH(I$2,Table1[[#Headers],[Facility Name]:[in partner]],0),FALSE)</f>
        <v>#N/A</v>
      </c>
      <c r="J357" t="e">
        <f>VLOOKUP($E357,Facilities!$B:$W,MATCH(J$2,Table1[[#Headers],[Facility Name]:[in partner]],0),FALSE)</f>
        <v>#N/A</v>
      </c>
      <c r="K357" t="e">
        <f>VLOOKUP($E357,Facilities!$B:$W,MATCH(K$2,Table1[[#Headers],[Facility Name]:[in partner]],0),FALSE)</f>
        <v>#N/A</v>
      </c>
      <c r="L357" t="e">
        <f>VLOOKUP($E357,Facilities!$B:$W,MATCH(L$2,Table1[[#Headers],[Facility Name]:[in partner]],0),FALSE)</f>
        <v>#N/A</v>
      </c>
      <c r="M357" t="e">
        <f>VLOOKUP($E357,Facilities!$B:$W,MATCH(M$2,Table1[[#Headers],[Facility Name]:[in partner]],0),FALSE)</f>
        <v>#N/A</v>
      </c>
      <c r="N357" t="e">
        <f>VLOOKUP($E357,Facilities!$B:$W,MATCH(N$2,Table1[[#Headers],[Facility Name]:[in partner]],0),FALSE)</f>
        <v>#N/A</v>
      </c>
      <c r="O357" t="e">
        <f>VLOOKUP($E357,Facilities!$B:$W,MATCH(O$2,Table1[[#Headers],[Facility Name]:[in partner]],0),FALSE)</f>
        <v>#N/A</v>
      </c>
      <c r="P357" t="e">
        <f>VLOOKUP($E357,Facilities!$B:$W,MATCH(P$2,Table1[[#Headers],[Facility Name]:[in partner]],0),FALSE)</f>
        <v>#N/A</v>
      </c>
      <c r="Q357" t="e">
        <f>VLOOKUP($E357,Facilities!$B:$W,MATCH(Q$2,Table1[[#Headers],[Facility Name]:[in partner]],0),FALSE)</f>
        <v>#N/A</v>
      </c>
      <c r="R357" t="e">
        <f>VLOOKUP($E357,Facilities!$B:$W,MATCH(R$2,Table1[[#Headers],[Facility Name]:[in partner]],0),FALSE)</f>
        <v>#N/A</v>
      </c>
      <c r="S357" t="e">
        <f>VLOOKUP($E357,Facilities!$B:$W,MATCH(S$2,Table1[[#Headers],[Facility Name]:[in partner]],0),FALSE)</f>
        <v>#N/A</v>
      </c>
      <c r="T357" t="e">
        <f>VLOOKUP($E357,Facilities!$B:$W,MATCH(T$2,Table1[[#Headers],[Facility Name]:[in partner]],0),FALSE)</f>
        <v>#N/A</v>
      </c>
      <c r="U357" t="e">
        <f>VLOOKUP($E357,Facilities!$B:$W,MATCH(U$2,Table1[[#Headers],[Facility Name]:[in partner]],0),FALSE)</f>
        <v>#N/A</v>
      </c>
      <c r="V357" t="e">
        <f>VLOOKUP($E357,Facilities!$B:$W,MATCH(V$2,Table1[[#Headers],[Facility Name]:[in partner]],0),FALSE)</f>
        <v>#N/A</v>
      </c>
      <c r="W357" t="e">
        <f>VLOOKUP($E357,Facilities!$B:$W,MATCH(W$2,Table1[[#Headers],[Facility Name]:[in partner]],0),FALSE)</f>
        <v>#N/A</v>
      </c>
      <c r="X357" t="e">
        <f>VLOOKUP($E357,Facilities!$B:$W,MATCH(X$2,Table1[[#Headers],[Facility Name]:[in partner]],0),FALSE)</f>
        <v>#N/A</v>
      </c>
    </row>
    <row r="358" spans="1:24">
      <c r="A358" s="6" t="s">
        <v>1773</v>
      </c>
      <c r="B358" s="6" t="s">
        <v>1773</v>
      </c>
      <c r="C358" s="6" t="s">
        <v>973</v>
      </c>
      <c r="D358" s="6" t="s">
        <v>957</v>
      </c>
      <c r="E358" s="6" t="s">
        <v>184</v>
      </c>
      <c r="F358" t="str">
        <f>VLOOKUP($E358,Facilities!$B:$W,MATCH(F$2,Table1[[#Headers],[Facility Name]:[in partner]],0),FALSE)</f>
        <v>430 Union Road</v>
      </c>
      <c r="G358" t="str">
        <f>VLOOKUP($E358,Facilities!$B:$W,MATCH(G$2,Table1[[#Headers],[Facility Name]:[in partner]],0),FALSE)</f>
        <v>Franklin</v>
      </c>
      <c r="H358" t="str">
        <f>VLOOKUP($E358,Facilities!$B:$W,MATCH(H$2,Table1[[#Headers],[Facility Name]:[in partner]],0),FALSE)</f>
        <v>Community owned</v>
      </c>
      <c r="I358" t="str">
        <f>VLOOKUP($E358,Facilities!$B:$W,MATCH(I$2,Table1[[#Headers],[Facility Name]:[in partner]],0),FALSE)</f>
        <v>Connected Communities</v>
      </c>
      <c r="J358" t="str">
        <f>VLOOKUP($E358,Facilities!$B:$W,MATCH(J$2,Table1[[#Headers],[Facility Name]:[in partner]],0),FALSE)</f>
        <v>Community led</v>
      </c>
      <c r="K358" t="str">
        <f>VLOOKUP($E358,Facilities!$B:$W,MATCH(K$2,Table1[[#Headers],[Facility Name]:[in partner]],0),FALSE)</f>
        <v>Rural Hall</v>
      </c>
      <c r="L358" t="str">
        <f>VLOOKUP($E358,Facilities!$B:$W,MATCH(L$2,Table1[[#Headers],[Facility Name]:[in partner]],0),FALSE)</f>
        <v>Y</v>
      </c>
      <c r="M358" t="str">
        <f>VLOOKUP($E358,Facilities!$B:$W,MATCH(M$2,Table1[[#Headers],[Facility Name]:[in partner]],0),FALSE)</f>
        <v>Funding agreement</v>
      </c>
      <c r="N358">
        <f>VLOOKUP($E358,Facilities!$B:$W,MATCH(N$2,Table1[[#Headers],[Facility Name]:[in partner]],0),FALSE)</f>
        <v>0</v>
      </c>
      <c r="O358" t="str">
        <f>VLOOKUP($E358,Facilities!$B:$W,MATCH(O$2,Table1[[#Headers],[Facility Name]:[in partner]],0),FALSE)</f>
        <v>Place &amp; Partner Specialists (Community)</v>
      </c>
      <c r="P358">
        <f>VLOOKUP($E358,Facilities!$B:$W,MATCH(P$2,Table1[[#Headers],[Facility Name]:[in partner]],0),FALSE)</f>
        <v>0</v>
      </c>
      <c r="Q358">
        <f>VLOOKUP($E358,Facilities!$B:$W,MATCH(Q$2,Table1[[#Headers],[Facility Name]:[in partner]],0),FALSE)</f>
        <v>0</v>
      </c>
      <c r="R358">
        <f>VLOOKUP($E358,Facilities!$B:$W,MATCH(R$2,Table1[[#Headers],[Facility Name]:[in partner]],0),FALSE)</f>
        <v>0</v>
      </c>
      <c r="S358">
        <f>VLOOKUP($E358,Facilities!$B:$W,MATCH(S$2,Table1[[#Headers],[Facility Name]:[in partner]],0),FALSE)</f>
        <v>0</v>
      </c>
      <c r="T358" t="str">
        <f>VLOOKUP($E358,Facilities!$B:$W,MATCH(T$2,Table1[[#Headers],[Facility Name]:[in partner]],0),FALSE)</f>
        <v>Y</v>
      </c>
      <c r="U358">
        <f>VLOOKUP($E358,Facilities!$B:$W,MATCH(U$2,Table1[[#Headers],[Facility Name]:[in partner]],0),FALSE)</f>
        <v>0</v>
      </c>
      <c r="V358" t="str">
        <f>VLOOKUP($E358,Facilities!$B:$W,MATCH(V$2,Table1[[#Headers],[Facility Name]:[in partner]],0),FALSE)</f>
        <v>Mauku Victory Hall</v>
      </c>
      <c r="W358" t="str">
        <f>VLOOKUP($E358,Facilities!$B:$W,MATCH(W$2,Table1[[#Headers],[Facility Name]:[in partner]],0),FALSE)</f>
        <v>N</v>
      </c>
      <c r="X358" t="str">
        <f>VLOOKUP($E358,Facilities!$B:$W,MATCH(X$2,Table1[[#Headers],[Facility Name]:[in partner]],0),FALSE)</f>
        <v>Mauku Victory Hall</v>
      </c>
    </row>
    <row r="359" spans="1:24">
      <c r="A359" s="6" t="s">
        <v>1774</v>
      </c>
      <c r="B359" s="6" t="s">
        <v>1774</v>
      </c>
      <c r="C359" s="6" t="s">
        <v>973</v>
      </c>
      <c r="D359" s="6" t="s">
        <v>957</v>
      </c>
      <c r="E359" s="6" t="s">
        <v>1775</v>
      </c>
      <c r="F359" t="e">
        <f>VLOOKUP($E359,Facilities!$B:$W,MATCH(F$2,Table1[[#Headers],[Facility Name]:[in partner]],0),FALSE)</f>
        <v>#N/A</v>
      </c>
      <c r="G359" t="e">
        <f>VLOOKUP($E359,Facilities!$B:$W,MATCH(G$2,Table1[[#Headers],[Facility Name]:[in partner]],0),FALSE)</f>
        <v>#N/A</v>
      </c>
      <c r="H359" t="e">
        <f>VLOOKUP($E359,Facilities!$B:$W,MATCH(H$2,Table1[[#Headers],[Facility Name]:[in partner]],0),FALSE)</f>
        <v>#N/A</v>
      </c>
      <c r="I359" t="e">
        <f>VLOOKUP($E359,Facilities!$B:$W,MATCH(I$2,Table1[[#Headers],[Facility Name]:[in partner]],0),FALSE)</f>
        <v>#N/A</v>
      </c>
      <c r="J359" t="e">
        <f>VLOOKUP($E359,Facilities!$B:$W,MATCH(J$2,Table1[[#Headers],[Facility Name]:[in partner]],0),FALSE)</f>
        <v>#N/A</v>
      </c>
      <c r="K359" t="e">
        <f>VLOOKUP($E359,Facilities!$B:$W,MATCH(K$2,Table1[[#Headers],[Facility Name]:[in partner]],0),FALSE)</f>
        <v>#N/A</v>
      </c>
      <c r="L359" t="e">
        <f>VLOOKUP($E359,Facilities!$B:$W,MATCH(L$2,Table1[[#Headers],[Facility Name]:[in partner]],0),FALSE)</f>
        <v>#N/A</v>
      </c>
      <c r="M359" t="e">
        <f>VLOOKUP($E359,Facilities!$B:$W,MATCH(M$2,Table1[[#Headers],[Facility Name]:[in partner]],0),FALSE)</f>
        <v>#N/A</v>
      </c>
      <c r="N359" t="e">
        <f>VLOOKUP($E359,Facilities!$B:$W,MATCH(N$2,Table1[[#Headers],[Facility Name]:[in partner]],0),FALSE)</f>
        <v>#N/A</v>
      </c>
      <c r="O359" t="e">
        <f>VLOOKUP($E359,Facilities!$B:$W,MATCH(O$2,Table1[[#Headers],[Facility Name]:[in partner]],0),FALSE)</f>
        <v>#N/A</v>
      </c>
      <c r="P359" t="e">
        <f>VLOOKUP($E359,Facilities!$B:$W,MATCH(P$2,Table1[[#Headers],[Facility Name]:[in partner]],0),FALSE)</f>
        <v>#N/A</v>
      </c>
      <c r="Q359" t="e">
        <f>VLOOKUP($E359,Facilities!$B:$W,MATCH(Q$2,Table1[[#Headers],[Facility Name]:[in partner]],0),FALSE)</f>
        <v>#N/A</v>
      </c>
      <c r="R359" t="e">
        <f>VLOOKUP($E359,Facilities!$B:$W,MATCH(R$2,Table1[[#Headers],[Facility Name]:[in partner]],0),FALSE)</f>
        <v>#N/A</v>
      </c>
      <c r="S359" t="e">
        <f>VLOOKUP($E359,Facilities!$B:$W,MATCH(S$2,Table1[[#Headers],[Facility Name]:[in partner]],0),FALSE)</f>
        <v>#N/A</v>
      </c>
      <c r="T359" t="e">
        <f>VLOOKUP($E359,Facilities!$B:$W,MATCH(T$2,Table1[[#Headers],[Facility Name]:[in partner]],0),FALSE)</f>
        <v>#N/A</v>
      </c>
      <c r="U359" t="e">
        <f>VLOOKUP($E359,Facilities!$B:$W,MATCH(U$2,Table1[[#Headers],[Facility Name]:[in partner]],0),FALSE)</f>
        <v>#N/A</v>
      </c>
      <c r="V359" t="e">
        <f>VLOOKUP($E359,Facilities!$B:$W,MATCH(V$2,Table1[[#Headers],[Facility Name]:[in partner]],0),FALSE)</f>
        <v>#N/A</v>
      </c>
      <c r="W359" t="e">
        <f>VLOOKUP($E359,Facilities!$B:$W,MATCH(W$2,Table1[[#Headers],[Facility Name]:[in partner]],0),FALSE)</f>
        <v>#N/A</v>
      </c>
      <c r="X359" t="e">
        <f>VLOOKUP($E359,Facilities!$B:$W,MATCH(X$2,Table1[[#Headers],[Facility Name]:[in partner]],0),FALSE)</f>
        <v>#N/A</v>
      </c>
    </row>
    <row r="360" spans="1:24">
      <c r="A360" s="6" t="s">
        <v>1776</v>
      </c>
      <c r="B360" s="6" t="s">
        <v>1776</v>
      </c>
      <c r="C360" s="6" t="s">
        <v>963</v>
      </c>
      <c r="D360" s="6" t="s">
        <v>1081</v>
      </c>
      <c r="E360" s="6" t="s">
        <v>606</v>
      </c>
      <c r="F360" t="str">
        <f>VLOOKUP($E360,Facilities!$B:$W,MATCH(F$2,Table1[[#Headers],[Facility Name]:[in partner]],0),FALSE)</f>
        <v>60 Centreway Road</v>
      </c>
      <c r="G360" t="str">
        <f>VLOOKUP($E360,Facilities!$B:$W,MATCH(G$2,Table1[[#Headers],[Facility Name]:[in partner]],0),FALSE)</f>
        <v>Hibiscus and Bays</v>
      </c>
      <c r="H360" t="str">
        <f>VLOOKUP($E360,Facilities!$B:$W,MATCH(H$2,Table1[[#Headers],[Facility Name]:[in partner]],0),FALSE)</f>
        <v>Community owned</v>
      </c>
      <c r="I360" t="str">
        <f>VLOOKUP($E360,Facilities!$B:$W,MATCH(I$2,Table1[[#Headers],[Facility Name]:[in partner]],0),FALSE)</f>
        <v>Connected Communities</v>
      </c>
      <c r="J360" t="str">
        <f>VLOOKUP($E360,Facilities!$B:$W,MATCH(J$2,Table1[[#Headers],[Facility Name]:[in partner]],0),FALSE)</f>
        <v>Community led</v>
      </c>
      <c r="K360" t="str">
        <f>VLOOKUP($E360,Facilities!$B:$W,MATCH(K$2,Table1[[#Headers],[Facility Name]:[in partner]],0),FALSE)</f>
        <v>Arts &amp; Culture</v>
      </c>
      <c r="L360" t="str">
        <f>VLOOKUP($E360,Facilities!$B:$W,MATCH(L$2,Table1[[#Headers],[Facility Name]:[in partner]],0),FALSE)</f>
        <v>N</v>
      </c>
      <c r="M360" t="str">
        <f>VLOOKUP($E360,Facilities!$B:$W,MATCH(M$2,Table1[[#Headers],[Facility Name]:[in partner]],0),FALSE)</f>
        <v>Funding agreement</v>
      </c>
      <c r="N360">
        <f>VLOOKUP($E360,Facilities!$B:$W,MATCH(N$2,Table1[[#Headers],[Facility Name]:[in partner]],0),FALSE)</f>
        <v>0</v>
      </c>
      <c r="O360" t="str">
        <f>VLOOKUP($E360,Facilities!$B:$W,MATCH(O$2,Table1[[#Headers],[Facility Name]:[in partner]],0),FALSE)</f>
        <v>Place &amp; Partner Specialists (Arts)</v>
      </c>
      <c r="P360">
        <f>VLOOKUP($E360,Facilities!$B:$W,MATCH(P$2,Table1[[#Headers],[Facility Name]:[in partner]],0),FALSE)</f>
        <v>0</v>
      </c>
      <c r="Q360">
        <f>VLOOKUP($E360,Facilities!$B:$W,MATCH(Q$2,Table1[[#Headers],[Facility Name]:[in partner]],0),FALSE)</f>
        <v>0</v>
      </c>
      <c r="R360" t="str">
        <f>VLOOKUP($E360,Facilities!$B:$W,MATCH(R$2,Table1[[#Headers],[Facility Name]:[in partner]],0),FALSE)</f>
        <v>Y</v>
      </c>
      <c r="S360">
        <f>VLOOKUP($E360,Facilities!$B:$W,MATCH(S$2,Table1[[#Headers],[Facility Name]:[in partner]],0),FALSE)</f>
        <v>0</v>
      </c>
      <c r="T360">
        <f>VLOOKUP($E360,Facilities!$B:$W,MATCH(T$2,Table1[[#Headers],[Facility Name]:[in partner]],0),FALSE)</f>
        <v>0</v>
      </c>
      <c r="U360">
        <f>VLOOKUP($E360,Facilities!$B:$W,MATCH(U$2,Table1[[#Headers],[Facility Name]:[in partner]],0),FALSE)</f>
        <v>0</v>
      </c>
      <c r="V360" t="e">
        <f>VLOOKUP($E360,Facilities!$B:$W,MATCH(V$2,Table1[[#Headers],[Facility Name]:[in partner]],0),FALSE)</f>
        <v>#N/A</v>
      </c>
      <c r="W360" t="str">
        <f>VLOOKUP($E360,Facilities!$B:$W,MATCH(W$2,Table1[[#Headers],[Facility Name]:[in partner]],0),FALSE)</f>
        <v>N</v>
      </c>
      <c r="X360" t="str">
        <f>VLOOKUP($E360,Facilities!$B:$W,MATCH(X$2,Table1[[#Headers],[Facility Name]:[in partner]],0),FALSE)</f>
        <v>Centrestage Theatre</v>
      </c>
    </row>
    <row r="361" spans="1:24">
      <c r="A361" s="6" t="s">
        <v>1777</v>
      </c>
      <c r="B361" s="6" t="s">
        <v>1777</v>
      </c>
      <c r="C361" s="6" t="s">
        <v>973</v>
      </c>
      <c r="D361" s="6" t="s">
        <v>981</v>
      </c>
      <c r="E361" s="6" t="s">
        <v>1778</v>
      </c>
      <c r="F361" t="e">
        <f>VLOOKUP($E361,Facilities!$B:$W,MATCH(F$2,Table1[[#Headers],[Facility Name]:[in partner]],0),FALSE)</f>
        <v>#N/A</v>
      </c>
      <c r="G361" t="e">
        <f>VLOOKUP($E361,Facilities!$B:$W,MATCH(G$2,Table1[[#Headers],[Facility Name]:[in partner]],0),FALSE)</f>
        <v>#N/A</v>
      </c>
      <c r="H361" t="e">
        <f>VLOOKUP($E361,Facilities!$B:$W,MATCH(H$2,Table1[[#Headers],[Facility Name]:[in partner]],0),FALSE)</f>
        <v>#N/A</v>
      </c>
      <c r="I361" t="e">
        <f>VLOOKUP($E361,Facilities!$B:$W,MATCH(I$2,Table1[[#Headers],[Facility Name]:[in partner]],0),FALSE)</f>
        <v>#N/A</v>
      </c>
      <c r="J361" t="e">
        <f>VLOOKUP($E361,Facilities!$B:$W,MATCH(J$2,Table1[[#Headers],[Facility Name]:[in partner]],0),FALSE)</f>
        <v>#N/A</v>
      </c>
      <c r="K361" t="e">
        <f>VLOOKUP($E361,Facilities!$B:$W,MATCH(K$2,Table1[[#Headers],[Facility Name]:[in partner]],0),FALSE)</f>
        <v>#N/A</v>
      </c>
      <c r="L361" t="e">
        <f>VLOOKUP($E361,Facilities!$B:$W,MATCH(L$2,Table1[[#Headers],[Facility Name]:[in partner]],0),FALSE)</f>
        <v>#N/A</v>
      </c>
      <c r="M361" t="e">
        <f>VLOOKUP($E361,Facilities!$B:$W,MATCH(M$2,Table1[[#Headers],[Facility Name]:[in partner]],0),FALSE)</f>
        <v>#N/A</v>
      </c>
      <c r="N361" t="e">
        <f>VLOOKUP($E361,Facilities!$B:$W,MATCH(N$2,Table1[[#Headers],[Facility Name]:[in partner]],0),FALSE)</f>
        <v>#N/A</v>
      </c>
      <c r="O361" t="e">
        <f>VLOOKUP($E361,Facilities!$B:$W,MATCH(O$2,Table1[[#Headers],[Facility Name]:[in partner]],0),FALSE)</f>
        <v>#N/A</v>
      </c>
      <c r="P361" t="e">
        <f>VLOOKUP($E361,Facilities!$B:$W,MATCH(P$2,Table1[[#Headers],[Facility Name]:[in partner]],0),FALSE)</f>
        <v>#N/A</v>
      </c>
      <c r="Q361" t="e">
        <f>VLOOKUP($E361,Facilities!$B:$W,MATCH(Q$2,Table1[[#Headers],[Facility Name]:[in partner]],0),FALSE)</f>
        <v>#N/A</v>
      </c>
      <c r="R361" t="e">
        <f>VLOOKUP($E361,Facilities!$B:$W,MATCH(R$2,Table1[[#Headers],[Facility Name]:[in partner]],0),FALSE)</f>
        <v>#N/A</v>
      </c>
      <c r="S361" t="e">
        <f>VLOOKUP($E361,Facilities!$B:$W,MATCH(S$2,Table1[[#Headers],[Facility Name]:[in partner]],0),FALSE)</f>
        <v>#N/A</v>
      </c>
      <c r="T361" t="e">
        <f>VLOOKUP($E361,Facilities!$B:$W,MATCH(T$2,Table1[[#Headers],[Facility Name]:[in partner]],0),FALSE)</f>
        <v>#N/A</v>
      </c>
      <c r="U361" t="e">
        <f>VLOOKUP($E361,Facilities!$B:$W,MATCH(U$2,Table1[[#Headers],[Facility Name]:[in partner]],0),FALSE)</f>
        <v>#N/A</v>
      </c>
      <c r="V361" t="e">
        <f>VLOOKUP($E361,Facilities!$B:$W,MATCH(V$2,Table1[[#Headers],[Facility Name]:[in partner]],0),FALSE)</f>
        <v>#N/A</v>
      </c>
      <c r="W361" t="e">
        <f>VLOOKUP($E361,Facilities!$B:$W,MATCH(W$2,Table1[[#Headers],[Facility Name]:[in partner]],0),FALSE)</f>
        <v>#N/A</v>
      </c>
      <c r="X361" t="e">
        <f>VLOOKUP($E361,Facilities!$B:$W,MATCH(X$2,Table1[[#Headers],[Facility Name]:[in partner]],0),FALSE)</f>
        <v>#N/A</v>
      </c>
    </row>
    <row r="362" spans="1:24">
      <c r="A362" s="6" t="s">
        <v>1779</v>
      </c>
      <c r="B362" s="6" t="s">
        <v>1779</v>
      </c>
      <c r="C362" s="6" t="s">
        <v>973</v>
      </c>
      <c r="D362" s="6" t="s">
        <v>957</v>
      </c>
      <c r="E362" s="6" t="s">
        <v>1780</v>
      </c>
      <c r="F362" t="e">
        <f>VLOOKUP($E362,Facilities!$B:$W,MATCH(F$2,Table1[[#Headers],[Facility Name]:[in partner]],0),FALSE)</f>
        <v>#N/A</v>
      </c>
      <c r="G362" t="e">
        <f>VLOOKUP($E362,Facilities!$B:$W,MATCH(G$2,Table1[[#Headers],[Facility Name]:[in partner]],0),FALSE)</f>
        <v>#N/A</v>
      </c>
      <c r="H362" t="e">
        <f>VLOOKUP($E362,Facilities!$B:$W,MATCH(H$2,Table1[[#Headers],[Facility Name]:[in partner]],0),FALSE)</f>
        <v>#N/A</v>
      </c>
      <c r="I362" t="e">
        <f>VLOOKUP($E362,Facilities!$B:$W,MATCH(I$2,Table1[[#Headers],[Facility Name]:[in partner]],0),FALSE)</f>
        <v>#N/A</v>
      </c>
      <c r="J362" t="e">
        <f>VLOOKUP($E362,Facilities!$B:$W,MATCH(J$2,Table1[[#Headers],[Facility Name]:[in partner]],0),FALSE)</f>
        <v>#N/A</v>
      </c>
      <c r="K362" t="e">
        <f>VLOOKUP($E362,Facilities!$B:$W,MATCH(K$2,Table1[[#Headers],[Facility Name]:[in partner]],0),FALSE)</f>
        <v>#N/A</v>
      </c>
      <c r="L362" t="e">
        <f>VLOOKUP($E362,Facilities!$B:$W,MATCH(L$2,Table1[[#Headers],[Facility Name]:[in partner]],0),FALSE)</f>
        <v>#N/A</v>
      </c>
      <c r="M362" t="e">
        <f>VLOOKUP($E362,Facilities!$B:$W,MATCH(M$2,Table1[[#Headers],[Facility Name]:[in partner]],0),FALSE)</f>
        <v>#N/A</v>
      </c>
      <c r="N362" t="e">
        <f>VLOOKUP($E362,Facilities!$B:$W,MATCH(N$2,Table1[[#Headers],[Facility Name]:[in partner]],0),FALSE)</f>
        <v>#N/A</v>
      </c>
      <c r="O362" t="e">
        <f>VLOOKUP($E362,Facilities!$B:$W,MATCH(O$2,Table1[[#Headers],[Facility Name]:[in partner]],0),FALSE)</f>
        <v>#N/A</v>
      </c>
      <c r="P362" t="e">
        <f>VLOOKUP($E362,Facilities!$B:$W,MATCH(P$2,Table1[[#Headers],[Facility Name]:[in partner]],0),FALSE)</f>
        <v>#N/A</v>
      </c>
      <c r="Q362" t="e">
        <f>VLOOKUP($E362,Facilities!$B:$W,MATCH(Q$2,Table1[[#Headers],[Facility Name]:[in partner]],0),FALSE)</f>
        <v>#N/A</v>
      </c>
      <c r="R362" t="e">
        <f>VLOOKUP($E362,Facilities!$B:$W,MATCH(R$2,Table1[[#Headers],[Facility Name]:[in partner]],0),FALSE)</f>
        <v>#N/A</v>
      </c>
      <c r="S362" t="e">
        <f>VLOOKUP($E362,Facilities!$B:$W,MATCH(S$2,Table1[[#Headers],[Facility Name]:[in partner]],0),FALSE)</f>
        <v>#N/A</v>
      </c>
      <c r="T362" t="e">
        <f>VLOOKUP($E362,Facilities!$B:$W,MATCH(T$2,Table1[[#Headers],[Facility Name]:[in partner]],0),FALSE)</f>
        <v>#N/A</v>
      </c>
      <c r="U362" t="e">
        <f>VLOOKUP($E362,Facilities!$B:$W,MATCH(U$2,Table1[[#Headers],[Facility Name]:[in partner]],0),FALSE)</f>
        <v>#N/A</v>
      </c>
      <c r="V362" t="e">
        <f>VLOOKUP($E362,Facilities!$B:$W,MATCH(V$2,Table1[[#Headers],[Facility Name]:[in partner]],0),FALSE)</f>
        <v>#N/A</v>
      </c>
      <c r="W362" t="e">
        <f>VLOOKUP($E362,Facilities!$B:$W,MATCH(W$2,Table1[[#Headers],[Facility Name]:[in partner]],0),FALSE)</f>
        <v>#N/A</v>
      </c>
      <c r="X362" t="e">
        <f>VLOOKUP($E362,Facilities!$B:$W,MATCH(X$2,Table1[[#Headers],[Facility Name]:[in partner]],0),FALSE)</f>
        <v>#N/A</v>
      </c>
    </row>
    <row r="363" spans="1:24">
      <c r="A363" s="6" t="s">
        <v>1781</v>
      </c>
      <c r="B363" s="6" t="s">
        <v>1782</v>
      </c>
      <c r="C363" s="6" t="s">
        <v>963</v>
      </c>
      <c r="D363" s="6" t="s">
        <v>1081</v>
      </c>
      <c r="E363" s="6" t="s">
        <v>1783</v>
      </c>
      <c r="F363" t="e">
        <f>VLOOKUP($E363,Facilities!$B:$W,MATCH(F$2,Table1[[#Headers],[Facility Name]:[in partner]],0),FALSE)</f>
        <v>#N/A</v>
      </c>
      <c r="G363" t="e">
        <f>VLOOKUP($E363,Facilities!$B:$W,MATCH(G$2,Table1[[#Headers],[Facility Name]:[in partner]],0),FALSE)</f>
        <v>#N/A</v>
      </c>
      <c r="H363" t="e">
        <f>VLOOKUP($E363,Facilities!$B:$W,MATCH(H$2,Table1[[#Headers],[Facility Name]:[in partner]],0),FALSE)</f>
        <v>#N/A</v>
      </c>
      <c r="I363" t="e">
        <f>VLOOKUP($E363,Facilities!$B:$W,MATCH(I$2,Table1[[#Headers],[Facility Name]:[in partner]],0),FALSE)</f>
        <v>#N/A</v>
      </c>
      <c r="J363" t="e">
        <f>VLOOKUP($E363,Facilities!$B:$W,MATCH(J$2,Table1[[#Headers],[Facility Name]:[in partner]],0),FALSE)</f>
        <v>#N/A</v>
      </c>
      <c r="K363" t="e">
        <f>VLOOKUP($E363,Facilities!$B:$W,MATCH(K$2,Table1[[#Headers],[Facility Name]:[in partner]],0),FALSE)</f>
        <v>#N/A</v>
      </c>
      <c r="L363" t="e">
        <f>VLOOKUP($E363,Facilities!$B:$W,MATCH(L$2,Table1[[#Headers],[Facility Name]:[in partner]],0),FALSE)</f>
        <v>#N/A</v>
      </c>
      <c r="M363" t="e">
        <f>VLOOKUP($E363,Facilities!$B:$W,MATCH(M$2,Table1[[#Headers],[Facility Name]:[in partner]],0),FALSE)</f>
        <v>#N/A</v>
      </c>
      <c r="N363" t="e">
        <f>VLOOKUP($E363,Facilities!$B:$W,MATCH(N$2,Table1[[#Headers],[Facility Name]:[in partner]],0),FALSE)</f>
        <v>#N/A</v>
      </c>
      <c r="O363" t="e">
        <f>VLOOKUP($E363,Facilities!$B:$W,MATCH(O$2,Table1[[#Headers],[Facility Name]:[in partner]],0),FALSE)</f>
        <v>#N/A</v>
      </c>
      <c r="P363" t="e">
        <f>VLOOKUP($E363,Facilities!$B:$W,MATCH(P$2,Table1[[#Headers],[Facility Name]:[in partner]],0),FALSE)</f>
        <v>#N/A</v>
      </c>
      <c r="Q363" t="e">
        <f>VLOOKUP($E363,Facilities!$B:$W,MATCH(Q$2,Table1[[#Headers],[Facility Name]:[in partner]],0),FALSE)</f>
        <v>#N/A</v>
      </c>
      <c r="R363" t="e">
        <f>VLOOKUP($E363,Facilities!$B:$W,MATCH(R$2,Table1[[#Headers],[Facility Name]:[in partner]],0),FALSE)</f>
        <v>#N/A</v>
      </c>
      <c r="S363" t="e">
        <f>VLOOKUP($E363,Facilities!$B:$W,MATCH(S$2,Table1[[#Headers],[Facility Name]:[in partner]],0),FALSE)</f>
        <v>#N/A</v>
      </c>
      <c r="T363" t="e">
        <f>VLOOKUP($E363,Facilities!$B:$W,MATCH(T$2,Table1[[#Headers],[Facility Name]:[in partner]],0),FALSE)</f>
        <v>#N/A</v>
      </c>
      <c r="U363" t="e">
        <f>VLOOKUP($E363,Facilities!$B:$W,MATCH(U$2,Table1[[#Headers],[Facility Name]:[in partner]],0),FALSE)</f>
        <v>#N/A</v>
      </c>
      <c r="V363" t="e">
        <f>VLOOKUP($E363,Facilities!$B:$W,MATCH(V$2,Table1[[#Headers],[Facility Name]:[in partner]],0),FALSE)</f>
        <v>#N/A</v>
      </c>
      <c r="W363" t="e">
        <f>VLOOKUP($E363,Facilities!$B:$W,MATCH(W$2,Table1[[#Headers],[Facility Name]:[in partner]],0),FALSE)</f>
        <v>#N/A</v>
      </c>
      <c r="X363" t="e">
        <f>VLOOKUP($E363,Facilities!$B:$W,MATCH(X$2,Table1[[#Headers],[Facility Name]:[in partner]],0),FALSE)</f>
        <v>#N/A</v>
      </c>
    </row>
    <row r="364" spans="1:24">
      <c r="A364" s="6" t="s">
        <v>1784</v>
      </c>
      <c r="B364" s="6" t="s">
        <v>1784</v>
      </c>
      <c r="C364" s="6" t="s">
        <v>973</v>
      </c>
      <c r="D364" s="6" t="s">
        <v>981</v>
      </c>
      <c r="E364" s="6" t="s">
        <v>1785</v>
      </c>
      <c r="F364" t="e">
        <f>VLOOKUP($E364,Facilities!$B:$W,MATCH(F$2,Table1[[#Headers],[Facility Name]:[in partner]],0),FALSE)</f>
        <v>#N/A</v>
      </c>
      <c r="G364" t="e">
        <f>VLOOKUP($E364,Facilities!$B:$W,MATCH(G$2,Table1[[#Headers],[Facility Name]:[in partner]],0),FALSE)</f>
        <v>#N/A</v>
      </c>
      <c r="H364" t="e">
        <f>VLOOKUP($E364,Facilities!$B:$W,MATCH(H$2,Table1[[#Headers],[Facility Name]:[in partner]],0),FALSE)</f>
        <v>#N/A</v>
      </c>
      <c r="I364" t="e">
        <f>VLOOKUP($E364,Facilities!$B:$W,MATCH(I$2,Table1[[#Headers],[Facility Name]:[in partner]],0),FALSE)</f>
        <v>#N/A</v>
      </c>
      <c r="J364" t="e">
        <f>VLOOKUP($E364,Facilities!$B:$W,MATCH(J$2,Table1[[#Headers],[Facility Name]:[in partner]],0),FALSE)</f>
        <v>#N/A</v>
      </c>
      <c r="K364" t="e">
        <f>VLOOKUP($E364,Facilities!$B:$W,MATCH(K$2,Table1[[#Headers],[Facility Name]:[in partner]],0),FALSE)</f>
        <v>#N/A</v>
      </c>
      <c r="L364" t="e">
        <f>VLOOKUP($E364,Facilities!$B:$W,MATCH(L$2,Table1[[#Headers],[Facility Name]:[in partner]],0),FALSE)</f>
        <v>#N/A</v>
      </c>
      <c r="M364" t="e">
        <f>VLOOKUP($E364,Facilities!$B:$W,MATCH(M$2,Table1[[#Headers],[Facility Name]:[in partner]],0),FALSE)</f>
        <v>#N/A</v>
      </c>
      <c r="N364" t="e">
        <f>VLOOKUP($E364,Facilities!$B:$W,MATCH(N$2,Table1[[#Headers],[Facility Name]:[in partner]],0),FALSE)</f>
        <v>#N/A</v>
      </c>
      <c r="O364" t="e">
        <f>VLOOKUP($E364,Facilities!$B:$W,MATCH(O$2,Table1[[#Headers],[Facility Name]:[in partner]],0),FALSE)</f>
        <v>#N/A</v>
      </c>
      <c r="P364" t="e">
        <f>VLOOKUP($E364,Facilities!$B:$W,MATCH(P$2,Table1[[#Headers],[Facility Name]:[in partner]],0),FALSE)</f>
        <v>#N/A</v>
      </c>
      <c r="Q364" t="e">
        <f>VLOOKUP($E364,Facilities!$B:$W,MATCH(Q$2,Table1[[#Headers],[Facility Name]:[in partner]],0),FALSE)</f>
        <v>#N/A</v>
      </c>
      <c r="R364" t="e">
        <f>VLOOKUP($E364,Facilities!$B:$W,MATCH(R$2,Table1[[#Headers],[Facility Name]:[in partner]],0),FALSE)</f>
        <v>#N/A</v>
      </c>
      <c r="S364" t="e">
        <f>VLOOKUP($E364,Facilities!$B:$W,MATCH(S$2,Table1[[#Headers],[Facility Name]:[in partner]],0),FALSE)</f>
        <v>#N/A</v>
      </c>
      <c r="T364" t="e">
        <f>VLOOKUP($E364,Facilities!$B:$W,MATCH(T$2,Table1[[#Headers],[Facility Name]:[in partner]],0),FALSE)</f>
        <v>#N/A</v>
      </c>
      <c r="U364" t="e">
        <f>VLOOKUP($E364,Facilities!$B:$W,MATCH(U$2,Table1[[#Headers],[Facility Name]:[in partner]],0),FALSE)</f>
        <v>#N/A</v>
      </c>
      <c r="V364" t="e">
        <f>VLOOKUP($E364,Facilities!$B:$W,MATCH(V$2,Table1[[#Headers],[Facility Name]:[in partner]],0),FALSE)</f>
        <v>#N/A</v>
      </c>
      <c r="W364" t="e">
        <f>VLOOKUP($E364,Facilities!$B:$W,MATCH(W$2,Table1[[#Headers],[Facility Name]:[in partner]],0),FALSE)</f>
        <v>#N/A</v>
      </c>
      <c r="X364" t="e">
        <f>VLOOKUP($E364,Facilities!$B:$W,MATCH(X$2,Table1[[#Headers],[Facility Name]:[in partner]],0),FALSE)</f>
        <v>#N/A</v>
      </c>
    </row>
    <row r="365" spans="1:24">
      <c r="A365" s="6" t="s">
        <v>1786</v>
      </c>
      <c r="B365" s="6" t="s">
        <v>1786</v>
      </c>
      <c r="C365" s="6" t="s">
        <v>973</v>
      </c>
      <c r="D365" s="6" t="s">
        <v>981</v>
      </c>
      <c r="E365" s="6" t="s">
        <v>1787</v>
      </c>
      <c r="F365" t="e">
        <f>VLOOKUP($E365,Facilities!$B:$W,MATCH(F$2,Table1[[#Headers],[Facility Name]:[in partner]],0),FALSE)</f>
        <v>#N/A</v>
      </c>
      <c r="G365" t="e">
        <f>VLOOKUP($E365,Facilities!$B:$W,MATCH(G$2,Table1[[#Headers],[Facility Name]:[in partner]],0),FALSE)</f>
        <v>#N/A</v>
      </c>
      <c r="H365" t="e">
        <f>VLOOKUP($E365,Facilities!$B:$W,MATCH(H$2,Table1[[#Headers],[Facility Name]:[in partner]],0),FALSE)</f>
        <v>#N/A</v>
      </c>
      <c r="I365" t="e">
        <f>VLOOKUP($E365,Facilities!$B:$W,MATCH(I$2,Table1[[#Headers],[Facility Name]:[in partner]],0),FALSE)</f>
        <v>#N/A</v>
      </c>
      <c r="J365" t="e">
        <f>VLOOKUP($E365,Facilities!$B:$W,MATCH(J$2,Table1[[#Headers],[Facility Name]:[in partner]],0),FALSE)</f>
        <v>#N/A</v>
      </c>
      <c r="K365" t="e">
        <f>VLOOKUP($E365,Facilities!$B:$W,MATCH(K$2,Table1[[#Headers],[Facility Name]:[in partner]],0),FALSE)</f>
        <v>#N/A</v>
      </c>
      <c r="L365" t="e">
        <f>VLOOKUP($E365,Facilities!$B:$W,MATCH(L$2,Table1[[#Headers],[Facility Name]:[in partner]],0),FALSE)</f>
        <v>#N/A</v>
      </c>
      <c r="M365" t="e">
        <f>VLOOKUP($E365,Facilities!$B:$W,MATCH(M$2,Table1[[#Headers],[Facility Name]:[in partner]],0),FALSE)</f>
        <v>#N/A</v>
      </c>
      <c r="N365" t="e">
        <f>VLOOKUP($E365,Facilities!$B:$W,MATCH(N$2,Table1[[#Headers],[Facility Name]:[in partner]],0),FALSE)</f>
        <v>#N/A</v>
      </c>
      <c r="O365" t="e">
        <f>VLOOKUP($E365,Facilities!$B:$W,MATCH(O$2,Table1[[#Headers],[Facility Name]:[in partner]],0),FALSE)</f>
        <v>#N/A</v>
      </c>
      <c r="P365" t="e">
        <f>VLOOKUP($E365,Facilities!$B:$W,MATCH(P$2,Table1[[#Headers],[Facility Name]:[in partner]],0),FALSE)</f>
        <v>#N/A</v>
      </c>
      <c r="Q365" t="e">
        <f>VLOOKUP($E365,Facilities!$B:$W,MATCH(Q$2,Table1[[#Headers],[Facility Name]:[in partner]],0),FALSE)</f>
        <v>#N/A</v>
      </c>
      <c r="R365" t="e">
        <f>VLOOKUP($E365,Facilities!$B:$W,MATCH(R$2,Table1[[#Headers],[Facility Name]:[in partner]],0),FALSE)</f>
        <v>#N/A</v>
      </c>
      <c r="S365" t="e">
        <f>VLOOKUP($E365,Facilities!$B:$W,MATCH(S$2,Table1[[#Headers],[Facility Name]:[in partner]],0),FALSE)</f>
        <v>#N/A</v>
      </c>
      <c r="T365" t="e">
        <f>VLOOKUP($E365,Facilities!$B:$W,MATCH(T$2,Table1[[#Headers],[Facility Name]:[in partner]],0),FALSE)</f>
        <v>#N/A</v>
      </c>
      <c r="U365" t="e">
        <f>VLOOKUP($E365,Facilities!$B:$W,MATCH(U$2,Table1[[#Headers],[Facility Name]:[in partner]],0),FALSE)</f>
        <v>#N/A</v>
      </c>
      <c r="V365" t="e">
        <f>VLOOKUP($E365,Facilities!$B:$W,MATCH(V$2,Table1[[#Headers],[Facility Name]:[in partner]],0),FALSE)</f>
        <v>#N/A</v>
      </c>
      <c r="W365" t="e">
        <f>VLOOKUP($E365,Facilities!$B:$W,MATCH(W$2,Table1[[#Headers],[Facility Name]:[in partner]],0),FALSE)</f>
        <v>#N/A</v>
      </c>
      <c r="X365" t="e">
        <f>VLOOKUP($E365,Facilities!$B:$W,MATCH(X$2,Table1[[#Headers],[Facility Name]:[in partner]],0),FALSE)</f>
        <v>#N/A</v>
      </c>
    </row>
    <row r="366" spans="1:24">
      <c r="A366" s="6" t="s">
        <v>1788</v>
      </c>
      <c r="B366" s="6" t="s">
        <v>1788</v>
      </c>
      <c r="C366" s="6" t="s">
        <v>973</v>
      </c>
      <c r="D366" s="6" t="s">
        <v>957</v>
      </c>
      <c r="E366" s="6" t="s">
        <v>1789</v>
      </c>
      <c r="F366" t="e">
        <f>VLOOKUP($E366,Facilities!$B:$W,MATCH(F$2,Table1[[#Headers],[Facility Name]:[in partner]],0),FALSE)</f>
        <v>#N/A</v>
      </c>
      <c r="G366" t="e">
        <f>VLOOKUP($E366,Facilities!$B:$W,MATCH(G$2,Table1[[#Headers],[Facility Name]:[in partner]],0),FALSE)</f>
        <v>#N/A</v>
      </c>
      <c r="H366" t="e">
        <f>VLOOKUP($E366,Facilities!$B:$W,MATCH(H$2,Table1[[#Headers],[Facility Name]:[in partner]],0),FALSE)</f>
        <v>#N/A</v>
      </c>
      <c r="I366" t="e">
        <f>VLOOKUP($E366,Facilities!$B:$W,MATCH(I$2,Table1[[#Headers],[Facility Name]:[in partner]],0),FALSE)</f>
        <v>#N/A</v>
      </c>
      <c r="J366" t="e">
        <f>VLOOKUP($E366,Facilities!$B:$W,MATCH(J$2,Table1[[#Headers],[Facility Name]:[in partner]],0),FALSE)</f>
        <v>#N/A</v>
      </c>
      <c r="K366" t="e">
        <f>VLOOKUP($E366,Facilities!$B:$W,MATCH(K$2,Table1[[#Headers],[Facility Name]:[in partner]],0),FALSE)</f>
        <v>#N/A</v>
      </c>
      <c r="L366" t="e">
        <f>VLOOKUP($E366,Facilities!$B:$W,MATCH(L$2,Table1[[#Headers],[Facility Name]:[in partner]],0),FALSE)</f>
        <v>#N/A</v>
      </c>
      <c r="M366" t="e">
        <f>VLOOKUP($E366,Facilities!$B:$W,MATCH(M$2,Table1[[#Headers],[Facility Name]:[in partner]],0),FALSE)</f>
        <v>#N/A</v>
      </c>
      <c r="N366" t="e">
        <f>VLOOKUP($E366,Facilities!$B:$W,MATCH(N$2,Table1[[#Headers],[Facility Name]:[in partner]],0),FALSE)</f>
        <v>#N/A</v>
      </c>
      <c r="O366" t="e">
        <f>VLOOKUP($E366,Facilities!$B:$W,MATCH(O$2,Table1[[#Headers],[Facility Name]:[in partner]],0),FALSE)</f>
        <v>#N/A</v>
      </c>
      <c r="P366" t="e">
        <f>VLOOKUP($E366,Facilities!$B:$W,MATCH(P$2,Table1[[#Headers],[Facility Name]:[in partner]],0),FALSE)</f>
        <v>#N/A</v>
      </c>
      <c r="Q366" t="e">
        <f>VLOOKUP($E366,Facilities!$B:$W,MATCH(Q$2,Table1[[#Headers],[Facility Name]:[in partner]],0),FALSE)</f>
        <v>#N/A</v>
      </c>
      <c r="R366" t="e">
        <f>VLOOKUP($E366,Facilities!$B:$W,MATCH(R$2,Table1[[#Headers],[Facility Name]:[in partner]],0),FALSE)</f>
        <v>#N/A</v>
      </c>
      <c r="S366" t="e">
        <f>VLOOKUP($E366,Facilities!$B:$W,MATCH(S$2,Table1[[#Headers],[Facility Name]:[in partner]],0),FALSE)</f>
        <v>#N/A</v>
      </c>
      <c r="T366" t="e">
        <f>VLOOKUP($E366,Facilities!$B:$W,MATCH(T$2,Table1[[#Headers],[Facility Name]:[in partner]],0),FALSE)</f>
        <v>#N/A</v>
      </c>
      <c r="U366" t="e">
        <f>VLOOKUP($E366,Facilities!$B:$W,MATCH(U$2,Table1[[#Headers],[Facility Name]:[in partner]],0),FALSE)</f>
        <v>#N/A</v>
      </c>
      <c r="V366" t="e">
        <f>VLOOKUP($E366,Facilities!$B:$W,MATCH(V$2,Table1[[#Headers],[Facility Name]:[in partner]],0),FALSE)</f>
        <v>#N/A</v>
      </c>
      <c r="W366" t="e">
        <f>VLOOKUP($E366,Facilities!$B:$W,MATCH(W$2,Table1[[#Headers],[Facility Name]:[in partner]],0),FALSE)</f>
        <v>#N/A</v>
      </c>
      <c r="X366" t="e">
        <f>VLOOKUP($E366,Facilities!$B:$W,MATCH(X$2,Table1[[#Headers],[Facility Name]:[in partner]],0),FALSE)</f>
        <v>#N/A</v>
      </c>
    </row>
    <row r="367" spans="1:24">
      <c r="A367" s="6" t="s">
        <v>1790</v>
      </c>
      <c r="B367" s="6" t="s">
        <v>1766</v>
      </c>
      <c r="C367" s="6" t="s">
        <v>963</v>
      </c>
      <c r="D367" s="6" t="s">
        <v>957</v>
      </c>
      <c r="E367" s="6" t="s">
        <v>1767</v>
      </c>
      <c r="F367" t="e">
        <f>VLOOKUP($E367,Facilities!$B:$W,MATCH(F$2,Table1[[#Headers],[Facility Name]:[in partner]],0),FALSE)</f>
        <v>#N/A</v>
      </c>
      <c r="G367" t="e">
        <f>VLOOKUP($E367,Facilities!$B:$W,MATCH(G$2,Table1[[#Headers],[Facility Name]:[in partner]],0),FALSE)</f>
        <v>#N/A</v>
      </c>
      <c r="H367" t="e">
        <f>VLOOKUP($E367,Facilities!$B:$W,MATCH(H$2,Table1[[#Headers],[Facility Name]:[in partner]],0),FALSE)</f>
        <v>#N/A</v>
      </c>
      <c r="I367" t="e">
        <f>VLOOKUP($E367,Facilities!$B:$W,MATCH(I$2,Table1[[#Headers],[Facility Name]:[in partner]],0),FALSE)</f>
        <v>#N/A</v>
      </c>
      <c r="J367" t="e">
        <f>VLOOKUP($E367,Facilities!$B:$W,MATCH(J$2,Table1[[#Headers],[Facility Name]:[in partner]],0),FALSE)</f>
        <v>#N/A</v>
      </c>
      <c r="K367" t="e">
        <f>VLOOKUP($E367,Facilities!$B:$W,MATCH(K$2,Table1[[#Headers],[Facility Name]:[in partner]],0),FALSE)</f>
        <v>#N/A</v>
      </c>
      <c r="L367" t="e">
        <f>VLOOKUP($E367,Facilities!$B:$W,MATCH(L$2,Table1[[#Headers],[Facility Name]:[in partner]],0),FALSE)</f>
        <v>#N/A</v>
      </c>
      <c r="M367" t="e">
        <f>VLOOKUP($E367,Facilities!$B:$W,MATCH(M$2,Table1[[#Headers],[Facility Name]:[in partner]],0),FALSE)</f>
        <v>#N/A</v>
      </c>
      <c r="N367" t="e">
        <f>VLOOKUP($E367,Facilities!$B:$W,MATCH(N$2,Table1[[#Headers],[Facility Name]:[in partner]],0),FALSE)</f>
        <v>#N/A</v>
      </c>
      <c r="O367" t="e">
        <f>VLOOKUP($E367,Facilities!$B:$W,MATCH(O$2,Table1[[#Headers],[Facility Name]:[in partner]],0),FALSE)</f>
        <v>#N/A</v>
      </c>
      <c r="P367" t="e">
        <f>VLOOKUP($E367,Facilities!$B:$W,MATCH(P$2,Table1[[#Headers],[Facility Name]:[in partner]],0),FALSE)</f>
        <v>#N/A</v>
      </c>
      <c r="Q367" t="e">
        <f>VLOOKUP($E367,Facilities!$B:$W,MATCH(Q$2,Table1[[#Headers],[Facility Name]:[in partner]],0),FALSE)</f>
        <v>#N/A</v>
      </c>
      <c r="R367" t="e">
        <f>VLOOKUP($E367,Facilities!$B:$W,MATCH(R$2,Table1[[#Headers],[Facility Name]:[in partner]],0),FALSE)</f>
        <v>#N/A</v>
      </c>
      <c r="S367" t="e">
        <f>VLOOKUP($E367,Facilities!$B:$W,MATCH(S$2,Table1[[#Headers],[Facility Name]:[in partner]],0),FALSE)</f>
        <v>#N/A</v>
      </c>
      <c r="T367" t="e">
        <f>VLOOKUP($E367,Facilities!$B:$W,MATCH(T$2,Table1[[#Headers],[Facility Name]:[in partner]],0),FALSE)</f>
        <v>#N/A</v>
      </c>
      <c r="U367" t="e">
        <f>VLOOKUP($E367,Facilities!$B:$W,MATCH(U$2,Table1[[#Headers],[Facility Name]:[in partner]],0),FALSE)</f>
        <v>#N/A</v>
      </c>
      <c r="V367" t="e">
        <f>VLOOKUP($E367,Facilities!$B:$W,MATCH(V$2,Table1[[#Headers],[Facility Name]:[in partner]],0),FALSE)</f>
        <v>#N/A</v>
      </c>
      <c r="W367" t="e">
        <f>VLOOKUP($E367,Facilities!$B:$W,MATCH(W$2,Table1[[#Headers],[Facility Name]:[in partner]],0),FALSE)</f>
        <v>#N/A</v>
      </c>
      <c r="X367" t="e">
        <f>VLOOKUP($E367,Facilities!$B:$W,MATCH(X$2,Table1[[#Headers],[Facility Name]:[in partner]],0),FALSE)</f>
        <v>#N/A</v>
      </c>
    </row>
    <row r="368" spans="1:24">
      <c r="A368" s="6" t="s">
        <v>1791</v>
      </c>
      <c r="B368" s="6" t="s">
        <v>1792</v>
      </c>
      <c r="C368" s="6" t="s">
        <v>963</v>
      </c>
      <c r="D368" s="6" t="s">
        <v>964</v>
      </c>
      <c r="E368" s="6" t="s">
        <v>1793</v>
      </c>
      <c r="F368" t="e">
        <f>VLOOKUP($E368,Facilities!$B:$W,MATCH(F$2,Table1[[#Headers],[Facility Name]:[in partner]],0),FALSE)</f>
        <v>#N/A</v>
      </c>
      <c r="G368" t="e">
        <f>VLOOKUP($E368,Facilities!$B:$W,MATCH(G$2,Table1[[#Headers],[Facility Name]:[in partner]],0),FALSE)</f>
        <v>#N/A</v>
      </c>
      <c r="H368" t="e">
        <f>VLOOKUP($E368,Facilities!$B:$W,MATCH(H$2,Table1[[#Headers],[Facility Name]:[in partner]],0),FALSE)</f>
        <v>#N/A</v>
      </c>
      <c r="I368" t="e">
        <f>VLOOKUP($E368,Facilities!$B:$W,MATCH(I$2,Table1[[#Headers],[Facility Name]:[in partner]],0),FALSE)</f>
        <v>#N/A</v>
      </c>
      <c r="J368" t="e">
        <f>VLOOKUP($E368,Facilities!$B:$W,MATCH(J$2,Table1[[#Headers],[Facility Name]:[in partner]],0),FALSE)</f>
        <v>#N/A</v>
      </c>
      <c r="K368" t="e">
        <f>VLOOKUP($E368,Facilities!$B:$W,MATCH(K$2,Table1[[#Headers],[Facility Name]:[in partner]],0),FALSE)</f>
        <v>#N/A</v>
      </c>
      <c r="L368" t="e">
        <f>VLOOKUP($E368,Facilities!$B:$W,MATCH(L$2,Table1[[#Headers],[Facility Name]:[in partner]],0),FALSE)</f>
        <v>#N/A</v>
      </c>
      <c r="M368" t="e">
        <f>VLOOKUP($E368,Facilities!$B:$W,MATCH(M$2,Table1[[#Headers],[Facility Name]:[in partner]],0),FALSE)</f>
        <v>#N/A</v>
      </c>
      <c r="N368" t="e">
        <f>VLOOKUP($E368,Facilities!$B:$W,MATCH(N$2,Table1[[#Headers],[Facility Name]:[in partner]],0),FALSE)</f>
        <v>#N/A</v>
      </c>
      <c r="O368" t="e">
        <f>VLOOKUP($E368,Facilities!$B:$W,MATCH(O$2,Table1[[#Headers],[Facility Name]:[in partner]],0),FALSE)</f>
        <v>#N/A</v>
      </c>
      <c r="P368" t="e">
        <f>VLOOKUP($E368,Facilities!$B:$W,MATCH(P$2,Table1[[#Headers],[Facility Name]:[in partner]],0),FALSE)</f>
        <v>#N/A</v>
      </c>
      <c r="Q368" t="e">
        <f>VLOOKUP($E368,Facilities!$B:$W,MATCH(Q$2,Table1[[#Headers],[Facility Name]:[in partner]],0),FALSE)</f>
        <v>#N/A</v>
      </c>
      <c r="R368" t="e">
        <f>VLOOKUP($E368,Facilities!$B:$W,MATCH(R$2,Table1[[#Headers],[Facility Name]:[in partner]],0),FALSE)</f>
        <v>#N/A</v>
      </c>
      <c r="S368" t="e">
        <f>VLOOKUP($E368,Facilities!$B:$W,MATCH(S$2,Table1[[#Headers],[Facility Name]:[in partner]],0),FALSE)</f>
        <v>#N/A</v>
      </c>
      <c r="T368" t="e">
        <f>VLOOKUP($E368,Facilities!$B:$W,MATCH(T$2,Table1[[#Headers],[Facility Name]:[in partner]],0),FALSE)</f>
        <v>#N/A</v>
      </c>
      <c r="U368" t="e">
        <f>VLOOKUP($E368,Facilities!$B:$W,MATCH(U$2,Table1[[#Headers],[Facility Name]:[in partner]],0),FALSE)</f>
        <v>#N/A</v>
      </c>
      <c r="V368" t="e">
        <f>VLOOKUP($E368,Facilities!$B:$W,MATCH(V$2,Table1[[#Headers],[Facility Name]:[in partner]],0),FALSE)</f>
        <v>#N/A</v>
      </c>
      <c r="W368" t="e">
        <f>VLOOKUP($E368,Facilities!$B:$W,MATCH(W$2,Table1[[#Headers],[Facility Name]:[in partner]],0),FALSE)</f>
        <v>#N/A</v>
      </c>
      <c r="X368" t="e">
        <f>VLOOKUP($E368,Facilities!$B:$W,MATCH(X$2,Table1[[#Headers],[Facility Name]:[in partner]],0),FALSE)</f>
        <v>#N/A</v>
      </c>
    </row>
    <row r="369" spans="1:24">
      <c r="A369" s="6" t="s">
        <v>1794</v>
      </c>
      <c r="B369" s="6" t="s">
        <v>1351</v>
      </c>
      <c r="C369" s="6" t="s">
        <v>956</v>
      </c>
      <c r="D369" s="6" t="s">
        <v>957</v>
      </c>
      <c r="E369" s="6" t="s">
        <v>1795</v>
      </c>
      <c r="F369" t="e">
        <f>VLOOKUP($E369,Facilities!$B:$W,MATCH(F$2,Table1[[#Headers],[Facility Name]:[in partner]],0),FALSE)</f>
        <v>#N/A</v>
      </c>
      <c r="G369" t="e">
        <f>VLOOKUP($E369,Facilities!$B:$W,MATCH(G$2,Table1[[#Headers],[Facility Name]:[in partner]],0),FALSE)</f>
        <v>#N/A</v>
      </c>
      <c r="H369" t="e">
        <f>VLOOKUP($E369,Facilities!$B:$W,MATCH(H$2,Table1[[#Headers],[Facility Name]:[in partner]],0),FALSE)</f>
        <v>#N/A</v>
      </c>
      <c r="I369" t="e">
        <f>VLOOKUP($E369,Facilities!$B:$W,MATCH(I$2,Table1[[#Headers],[Facility Name]:[in partner]],0),FALSE)</f>
        <v>#N/A</v>
      </c>
      <c r="J369" t="e">
        <f>VLOOKUP($E369,Facilities!$B:$W,MATCH(J$2,Table1[[#Headers],[Facility Name]:[in partner]],0),FALSE)</f>
        <v>#N/A</v>
      </c>
      <c r="K369" t="e">
        <f>VLOOKUP($E369,Facilities!$B:$W,MATCH(K$2,Table1[[#Headers],[Facility Name]:[in partner]],0),FALSE)</f>
        <v>#N/A</v>
      </c>
      <c r="L369" t="e">
        <f>VLOOKUP($E369,Facilities!$B:$W,MATCH(L$2,Table1[[#Headers],[Facility Name]:[in partner]],0),FALSE)</f>
        <v>#N/A</v>
      </c>
      <c r="M369" t="e">
        <f>VLOOKUP($E369,Facilities!$B:$W,MATCH(M$2,Table1[[#Headers],[Facility Name]:[in partner]],0),FALSE)</f>
        <v>#N/A</v>
      </c>
      <c r="N369" t="e">
        <f>VLOOKUP($E369,Facilities!$B:$W,MATCH(N$2,Table1[[#Headers],[Facility Name]:[in partner]],0),FALSE)</f>
        <v>#N/A</v>
      </c>
      <c r="O369" t="e">
        <f>VLOOKUP($E369,Facilities!$B:$W,MATCH(O$2,Table1[[#Headers],[Facility Name]:[in partner]],0),FALSE)</f>
        <v>#N/A</v>
      </c>
      <c r="P369" t="e">
        <f>VLOOKUP($E369,Facilities!$B:$W,MATCH(P$2,Table1[[#Headers],[Facility Name]:[in partner]],0),FALSE)</f>
        <v>#N/A</v>
      </c>
      <c r="Q369" t="e">
        <f>VLOOKUP($E369,Facilities!$B:$W,MATCH(Q$2,Table1[[#Headers],[Facility Name]:[in partner]],0),FALSE)</f>
        <v>#N/A</v>
      </c>
      <c r="R369" t="e">
        <f>VLOOKUP($E369,Facilities!$B:$W,MATCH(R$2,Table1[[#Headers],[Facility Name]:[in partner]],0),FALSE)</f>
        <v>#N/A</v>
      </c>
      <c r="S369" t="e">
        <f>VLOOKUP($E369,Facilities!$B:$W,MATCH(S$2,Table1[[#Headers],[Facility Name]:[in partner]],0),FALSE)</f>
        <v>#N/A</v>
      </c>
      <c r="T369" t="e">
        <f>VLOOKUP($E369,Facilities!$B:$W,MATCH(T$2,Table1[[#Headers],[Facility Name]:[in partner]],0),FALSE)</f>
        <v>#N/A</v>
      </c>
      <c r="U369" t="e">
        <f>VLOOKUP($E369,Facilities!$B:$W,MATCH(U$2,Table1[[#Headers],[Facility Name]:[in partner]],0),FALSE)</f>
        <v>#N/A</v>
      </c>
      <c r="V369" t="e">
        <f>VLOOKUP($E369,Facilities!$B:$W,MATCH(V$2,Table1[[#Headers],[Facility Name]:[in partner]],0),FALSE)</f>
        <v>#N/A</v>
      </c>
      <c r="W369" t="e">
        <f>VLOOKUP($E369,Facilities!$B:$W,MATCH(W$2,Table1[[#Headers],[Facility Name]:[in partner]],0),FALSE)</f>
        <v>#N/A</v>
      </c>
      <c r="X369" t="e">
        <f>VLOOKUP($E369,Facilities!$B:$W,MATCH(X$2,Table1[[#Headers],[Facility Name]:[in partner]],0),FALSE)</f>
        <v>#N/A</v>
      </c>
    </row>
    <row r="370" spans="1:24">
      <c r="A370" s="6" t="s">
        <v>1796</v>
      </c>
      <c r="B370" s="6" t="s">
        <v>1797</v>
      </c>
      <c r="C370" s="6" t="s">
        <v>960</v>
      </c>
      <c r="D370" s="6" t="s">
        <v>981</v>
      </c>
      <c r="E370" s="6" t="s">
        <v>189</v>
      </c>
      <c r="F370" t="str">
        <f>VLOOKUP($E370,Facilities!$B:$W,MATCH(F$2,Table1[[#Headers],[Facility Name]:[in partner]],0),FALSE)</f>
        <v>55 Meadowood Drive</v>
      </c>
      <c r="G370" t="str">
        <f>VLOOKUP($E370,Facilities!$B:$W,MATCH(G$2,Table1[[#Headers],[Facility Name]:[in partner]],0),FALSE)</f>
        <v>Upper Harbour</v>
      </c>
      <c r="H370" t="str">
        <f>VLOOKUP($E370,Facilities!$B:$W,MATCH(H$2,Table1[[#Headers],[Facility Name]:[in partner]],0),FALSE)</f>
        <v>Council-owned</v>
      </c>
      <c r="I370" t="str">
        <f>VLOOKUP($E370,Facilities!$B:$W,MATCH(I$2,Table1[[#Headers],[Facility Name]:[in partner]],0),FALSE)</f>
        <v>Connected Communities</v>
      </c>
      <c r="J370" t="str">
        <f>VLOOKUP($E370,Facilities!$B:$W,MATCH(J$2,Table1[[#Headers],[Facility Name]:[in partner]],0),FALSE)</f>
        <v>Community led</v>
      </c>
      <c r="K370" t="str">
        <f>VLOOKUP($E370,Facilities!$B:$W,MATCH(K$2,Table1[[#Headers],[Facility Name]:[in partner]],0),FALSE)</f>
        <v>Community Centre</v>
      </c>
      <c r="L370" t="str">
        <f>VLOOKUP($E370,Facilities!$B:$W,MATCH(L$2,Table1[[#Headers],[Facility Name]:[in partner]],0),FALSE)</f>
        <v>Y</v>
      </c>
      <c r="M370" t="str">
        <f>VLOOKUP($E370,Facilities!$B:$W,MATCH(M$2,Table1[[#Headers],[Facility Name]:[in partner]],0),FALSE)</f>
        <v>Service agreement</v>
      </c>
      <c r="N370">
        <f>VLOOKUP($E370,Facilities!$B:$W,MATCH(N$2,Table1[[#Headers],[Facility Name]:[in partner]],0),FALSE)</f>
        <v>0</v>
      </c>
      <c r="O370" t="str">
        <f>VLOOKUP($E370,Facilities!$B:$W,MATCH(O$2,Table1[[#Headers],[Facility Name]:[in partner]],0),FALSE)</f>
        <v>Place &amp; Partner Specialists (Community)</v>
      </c>
      <c r="P370" t="str">
        <f>VLOOKUP($E370,Facilities!$B:$W,MATCH(P$2,Table1[[#Headers],[Facility Name]:[in partner]],0),FALSE)</f>
        <v>Y</v>
      </c>
      <c r="Q370">
        <f>VLOOKUP($E370,Facilities!$B:$W,MATCH(Q$2,Table1[[#Headers],[Facility Name]:[in partner]],0),FALSE)</f>
        <v>0</v>
      </c>
      <c r="R370">
        <f>VLOOKUP($E370,Facilities!$B:$W,MATCH(R$2,Table1[[#Headers],[Facility Name]:[in partner]],0),FALSE)</f>
        <v>0</v>
      </c>
      <c r="S370">
        <f>VLOOKUP($E370,Facilities!$B:$W,MATCH(S$2,Table1[[#Headers],[Facility Name]:[in partner]],0),FALSE)</f>
        <v>0</v>
      </c>
      <c r="T370">
        <f>VLOOKUP($E370,Facilities!$B:$W,MATCH(T$2,Table1[[#Headers],[Facility Name]:[in partner]],0),FALSE)</f>
        <v>0</v>
      </c>
      <c r="U370">
        <f>VLOOKUP($E370,Facilities!$B:$W,MATCH(U$2,Table1[[#Headers],[Facility Name]:[in partner]],0),FALSE)</f>
        <v>0</v>
      </c>
      <c r="V370" t="str">
        <f>VLOOKUP($E370,Facilities!$B:$W,MATCH(V$2,Table1[[#Headers],[Facility Name]:[in partner]],0),FALSE)</f>
        <v>Meadowood Community House</v>
      </c>
      <c r="W370" t="str">
        <f>VLOOKUP($E370,Facilities!$B:$W,MATCH(W$2,Table1[[#Headers],[Facility Name]:[in partner]],0),FALSE)</f>
        <v>N</v>
      </c>
      <c r="X370" t="str">
        <f>VLOOKUP($E370,Facilities!$B:$W,MATCH(X$2,Table1[[#Headers],[Facility Name]:[in partner]],0),FALSE)</f>
        <v>Meadowood Community House</v>
      </c>
    </row>
    <row r="371" spans="1:24">
      <c r="A371" s="6" t="s">
        <v>1798</v>
      </c>
      <c r="B371" s="6" t="s">
        <v>1364</v>
      </c>
      <c r="C371" s="6" t="s">
        <v>963</v>
      </c>
      <c r="D371" s="6" t="s">
        <v>964</v>
      </c>
      <c r="E371" s="6" t="s">
        <v>1365</v>
      </c>
      <c r="F371" t="e">
        <f>VLOOKUP($E371,Facilities!$B:$W,MATCH(F$2,Table1[[#Headers],[Facility Name]:[in partner]],0),FALSE)</f>
        <v>#N/A</v>
      </c>
      <c r="G371" t="e">
        <f>VLOOKUP($E371,Facilities!$B:$W,MATCH(G$2,Table1[[#Headers],[Facility Name]:[in partner]],0),FALSE)</f>
        <v>#N/A</v>
      </c>
      <c r="H371" t="e">
        <f>VLOOKUP($E371,Facilities!$B:$W,MATCH(H$2,Table1[[#Headers],[Facility Name]:[in partner]],0),FALSE)</f>
        <v>#N/A</v>
      </c>
      <c r="I371" t="e">
        <f>VLOOKUP($E371,Facilities!$B:$W,MATCH(I$2,Table1[[#Headers],[Facility Name]:[in partner]],0),FALSE)</f>
        <v>#N/A</v>
      </c>
      <c r="J371" t="e">
        <f>VLOOKUP($E371,Facilities!$B:$W,MATCH(J$2,Table1[[#Headers],[Facility Name]:[in partner]],0),FALSE)</f>
        <v>#N/A</v>
      </c>
      <c r="K371" t="e">
        <f>VLOOKUP($E371,Facilities!$B:$W,MATCH(K$2,Table1[[#Headers],[Facility Name]:[in partner]],0),FALSE)</f>
        <v>#N/A</v>
      </c>
      <c r="L371" t="e">
        <f>VLOOKUP($E371,Facilities!$B:$W,MATCH(L$2,Table1[[#Headers],[Facility Name]:[in partner]],0),FALSE)</f>
        <v>#N/A</v>
      </c>
      <c r="M371" t="e">
        <f>VLOOKUP($E371,Facilities!$B:$W,MATCH(M$2,Table1[[#Headers],[Facility Name]:[in partner]],0),FALSE)</f>
        <v>#N/A</v>
      </c>
      <c r="N371" t="e">
        <f>VLOOKUP($E371,Facilities!$B:$W,MATCH(N$2,Table1[[#Headers],[Facility Name]:[in partner]],0),FALSE)</f>
        <v>#N/A</v>
      </c>
      <c r="O371" t="e">
        <f>VLOOKUP($E371,Facilities!$B:$W,MATCH(O$2,Table1[[#Headers],[Facility Name]:[in partner]],0),FALSE)</f>
        <v>#N/A</v>
      </c>
      <c r="P371" t="e">
        <f>VLOOKUP($E371,Facilities!$B:$W,MATCH(P$2,Table1[[#Headers],[Facility Name]:[in partner]],0),FALSE)</f>
        <v>#N/A</v>
      </c>
      <c r="Q371" t="e">
        <f>VLOOKUP($E371,Facilities!$B:$W,MATCH(Q$2,Table1[[#Headers],[Facility Name]:[in partner]],0),FALSE)</f>
        <v>#N/A</v>
      </c>
      <c r="R371" t="e">
        <f>VLOOKUP($E371,Facilities!$B:$W,MATCH(R$2,Table1[[#Headers],[Facility Name]:[in partner]],0),FALSE)</f>
        <v>#N/A</v>
      </c>
      <c r="S371" t="e">
        <f>VLOOKUP($E371,Facilities!$B:$W,MATCH(S$2,Table1[[#Headers],[Facility Name]:[in partner]],0),FALSE)</f>
        <v>#N/A</v>
      </c>
      <c r="T371" t="e">
        <f>VLOOKUP($E371,Facilities!$B:$W,MATCH(T$2,Table1[[#Headers],[Facility Name]:[in partner]],0),FALSE)</f>
        <v>#N/A</v>
      </c>
      <c r="U371" t="e">
        <f>VLOOKUP($E371,Facilities!$B:$W,MATCH(U$2,Table1[[#Headers],[Facility Name]:[in partner]],0),FALSE)</f>
        <v>#N/A</v>
      </c>
      <c r="V371" t="e">
        <f>VLOOKUP($E371,Facilities!$B:$W,MATCH(V$2,Table1[[#Headers],[Facility Name]:[in partner]],0),FALSE)</f>
        <v>#N/A</v>
      </c>
      <c r="W371" t="e">
        <f>VLOOKUP($E371,Facilities!$B:$W,MATCH(W$2,Table1[[#Headers],[Facility Name]:[in partner]],0),FALSE)</f>
        <v>#N/A</v>
      </c>
      <c r="X371" t="e">
        <f>VLOOKUP($E371,Facilities!$B:$W,MATCH(X$2,Table1[[#Headers],[Facility Name]:[in partner]],0),FALSE)</f>
        <v>#N/A</v>
      </c>
    </row>
    <row r="372" spans="1:24">
      <c r="A372" s="6" t="s">
        <v>1799</v>
      </c>
      <c r="B372" s="6" t="s">
        <v>1799</v>
      </c>
      <c r="C372" s="6" t="s">
        <v>960</v>
      </c>
      <c r="D372" s="6" t="s">
        <v>981</v>
      </c>
      <c r="E372" s="6" t="s">
        <v>1800</v>
      </c>
      <c r="F372" t="e">
        <f>VLOOKUP($E372,Facilities!$B:$W,MATCH(F$2,Table1[[#Headers],[Facility Name]:[in partner]],0),FALSE)</f>
        <v>#N/A</v>
      </c>
      <c r="G372" t="e">
        <f>VLOOKUP($E372,Facilities!$B:$W,MATCH(G$2,Table1[[#Headers],[Facility Name]:[in partner]],0),FALSE)</f>
        <v>#N/A</v>
      </c>
      <c r="H372" t="e">
        <f>VLOOKUP($E372,Facilities!$B:$W,MATCH(H$2,Table1[[#Headers],[Facility Name]:[in partner]],0),FALSE)</f>
        <v>#N/A</v>
      </c>
      <c r="I372" t="e">
        <f>VLOOKUP($E372,Facilities!$B:$W,MATCH(I$2,Table1[[#Headers],[Facility Name]:[in partner]],0),FALSE)</f>
        <v>#N/A</v>
      </c>
      <c r="J372" t="e">
        <f>VLOOKUP($E372,Facilities!$B:$W,MATCH(J$2,Table1[[#Headers],[Facility Name]:[in partner]],0),FALSE)</f>
        <v>#N/A</v>
      </c>
      <c r="K372" t="e">
        <f>VLOOKUP($E372,Facilities!$B:$W,MATCH(K$2,Table1[[#Headers],[Facility Name]:[in partner]],0),FALSE)</f>
        <v>#N/A</v>
      </c>
      <c r="L372" t="e">
        <f>VLOOKUP($E372,Facilities!$B:$W,MATCH(L$2,Table1[[#Headers],[Facility Name]:[in partner]],0),FALSE)</f>
        <v>#N/A</v>
      </c>
      <c r="M372" t="e">
        <f>VLOOKUP($E372,Facilities!$B:$W,MATCH(M$2,Table1[[#Headers],[Facility Name]:[in partner]],0),FALSE)</f>
        <v>#N/A</v>
      </c>
      <c r="N372" t="e">
        <f>VLOOKUP($E372,Facilities!$B:$W,MATCH(N$2,Table1[[#Headers],[Facility Name]:[in partner]],0),FALSE)</f>
        <v>#N/A</v>
      </c>
      <c r="O372" t="e">
        <f>VLOOKUP($E372,Facilities!$B:$W,MATCH(O$2,Table1[[#Headers],[Facility Name]:[in partner]],0),FALSE)</f>
        <v>#N/A</v>
      </c>
      <c r="P372" t="e">
        <f>VLOOKUP($E372,Facilities!$B:$W,MATCH(P$2,Table1[[#Headers],[Facility Name]:[in partner]],0),FALSE)</f>
        <v>#N/A</v>
      </c>
      <c r="Q372" t="e">
        <f>VLOOKUP($E372,Facilities!$B:$W,MATCH(Q$2,Table1[[#Headers],[Facility Name]:[in partner]],0),FALSE)</f>
        <v>#N/A</v>
      </c>
      <c r="R372" t="e">
        <f>VLOOKUP($E372,Facilities!$B:$W,MATCH(R$2,Table1[[#Headers],[Facility Name]:[in partner]],0),FALSE)</f>
        <v>#N/A</v>
      </c>
      <c r="S372" t="e">
        <f>VLOOKUP($E372,Facilities!$B:$W,MATCH(S$2,Table1[[#Headers],[Facility Name]:[in partner]],0),FALSE)</f>
        <v>#N/A</v>
      </c>
      <c r="T372" t="e">
        <f>VLOOKUP($E372,Facilities!$B:$W,MATCH(T$2,Table1[[#Headers],[Facility Name]:[in partner]],0),FALSE)</f>
        <v>#N/A</v>
      </c>
      <c r="U372" t="e">
        <f>VLOOKUP($E372,Facilities!$B:$W,MATCH(U$2,Table1[[#Headers],[Facility Name]:[in partner]],0),FALSE)</f>
        <v>#N/A</v>
      </c>
      <c r="V372" t="e">
        <f>VLOOKUP($E372,Facilities!$B:$W,MATCH(V$2,Table1[[#Headers],[Facility Name]:[in partner]],0),FALSE)</f>
        <v>#N/A</v>
      </c>
      <c r="W372" t="e">
        <f>VLOOKUP($E372,Facilities!$B:$W,MATCH(W$2,Table1[[#Headers],[Facility Name]:[in partner]],0),FALSE)</f>
        <v>#N/A</v>
      </c>
      <c r="X372" t="e">
        <f>VLOOKUP($E372,Facilities!$B:$W,MATCH(X$2,Table1[[#Headers],[Facility Name]:[in partner]],0),FALSE)</f>
        <v>#N/A</v>
      </c>
    </row>
    <row r="373" spans="1:24">
      <c r="A373" s="6" t="s">
        <v>1801</v>
      </c>
      <c r="B373" s="6" t="s">
        <v>1048</v>
      </c>
      <c r="C373" s="6" t="s">
        <v>963</v>
      </c>
      <c r="D373" s="6" t="s">
        <v>957</v>
      </c>
      <c r="E373" s="6" t="s">
        <v>340</v>
      </c>
      <c r="F373" t="str">
        <f>VLOOKUP($E373,Facilities!$B:$W,MATCH(F$2,Table1[[#Headers],[Facility Name]:[in partner]],0),FALSE)</f>
        <v>98 Line Road</v>
      </c>
      <c r="G373" t="str">
        <f>VLOOKUP($E373,Facilities!$B:$W,MATCH(G$2,Table1[[#Headers],[Facility Name]:[in partner]],0),FALSE)</f>
        <v>Maungakiekie-Tamaki</v>
      </c>
      <c r="H373" t="str">
        <f>VLOOKUP($E373,Facilities!$B:$W,MATCH(H$2,Table1[[#Headers],[Facility Name]:[in partner]],0),FALSE)</f>
        <v>Council-owned</v>
      </c>
      <c r="I373" t="str">
        <f>VLOOKUP($E373,Facilities!$B:$W,MATCH(I$2,Table1[[#Headers],[Facility Name]:[in partner]],0),FALSE)</f>
        <v>Connected Communities</v>
      </c>
      <c r="J373" t="str">
        <f>VLOOKUP($E373,Facilities!$B:$W,MATCH(J$2,Table1[[#Headers],[Facility Name]:[in partner]],0),FALSE)</f>
        <v>Council led</v>
      </c>
      <c r="K373" t="str">
        <f>VLOOKUP($E373,Facilities!$B:$W,MATCH(K$2,Table1[[#Headers],[Facility Name]:[in partner]],0),FALSE)</f>
        <v>Arts &amp; Culture</v>
      </c>
      <c r="L373" t="str">
        <f>VLOOKUP($E373,Facilities!$B:$W,MATCH(L$2,Table1[[#Headers],[Facility Name]:[in partner]],0),FALSE)</f>
        <v>Y</v>
      </c>
      <c r="M373" t="str">
        <f>VLOOKUP($E373,Facilities!$B:$W,MATCH(M$2,Table1[[#Headers],[Facility Name]:[in partner]],0),FALSE)</f>
        <v>Internally operated</v>
      </c>
      <c r="N373">
        <f>VLOOKUP($E373,Facilities!$B:$W,MATCH(N$2,Table1[[#Headers],[Facility Name]:[in partner]],0),FALSE)</f>
        <v>0</v>
      </c>
      <c r="O373" t="str">
        <f>VLOOKUP($E373,Facilities!$B:$W,MATCH(O$2,Table1[[#Headers],[Facility Name]:[in partner]],0),FALSE)</f>
        <v>Lead and Coach</v>
      </c>
      <c r="P373">
        <f>VLOOKUP($E373,Facilities!$B:$W,MATCH(P$2,Table1[[#Headers],[Facility Name]:[in partner]],0),FALSE)</f>
        <v>0</v>
      </c>
      <c r="Q373">
        <f>VLOOKUP($E373,Facilities!$B:$W,MATCH(Q$2,Table1[[#Headers],[Facility Name]:[in partner]],0),FALSE)</f>
        <v>0</v>
      </c>
      <c r="R373" t="str">
        <f>VLOOKUP($E373,Facilities!$B:$W,MATCH(R$2,Table1[[#Headers],[Facility Name]:[in partner]],0),FALSE)</f>
        <v>Y</v>
      </c>
      <c r="S373">
        <f>VLOOKUP($E373,Facilities!$B:$W,MATCH(S$2,Table1[[#Headers],[Facility Name]:[in partner]],0),FALSE)</f>
        <v>0</v>
      </c>
      <c r="T373">
        <f>VLOOKUP($E373,Facilities!$B:$W,MATCH(T$2,Table1[[#Headers],[Facility Name]:[in partner]],0),FALSE)</f>
        <v>0</v>
      </c>
      <c r="U373">
        <f>VLOOKUP($E373,Facilities!$B:$W,MATCH(U$2,Table1[[#Headers],[Facility Name]:[in partner]],0),FALSE)</f>
        <v>0</v>
      </c>
      <c r="V373" t="str">
        <f>VLOOKUP($E373,Facilities!$B:$W,MATCH(V$2,Table1[[#Headers],[Facility Name]:[in partner]],0),FALSE)</f>
        <v>Te Oro</v>
      </c>
      <c r="W373" t="str">
        <f>VLOOKUP($E373,Facilities!$B:$W,MATCH(W$2,Table1[[#Headers],[Facility Name]:[in partner]],0),FALSE)</f>
        <v>Y</v>
      </c>
      <c r="X373" t="e">
        <f>VLOOKUP($E373,Facilities!$B:$W,MATCH(X$2,Table1[[#Headers],[Facility Name]:[in partner]],0),FALSE)</f>
        <v>#N/A</v>
      </c>
    </row>
    <row r="374" spans="1:24">
      <c r="A374" s="6" t="s">
        <v>1802</v>
      </c>
      <c r="B374" s="6" t="s">
        <v>1597</v>
      </c>
      <c r="C374" s="6" t="s">
        <v>963</v>
      </c>
      <c r="D374" s="6" t="s">
        <v>1081</v>
      </c>
      <c r="E374" s="6" t="s">
        <v>154</v>
      </c>
      <c r="F374" t="str">
        <f>VLOOKUP($E374,Facilities!$B:$W,MATCH(F$2,Table1[[#Headers],[Facility Name]:[in partner]],0),FALSE)</f>
        <v>Corner Bader Drive and Orly Avenue</v>
      </c>
      <c r="G374" t="str">
        <f>VLOOKUP($E374,Facilities!$B:$W,MATCH(G$2,Table1[[#Headers],[Facility Name]:[in partner]],0),FALSE)</f>
        <v>Mangere-Otahuhu</v>
      </c>
      <c r="H374" t="str">
        <f>VLOOKUP($E374,Facilities!$B:$W,MATCH(H$2,Table1[[#Headers],[Facility Name]:[in partner]],0),FALSE)</f>
        <v>Council-owned</v>
      </c>
      <c r="I374" t="str">
        <f>VLOOKUP($E374,Facilities!$B:$W,MATCH(I$2,Table1[[#Headers],[Facility Name]:[in partner]],0),FALSE)</f>
        <v>Connected Communities</v>
      </c>
      <c r="J374" t="str">
        <f>VLOOKUP($E374,Facilities!$B:$W,MATCH(J$2,Table1[[#Headers],[Facility Name]:[in partner]],0),FALSE)</f>
        <v>Council led</v>
      </c>
      <c r="K374" t="str">
        <f>VLOOKUP($E374,Facilities!$B:$W,MATCH(K$2,Table1[[#Headers],[Facility Name]:[in partner]],0),FALSE)</f>
        <v>Arts &amp; Culture</v>
      </c>
      <c r="L374" t="str">
        <f>VLOOKUP($E374,Facilities!$B:$W,MATCH(L$2,Table1[[#Headers],[Facility Name]:[in partner]],0),FALSE)</f>
        <v>Y</v>
      </c>
      <c r="M374" t="str">
        <f>VLOOKUP($E374,Facilities!$B:$W,MATCH(M$2,Table1[[#Headers],[Facility Name]:[in partner]],0),FALSE)</f>
        <v>Internally operated</v>
      </c>
      <c r="N374">
        <f>VLOOKUP($E374,Facilities!$B:$W,MATCH(N$2,Table1[[#Headers],[Facility Name]:[in partner]],0),FALSE)</f>
        <v>0</v>
      </c>
      <c r="O374" t="str">
        <f>VLOOKUP($E374,Facilities!$B:$W,MATCH(O$2,Table1[[#Headers],[Facility Name]:[in partner]],0),FALSE)</f>
        <v>Lead and Coach</v>
      </c>
      <c r="P374">
        <f>VLOOKUP($E374,Facilities!$B:$W,MATCH(P$2,Table1[[#Headers],[Facility Name]:[in partner]],0),FALSE)</f>
        <v>0</v>
      </c>
      <c r="Q374">
        <f>VLOOKUP($E374,Facilities!$B:$W,MATCH(Q$2,Table1[[#Headers],[Facility Name]:[in partner]],0),FALSE)</f>
        <v>0</v>
      </c>
      <c r="R374" t="str">
        <f>VLOOKUP($E374,Facilities!$B:$W,MATCH(R$2,Table1[[#Headers],[Facility Name]:[in partner]],0),FALSE)</f>
        <v>Y</v>
      </c>
      <c r="S374">
        <f>VLOOKUP($E374,Facilities!$B:$W,MATCH(S$2,Table1[[#Headers],[Facility Name]:[in partner]],0),FALSE)</f>
        <v>0</v>
      </c>
      <c r="T374">
        <f>VLOOKUP($E374,Facilities!$B:$W,MATCH(T$2,Table1[[#Headers],[Facility Name]:[in partner]],0),FALSE)</f>
        <v>0</v>
      </c>
      <c r="U374">
        <f>VLOOKUP($E374,Facilities!$B:$W,MATCH(U$2,Table1[[#Headers],[Facility Name]:[in partner]],0),FALSE)</f>
        <v>0</v>
      </c>
      <c r="V374" t="str">
        <f>VLOOKUP($E374,Facilities!$B:$W,MATCH(V$2,Table1[[#Headers],[Facility Name]:[in partner]],0),FALSE)</f>
        <v>Māngere Arts Centre - Ngā Tohu o Uenuku</v>
      </c>
      <c r="W374" t="str">
        <f>VLOOKUP($E374,Facilities!$B:$W,MATCH(W$2,Table1[[#Headers],[Facility Name]:[in partner]],0),FALSE)</f>
        <v>Y</v>
      </c>
      <c r="X374" t="e">
        <f>VLOOKUP($E374,Facilities!$B:$W,MATCH(X$2,Table1[[#Headers],[Facility Name]:[in partner]],0),FALSE)</f>
        <v>#N/A</v>
      </c>
    </row>
    <row r="375" spans="1:24">
      <c r="A375" s="6" t="s">
        <v>1803</v>
      </c>
      <c r="B375" s="6" t="s">
        <v>1484</v>
      </c>
      <c r="C375" s="6" t="s">
        <v>956</v>
      </c>
      <c r="D375" s="6" t="s">
        <v>957</v>
      </c>
      <c r="E375" s="6" t="s">
        <v>33</v>
      </c>
      <c r="F375" t="str">
        <f>VLOOKUP($E375,Facilities!$B:$W,MATCH(F$2,Table1[[#Headers],[Facility Name]:[in partner]],0),FALSE)</f>
        <v>Level 1, Sunset Terrace, Botany Town Centre</v>
      </c>
      <c r="G375" t="str">
        <f>VLOOKUP($E375,Facilities!$B:$W,MATCH(G$2,Table1[[#Headers],[Facility Name]:[in partner]],0),FALSE)</f>
        <v>Howick</v>
      </c>
      <c r="H375" t="str">
        <f>VLOOKUP($E375,Facilities!$B:$W,MATCH(H$2,Table1[[#Headers],[Facility Name]:[in partner]],0),FALSE)</f>
        <v>Council-owned</v>
      </c>
      <c r="I375" t="str">
        <f>VLOOKUP($E375,Facilities!$B:$W,MATCH(I$2,Table1[[#Headers],[Facility Name]:[in partner]],0),FALSE)</f>
        <v>Connected Communities</v>
      </c>
      <c r="J375" t="str">
        <f>VLOOKUP($E375,Facilities!$B:$W,MATCH(J$2,Table1[[#Headers],[Facility Name]:[in partner]],0),FALSE)</f>
        <v>Council led</v>
      </c>
      <c r="K375" t="str">
        <f>VLOOKUP($E375,Facilities!$B:$W,MATCH(K$2,Table1[[#Headers],[Facility Name]:[in partner]],0),FALSE)</f>
        <v>Community Library</v>
      </c>
      <c r="L375" t="str">
        <f>VLOOKUP($E375,Facilities!$B:$W,MATCH(L$2,Table1[[#Headers],[Facility Name]:[in partner]],0),FALSE)</f>
        <v>Y</v>
      </c>
      <c r="M375" t="str">
        <f>VLOOKUP($E375,Facilities!$B:$W,MATCH(M$2,Table1[[#Headers],[Facility Name]:[in partner]],0),FALSE)</f>
        <v>Internally operated</v>
      </c>
      <c r="N375">
        <f>VLOOKUP($E375,Facilities!$B:$W,MATCH(N$2,Table1[[#Headers],[Facility Name]:[in partner]],0),FALSE)</f>
        <v>0</v>
      </c>
      <c r="O375" t="str">
        <f>VLOOKUP($E375,Facilities!$B:$W,MATCH(O$2,Table1[[#Headers],[Facility Name]:[in partner]],0),FALSE)</f>
        <v>Lead and Coach</v>
      </c>
      <c r="P375">
        <f>VLOOKUP($E375,Facilities!$B:$W,MATCH(P$2,Table1[[#Headers],[Facility Name]:[in partner]],0),FALSE)</f>
        <v>0</v>
      </c>
      <c r="Q375">
        <f>VLOOKUP($E375,Facilities!$B:$W,MATCH(Q$2,Table1[[#Headers],[Facility Name]:[in partner]],0),FALSE)</f>
        <v>0</v>
      </c>
      <c r="R375">
        <f>VLOOKUP($E375,Facilities!$B:$W,MATCH(R$2,Table1[[#Headers],[Facility Name]:[in partner]],0),FALSE)</f>
        <v>0</v>
      </c>
      <c r="S375" t="str">
        <f>VLOOKUP($E375,Facilities!$B:$W,MATCH(S$2,Table1[[#Headers],[Facility Name]:[in partner]],0),FALSE)</f>
        <v>Y</v>
      </c>
      <c r="T375">
        <f>VLOOKUP($E375,Facilities!$B:$W,MATCH(T$2,Table1[[#Headers],[Facility Name]:[in partner]],0),FALSE)</f>
        <v>0</v>
      </c>
      <c r="U375">
        <f>VLOOKUP($E375,Facilities!$B:$W,MATCH(U$2,Table1[[#Headers],[Facility Name]:[in partner]],0),FALSE)</f>
        <v>0</v>
      </c>
      <c r="V375" t="str">
        <f>VLOOKUP($E375,Facilities!$B:$W,MATCH(V$2,Table1[[#Headers],[Facility Name]:[in partner]],0),FALSE)</f>
        <v>Botany Library</v>
      </c>
      <c r="W375" t="str">
        <f>VLOOKUP($E375,Facilities!$B:$W,MATCH(W$2,Table1[[#Headers],[Facility Name]:[in partner]],0),FALSE)</f>
        <v>Y</v>
      </c>
      <c r="X375" t="e">
        <f>VLOOKUP($E375,Facilities!$B:$W,MATCH(X$2,Table1[[#Headers],[Facility Name]:[in partner]],0),FALSE)</f>
        <v>#N/A</v>
      </c>
    </row>
    <row r="376" spans="1:24">
      <c r="A376" s="6" t="s">
        <v>1804</v>
      </c>
      <c r="B376" s="6" t="s">
        <v>1048</v>
      </c>
      <c r="C376" s="6" t="s">
        <v>963</v>
      </c>
      <c r="D376" s="6" t="s">
        <v>1081</v>
      </c>
      <c r="E376" s="6" t="s">
        <v>340</v>
      </c>
      <c r="F376" t="str">
        <f>VLOOKUP($E376,Facilities!$B:$W,MATCH(F$2,Table1[[#Headers],[Facility Name]:[in partner]],0),FALSE)</f>
        <v>98 Line Road</v>
      </c>
      <c r="G376" t="str">
        <f>VLOOKUP($E376,Facilities!$B:$W,MATCH(G$2,Table1[[#Headers],[Facility Name]:[in partner]],0),FALSE)</f>
        <v>Maungakiekie-Tamaki</v>
      </c>
      <c r="H376" t="str">
        <f>VLOOKUP($E376,Facilities!$B:$W,MATCH(H$2,Table1[[#Headers],[Facility Name]:[in partner]],0),FALSE)</f>
        <v>Council-owned</v>
      </c>
      <c r="I376" t="str">
        <f>VLOOKUP($E376,Facilities!$B:$W,MATCH(I$2,Table1[[#Headers],[Facility Name]:[in partner]],0),FALSE)</f>
        <v>Connected Communities</v>
      </c>
      <c r="J376" t="str">
        <f>VLOOKUP($E376,Facilities!$B:$W,MATCH(J$2,Table1[[#Headers],[Facility Name]:[in partner]],0),FALSE)</f>
        <v>Council led</v>
      </c>
      <c r="K376" t="str">
        <f>VLOOKUP($E376,Facilities!$B:$W,MATCH(K$2,Table1[[#Headers],[Facility Name]:[in partner]],0),FALSE)</f>
        <v>Arts &amp; Culture</v>
      </c>
      <c r="L376" t="str">
        <f>VLOOKUP($E376,Facilities!$B:$W,MATCH(L$2,Table1[[#Headers],[Facility Name]:[in partner]],0),FALSE)</f>
        <v>Y</v>
      </c>
      <c r="M376" t="str">
        <f>VLOOKUP($E376,Facilities!$B:$W,MATCH(M$2,Table1[[#Headers],[Facility Name]:[in partner]],0),FALSE)</f>
        <v>Internally operated</v>
      </c>
      <c r="N376">
        <f>VLOOKUP($E376,Facilities!$B:$W,MATCH(N$2,Table1[[#Headers],[Facility Name]:[in partner]],0),FALSE)</f>
        <v>0</v>
      </c>
      <c r="O376" t="str">
        <f>VLOOKUP($E376,Facilities!$B:$W,MATCH(O$2,Table1[[#Headers],[Facility Name]:[in partner]],0),FALSE)</f>
        <v>Lead and Coach</v>
      </c>
      <c r="P376">
        <f>VLOOKUP($E376,Facilities!$B:$W,MATCH(P$2,Table1[[#Headers],[Facility Name]:[in partner]],0),FALSE)</f>
        <v>0</v>
      </c>
      <c r="Q376">
        <f>VLOOKUP($E376,Facilities!$B:$W,MATCH(Q$2,Table1[[#Headers],[Facility Name]:[in partner]],0),FALSE)</f>
        <v>0</v>
      </c>
      <c r="R376" t="str">
        <f>VLOOKUP($E376,Facilities!$B:$W,MATCH(R$2,Table1[[#Headers],[Facility Name]:[in partner]],0),FALSE)</f>
        <v>Y</v>
      </c>
      <c r="S376">
        <f>VLOOKUP($E376,Facilities!$B:$W,MATCH(S$2,Table1[[#Headers],[Facility Name]:[in partner]],0),FALSE)</f>
        <v>0</v>
      </c>
      <c r="T376">
        <f>VLOOKUP($E376,Facilities!$B:$W,MATCH(T$2,Table1[[#Headers],[Facility Name]:[in partner]],0),FALSE)</f>
        <v>0</v>
      </c>
      <c r="U376">
        <f>VLOOKUP($E376,Facilities!$B:$W,MATCH(U$2,Table1[[#Headers],[Facility Name]:[in partner]],0),FALSE)</f>
        <v>0</v>
      </c>
      <c r="V376" t="str">
        <f>VLOOKUP($E376,Facilities!$B:$W,MATCH(V$2,Table1[[#Headers],[Facility Name]:[in partner]],0),FALSE)</f>
        <v>Te Oro</v>
      </c>
      <c r="W376" t="str">
        <f>VLOOKUP($E376,Facilities!$B:$W,MATCH(W$2,Table1[[#Headers],[Facility Name]:[in partner]],0),FALSE)</f>
        <v>Y</v>
      </c>
      <c r="X376" t="e">
        <f>VLOOKUP($E376,Facilities!$B:$W,MATCH(X$2,Table1[[#Headers],[Facility Name]:[in partner]],0),FALSE)</f>
        <v>#N/A</v>
      </c>
    </row>
    <row r="377" spans="1:24">
      <c r="A377" s="6" t="s">
        <v>1805</v>
      </c>
      <c r="B377" s="6" t="s">
        <v>1167</v>
      </c>
      <c r="C377" s="6" t="s">
        <v>963</v>
      </c>
      <c r="D377" s="6" t="s">
        <v>957</v>
      </c>
      <c r="E377" s="6" t="s">
        <v>201</v>
      </c>
      <c r="F377" t="str">
        <f>VLOOKUP($E377,Facilities!$B:$W,MATCH(F$2,Table1[[#Headers],[Facility Name]:[in partner]],0),FALSE)</f>
        <v>70 Hill Road</v>
      </c>
      <c r="G377" t="str">
        <f>VLOOKUP($E377,Facilities!$B:$W,MATCH(G$2,Table1[[#Headers],[Facility Name]:[in partner]],0),FALSE)</f>
        <v>Manurewa</v>
      </c>
      <c r="H377" t="str">
        <f>VLOOKUP($E377,Facilities!$B:$W,MATCH(H$2,Table1[[#Headers],[Facility Name]:[in partner]],0),FALSE)</f>
        <v>Council-owned</v>
      </c>
      <c r="I377" t="str">
        <f>VLOOKUP($E377,Facilities!$B:$W,MATCH(I$2,Table1[[#Headers],[Facility Name]:[in partner]],0),FALSE)</f>
        <v>Connected Communities</v>
      </c>
      <c r="J377" t="str">
        <f>VLOOKUP($E377,Facilities!$B:$W,MATCH(J$2,Table1[[#Headers],[Facility Name]:[in partner]],0),FALSE)</f>
        <v>Council led</v>
      </c>
      <c r="K377" t="str">
        <f>VLOOKUP($E377,Facilities!$B:$W,MATCH(K$2,Table1[[#Headers],[Facility Name]:[in partner]],0),FALSE)</f>
        <v>Arts &amp; Culture</v>
      </c>
      <c r="L377" t="str">
        <f>VLOOKUP($E377,Facilities!$B:$W,MATCH(L$2,Table1[[#Headers],[Facility Name]:[in partner]],0),FALSE)</f>
        <v>Y</v>
      </c>
      <c r="M377" t="str">
        <f>VLOOKUP($E377,Facilities!$B:$W,MATCH(M$2,Table1[[#Headers],[Facility Name]:[in partner]],0),FALSE)</f>
        <v>Internally operated</v>
      </c>
      <c r="N377">
        <f>VLOOKUP($E377,Facilities!$B:$W,MATCH(N$2,Table1[[#Headers],[Facility Name]:[in partner]],0),FALSE)</f>
        <v>0</v>
      </c>
      <c r="O377" t="str">
        <f>VLOOKUP($E377,Facilities!$B:$W,MATCH(O$2,Table1[[#Headers],[Facility Name]:[in partner]],0),FALSE)</f>
        <v>Lead and Coach</v>
      </c>
      <c r="P377">
        <f>VLOOKUP($E377,Facilities!$B:$W,MATCH(P$2,Table1[[#Headers],[Facility Name]:[in partner]],0),FALSE)</f>
        <v>0</v>
      </c>
      <c r="Q377">
        <f>VLOOKUP($E377,Facilities!$B:$W,MATCH(Q$2,Table1[[#Headers],[Facility Name]:[in partner]],0),FALSE)</f>
        <v>0</v>
      </c>
      <c r="R377" t="str">
        <f>VLOOKUP($E377,Facilities!$B:$W,MATCH(R$2,Table1[[#Headers],[Facility Name]:[in partner]],0),FALSE)</f>
        <v>Y</v>
      </c>
      <c r="S377">
        <f>VLOOKUP($E377,Facilities!$B:$W,MATCH(S$2,Table1[[#Headers],[Facility Name]:[in partner]],0),FALSE)</f>
        <v>0</v>
      </c>
      <c r="T377">
        <f>VLOOKUP($E377,Facilities!$B:$W,MATCH(T$2,Table1[[#Headers],[Facility Name]:[in partner]],0),FALSE)</f>
        <v>0</v>
      </c>
      <c r="U377">
        <f>VLOOKUP($E377,Facilities!$B:$W,MATCH(U$2,Table1[[#Headers],[Facility Name]:[in partner]],0),FALSE)</f>
        <v>0</v>
      </c>
      <c r="V377" t="str">
        <f>VLOOKUP($E377,Facilities!$B:$W,MATCH(V$2,Table1[[#Headers],[Facility Name]:[in partner]],0),FALSE)</f>
        <v>Nathan Homestead</v>
      </c>
      <c r="W377" t="str">
        <f>VLOOKUP($E377,Facilities!$B:$W,MATCH(W$2,Table1[[#Headers],[Facility Name]:[in partner]],0),FALSE)</f>
        <v>Y</v>
      </c>
      <c r="X377" t="e">
        <f>VLOOKUP($E377,Facilities!$B:$W,MATCH(X$2,Table1[[#Headers],[Facility Name]:[in partner]],0),FALSE)</f>
        <v>#N/A</v>
      </c>
    </row>
    <row r="378" spans="1:24">
      <c r="A378" s="6" t="s">
        <v>1806</v>
      </c>
      <c r="B378" s="6" t="s">
        <v>1807</v>
      </c>
      <c r="C378" s="6" t="s">
        <v>963</v>
      </c>
      <c r="D378" s="6" t="s">
        <v>977</v>
      </c>
      <c r="E378" s="6" t="s">
        <v>945</v>
      </c>
      <c r="F378" t="str">
        <f>VLOOKUP($E378,Facilities!$B:$W,MATCH(F$2,Table1[[#Headers],[Facility Name]:[in partner]],0),FALSE)</f>
        <v>8 Ambrico Place</v>
      </c>
      <c r="G378" t="str">
        <f>VLOOKUP($E378,Facilities!$B:$W,MATCH(G$2,Table1[[#Headers],[Facility Name]:[in partner]],0),FALSE)</f>
        <v>Whau</v>
      </c>
      <c r="H378" t="str">
        <f>VLOOKUP($E378,Facilities!$B:$W,MATCH(H$2,Table1[[#Headers],[Facility Name]:[in partner]],0),FALSE)</f>
        <v>Council-owned</v>
      </c>
      <c r="I378" t="str">
        <f>VLOOKUP($E378,Facilities!$B:$W,MATCH(I$2,Table1[[#Headers],[Facility Name]:[in partner]],0),FALSE)</f>
        <v>Connected Communities</v>
      </c>
      <c r="J378" t="str">
        <f>VLOOKUP($E378,Facilities!$B:$W,MATCH(J$2,Table1[[#Headers],[Facility Name]:[in partner]],0),FALSE)</f>
        <v>Community led</v>
      </c>
      <c r="K378" t="str">
        <f>VLOOKUP($E378,Facilities!$B:$W,MATCH(K$2,Table1[[#Headers],[Facility Name]:[in partner]],0),FALSE)</f>
        <v>Arts &amp; Culture</v>
      </c>
      <c r="L378" t="str">
        <f>VLOOKUP($E378,Facilities!$B:$W,MATCH(L$2,Table1[[#Headers],[Facility Name]:[in partner]],0),FALSE)</f>
        <v>N</v>
      </c>
      <c r="M378" t="str">
        <f>VLOOKUP($E378,Facilities!$B:$W,MATCH(M$2,Table1[[#Headers],[Facility Name]:[in partner]],0),FALSE)</f>
        <v>Funding agreement</v>
      </c>
      <c r="N378">
        <f>VLOOKUP($E378,Facilities!$B:$W,MATCH(N$2,Table1[[#Headers],[Facility Name]:[in partner]],0),FALSE)</f>
        <v>0</v>
      </c>
      <c r="O378" t="str">
        <f>VLOOKUP($E378,Facilities!$B:$W,MATCH(O$2,Table1[[#Headers],[Facility Name]:[in partner]],0),FALSE)</f>
        <v>Place &amp; Partner Specialists (Arts)</v>
      </c>
      <c r="P378">
        <f>VLOOKUP($E378,Facilities!$B:$W,MATCH(P$2,Table1[[#Headers],[Facility Name]:[in partner]],0),FALSE)</f>
        <v>0</v>
      </c>
      <c r="Q378">
        <f>VLOOKUP($E378,Facilities!$B:$W,MATCH(Q$2,Table1[[#Headers],[Facility Name]:[in partner]],0),FALSE)</f>
        <v>0</v>
      </c>
      <c r="R378" t="str">
        <f>VLOOKUP($E378,Facilities!$B:$W,MATCH(R$2,Table1[[#Headers],[Facility Name]:[in partner]],0),FALSE)</f>
        <v>Y</v>
      </c>
      <c r="S378">
        <f>VLOOKUP($E378,Facilities!$B:$W,MATCH(S$2,Table1[[#Headers],[Facility Name]:[in partner]],0),FALSE)</f>
        <v>0</v>
      </c>
      <c r="T378">
        <f>VLOOKUP($E378,Facilities!$B:$W,MATCH(T$2,Table1[[#Headers],[Facility Name]:[in partner]],0),FALSE)</f>
        <v>0</v>
      </c>
      <c r="U378">
        <f>VLOOKUP($E378,Facilities!$B:$W,MATCH(U$2,Table1[[#Headers],[Facility Name]:[in partner]],0),FALSE)</f>
        <v>0</v>
      </c>
      <c r="V378" t="e">
        <f>VLOOKUP($E378,Facilities!$B:$W,MATCH(V$2,Table1[[#Headers],[Facility Name]:[in partner]],0),FALSE)</f>
        <v>#N/A</v>
      </c>
      <c r="W378" t="str">
        <f>VLOOKUP($E378,Facilities!$B:$W,MATCH(W$2,Table1[[#Headers],[Facility Name]:[in partner]],0),FALSE)</f>
        <v>N</v>
      </c>
      <c r="X378" t="str">
        <f>VLOOKUP($E378,Facilities!$B:$W,MATCH(X$2,Table1[[#Headers],[Facility Name]:[in partner]],0),FALSE)</f>
        <v>Te Toi Uku</v>
      </c>
    </row>
    <row r="379" spans="1:24">
      <c r="A379" s="6" t="s">
        <v>1808</v>
      </c>
      <c r="B379" s="6" t="s">
        <v>1809</v>
      </c>
      <c r="C379" s="6" t="s">
        <v>960</v>
      </c>
      <c r="D379" s="6" t="s">
        <v>981</v>
      </c>
      <c r="E379" s="6" t="s">
        <v>1810</v>
      </c>
      <c r="F379" t="e">
        <f>VLOOKUP($E379,Facilities!$B:$W,MATCH(F$2,Table1[[#Headers],[Facility Name]:[in partner]],0),FALSE)</f>
        <v>#N/A</v>
      </c>
      <c r="G379" t="e">
        <f>VLOOKUP($E379,Facilities!$B:$W,MATCH(G$2,Table1[[#Headers],[Facility Name]:[in partner]],0),FALSE)</f>
        <v>#N/A</v>
      </c>
      <c r="H379" t="e">
        <f>VLOOKUP($E379,Facilities!$B:$W,MATCH(H$2,Table1[[#Headers],[Facility Name]:[in partner]],0),FALSE)</f>
        <v>#N/A</v>
      </c>
      <c r="I379" t="e">
        <f>VLOOKUP($E379,Facilities!$B:$W,MATCH(I$2,Table1[[#Headers],[Facility Name]:[in partner]],0),FALSE)</f>
        <v>#N/A</v>
      </c>
      <c r="J379" t="e">
        <f>VLOOKUP($E379,Facilities!$B:$W,MATCH(J$2,Table1[[#Headers],[Facility Name]:[in partner]],0),FALSE)</f>
        <v>#N/A</v>
      </c>
      <c r="K379" t="e">
        <f>VLOOKUP($E379,Facilities!$B:$W,MATCH(K$2,Table1[[#Headers],[Facility Name]:[in partner]],0),FALSE)</f>
        <v>#N/A</v>
      </c>
      <c r="L379" t="e">
        <f>VLOOKUP($E379,Facilities!$B:$W,MATCH(L$2,Table1[[#Headers],[Facility Name]:[in partner]],0),FALSE)</f>
        <v>#N/A</v>
      </c>
      <c r="M379" t="e">
        <f>VLOOKUP($E379,Facilities!$B:$W,MATCH(M$2,Table1[[#Headers],[Facility Name]:[in partner]],0),FALSE)</f>
        <v>#N/A</v>
      </c>
      <c r="N379" t="e">
        <f>VLOOKUP($E379,Facilities!$B:$W,MATCH(N$2,Table1[[#Headers],[Facility Name]:[in partner]],0),FALSE)</f>
        <v>#N/A</v>
      </c>
      <c r="O379" t="e">
        <f>VLOOKUP($E379,Facilities!$B:$W,MATCH(O$2,Table1[[#Headers],[Facility Name]:[in partner]],0),FALSE)</f>
        <v>#N/A</v>
      </c>
      <c r="P379" t="e">
        <f>VLOOKUP($E379,Facilities!$B:$W,MATCH(P$2,Table1[[#Headers],[Facility Name]:[in partner]],0),FALSE)</f>
        <v>#N/A</v>
      </c>
      <c r="Q379" t="e">
        <f>VLOOKUP($E379,Facilities!$B:$W,MATCH(Q$2,Table1[[#Headers],[Facility Name]:[in partner]],0),FALSE)</f>
        <v>#N/A</v>
      </c>
      <c r="R379" t="e">
        <f>VLOOKUP($E379,Facilities!$B:$W,MATCH(R$2,Table1[[#Headers],[Facility Name]:[in partner]],0),FALSE)</f>
        <v>#N/A</v>
      </c>
      <c r="S379" t="e">
        <f>VLOOKUP($E379,Facilities!$B:$W,MATCH(S$2,Table1[[#Headers],[Facility Name]:[in partner]],0),FALSE)</f>
        <v>#N/A</v>
      </c>
      <c r="T379" t="e">
        <f>VLOOKUP($E379,Facilities!$B:$W,MATCH(T$2,Table1[[#Headers],[Facility Name]:[in partner]],0),FALSE)</f>
        <v>#N/A</v>
      </c>
      <c r="U379" t="e">
        <f>VLOOKUP($E379,Facilities!$B:$W,MATCH(U$2,Table1[[#Headers],[Facility Name]:[in partner]],0),FALSE)</f>
        <v>#N/A</v>
      </c>
      <c r="V379" t="e">
        <f>VLOOKUP($E379,Facilities!$B:$W,MATCH(V$2,Table1[[#Headers],[Facility Name]:[in partner]],0),FALSE)</f>
        <v>#N/A</v>
      </c>
      <c r="W379" t="e">
        <f>VLOOKUP($E379,Facilities!$B:$W,MATCH(W$2,Table1[[#Headers],[Facility Name]:[in partner]],0),FALSE)</f>
        <v>#N/A</v>
      </c>
      <c r="X379" t="e">
        <f>VLOOKUP($E379,Facilities!$B:$W,MATCH(X$2,Table1[[#Headers],[Facility Name]:[in partner]],0),FALSE)</f>
        <v>#N/A</v>
      </c>
    </row>
    <row r="380" spans="1:24">
      <c r="A380" s="6" t="s">
        <v>1811</v>
      </c>
      <c r="B380" s="6" t="s">
        <v>1584</v>
      </c>
      <c r="C380" s="6" t="s">
        <v>956</v>
      </c>
      <c r="D380" s="6" t="s">
        <v>957</v>
      </c>
      <c r="E380" s="6" t="s">
        <v>1812</v>
      </c>
      <c r="F380" t="e">
        <f>VLOOKUP($E380,Facilities!$B:$W,MATCH(F$2,Table1[[#Headers],[Facility Name]:[in partner]],0),FALSE)</f>
        <v>#N/A</v>
      </c>
      <c r="G380" t="e">
        <f>VLOOKUP($E380,Facilities!$B:$W,MATCH(G$2,Table1[[#Headers],[Facility Name]:[in partner]],0),FALSE)</f>
        <v>#N/A</v>
      </c>
      <c r="H380" t="e">
        <f>VLOOKUP($E380,Facilities!$B:$W,MATCH(H$2,Table1[[#Headers],[Facility Name]:[in partner]],0),FALSE)</f>
        <v>#N/A</v>
      </c>
      <c r="I380" t="e">
        <f>VLOOKUP($E380,Facilities!$B:$W,MATCH(I$2,Table1[[#Headers],[Facility Name]:[in partner]],0),FALSE)</f>
        <v>#N/A</v>
      </c>
      <c r="J380" t="e">
        <f>VLOOKUP($E380,Facilities!$B:$W,MATCH(J$2,Table1[[#Headers],[Facility Name]:[in partner]],0),FALSE)</f>
        <v>#N/A</v>
      </c>
      <c r="K380" t="e">
        <f>VLOOKUP($E380,Facilities!$B:$W,MATCH(K$2,Table1[[#Headers],[Facility Name]:[in partner]],0),FALSE)</f>
        <v>#N/A</v>
      </c>
      <c r="L380" t="e">
        <f>VLOOKUP($E380,Facilities!$B:$W,MATCH(L$2,Table1[[#Headers],[Facility Name]:[in partner]],0),FALSE)</f>
        <v>#N/A</v>
      </c>
      <c r="M380" t="e">
        <f>VLOOKUP($E380,Facilities!$B:$W,MATCH(M$2,Table1[[#Headers],[Facility Name]:[in partner]],0),FALSE)</f>
        <v>#N/A</v>
      </c>
      <c r="N380" t="e">
        <f>VLOOKUP($E380,Facilities!$B:$W,MATCH(N$2,Table1[[#Headers],[Facility Name]:[in partner]],0),FALSE)</f>
        <v>#N/A</v>
      </c>
      <c r="O380" t="e">
        <f>VLOOKUP($E380,Facilities!$B:$W,MATCH(O$2,Table1[[#Headers],[Facility Name]:[in partner]],0),FALSE)</f>
        <v>#N/A</v>
      </c>
      <c r="P380" t="e">
        <f>VLOOKUP($E380,Facilities!$B:$W,MATCH(P$2,Table1[[#Headers],[Facility Name]:[in partner]],0),FALSE)</f>
        <v>#N/A</v>
      </c>
      <c r="Q380" t="e">
        <f>VLOOKUP($E380,Facilities!$B:$W,MATCH(Q$2,Table1[[#Headers],[Facility Name]:[in partner]],0),FALSE)</f>
        <v>#N/A</v>
      </c>
      <c r="R380" t="e">
        <f>VLOOKUP($E380,Facilities!$B:$W,MATCH(R$2,Table1[[#Headers],[Facility Name]:[in partner]],0),FALSE)</f>
        <v>#N/A</v>
      </c>
      <c r="S380" t="e">
        <f>VLOOKUP($E380,Facilities!$B:$W,MATCH(S$2,Table1[[#Headers],[Facility Name]:[in partner]],0),FALSE)</f>
        <v>#N/A</v>
      </c>
      <c r="T380" t="e">
        <f>VLOOKUP($E380,Facilities!$B:$W,MATCH(T$2,Table1[[#Headers],[Facility Name]:[in partner]],0),FALSE)</f>
        <v>#N/A</v>
      </c>
      <c r="U380" t="e">
        <f>VLOOKUP($E380,Facilities!$B:$W,MATCH(U$2,Table1[[#Headers],[Facility Name]:[in partner]],0),FALSE)</f>
        <v>#N/A</v>
      </c>
      <c r="V380" t="e">
        <f>VLOOKUP($E380,Facilities!$B:$W,MATCH(V$2,Table1[[#Headers],[Facility Name]:[in partner]],0),FALSE)</f>
        <v>#N/A</v>
      </c>
      <c r="W380" t="e">
        <f>VLOOKUP($E380,Facilities!$B:$W,MATCH(W$2,Table1[[#Headers],[Facility Name]:[in partner]],0),FALSE)</f>
        <v>#N/A</v>
      </c>
      <c r="X380" t="e">
        <f>VLOOKUP($E380,Facilities!$B:$W,MATCH(X$2,Table1[[#Headers],[Facility Name]:[in partner]],0),FALSE)</f>
        <v>#N/A</v>
      </c>
    </row>
    <row r="381" spans="1:24">
      <c r="A381" s="6" t="s">
        <v>1813</v>
      </c>
      <c r="B381" s="6" t="s">
        <v>1814</v>
      </c>
      <c r="C381" s="6" t="s">
        <v>960</v>
      </c>
      <c r="D381" s="6" t="s">
        <v>981</v>
      </c>
      <c r="E381" s="6" t="s">
        <v>370</v>
      </c>
      <c r="F381" t="str">
        <f>VLOOKUP($E381,Facilities!$B:$W,MATCH(F$2,Table1[[#Headers],[Facility Name]:[in partner]],0),FALSE)</f>
        <v>500 South Titirangi Road</v>
      </c>
      <c r="G381" t="str">
        <f>VLOOKUP($E381,Facilities!$B:$W,MATCH(G$2,Table1[[#Headers],[Facility Name]:[in partner]],0),FALSE)</f>
        <v>Waitakere Ranges</v>
      </c>
      <c r="H381" t="str">
        <f>VLOOKUP($E381,Facilities!$B:$W,MATCH(H$2,Table1[[#Headers],[Facility Name]:[in partner]],0),FALSE)</f>
        <v>Community lease</v>
      </c>
      <c r="I381" t="str">
        <f>VLOOKUP($E381,Facilities!$B:$W,MATCH(I$2,Table1[[#Headers],[Facility Name]:[in partner]],0),FALSE)</f>
        <v>Connected Communities</v>
      </c>
      <c r="J381" t="str">
        <f>VLOOKUP($E381,Facilities!$B:$W,MATCH(J$2,Table1[[#Headers],[Facility Name]:[in partner]],0),FALSE)</f>
        <v>Community led</v>
      </c>
      <c r="K381" t="str">
        <f>VLOOKUP($E381,Facilities!$B:$W,MATCH(K$2,Table1[[#Headers],[Facility Name]:[in partner]],0),FALSE)</f>
        <v>Community Centre</v>
      </c>
      <c r="L381" t="str">
        <f>VLOOKUP($E381,Facilities!$B:$W,MATCH(L$2,Table1[[#Headers],[Facility Name]:[in partner]],0),FALSE)</f>
        <v>Y</v>
      </c>
      <c r="M381" t="str">
        <f>VLOOKUP($E381,Facilities!$B:$W,MATCH(M$2,Table1[[#Headers],[Facility Name]:[in partner]],0),FALSE)</f>
        <v>Service agreement</v>
      </c>
      <c r="N381">
        <f>VLOOKUP($E381,Facilities!$B:$W,MATCH(N$2,Table1[[#Headers],[Facility Name]:[in partner]],0),FALSE)</f>
        <v>0</v>
      </c>
      <c r="O381" t="str">
        <f>VLOOKUP($E381,Facilities!$B:$W,MATCH(O$2,Table1[[#Headers],[Facility Name]:[in partner]],0),FALSE)</f>
        <v>Place &amp; Partner Specialists (Community)</v>
      </c>
      <c r="P381" t="str">
        <f>VLOOKUP($E381,Facilities!$B:$W,MATCH(P$2,Table1[[#Headers],[Facility Name]:[in partner]],0),FALSE)</f>
        <v>Y</v>
      </c>
      <c r="Q381">
        <f>VLOOKUP($E381,Facilities!$B:$W,MATCH(Q$2,Table1[[#Headers],[Facility Name]:[in partner]],0),FALSE)</f>
        <v>0</v>
      </c>
      <c r="R381">
        <f>VLOOKUP($E381,Facilities!$B:$W,MATCH(R$2,Table1[[#Headers],[Facility Name]:[in partner]],0),FALSE)</f>
        <v>0</v>
      </c>
      <c r="S381">
        <f>VLOOKUP($E381,Facilities!$B:$W,MATCH(S$2,Table1[[#Headers],[Facility Name]:[in partner]],0),FALSE)</f>
        <v>0</v>
      </c>
      <c r="T381">
        <f>VLOOKUP($E381,Facilities!$B:$W,MATCH(T$2,Table1[[#Headers],[Facility Name]:[in partner]],0),FALSE)</f>
        <v>0</v>
      </c>
      <c r="U381">
        <f>VLOOKUP($E381,Facilities!$B:$W,MATCH(U$2,Table1[[#Headers],[Facility Name]:[in partner]],0),FALSE)</f>
        <v>0</v>
      </c>
      <c r="V381" t="str">
        <f>VLOOKUP($E381,Facilities!$B:$W,MATCH(V$2,Table1[[#Headers],[Facility Name]:[in partner]],0),FALSE)</f>
        <v>Titirangi Community House</v>
      </c>
      <c r="W381" t="str">
        <f>VLOOKUP($E381,Facilities!$B:$W,MATCH(W$2,Table1[[#Headers],[Facility Name]:[in partner]],0),FALSE)</f>
        <v>N</v>
      </c>
      <c r="X381" t="str">
        <f>VLOOKUP($E381,Facilities!$B:$W,MATCH(X$2,Table1[[#Headers],[Facility Name]:[in partner]],0),FALSE)</f>
        <v>Titirangi Community House</v>
      </c>
    </row>
    <row r="382" spans="1:24">
      <c r="A382" s="6" t="s">
        <v>1815</v>
      </c>
      <c r="B382" s="6" t="s">
        <v>1045</v>
      </c>
      <c r="C382" s="6" t="s">
        <v>956</v>
      </c>
      <c r="D382" s="6" t="s">
        <v>957</v>
      </c>
      <c r="E382" s="6" t="s">
        <v>1816</v>
      </c>
      <c r="F382" t="e">
        <f>VLOOKUP($E382,Facilities!$B:$W,MATCH(F$2,Table1[[#Headers],[Facility Name]:[in partner]],0),FALSE)</f>
        <v>#N/A</v>
      </c>
      <c r="G382" t="e">
        <f>VLOOKUP($E382,Facilities!$B:$W,MATCH(G$2,Table1[[#Headers],[Facility Name]:[in partner]],0),FALSE)</f>
        <v>#N/A</v>
      </c>
      <c r="H382" t="e">
        <f>VLOOKUP($E382,Facilities!$B:$W,MATCH(H$2,Table1[[#Headers],[Facility Name]:[in partner]],0),FALSE)</f>
        <v>#N/A</v>
      </c>
      <c r="I382" t="e">
        <f>VLOOKUP($E382,Facilities!$B:$W,MATCH(I$2,Table1[[#Headers],[Facility Name]:[in partner]],0),FALSE)</f>
        <v>#N/A</v>
      </c>
      <c r="J382" t="e">
        <f>VLOOKUP($E382,Facilities!$B:$W,MATCH(J$2,Table1[[#Headers],[Facility Name]:[in partner]],0),FALSE)</f>
        <v>#N/A</v>
      </c>
      <c r="K382" t="e">
        <f>VLOOKUP($E382,Facilities!$B:$W,MATCH(K$2,Table1[[#Headers],[Facility Name]:[in partner]],0),FALSE)</f>
        <v>#N/A</v>
      </c>
      <c r="L382" t="e">
        <f>VLOOKUP($E382,Facilities!$B:$W,MATCH(L$2,Table1[[#Headers],[Facility Name]:[in partner]],0),FALSE)</f>
        <v>#N/A</v>
      </c>
      <c r="M382" t="e">
        <f>VLOOKUP($E382,Facilities!$B:$W,MATCH(M$2,Table1[[#Headers],[Facility Name]:[in partner]],0),FALSE)</f>
        <v>#N/A</v>
      </c>
      <c r="N382" t="e">
        <f>VLOOKUP($E382,Facilities!$B:$W,MATCH(N$2,Table1[[#Headers],[Facility Name]:[in partner]],0),FALSE)</f>
        <v>#N/A</v>
      </c>
      <c r="O382" t="e">
        <f>VLOOKUP($E382,Facilities!$B:$W,MATCH(O$2,Table1[[#Headers],[Facility Name]:[in partner]],0),FALSE)</f>
        <v>#N/A</v>
      </c>
      <c r="P382" t="e">
        <f>VLOOKUP($E382,Facilities!$B:$W,MATCH(P$2,Table1[[#Headers],[Facility Name]:[in partner]],0),FALSE)</f>
        <v>#N/A</v>
      </c>
      <c r="Q382" t="e">
        <f>VLOOKUP($E382,Facilities!$B:$W,MATCH(Q$2,Table1[[#Headers],[Facility Name]:[in partner]],0),FALSE)</f>
        <v>#N/A</v>
      </c>
      <c r="R382" t="e">
        <f>VLOOKUP($E382,Facilities!$B:$W,MATCH(R$2,Table1[[#Headers],[Facility Name]:[in partner]],0),FALSE)</f>
        <v>#N/A</v>
      </c>
      <c r="S382" t="e">
        <f>VLOOKUP($E382,Facilities!$B:$W,MATCH(S$2,Table1[[#Headers],[Facility Name]:[in partner]],0),FALSE)</f>
        <v>#N/A</v>
      </c>
      <c r="T382" t="e">
        <f>VLOOKUP($E382,Facilities!$B:$W,MATCH(T$2,Table1[[#Headers],[Facility Name]:[in partner]],0),FALSE)</f>
        <v>#N/A</v>
      </c>
      <c r="U382" t="e">
        <f>VLOOKUP($E382,Facilities!$B:$W,MATCH(U$2,Table1[[#Headers],[Facility Name]:[in partner]],0),FALSE)</f>
        <v>#N/A</v>
      </c>
      <c r="V382" t="e">
        <f>VLOOKUP($E382,Facilities!$B:$W,MATCH(V$2,Table1[[#Headers],[Facility Name]:[in partner]],0),FALSE)</f>
        <v>#N/A</v>
      </c>
      <c r="W382" t="e">
        <f>VLOOKUP($E382,Facilities!$B:$W,MATCH(W$2,Table1[[#Headers],[Facility Name]:[in partner]],0),FALSE)</f>
        <v>#N/A</v>
      </c>
      <c r="X382" t="e">
        <f>VLOOKUP($E382,Facilities!$B:$W,MATCH(X$2,Table1[[#Headers],[Facility Name]:[in partner]],0),FALSE)</f>
        <v>#N/A</v>
      </c>
    </row>
    <row r="383" spans="1:24">
      <c r="A383" s="6" t="s">
        <v>1817</v>
      </c>
      <c r="B383" s="6" t="s">
        <v>1444</v>
      </c>
      <c r="C383" s="6" t="s">
        <v>956</v>
      </c>
      <c r="D383" s="6" t="s">
        <v>957</v>
      </c>
      <c r="E383" s="6" t="s">
        <v>1445</v>
      </c>
      <c r="F383" t="e">
        <f>VLOOKUP($E383,Facilities!$B:$W,MATCH(F$2,Table1[[#Headers],[Facility Name]:[in partner]],0),FALSE)</f>
        <v>#N/A</v>
      </c>
      <c r="G383" t="e">
        <f>VLOOKUP($E383,Facilities!$B:$W,MATCH(G$2,Table1[[#Headers],[Facility Name]:[in partner]],0),FALSE)</f>
        <v>#N/A</v>
      </c>
      <c r="H383" t="e">
        <f>VLOOKUP($E383,Facilities!$B:$W,MATCH(H$2,Table1[[#Headers],[Facility Name]:[in partner]],0),FALSE)</f>
        <v>#N/A</v>
      </c>
      <c r="I383" t="e">
        <f>VLOOKUP($E383,Facilities!$B:$W,MATCH(I$2,Table1[[#Headers],[Facility Name]:[in partner]],0),FALSE)</f>
        <v>#N/A</v>
      </c>
      <c r="J383" t="e">
        <f>VLOOKUP($E383,Facilities!$B:$W,MATCH(J$2,Table1[[#Headers],[Facility Name]:[in partner]],0),FALSE)</f>
        <v>#N/A</v>
      </c>
      <c r="K383" t="e">
        <f>VLOOKUP($E383,Facilities!$B:$W,MATCH(K$2,Table1[[#Headers],[Facility Name]:[in partner]],0),FALSE)</f>
        <v>#N/A</v>
      </c>
      <c r="L383" t="e">
        <f>VLOOKUP($E383,Facilities!$B:$W,MATCH(L$2,Table1[[#Headers],[Facility Name]:[in partner]],0),FALSE)</f>
        <v>#N/A</v>
      </c>
      <c r="M383" t="e">
        <f>VLOOKUP($E383,Facilities!$B:$W,MATCH(M$2,Table1[[#Headers],[Facility Name]:[in partner]],0),FALSE)</f>
        <v>#N/A</v>
      </c>
      <c r="N383" t="e">
        <f>VLOOKUP($E383,Facilities!$B:$W,MATCH(N$2,Table1[[#Headers],[Facility Name]:[in partner]],0),FALSE)</f>
        <v>#N/A</v>
      </c>
      <c r="O383" t="e">
        <f>VLOOKUP($E383,Facilities!$B:$W,MATCH(O$2,Table1[[#Headers],[Facility Name]:[in partner]],0),FALSE)</f>
        <v>#N/A</v>
      </c>
      <c r="P383" t="e">
        <f>VLOOKUP($E383,Facilities!$B:$W,MATCH(P$2,Table1[[#Headers],[Facility Name]:[in partner]],0),FALSE)</f>
        <v>#N/A</v>
      </c>
      <c r="Q383" t="e">
        <f>VLOOKUP($E383,Facilities!$B:$W,MATCH(Q$2,Table1[[#Headers],[Facility Name]:[in partner]],0),FALSE)</f>
        <v>#N/A</v>
      </c>
      <c r="R383" t="e">
        <f>VLOOKUP($E383,Facilities!$B:$W,MATCH(R$2,Table1[[#Headers],[Facility Name]:[in partner]],0),FALSE)</f>
        <v>#N/A</v>
      </c>
      <c r="S383" t="e">
        <f>VLOOKUP($E383,Facilities!$B:$W,MATCH(S$2,Table1[[#Headers],[Facility Name]:[in partner]],0),FALSE)</f>
        <v>#N/A</v>
      </c>
      <c r="T383" t="e">
        <f>VLOOKUP($E383,Facilities!$B:$W,MATCH(T$2,Table1[[#Headers],[Facility Name]:[in partner]],0),FALSE)</f>
        <v>#N/A</v>
      </c>
      <c r="U383" t="e">
        <f>VLOOKUP($E383,Facilities!$B:$W,MATCH(U$2,Table1[[#Headers],[Facility Name]:[in partner]],0),FALSE)</f>
        <v>#N/A</v>
      </c>
      <c r="V383" t="e">
        <f>VLOOKUP($E383,Facilities!$B:$W,MATCH(V$2,Table1[[#Headers],[Facility Name]:[in partner]],0),FALSE)</f>
        <v>#N/A</v>
      </c>
      <c r="W383" t="e">
        <f>VLOOKUP($E383,Facilities!$B:$W,MATCH(W$2,Table1[[#Headers],[Facility Name]:[in partner]],0),FALSE)</f>
        <v>#N/A</v>
      </c>
      <c r="X383" t="e">
        <f>VLOOKUP($E383,Facilities!$B:$W,MATCH(X$2,Table1[[#Headers],[Facility Name]:[in partner]],0),FALSE)</f>
        <v>#N/A</v>
      </c>
    </row>
    <row r="384" spans="1:24">
      <c r="A384" s="6" t="s">
        <v>1818</v>
      </c>
      <c r="B384" s="6" t="s">
        <v>1819</v>
      </c>
      <c r="C384" s="6" t="s">
        <v>960</v>
      </c>
      <c r="D384" s="6" t="s">
        <v>981</v>
      </c>
      <c r="E384" s="6" t="s">
        <v>180</v>
      </c>
      <c r="F384" t="str">
        <f>VLOOKUP($E384,Facilities!$B:$W,MATCH(F$2,Table1[[#Headers],[Facility Name]:[in partner]],0),FALSE)</f>
        <v>385 Don Buck Road</v>
      </c>
      <c r="G384" t="str">
        <f>VLOOKUP($E384,Facilities!$B:$W,MATCH(G$2,Table1[[#Headers],[Facility Name]:[in partner]],0),FALSE)</f>
        <v>Henderson-Massey</v>
      </c>
      <c r="H384" t="str">
        <f>VLOOKUP($E384,Facilities!$B:$W,MATCH(H$2,Table1[[#Headers],[Facility Name]:[in partner]],0),FALSE)</f>
        <v>Council-owned</v>
      </c>
      <c r="I384" t="str">
        <f>VLOOKUP($E384,Facilities!$B:$W,MATCH(I$2,Table1[[#Headers],[Facility Name]:[in partner]],0),FALSE)</f>
        <v>Connected Communities</v>
      </c>
      <c r="J384" t="str">
        <f>VLOOKUP($E384,Facilities!$B:$W,MATCH(J$2,Table1[[#Headers],[Facility Name]:[in partner]],0),FALSE)</f>
        <v>Community led</v>
      </c>
      <c r="K384" t="str">
        <f>VLOOKUP($E384,Facilities!$B:$W,MATCH(K$2,Table1[[#Headers],[Facility Name]:[in partner]],0),FALSE)</f>
        <v>Community Centre</v>
      </c>
      <c r="L384" t="str">
        <f>VLOOKUP($E384,Facilities!$B:$W,MATCH(L$2,Table1[[#Headers],[Facility Name]:[in partner]],0),FALSE)</f>
        <v>Y</v>
      </c>
      <c r="M384" t="str">
        <f>VLOOKUP($E384,Facilities!$B:$W,MATCH(M$2,Table1[[#Headers],[Facility Name]:[in partner]],0),FALSE)</f>
        <v>Service agreement</v>
      </c>
      <c r="N384">
        <f>VLOOKUP($E384,Facilities!$B:$W,MATCH(N$2,Table1[[#Headers],[Facility Name]:[in partner]],0),FALSE)</f>
        <v>0</v>
      </c>
      <c r="O384" t="str">
        <f>VLOOKUP($E384,Facilities!$B:$W,MATCH(O$2,Table1[[#Headers],[Facility Name]:[in partner]],0),FALSE)</f>
        <v>Place &amp; Partner Specialists (Community)</v>
      </c>
      <c r="P384" t="str">
        <f>VLOOKUP($E384,Facilities!$B:$W,MATCH(P$2,Table1[[#Headers],[Facility Name]:[in partner]],0),FALSE)</f>
        <v>Y</v>
      </c>
      <c r="Q384">
        <f>VLOOKUP($E384,Facilities!$B:$W,MATCH(Q$2,Table1[[#Headers],[Facility Name]:[in partner]],0),FALSE)</f>
        <v>0</v>
      </c>
      <c r="R384">
        <f>VLOOKUP($E384,Facilities!$B:$W,MATCH(R$2,Table1[[#Headers],[Facility Name]:[in partner]],0),FALSE)</f>
        <v>0</v>
      </c>
      <c r="S384">
        <f>VLOOKUP($E384,Facilities!$B:$W,MATCH(S$2,Table1[[#Headers],[Facility Name]:[in partner]],0),FALSE)</f>
        <v>0</v>
      </c>
      <c r="T384">
        <f>VLOOKUP($E384,Facilities!$B:$W,MATCH(T$2,Table1[[#Headers],[Facility Name]:[in partner]],0),FALSE)</f>
        <v>0</v>
      </c>
      <c r="U384">
        <f>VLOOKUP($E384,Facilities!$B:$W,MATCH(U$2,Table1[[#Headers],[Facility Name]:[in partner]],0),FALSE)</f>
        <v>0</v>
      </c>
      <c r="V384" t="str">
        <f>VLOOKUP($E384,Facilities!$B:$W,MATCH(V$2,Table1[[#Headers],[Facility Name]:[in partner]],0),FALSE)</f>
        <v>Massey Community Hub</v>
      </c>
      <c r="W384" t="str">
        <f>VLOOKUP($E384,Facilities!$B:$W,MATCH(W$2,Table1[[#Headers],[Facility Name]:[in partner]],0),FALSE)</f>
        <v>N</v>
      </c>
      <c r="X384" t="str">
        <f>VLOOKUP($E384,Facilities!$B:$W,MATCH(X$2,Table1[[#Headers],[Facility Name]:[in partner]],0),FALSE)</f>
        <v>Massey Community Hub</v>
      </c>
    </row>
    <row r="385" spans="1:24">
      <c r="A385" s="6" t="s">
        <v>1820</v>
      </c>
      <c r="B385" s="6" t="s">
        <v>1821</v>
      </c>
      <c r="C385" s="6" t="s">
        <v>960</v>
      </c>
      <c r="D385" s="6" t="s">
        <v>981</v>
      </c>
      <c r="E385" s="6" t="s">
        <v>1822</v>
      </c>
      <c r="F385" t="str">
        <f>VLOOKUP($E385,Facilities!$B:$W,MATCH(F$2,Table1[[#Headers],[Facility Name]:[in partner]],0),FALSE)</f>
        <v>20 Newbury Street</v>
      </c>
      <c r="G385" t="str">
        <f>VLOOKUP($E385,Facilities!$B:$W,MATCH(G$2,Table1[[#Headers],[Facility Name]:[in partner]],0),FALSE)</f>
        <v>Otara-Papatoetoe</v>
      </c>
      <c r="H385" t="str">
        <f>VLOOKUP($E385,Facilities!$B:$W,MATCH(H$2,Table1[[#Headers],[Facility Name]:[in partner]],0),FALSE)</f>
        <v>Council-owned</v>
      </c>
      <c r="I385" t="str">
        <f>VLOOKUP($E385,Facilities!$B:$W,MATCH(I$2,Table1[[#Headers],[Facility Name]:[in partner]],0),FALSE)</f>
        <v>Connected Communities</v>
      </c>
      <c r="J385" t="str">
        <f>VLOOKUP($E385,Facilities!$B:$W,MATCH(J$2,Table1[[#Headers],[Facility Name]:[in partner]],0),FALSE)</f>
        <v>Council led</v>
      </c>
      <c r="K385" t="str">
        <f>VLOOKUP($E385,Facilities!$B:$W,MATCH(K$2,Table1[[#Headers],[Facility Name]:[in partner]],0),FALSE)</f>
        <v>Community Centre</v>
      </c>
      <c r="L385" t="str">
        <f>VLOOKUP($E385,Facilities!$B:$W,MATCH(L$2,Table1[[#Headers],[Facility Name]:[in partner]],0),FALSE)</f>
        <v>Y</v>
      </c>
      <c r="M385" t="str">
        <f>VLOOKUP($E385,Facilities!$B:$W,MATCH(M$2,Table1[[#Headers],[Facility Name]:[in partner]],0),FALSE)</f>
        <v>Internally operated</v>
      </c>
      <c r="N385">
        <f>VLOOKUP($E385,Facilities!$B:$W,MATCH(N$2,Table1[[#Headers],[Facility Name]:[in partner]],0),FALSE)</f>
        <v>0</v>
      </c>
      <c r="O385" t="str">
        <f>VLOOKUP($E385,Facilities!$B:$W,MATCH(O$2,Table1[[#Headers],[Facility Name]:[in partner]],0),FALSE)</f>
        <v>Lead and Coach</v>
      </c>
      <c r="P385" t="str">
        <f>VLOOKUP($E385,Facilities!$B:$W,MATCH(P$2,Table1[[#Headers],[Facility Name]:[in partner]],0),FALSE)</f>
        <v>Y</v>
      </c>
      <c r="Q385">
        <f>VLOOKUP($E385,Facilities!$B:$W,MATCH(Q$2,Table1[[#Headers],[Facility Name]:[in partner]],0),FALSE)</f>
        <v>0</v>
      </c>
      <c r="R385">
        <f>VLOOKUP($E385,Facilities!$B:$W,MATCH(R$2,Table1[[#Headers],[Facility Name]:[in partner]],0),FALSE)</f>
        <v>0</v>
      </c>
      <c r="S385">
        <f>VLOOKUP($E385,Facilities!$B:$W,MATCH(S$2,Table1[[#Headers],[Facility Name]:[in partner]],0),FALSE)</f>
        <v>0</v>
      </c>
      <c r="T385">
        <f>VLOOKUP($E385,Facilities!$B:$W,MATCH(T$2,Table1[[#Headers],[Facility Name]:[in partner]],0),FALSE)</f>
        <v>0</v>
      </c>
      <c r="U385">
        <f>VLOOKUP($E385,Facilities!$B:$W,MATCH(U$2,Table1[[#Headers],[Facility Name]:[in partner]],0),FALSE)</f>
        <v>0</v>
      </c>
      <c r="V385" t="str">
        <f>VLOOKUP($E385,Facilities!$B:$W,MATCH(V$2,Table1[[#Headers],[Facility Name]:[in partner]],0),FALSE)</f>
        <v>Te Puke ō Tara Community Centre</v>
      </c>
      <c r="W385" t="str">
        <f>VLOOKUP($E385,Facilities!$B:$W,MATCH(W$2,Table1[[#Headers],[Facility Name]:[in partner]],0),FALSE)</f>
        <v>Y</v>
      </c>
      <c r="X385" t="e">
        <f>VLOOKUP($E385,Facilities!$B:$W,MATCH(X$2,Table1[[#Headers],[Facility Name]:[in partner]],0),FALSE)</f>
        <v>#N/A</v>
      </c>
    </row>
    <row r="386" spans="1:24">
      <c r="A386" s="6" t="s">
        <v>1823</v>
      </c>
      <c r="B386" s="6" t="s">
        <v>1014</v>
      </c>
      <c r="C386" s="6" t="s">
        <v>956</v>
      </c>
      <c r="D386" s="6" t="s">
        <v>957</v>
      </c>
      <c r="E386" s="6" t="s">
        <v>1824</v>
      </c>
      <c r="F386" t="e">
        <f>VLOOKUP($E386,Facilities!$B:$W,MATCH(F$2,Table1[[#Headers],[Facility Name]:[in partner]],0),FALSE)</f>
        <v>#N/A</v>
      </c>
      <c r="G386" t="e">
        <f>VLOOKUP($E386,Facilities!$B:$W,MATCH(G$2,Table1[[#Headers],[Facility Name]:[in partner]],0),FALSE)</f>
        <v>#N/A</v>
      </c>
      <c r="H386" t="e">
        <f>VLOOKUP($E386,Facilities!$B:$W,MATCH(H$2,Table1[[#Headers],[Facility Name]:[in partner]],0),FALSE)</f>
        <v>#N/A</v>
      </c>
      <c r="I386" t="e">
        <f>VLOOKUP($E386,Facilities!$B:$W,MATCH(I$2,Table1[[#Headers],[Facility Name]:[in partner]],0),FALSE)</f>
        <v>#N/A</v>
      </c>
      <c r="J386" t="e">
        <f>VLOOKUP($E386,Facilities!$B:$W,MATCH(J$2,Table1[[#Headers],[Facility Name]:[in partner]],0),FALSE)</f>
        <v>#N/A</v>
      </c>
      <c r="K386" t="e">
        <f>VLOOKUP($E386,Facilities!$B:$W,MATCH(K$2,Table1[[#Headers],[Facility Name]:[in partner]],0),FALSE)</f>
        <v>#N/A</v>
      </c>
      <c r="L386" t="e">
        <f>VLOOKUP($E386,Facilities!$B:$W,MATCH(L$2,Table1[[#Headers],[Facility Name]:[in partner]],0),FALSE)</f>
        <v>#N/A</v>
      </c>
      <c r="M386" t="e">
        <f>VLOOKUP($E386,Facilities!$B:$W,MATCH(M$2,Table1[[#Headers],[Facility Name]:[in partner]],0),FALSE)</f>
        <v>#N/A</v>
      </c>
      <c r="N386" t="e">
        <f>VLOOKUP($E386,Facilities!$B:$W,MATCH(N$2,Table1[[#Headers],[Facility Name]:[in partner]],0),FALSE)</f>
        <v>#N/A</v>
      </c>
      <c r="O386" t="e">
        <f>VLOOKUP($E386,Facilities!$B:$W,MATCH(O$2,Table1[[#Headers],[Facility Name]:[in partner]],0),FALSE)</f>
        <v>#N/A</v>
      </c>
      <c r="P386" t="e">
        <f>VLOOKUP($E386,Facilities!$B:$W,MATCH(P$2,Table1[[#Headers],[Facility Name]:[in partner]],0),FALSE)</f>
        <v>#N/A</v>
      </c>
      <c r="Q386" t="e">
        <f>VLOOKUP($E386,Facilities!$B:$W,MATCH(Q$2,Table1[[#Headers],[Facility Name]:[in partner]],0),FALSE)</f>
        <v>#N/A</v>
      </c>
      <c r="R386" t="e">
        <f>VLOOKUP($E386,Facilities!$B:$W,MATCH(R$2,Table1[[#Headers],[Facility Name]:[in partner]],0),FALSE)</f>
        <v>#N/A</v>
      </c>
      <c r="S386" t="e">
        <f>VLOOKUP($E386,Facilities!$B:$W,MATCH(S$2,Table1[[#Headers],[Facility Name]:[in partner]],0),FALSE)</f>
        <v>#N/A</v>
      </c>
      <c r="T386" t="e">
        <f>VLOOKUP($E386,Facilities!$B:$W,MATCH(T$2,Table1[[#Headers],[Facility Name]:[in partner]],0),FALSE)</f>
        <v>#N/A</v>
      </c>
      <c r="U386" t="e">
        <f>VLOOKUP($E386,Facilities!$B:$W,MATCH(U$2,Table1[[#Headers],[Facility Name]:[in partner]],0),FALSE)</f>
        <v>#N/A</v>
      </c>
      <c r="V386" t="e">
        <f>VLOOKUP($E386,Facilities!$B:$W,MATCH(V$2,Table1[[#Headers],[Facility Name]:[in partner]],0),FALSE)</f>
        <v>#N/A</v>
      </c>
      <c r="W386" t="e">
        <f>VLOOKUP($E386,Facilities!$B:$W,MATCH(W$2,Table1[[#Headers],[Facility Name]:[in partner]],0),FALSE)</f>
        <v>#N/A</v>
      </c>
      <c r="X386" t="e">
        <f>VLOOKUP($E386,Facilities!$B:$W,MATCH(X$2,Table1[[#Headers],[Facility Name]:[in partner]],0),FALSE)</f>
        <v>#N/A</v>
      </c>
    </row>
    <row r="387" spans="1:24">
      <c r="A387" s="6" t="s">
        <v>1825</v>
      </c>
      <c r="B387" s="6" t="s">
        <v>1826</v>
      </c>
      <c r="C387" s="6" t="s">
        <v>960</v>
      </c>
      <c r="D387" s="6" t="s">
        <v>981</v>
      </c>
      <c r="E387" s="6" t="s">
        <v>941</v>
      </c>
      <c r="F387" t="str">
        <f>VLOOKUP($E387,Facilities!$B:$W,MATCH(F$2,Table1[[#Headers],[Facility Name]:[in partner]],0),FALSE)</f>
        <v>68 St Leonards Road</v>
      </c>
      <c r="G387" t="str">
        <f>VLOOKUP($E387,Facilities!$B:$W,MATCH(G$2,Table1[[#Headers],[Facility Name]:[in partner]],0),FALSE)</f>
        <v>Whau</v>
      </c>
      <c r="H387" t="str">
        <f>VLOOKUP($E387,Facilities!$B:$W,MATCH(H$2,Table1[[#Headers],[Facility Name]:[in partner]],0),FALSE)</f>
        <v>Council-owned</v>
      </c>
      <c r="I387" t="str">
        <f>VLOOKUP($E387,Facilities!$B:$W,MATCH(I$2,Table1[[#Headers],[Facility Name]:[in partner]],0),FALSE)</f>
        <v>Connected Communities</v>
      </c>
      <c r="J387" t="str">
        <f>VLOOKUP($E387,Facilities!$B:$W,MATCH(J$2,Table1[[#Headers],[Facility Name]:[in partner]],0),FALSE)</f>
        <v>Community led</v>
      </c>
      <c r="K387" t="str">
        <f>VLOOKUP($E387,Facilities!$B:$W,MATCH(K$2,Table1[[#Headers],[Facility Name]:[in partner]],0),FALSE)</f>
        <v>Community Centre</v>
      </c>
      <c r="L387" t="str">
        <f>VLOOKUP($E387,Facilities!$B:$W,MATCH(L$2,Table1[[#Headers],[Facility Name]:[in partner]],0),FALSE)</f>
        <v>N</v>
      </c>
      <c r="M387" t="str">
        <f>VLOOKUP($E387,Facilities!$B:$W,MATCH(M$2,Table1[[#Headers],[Facility Name]:[in partner]],0),FALSE)</f>
        <v>Service agreement</v>
      </c>
      <c r="N387">
        <f>VLOOKUP($E387,Facilities!$B:$W,MATCH(N$2,Table1[[#Headers],[Facility Name]:[in partner]],0),FALSE)</f>
        <v>0</v>
      </c>
      <c r="O387" t="str">
        <f>VLOOKUP($E387,Facilities!$B:$W,MATCH(O$2,Table1[[#Headers],[Facility Name]:[in partner]],0),FALSE)</f>
        <v>Place &amp; Partner Specialists (Community)</v>
      </c>
      <c r="P387" t="str">
        <f>VLOOKUP($E387,Facilities!$B:$W,MATCH(P$2,Table1[[#Headers],[Facility Name]:[in partner]],0),FALSE)</f>
        <v>Y</v>
      </c>
      <c r="Q387">
        <f>VLOOKUP($E387,Facilities!$B:$W,MATCH(Q$2,Table1[[#Headers],[Facility Name]:[in partner]],0),FALSE)</f>
        <v>0</v>
      </c>
      <c r="R387">
        <f>VLOOKUP($E387,Facilities!$B:$W,MATCH(R$2,Table1[[#Headers],[Facility Name]:[in partner]],0),FALSE)</f>
        <v>0</v>
      </c>
      <c r="S387">
        <f>VLOOKUP($E387,Facilities!$B:$W,MATCH(S$2,Table1[[#Headers],[Facility Name]:[in partner]],0),FALSE)</f>
        <v>0</v>
      </c>
      <c r="T387">
        <f>VLOOKUP($E387,Facilities!$B:$W,MATCH(T$2,Table1[[#Headers],[Facility Name]:[in partner]],0),FALSE)</f>
        <v>0</v>
      </c>
      <c r="U387">
        <f>VLOOKUP($E387,Facilities!$B:$W,MATCH(U$2,Table1[[#Headers],[Facility Name]:[in partner]],0),FALSE)</f>
        <v>0</v>
      </c>
      <c r="V387" t="e">
        <f>VLOOKUP($E387,Facilities!$B:$W,MATCH(V$2,Table1[[#Headers],[Facility Name]:[in partner]],0),FALSE)</f>
        <v>#N/A</v>
      </c>
      <c r="W387" t="str">
        <f>VLOOKUP($E387,Facilities!$B:$W,MATCH(W$2,Table1[[#Headers],[Facility Name]:[in partner]],0),FALSE)</f>
        <v>N</v>
      </c>
      <c r="X387" t="str">
        <f>VLOOKUP($E387,Facilities!$B:$W,MATCH(X$2,Table1[[#Headers],[Facility Name]:[in partner]],0),FALSE)</f>
        <v>Kelston Community Hub</v>
      </c>
    </row>
    <row r="388" spans="1:24">
      <c r="A388" s="6" t="s">
        <v>1827</v>
      </c>
      <c r="B388" s="6" t="s">
        <v>1205</v>
      </c>
      <c r="C388" s="6" t="s">
        <v>956</v>
      </c>
      <c r="D388" s="6" t="s">
        <v>957</v>
      </c>
      <c r="E388" s="6" t="s">
        <v>1206</v>
      </c>
      <c r="F388" t="e">
        <f>VLOOKUP($E388,Facilities!$B:$W,MATCH(F$2,Table1[[#Headers],[Facility Name]:[in partner]],0),FALSE)</f>
        <v>#N/A</v>
      </c>
      <c r="G388" t="e">
        <f>VLOOKUP($E388,Facilities!$B:$W,MATCH(G$2,Table1[[#Headers],[Facility Name]:[in partner]],0),FALSE)</f>
        <v>#N/A</v>
      </c>
      <c r="H388" t="e">
        <f>VLOOKUP($E388,Facilities!$B:$W,MATCH(H$2,Table1[[#Headers],[Facility Name]:[in partner]],0),FALSE)</f>
        <v>#N/A</v>
      </c>
      <c r="I388" t="e">
        <f>VLOOKUP($E388,Facilities!$B:$W,MATCH(I$2,Table1[[#Headers],[Facility Name]:[in partner]],0),FALSE)</f>
        <v>#N/A</v>
      </c>
      <c r="J388" t="e">
        <f>VLOOKUP($E388,Facilities!$B:$W,MATCH(J$2,Table1[[#Headers],[Facility Name]:[in partner]],0),FALSE)</f>
        <v>#N/A</v>
      </c>
      <c r="K388" t="e">
        <f>VLOOKUP($E388,Facilities!$B:$W,MATCH(K$2,Table1[[#Headers],[Facility Name]:[in partner]],0),FALSE)</f>
        <v>#N/A</v>
      </c>
      <c r="L388" t="e">
        <f>VLOOKUP($E388,Facilities!$B:$W,MATCH(L$2,Table1[[#Headers],[Facility Name]:[in partner]],0),FALSE)</f>
        <v>#N/A</v>
      </c>
      <c r="M388" t="e">
        <f>VLOOKUP($E388,Facilities!$B:$W,MATCH(M$2,Table1[[#Headers],[Facility Name]:[in partner]],0),FALSE)</f>
        <v>#N/A</v>
      </c>
      <c r="N388" t="e">
        <f>VLOOKUP($E388,Facilities!$B:$W,MATCH(N$2,Table1[[#Headers],[Facility Name]:[in partner]],0),FALSE)</f>
        <v>#N/A</v>
      </c>
      <c r="O388" t="e">
        <f>VLOOKUP($E388,Facilities!$B:$W,MATCH(O$2,Table1[[#Headers],[Facility Name]:[in partner]],0),FALSE)</f>
        <v>#N/A</v>
      </c>
      <c r="P388" t="e">
        <f>VLOOKUP($E388,Facilities!$B:$W,MATCH(P$2,Table1[[#Headers],[Facility Name]:[in partner]],0),FALSE)</f>
        <v>#N/A</v>
      </c>
      <c r="Q388" t="e">
        <f>VLOOKUP($E388,Facilities!$B:$W,MATCH(Q$2,Table1[[#Headers],[Facility Name]:[in partner]],0),FALSE)</f>
        <v>#N/A</v>
      </c>
      <c r="R388" t="e">
        <f>VLOOKUP($E388,Facilities!$B:$W,MATCH(R$2,Table1[[#Headers],[Facility Name]:[in partner]],0),FALSE)</f>
        <v>#N/A</v>
      </c>
      <c r="S388" t="e">
        <f>VLOOKUP($E388,Facilities!$B:$W,MATCH(S$2,Table1[[#Headers],[Facility Name]:[in partner]],0),FALSE)</f>
        <v>#N/A</v>
      </c>
      <c r="T388" t="e">
        <f>VLOOKUP($E388,Facilities!$B:$W,MATCH(T$2,Table1[[#Headers],[Facility Name]:[in partner]],0),FALSE)</f>
        <v>#N/A</v>
      </c>
      <c r="U388" t="e">
        <f>VLOOKUP($E388,Facilities!$B:$W,MATCH(U$2,Table1[[#Headers],[Facility Name]:[in partner]],0),FALSE)</f>
        <v>#N/A</v>
      </c>
      <c r="V388" t="e">
        <f>VLOOKUP($E388,Facilities!$B:$W,MATCH(V$2,Table1[[#Headers],[Facility Name]:[in partner]],0),FALSE)</f>
        <v>#N/A</v>
      </c>
      <c r="W388" t="e">
        <f>VLOOKUP($E388,Facilities!$B:$W,MATCH(W$2,Table1[[#Headers],[Facility Name]:[in partner]],0),FALSE)</f>
        <v>#N/A</v>
      </c>
      <c r="X388" t="e">
        <f>VLOOKUP($E388,Facilities!$B:$W,MATCH(X$2,Table1[[#Headers],[Facility Name]:[in partner]],0),FALSE)</f>
        <v>#N/A</v>
      </c>
    </row>
    <row r="389" spans="1:24">
      <c r="A389" s="6" t="s">
        <v>1828</v>
      </c>
      <c r="B389" s="6" t="s">
        <v>1624</v>
      </c>
      <c r="C389" s="6" t="s">
        <v>963</v>
      </c>
      <c r="D389" s="6" t="s">
        <v>1000</v>
      </c>
      <c r="E389" s="6" t="s">
        <v>619</v>
      </c>
      <c r="F389" t="str">
        <f>VLOOKUP($E389,Facilities!$B:$W,MATCH(F$2,Table1[[#Headers],[Facility Name]:[in partner]],0),FALSE)</f>
        <v>20 Hastings Road</v>
      </c>
      <c r="G389" t="str">
        <f>VLOOKUP($E389,Facilities!$B:$W,MATCH(G$2,Table1[[#Headers],[Facility Name]:[in partner]],0),FALSE)</f>
        <v>Hibiscus and Bays</v>
      </c>
      <c r="H389" t="str">
        <f>VLOOKUP($E389,Facilities!$B:$W,MATCH(H$2,Table1[[#Headers],[Facility Name]:[in partner]],0),FALSE)</f>
        <v>Council-owned</v>
      </c>
      <c r="I389" t="str">
        <f>VLOOKUP($E389,Facilities!$B:$W,MATCH(I$2,Table1[[#Headers],[Facility Name]:[in partner]],0),FALSE)</f>
        <v>Connected Communities</v>
      </c>
      <c r="J389" t="str">
        <f>VLOOKUP($E389,Facilities!$B:$W,MATCH(J$2,Table1[[#Headers],[Facility Name]:[in partner]],0),FALSE)</f>
        <v>Community led</v>
      </c>
      <c r="K389" t="str">
        <f>VLOOKUP($E389,Facilities!$B:$W,MATCH(K$2,Table1[[#Headers],[Facility Name]:[in partner]],0),FALSE)</f>
        <v>Arts &amp; Culture</v>
      </c>
      <c r="L389" t="str">
        <f>VLOOKUP($E389,Facilities!$B:$W,MATCH(L$2,Table1[[#Headers],[Facility Name]:[in partner]],0),FALSE)</f>
        <v>N</v>
      </c>
      <c r="M389" t="str">
        <f>VLOOKUP($E389,Facilities!$B:$W,MATCH(M$2,Table1[[#Headers],[Facility Name]:[in partner]],0),FALSE)</f>
        <v>Funding agreement</v>
      </c>
      <c r="N389">
        <f>VLOOKUP($E389,Facilities!$B:$W,MATCH(N$2,Table1[[#Headers],[Facility Name]:[in partner]],0),FALSE)</f>
        <v>0</v>
      </c>
      <c r="O389" t="str">
        <f>VLOOKUP($E389,Facilities!$B:$W,MATCH(O$2,Table1[[#Headers],[Facility Name]:[in partner]],0),FALSE)</f>
        <v>Place &amp; Partner Specialists (Arts)</v>
      </c>
      <c r="P389">
        <f>VLOOKUP($E389,Facilities!$B:$W,MATCH(P$2,Table1[[#Headers],[Facility Name]:[in partner]],0),FALSE)</f>
        <v>0</v>
      </c>
      <c r="Q389">
        <f>VLOOKUP($E389,Facilities!$B:$W,MATCH(Q$2,Table1[[#Headers],[Facility Name]:[in partner]],0),FALSE)</f>
        <v>0</v>
      </c>
      <c r="R389" t="str">
        <f>VLOOKUP($E389,Facilities!$B:$W,MATCH(R$2,Table1[[#Headers],[Facility Name]:[in partner]],0),FALSE)</f>
        <v>Y</v>
      </c>
      <c r="S389">
        <f>VLOOKUP($E389,Facilities!$B:$W,MATCH(S$2,Table1[[#Headers],[Facility Name]:[in partner]],0),FALSE)</f>
        <v>0</v>
      </c>
      <c r="T389">
        <f>VLOOKUP($E389,Facilities!$B:$W,MATCH(T$2,Table1[[#Headers],[Facility Name]:[in partner]],0),FALSE)</f>
        <v>0</v>
      </c>
      <c r="U389">
        <f>VLOOKUP($E389,Facilities!$B:$W,MATCH(U$2,Table1[[#Headers],[Facility Name]:[in partner]],0),FALSE)</f>
        <v>0</v>
      </c>
      <c r="V389" t="e">
        <f>VLOOKUP($E389,Facilities!$B:$W,MATCH(V$2,Table1[[#Headers],[Facility Name]:[in partner]],0),FALSE)</f>
        <v>#N/A</v>
      </c>
      <c r="W389" t="str">
        <f>VLOOKUP($E389,Facilities!$B:$W,MATCH(W$2,Table1[[#Headers],[Facility Name]:[in partner]],0),FALSE)</f>
        <v>N</v>
      </c>
      <c r="X389" t="str">
        <f>VLOOKUP($E389,Facilities!$B:$W,MATCH(X$2,Table1[[#Headers],[Facility Name]:[in partner]],0),FALSE)</f>
        <v>Mairangi Arts Centre</v>
      </c>
    </row>
    <row r="390" spans="1:24">
      <c r="A390" s="6" t="s">
        <v>1829</v>
      </c>
      <c r="B390" s="6" t="s">
        <v>1830</v>
      </c>
      <c r="C390" s="6" t="s">
        <v>973</v>
      </c>
      <c r="D390" s="6" t="s">
        <v>957</v>
      </c>
      <c r="E390" s="6" t="s">
        <v>1831</v>
      </c>
      <c r="F390" t="e">
        <f>VLOOKUP($E390,Facilities!$B:$W,MATCH(F$2,Table1[[#Headers],[Facility Name]:[in partner]],0),FALSE)</f>
        <v>#N/A</v>
      </c>
      <c r="G390" t="e">
        <f>VLOOKUP($E390,Facilities!$B:$W,MATCH(G$2,Table1[[#Headers],[Facility Name]:[in partner]],0),FALSE)</f>
        <v>#N/A</v>
      </c>
      <c r="H390" t="e">
        <f>VLOOKUP($E390,Facilities!$B:$W,MATCH(H$2,Table1[[#Headers],[Facility Name]:[in partner]],0),FALSE)</f>
        <v>#N/A</v>
      </c>
      <c r="I390" t="e">
        <f>VLOOKUP($E390,Facilities!$B:$W,MATCH(I$2,Table1[[#Headers],[Facility Name]:[in partner]],0),FALSE)</f>
        <v>#N/A</v>
      </c>
      <c r="J390" t="e">
        <f>VLOOKUP($E390,Facilities!$B:$W,MATCH(J$2,Table1[[#Headers],[Facility Name]:[in partner]],0),FALSE)</f>
        <v>#N/A</v>
      </c>
      <c r="K390" t="e">
        <f>VLOOKUP($E390,Facilities!$B:$W,MATCH(K$2,Table1[[#Headers],[Facility Name]:[in partner]],0),FALSE)</f>
        <v>#N/A</v>
      </c>
      <c r="L390" t="e">
        <f>VLOOKUP($E390,Facilities!$B:$W,MATCH(L$2,Table1[[#Headers],[Facility Name]:[in partner]],0),FALSE)</f>
        <v>#N/A</v>
      </c>
      <c r="M390" t="e">
        <f>VLOOKUP($E390,Facilities!$B:$W,MATCH(M$2,Table1[[#Headers],[Facility Name]:[in partner]],0),FALSE)</f>
        <v>#N/A</v>
      </c>
      <c r="N390" t="e">
        <f>VLOOKUP($E390,Facilities!$B:$W,MATCH(N$2,Table1[[#Headers],[Facility Name]:[in partner]],0),FALSE)</f>
        <v>#N/A</v>
      </c>
      <c r="O390" t="e">
        <f>VLOOKUP($E390,Facilities!$B:$W,MATCH(O$2,Table1[[#Headers],[Facility Name]:[in partner]],0),FALSE)</f>
        <v>#N/A</v>
      </c>
      <c r="P390" t="e">
        <f>VLOOKUP($E390,Facilities!$B:$W,MATCH(P$2,Table1[[#Headers],[Facility Name]:[in partner]],0),FALSE)</f>
        <v>#N/A</v>
      </c>
      <c r="Q390" t="e">
        <f>VLOOKUP($E390,Facilities!$B:$W,MATCH(Q$2,Table1[[#Headers],[Facility Name]:[in partner]],0),FALSE)</f>
        <v>#N/A</v>
      </c>
      <c r="R390" t="e">
        <f>VLOOKUP($E390,Facilities!$B:$W,MATCH(R$2,Table1[[#Headers],[Facility Name]:[in partner]],0),FALSE)</f>
        <v>#N/A</v>
      </c>
      <c r="S390" t="e">
        <f>VLOOKUP($E390,Facilities!$B:$W,MATCH(S$2,Table1[[#Headers],[Facility Name]:[in partner]],0),FALSE)</f>
        <v>#N/A</v>
      </c>
      <c r="T390" t="e">
        <f>VLOOKUP($E390,Facilities!$B:$W,MATCH(T$2,Table1[[#Headers],[Facility Name]:[in partner]],0),FALSE)</f>
        <v>#N/A</v>
      </c>
      <c r="U390" t="e">
        <f>VLOOKUP($E390,Facilities!$B:$W,MATCH(U$2,Table1[[#Headers],[Facility Name]:[in partner]],0),FALSE)</f>
        <v>#N/A</v>
      </c>
      <c r="V390" t="e">
        <f>VLOOKUP($E390,Facilities!$B:$W,MATCH(V$2,Table1[[#Headers],[Facility Name]:[in partner]],0),FALSE)</f>
        <v>#N/A</v>
      </c>
      <c r="W390" t="e">
        <f>VLOOKUP($E390,Facilities!$B:$W,MATCH(W$2,Table1[[#Headers],[Facility Name]:[in partner]],0),FALSE)</f>
        <v>#N/A</v>
      </c>
      <c r="X390" t="e">
        <f>VLOOKUP($E390,Facilities!$B:$W,MATCH(X$2,Table1[[#Headers],[Facility Name]:[in partner]],0),FALSE)</f>
        <v>#N/A</v>
      </c>
    </row>
    <row r="391" spans="1:24">
      <c r="A391" s="6" t="s">
        <v>1832</v>
      </c>
      <c r="B391" s="6" t="s">
        <v>1577</v>
      </c>
      <c r="C391" s="6" t="s">
        <v>973</v>
      </c>
      <c r="D391" s="6" t="s">
        <v>957</v>
      </c>
      <c r="E391" s="6" t="s">
        <v>383</v>
      </c>
      <c r="F391" t="str">
        <f>VLOOKUP($E391,Facilities!$B:$W,MATCH(F$2,Table1[[#Headers],[Facility Name]:[in partner]],0),FALSE)</f>
        <v>King Street</v>
      </c>
      <c r="G391" t="str">
        <f>VLOOKUP($E391,Facilities!$B:$W,MATCH(G$2,Table1[[#Headers],[Facility Name]:[in partner]],0),FALSE)</f>
        <v>Franklin</v>
      </c>
      <c r="H391" t="str">
        <f>VLOOKUP($E391,Facilities!$B:$W,MATCH(H$2,Table1[[#Headers],[Facility Name]:[in partner]],0),FALSE)</f>
        <v>Council-owned</v>
      </c>
      <c r="I391" t="str">
        <f>VLOOKUP($E391,Facilities!$B:$W,MATCH(I$2,Table1[[#Headers],[Facility Name]:[in partner]],0),FALSE)</f>
        <v>VH Team</v>
      </c>
      <c r="J391" t="str">
        <f>VLOOKUP($E391,Facilities!$B:$W,MATCH(J$2,Table1[[#Headers],[Facility Name]:[in partner]],0),FALSE)</f>
        <v>Council led</v>
      </c>
      <c r="K391" t="str">
        <f>VLOOKUP($E391,Facilities!$B:$W,MATCH(K$2,Table1[[#Headers],[Facility Name]:[in partner]],0),FALSE)</f>
        <v>Venue for Hire</v>
      </c>
      <c r="L391" t="str">
        <f>VLOOKUP($E391,Facilities!$B:$W,MATCH(L$2,Table1[[#Headers],[Facility Name]:[in partner]],0),FALSE)</f>
        <v>Y</v>
      </c>
      <c r="M391" t="str">
        <f>VLOOKUP($E391,Facilities!$B:$W,MATCH(M$2,Table1[[#Headers],[Facility Name]:[in partner]],0),FALSE)</f>
        <v>Internally operated</v>
      </c>
      <c r="N391">
        <f>VLOOKUP($E391,Facilities!$B:$W,MATCH(N$2,Table1[[#Headers],[Facility Name]:[in partner]],0),FALSE)</f>
        <v>0</v>
      </c>
      <c r="O391" t="str">
        <f>VLOOKUP($E391,Facilities!$B:$W,MATCH(O$2,Table1[[#Headers],[Facility Name]:[in partner]],0),FALSE)</f>
        <v>Venue for Hire</v>
      </c>
      <c r="P391">
        <f>VLOOKUP($E391,Facilities!$B:$W,MATCH(P$2,Table1[[#Headers],[Facility Name]:[in partner]],0),FALSE)</f>
        <v>0</v>
      </c>
      <c r="Q391">
        <f>VLOOKUP($E391,Facilities!$B:$W,MATCH(Q$2,Table1[[#Headers],[Facility Name]:[in partner]],0),FALSE)</f>
        <v>0</v>
      </c>
      <c r="R391">
        <f>VLOOKUP($E391,Facilities!$B:$W,MATCH(R$2,Table1[[#Headers],[Facility Name]:[in partner]],0),FALSE)</f>
        <v>0</v>
      </c>
      <c r="S391">
        <f>VLOOKUP($E391,Facilities!$B:$W,MATCH(S$2,Table1[[#Headers],[Facility Name]:[in partner]],0),FALSE)</f>
        <v>0</v>
      </c>
      <c r="T391">
        <f>VLOOKUP($E391,Facilities!$B:$W,MATCH(T$2,Table1[[#Headers],[Facility Name]:[in partner]],0),FALSE)</f>
        <v>0</v>
      </c>
      <c r="U391" t="str">
        <f>VLOOKUP($E391,Facilities!$B:$W,MATCH(U$2,Table1[[#Headers],[Facility Name]:[in partner]],0),FALSE)</f>
        <v>Y</v>
      </c>
      <c r="V391" t="str">
        <f>VLOOKUP($E391,Facilities!$B:$W,MATCH(V$2,Table1[[#Headers],[Facility Name]:[in partner]],0),FALSE)</f>
        <v>Waiuku Community Hall</v>
      </c>
      <c r="W391" t="str">
        <f>VLOOKUP($E391,Facilities!$B:$W,MATCH(W$2,Table1[[#Headers],[Facility Name]:[in partner]],0),FALSE)</f>
        <v>Y</v>
      </c>
      <c r="X391" t="e">
        <f>VLOOKUP($E391,Facilities!$B:$W,MATCH(X$2,Table1[[#Headers],[Facility Name]:[in partner]],0),FALSE)</f>
        <v>#N/A</v>
      </c>
    </row>
    <row r="392" spans="1:24">
      <c r="A392" s="6" t="s">
        <v>1833</v>
      </c>
      <c r="B392" s="6" t="s">
        <v>1834</v>
      </c>
      <c r="C392" s="6" t="s">
        <v>973</v>
      </c>
      <c r="D392" s="6" t="s">
        <v>957</v>
      </c>
      <c r="E392" s="6" t="s">
        <v>7</v>
      </c>
      <c r="F392" t="str">
        <f>VLOOKUP($E392,Facilities!$B:$W,MATCH(F$2,Table1[[#Headers],[Facility Name]:[in partner]],0),FALSE)</f>
        <v>1345 Ahuroa Road</v>
      </c>
      <c r="G392" t="str">
        <f>VLOOKUP($E392,Facilities!$B:$W,MATCH(G$2,Table1[[#Headers],[Facility Name]:[in partner]],0),FALSE)</f>
        <v>Rodney</v>
      </c>
      <c r="H392" t="str">
        <f>VLOOKUP($E392,Facilities!$B:$W,MATCH(H$2,Table1[[#Headers],[Facility Name]:[in partner]],0),FALSE)</f>
        <v>Council-owned</v>
      </c>
      <c r="I392" t="str">
        <f>VLOOKUP($E392,Facilities!$B:$W,MATCH(I$2,Table1[[#Headers],[Facility Name]:[in partner]],0),FALSE)</f>
        <v>Connected Communities</v>
      </c>
      <c r="J392" t="str">
        <f>VLOOKUP($E392,Facilities!$B:$W,MATCH(J$2,Table1[[#Headers],[Facility Name]:[in partner]],0),FALSE)</f>
        <v>Community led</v>
      </c>
      <c r="K392" t="str">
        <f>VLOOKUP($E392,Facilities!$B:$W,MATCH(K$2,Table1[[#Headers],[Facility Name]:[in partner]],0),FALSE)</f>
        <v>Rural Hall</v>
      </c>
      <c r="L392" t="str">
        <f>VLOOKUP($E392,Facilities!$B:$W,MATCH(L$2,Table1[[#Headers],[Facility Name]:[in partner]],0),FALSE)</f>
        <v>Y</v>
      </c>
      <c r="M392" t="str">
        <f>VLOOKUP($E392,Facilities!$B:$W,MATCH(M$2,Table1[[#Headers],[Facility Name]:[in partner]],0),FALSE)</f>
        <v>Committee operated</v>
      </c>
      <c r="N392">
        <f>VLOOKUP($E392,Facilities!$B:$W,MATCH(N$2,Table1[[#Headers],[Facility Name]:[in partner]],0),FALSE)</f>
        <v>0</v>
      </c>
      <c r="O392" t="str">
        <f>VLOOKUP($E392,Facilities!$B:$W,MATCH(O$2,Table1[[#Headers],[Facility Name]:[in partner]],0),FALSE)</f>
        <v>Place &amp; Partner Specialists (Community)</v>
      </c>
      <c r="P392">
        <f>VLOOKUP($E392,Facilities!$B:$W,MATCH(P$2,Table1[[#Headers],[Facility Name]:[in partner]],0),FALSE)</f>
        <v>0</v>
      </c>
      <c r="Q392">
        <f>VLOOKUP($E392,Facilities!$B:$W,MATCH(Q$2,Table1[[#Headers],[Facility Name]:[in partner]],0),FALSE)</f>
        <v>0</v>
      </c>
      <c r="R392">
        <f>VLOOKUP($E392,Facilities!$B:$W,MATCH(R$2,Table1[[#Headers],[Facility Name]:[in partner]],0),FALSE)</f>
        <v>0</v>
      </c>
      <c r="S392">
        <f>VLOOKUP($E392,Facilities!$B:$W,MATCH(S$2,Table1[[#Headers],[Facility Name]:[in partner]],0),FALSE)</f>
        <v>0</v>
      </c>
      <c r="T392" t="str">
        <f>VLOOKUP($E392,Facilities!$B:$W,MATCH(T$2,Table1[[#Headers],[Facility Name]:[in partner]],0),FALSE)</f>
        <v>Y</v>
      </c>
      <c r="U392">
        <f>VLOOKUP($E392,Facilities!$B:$W,MATCH(U$2,Table1[[#Headers],[Facility Name]:[in partner]],0),FALSE)</f>
        <v>0</v>
      </c>
      <c r="V392" t="str">
        <f>VLOOKUP($E392,Facilities!$B:$W,MATCH(V$2,Table1[[#Headers],[Facility Name]:[in partner]],0),FALSE)</f>
        <v>Ahuroa Hall</v>
      </c>
      <c r="W392" t="str">
        <f>VLOOKUP($E392,Facilities!$B:$W,MATCH(W$2,Table1[[#Headers],[Facility Name]:[in partner]],0),FALSE)</f>
        <v>N</v>
      </c>
      <c r="X392" t="str">
        <f>VLOOKUP($E392,Facilities!$B:$W,MATCH(X$2,Table1[[#Headers],[Facility Name]:[in partner]],0),FALSE)</f>
        <v>Ahuroa Hall</v>
      </c>
    </row>
    <row r="393" spans="1:24">
      <c r="A393" s="6" t="s">
        <v>1835</v>
      </c>
      <c r="B393" s="6" t="s">
        <v>1835</v>
      </c>
      <c r="C393" s="6" t="s">
        <v>973</v>
      </c>
      <c r="D393" s="6" t="s">
        <v>957</v>
      </c>
      <c r="E393" s="6" t="s">
        <v>1836</v>
      </c>
      <c r="F393" t="e">
        <f>VLOOKUP($E393,Facilities!$B:$W,MATCH(F$2,Table1[[#Headers],[Facility Name]:[in partner]],0),FALSE)</f>
        <v>#N/A</v>
      </c>
      <c r="G393" t="e">
        <f>VLOOKUP($E393,Facilities!$B:$W,MATCH(G$2,Table1[[#Headers],[Facility Name]:[in partner]],0),FALSE)</f>
        <v>#N/A</v>
      </c>
      <c r="H393" t="e">
        <f>VLOOKUP($E393,Facilities!$B:$W,MATCH(H$2,Table1[[#Headers],[Facility Name]:[in partner]],0),FALSE)</f>
        <v>#N/A</v>
      </c>
      <c r="I393" t="e">
        <f>VLOOKUP($E393,Facilities!$B:$W,MATCH(I$2,Table1[[#Headers],[Facility Name]:[in partner]],0),FALSE)</f>
        <v>#N/A</v>
      </c>
      <c r="J393" t="e">
        <f>VLOOKUP($E393,Facilities!$B:$W,MATCH(J$2,Table1[[#Headers],[Facility Name]:[in partner]],0),FALSE)</f>
        <v>#N/A</v>
      </c>
      <c r="K393" t="e">
        <f>VLOOKUP($E393,Facilities!$B:$W,MATCH(K$2,Table1[[#Headers],[Facility Name]:[in partner]],0),FALSE)</f>
        <v>#N/A</v>
      </c>
      <c r="L393" t="e">
        <f>VLOOKUP($E393,Facilities!$B:$W,MATCH(L$2,Table1[[#Headers],[Facility Name]:[in partner]],0),FALSE)</f>
        <v>#N/A</v>
      </c>
      <c r="M393" t="e">
        <f>VLOOKUP($E393,Facilities!$B:$W,MATCH(M$2,Table1[[#Headers],[Facility Name]:[in partner]],0),FALSE)</f>
        <v>#N/A</v>
      </c>
      <c r="N393" t="e">
        <f>VLOOKUP($E393,Facilities!$B:$W,MATCH(N$2,Table1[[#Headers],[Facility Name]:[in partner]],0),FALSE)</f>
        <v>#N/A</v>
      </c>
      <c r="O393" t="e">
        <f>VLOOKUP($E393,Facilities!$B:$W,MATCH(O$2,Table1[[#Headers],[Facility Name]:[in partner]],0),FALSE)</f>
        <v>#N/A</v>
      </c>
      <c r="P393" t="e">
        <f>VLOOKUP($E393,Facilities!$B:$W,MATCH(P$2,Table1[[#Headers],[Facility Name]:[in partner]],0),FALSE)</f>
        <v>#N/A</v>
      </c>
      <c r="Q393" t="e">
        <f>VLOOKUP($E393,Facilities!$B:$W,MATCH(Q$2,Table1[[#Headers],[Facility Name]:[in partner]],0),FALSE)</f>
        <v>#N/A</v>
      </c>
      <c r="R393" t="e">
        <f>VLOOKUP($E393,Facilities!$B:$W,MATCH(R$2,Table1[[#Headers],[Facility Name]:[in partner]],0),FALSE)</f>
        <v>#N/A</v>
      </c>
      <c r="S393" t="e">
        <f>VLOOKUP($E393,Facilities!$B:$W,MATCH(S$2,Table1[[#Headers],[Facility Name]:[in partner]],0),FALSE)</f>
        <v>#N/A</v>
      </c>
      <c r="T393" t="e">
        <f>VLOOKUP($E393,Facilities!$B:$W,MATCH(T$2,Table1[[#Headers],[Facility Name]:[in partner]],0),FALSE)</f>
        <v>#N/A</v>
      </c>
      <c r="U393" t="e">
        <f>VLOOKUP($E393,Facilities!$B:$W,MATCH(U$2,Table1[[#Headers],[Facility Name]:[in partner]],0),FALSE)</f>
        <v>#N/A</v>
      </c>
      <c r="V393" t="e">
        <f>VLOOKUP($E393,Facilities!$B:$W,MATCH(V$2,Table1[[#Headers],[Facility Name]:[in partner]],0),FALSE)</f>
        <v>#N/A</v>
      </c>
      <c r="W393" t="e">
        <f>VLOOKUP($E393,Facilities!$B:$W,MATCH(W$2,Table1[[#Headers],[Facility Name]:[in partner]],0),FALSE)</f>
        <v>#N/A</v>
      </c>
      <c r="X393" t="e">
        <f>VLOOKUP($E393,Facilities!$B:$W,MATCH(X$2,Table1[[#Headers],[Facility Name]:[in partner]],0),FALSE)</f>
        <v>#N/A</v>
      </c>
    </row>
    <row r="394" spans="1:24">
      <c r="A394" s="6" t="s">
        <v>1837</v>
      </c>
      <c r="B394" s="6" t="s">
        <v>1838</v>
      </c>
      <c r="C394" s="6" t="s">
        <v>956</v>
      </c>
      <c r="D394" s="6" t="s">
        <v>967</v>
      </c>
      <c r="E394" s="6" t="s">
        <v>1839</v>
      </c>
      <c r="F394" t="e">
        <f>VLOOKUP($E394,Facilities!$B:$W,MATCH(F$2,Table1[[#Headers],[Facility Name]:[in partner]],0),FALSE)</f>
        <v>#N/A</v>
      </c>
      <c r="G394" t="e">
        <f>VLOOKUP($E394,Facilities!$B:$W,MATCH(G$2,Table1[[#Headers],[Facility Name]:[in partner]],0),FALSE)</f>
        <v>#N/A</v>
      </c>
      <c r="H394" t="e">
        <f>VLOOKUP($E394,Facilities!$B:$W,MATCH(H$2,Table1[[#Headers],[Facility Name]:[in partner]],0),FALSE)</f>
        <v>#N/A</v>
      </c>
      <c r="I394" t="e">
        <f>VLOOKUP($E394,Facilities!$B:$W,MATCH(I$2,Table1[[#Headers],[Facility Name]:[in partner]],0),FALSE)</f>
        <v>#N/A</v>
      </c>
      <c r="J394" t="e">
        <f>VLOOKUP($E394,Facilities!$B:$W,MATCH(J$2,Table1[[#Headers],[Facility Name]:[in partner]],0),FALSE)</f>
        <v>#N/A</v>
      </c>
      <c r="K394" t="e">
        <f>VLOOKUP($E394,Facilities!$B:$W,MATCH(K$2,Table1[[#Headers],[Facility Name]:[in partner]],0),FALSE)</f>
        <v>#N/A</v>
      </c>
      <c r="L394" t="e">
        <f>VLOOKUP($E394,Facilities!$B:$W,MATCH(L$2,Table1[[#Headers],[Facility Name]:[in partner]],0),FALSE)</f>
        <v>#N/A</v>
      </c>
      <c r="M394" t="e">
        <f>VLOOKUP($E394,Facilities!$B:$W,MATCH(M$2,Table1[[#Headers],[Facility Name]:[in partner]],0),FALSE)</f>
        <v>#N/A</v>
      </c>
      <c r="N394" t="e">
        <f>VLOOKUP($E394,Facilities!$B:$W,MATCH(N$2,Table1[[#Headers],[Facility Name]:[in partner]],0),FALSE)</f>
        <v>#N/A</v>
      </c>
      <c r="O394" t="e">
        <f>VLOOKUP($E394,Facilities!$B:$W,MATCH(O$2,Table1[[#Headers],[Facility Name]:[in partner]],0),FALSE)</f>
        <v>#N/A</v>
      </c>
      <c r="P394" t="e">
        <f>VLOOKUP($E394,Facilities!$B:$W,MATCH(P$2,Table1[[#Headers],[Facility Name]:[in partner]],0),FALSE)</f>
        <v>#N/A</v>
      </c>
      <c r="Q394" t="e">
        <f>VLOOKUP($E394,Facilities!$B:$W,MATCH(Q$2,Table1[[#Headers],[Facility Name]:[in partner]],0),FALSE)</f>
        <v>#N/A</v>
      </c>
      <c r="R394" t="e">
        <f>VLOOKUP($E394,Facilities!$B:$W,MATCH(R$2,Table1[[#Headers],[Facility Name]:[in partner]],0),FALSE)</f>
        <v>#N/A</v>
      </c>
      <c r="S394" t="e">
        <f>VLOOKUP($E394,Facilities!$B:$W,MATCH(S$2,Table1[[#Headers],[Facility Name]:[in partner]],0),FALSE)</f>
        <v>#N/A</v>
      </c>
      <c r="T394" t="e">
        <f>VLOOKUP($E394,Facilities!$B:$W,MATCH(T$2,Table1[[#Headers],[Facility Name]:[in partner]],0),FALSE)</f>
        <v>#N/A</v>
      </c>
      <c r="U394" t="e">
        <f>VLOOKUP($E394,Facilities!$B:$W,MATCH(U$2,Table1[[#Headers],[Facility Name]:[in partner]],0),FALSE)</f>
        <v>#N/A</v>
      </c>
      <c r="V394" t="e">
        <f>VLOOKUP($E394,Facilities!$B:$W,MATCH(V$2,Table1[[#Headers],[Facility Name]:[in partner]],0),FALSE)</f>
        <v>#N/A</v>
      </c>
      <c r="W394" t="e">
        <f>VLOOKUP($E394,Facilities!$B:$W,MATCH(W$2,Table1[[#Headers],[Facility Name]:[in partner]],0),FALSE)</f>
        <v>#N/A</v>
      </c>
      <c r="X394" t="e">
        <f>VLOOKUP($E394,Facilities!$B:$W,MATCH(X$2,Table1[[#Headers],[Facility Name]:[in partner]],0),FALSE)</f>
        <v>#N/A</v>
      </c>
    </row>
    <row r="395" spans="1:24">
      <c r="A395" s="6" t="s">
        <v>1840</v>
      </c>
      <c r="B395" s="6" t="s">
        <v>1838</v>
      </c>
      <c r="C395" s="6" t="s">
        <v>960</v>
      </c>
      <c r="D395" s="6" t="s">
        <v>981</v>
      </c>
      <c r="E395" s="6" t="s">
        <v>1841</v>
      </c>
      <c r="F395" t="e">
        <f>VLOOKUP($E395,Facilities!$B:$W,MATCH(F$2,Table1[[#Headers],[Facility Name]:[in partner]],0),FALSE)</f>
        <v>#N/A</v>
      </c>
      <c r="G395" t="e">
        <f>VLOOKUP($E395,Facilities!$B:$W,MATCH(G$2,Table1[[#Headers],[Facility Name]:[in partner]],0),FALSE)</f>
        <v>#N/A</v>
      </c>
      <c r="H395" t="e">
        <f>VLOOKUP($E395,Facilities!$B:$W,MATCH(H$2,Table1[[#Headers],[Facility Name]:[in partner]],0),FALSE)</f>
        <v>#N/A</v>
      </c>
      <c r="I395" t="e">
        <f>VLOOKUP($E395,Facilities!$B:$W,MATCH(I$2,Table1[[#Headers],[Facility Name]:[in partner]],0),FALSE)</f>
        <v>#N/A</v>
      </c>
      <c r="J395" t="e">
        <f>VLOOKUP($E395,Facilities!$B:$W,MATCH(J$2,Table1[[#Headers],[Facility Name]:[in partner]],0),FALSE)</f>
        <v>#N/A</v>
      </c>
      <c r="K395" t="e">
        <f>VLOOKUP($E395,Facilities!$B:$W,MATCH(K$2,Table1[[#Headers],[Facility Name]:[in partner]],0),FALSE)</f>
        <v>#N/A</v>
      </c>
      <c r="L395" t="e">
        <f>VLOOKUP($E395,Facilities!$B:$W,MATCH(L$2,Table1[[#Headers],[Facility Name]:[in partner]],0),FALSE)</f>
        <v>#N/A</v>
      </c>
      <c r="M395" t="e">
        <f>VLOOKUP($E395,Facilities!$B:$W,MATCH(M$2,Table1[[#Headers],[Facility Name]:[in partner]],0),FALSE)</f>
        <v>#N/A</v>
      </c>
      <c r="N395" t="e">
        <f>VLOOKUP($E395,Facilities!$B:$W,MATCH(N$2,Table1[[#Headers],[Facility Name]:[in partner]],0),FALSE)</f>
        <v>#N/A</v>
      </c>
      <c r="O395" t="e">
        <f>VLOOKUP($E395,Facilities!$B:$W,MATCH(O$2,Table1[[#Headers],[Facility Name]:[in partner]],0),FALSE)</f>
        <v>#N/A</v>
      </c>
      <c r="P395" t="e">
        <f>VLOOKUP($E395,Facilities!$B:$W,MATCH(P$2,Table1[[#Headers],[Facility Name]:[in partner]],0),FALSE)</f>
        <v>#N/A</v>
      </c>
      <c r="Q395" t="e">
        <f>VLOOKUP($E395,Facilities!$B:$W,MATCH(Q$2,Table1[[#Headers],[Facility Name]:[in partner]],0),FALSE)</f>
        <v>#N/A</v>
      </c>
      <c r="R395" t="e">
        <f>VLOOKUP($E395,Facilities!$B:$W,MATCH(R$2,Table1[[#Headers],[Facility Name]:[in partner]],0),FALSE)</f>
        <v>#N/A</v>
      </c>
      <c r="S395" t="e">
        <f>VLOOKUP($E395,Facilities!$B:$W,MATCH(S$2,Table1[[#Headers],[Facility Name]:[in partner]],0),FALSE)</f>
        <v>#N/A</v>
      </c>
      <c r="T395" t="e">
        <f>VLOOKUP($E395,Facilities!$B:$W,MATCH(T$2,Table1[[#Headers],[Facility Name]:[in partner]],0),FALSE)</f>
        <v>#N/A</v>
      </c>
      <c r="U395" t="e">
        <f>VLOOKUP($E395,Facilities!$B:$W,MATCH(U$2,Table1[[#Headers],[Facility Name]:[in partner]],0),FALSE)</f>
        <v>#N/A</v>
      </c>
      <c r="V395" t="e">
        <f>VLOOKUP($E395,Facilities!$B:$W,MATCH(V$2,Table1[[#Headers],[Facility Name]:[in partner]],0),FALSE)</f>
        <v>#N/A</v>
      </c>
      <c r="W395" t="e">
        <f>VLOOKUP($E395,Facilities!$B:$W,MATCH(W$2,Table1[[#Headers],[Facility Name]:[in partner]],0),FALSE)</f>
        <v>#N/A</v>
      </c>
      <c r="X395" t="e">
        <f>VLOOKUP($E395,Facilities!$B:$W,MATCH(X$2,Table1[[#Headers],[Facility Name]:[in partner]],0),FALSE)</f>
        <v>#N/A</v>
      </c>
    </row>
    <row r="396" spans="1:24">
      <c r="A396" s="6" t="s">
        <v>1842</v>
      </c>
      <c r="B396" s="6" t="s">
        <v>1597</v>
      </c>
      <c r="C396" s="6" t="s">
        <v>963</v>
      </c>
      <c r="D396" s="6" t="s">
        <v>957</v>
      </c>
      <c r="E396" s="6" t="s">
        <v>1843</v>
      </c>
      <c r="F396" t="e">
        <f>VLOOKUP($E396,Facilities!$B:$W,MATCH(F$2,Table1[[#Headers],[Facility Name]:[in partner]],0),FALSE)</f>
        <v>#N/A</v>
      </c>
      <c r="G396" t="e">
        <f>VLOOKUP($E396,Facilities!$B:$W,MATCH(G$2,Table1[[#Headers],[Facility Name]:[in partner]],0),FALSE)</f>
        <v>#N/A</v>
      </c>
      <c r="H396" t="e">
        <f>VLOOKUP($E396,Facilities!$B:$W,MATCH(H$2,Table1[[#Headers],[Facility Name]:[in partner]],0),FALSE)</f>
        <v>#N/A</v>
      </c>
      <c r="I396" t="e">
        <f>VLOOKUP($E396,Facilities!$B:$W,MATCH(I$2,Table1[[#Headers],[Facility Name]:[in partner]],0),FALSE)</f>
        <v>#N/A</v>
      </c>
      <c r="J396" t="e">
        <f>VLOOKUP($E396,Facilities!$B:$W,MATCH(J$2,Table1[[#Headers],[Facility Name]:[in partner]],0),FALSE)</f>
        <v>#N/A</v>
      </c>
      <c r="K396" t="e">
        <f>VLOOKUP($E396,Facilities!$B:$W,MATCH(K$2,Table1[[#Headers],[Facility Name]:[in partner]],0),FALSE)</f>
        <v>#N/A</v>
      </c>
      <c r="L396" t="e">
        <f>VLOOKUP($E396,Facilities!$B:$W,MATCH(L$2,Table1[[#Headers],[Facility Name]:[in partner]],0),FALSE)</f>
        <v>#N/A</v>
      </c>
      <c r="M396" t="e">
        <f>VLOOKUP($E396,Facilities!$B:$W,MATCH(M$2,Table1[[#Headers],[Facility Name]:[in partner]],0),FALSE)</f>
        <v>#N/A</v>
      </c>
      <c r="N396" t="e">
        <f>VLOOKUP($E396,Facilities!$B:$W,MATCH(N$2,Table1[[#Headers],[Facility Name]:[in partner]],0),FALSE)</f>
        <v>#N/A</v>
      </c>
      <c r="O396" t="e">
        <f>VLOOKUP($E396,Facilities!$B:$W,MATCH(O$2,Table1[[#Headers],[Facility Name]:[in partner]],0),FALSE)</f>
        <v>#N/A</v>
      </c>
      <c r="P396" t="e">
        <f>VLOOKUP($E396,Facilities!$B:$W,MATCH(P$2,Table1[[#Headers],[Facility Name]:[in partner]],0),FALSE)</f>
        <v>#N/A</v>
      </c>
      <c r="Q396" t="e">
        <f>VLOOKUP($E396,Facilities!$B:$W,MATCH(Q$2,Table1[[#Headers],[Facility Name]:[in partner]],0),FALSE)</f>
        <v>#N/A</v>
      </c>
      <c r="R396" t="e">
        <f>VLOOKUP($E396,Facilities!$B:$W,MATCH(R$2,Table1[[#Headers],[Facility Name]:[in partner]],0),FALSE)</f>
        <v>#N/A</v>
      </c>
      <c r="S396" t="e">
        <f>VLOOKUP($E396,Facilities!$B:$W,MATCH(S$2,Table1[[#Headers],[Facility Name]:[in partner]],0),FALSE)</f>
        <v>#N/A</v>
      </c>
      <c r="T396" t="e">
        <f>VLOOKUP($E396,Facilities!$B:$W,MATCH(T$2,Table1[[#Headers],[Facility Name]:[in partner]],0),FALSE)</f>
        <v>#N/A</v>
      </c>
      <c r="U396" t="e">
        <f>VLOOKUP($E396,Facilities!$B:$W,MATCH(U$2,Table1[[#Headers],[Facility Name]:[in partner]],0),FALSE)</f>
        <v>#N/A</v>
      </c>
      <c r="V396" t="e">
        <f>VLOOKUP($E396,Facilities!$B:$W,MATCH(V$2,Table1[[#Headers],[Facility Name]:[in partner]],0),FALSE)</f>
        <v>#N/A</v>
      </c>
      <c r="W396" t="e">
        <f>VLOOKUP($E396,Facilities!$B:$W,MATCH(W$2,Table1[[#Headers],[Facility Name]:[in partner]],0),FALSE)</f>
        <v>#N/A</v>
      </c>
      <c r="X396" t="e">
        <f>VLOOKUP($E396,Facilities!$B:$W,MATCH(X$2,Table1[[#Headers],[Facility Name]:[in partner]],0),FALSE)</f>
        <v>#N/A</v>
      </c>
    </row>
    <row r="397" spans="1:24">
      <c r="A397" s="6" t="s">
        <v>1844</v>
      </c>
      <c r="B397" s="6" t="s">
        <v>1183</v>
      </c>
      <c r="C397" s="6" t="s">
        <v>956</v>
      </c>
      <c r="D397" s="6" t="s">
        <v>957</v>
      </c>
      <c r="E397" s="6" t="s">
        <v>163</v>
      </c>
      <c r="F397" t="str">
        <f>VLOOKUP($E397,Facilities!$B:$W,MATCH(F$2,Table1[[#Headers],[Facility Name]:[in partner]],0),FALSE)</f>
        <v>121 Bader Drive</v>
      </c>
      <c r="G397" t="str">
        <f>VLOOKUP($E397,Facilities!$B:$W,MATCH(G$2,Table1[[#Headers],[Facility Name]:[in partner]],0),FALSE)</f>
        <v>Mangere-Otahuhu</v>
      </c>
      <c r="H397" t="str">
        <f>VLOOKUP($E397,Facilities!$B:$W,MATCH(H$2,Table1[[#Headers],[Facility Name]:[in partner]],0),FALSE)</f>
        <v>Council-owned</v>
      </c>
      <c r="I397" t="str">
        <f>VLOOKUP($E397,Facilities!$B:$W,MATCH(I$2,Table1[[#Headers],[Facility Name]:[in partner]],0),FALSE)</f>
        <v>Connected Communities</v>
      </c>
      <c r="J397" t="str">
        <f>VLOOKUP($E397,Facilities!$B:$W,MATCH(J$2,Table1[[#Headers],[Facility Name]:[in partner]],0),FALSE)</f>
        <v>Council led</v>
      </c>
      <c r="K397" t="str">
        <f>VLOOKUP($E397,Facilities!$B:$W,MATCH(K$2,Table1[[#Headers],[Facility Name]:[in partner]],0),FALSE)</f>
        <v>Community Library</v>
      </c>
      <c r="L397" t="str">
        <f>VLOOKUP($E397,Facilities!$B:$W,MATCH(L$2,Table1[[#Headers],[Facility Name]:[in partner]],0),FALSE)</f>
        <v>Y</v>
      </c>
      <c r="M397" t="str">
        <f>VLOOKUP($E397,Facilities!$B:$W,MATCH(M$2,Table1[[#Headers],[Facility Name]:[in partner]],0),FALSE)</f>
        <v>Internally operated</v>
      </c>
      <c r="N397">
        <f>VLOOKUP($E397,Facilities!$B:$W,MATCH(N$2,Table1[[#Headers],[Facility Name]:[in partner]],0),FALSE)</f>
        <v>0</v>
      </c>
      <c r="O397" t="str">
        <f>VLOOKUP($E397,Facilities!$B:$W,MATCH(O$2,Table1[[#Headers],[Facility Name]:[in partner]],0),FALSE)</f>
        <v>Lead and Coach</v>
      </c>
      <c r="P397">
        <f>VLOOKUP($E397,Facilities!$B:$W,MATCH(P$2,Table1[[#Headers],[Facility Name]:[in partner]],0),FALSE)</f>
        <v>0</v>
      </c>
      <c r="Q397">
        <f>VLOOKUP($E397,Facilities!$B:$W,MATCH(Q$2,Table1[[#Headers],[Facility Name]:[in partner]],0),FALSE)</f>
        <v>0</v>
      </c>
      <c r="R397">
        <f>VLOOKUP($E397,Facilities!$B:$W,MATCH(R$2,Table1[[#Headers],[Facility Name]:[in partner]],0),FALSE)</f>
        <v>0</v>
      </c>
      <c r="S397" t="str">
        <f>VLOOKUP($E397,Facilities!$B:$W,MATCH(S$2,Table1[[#Headers],[Facility Name]:[in partner]],0),FALSE)</f>
        <v>Y</v>
      </c>
      <c r="T397">
        <f>VLOOKUP($E397,Facilities!$B:$W,MATCH(T$2,Table1[[#Headers],[Facility Name]:[in partner]],0),FALSE)</f>
        <v>0</v>
      </c>
      <c r="U397">
        <f>VLOOKUP($E397,Facilities!$B:$W,MATCH(U$2,Table1[[#Headers],[Facility Name]:[in partner]],0),FALSE)</f>
        <v>0</v>
      </c>
      <c r="V397" t="str">
        <f>VLOOKUP($E397,Facilities!$B:$W,MATCH(V$2,Table1[[#Headers],[Facility Name]:[in partner]],0),FALSE)</f>
        <v>Māngere Town Centre Library</v>
      </c>
      <c r="W397" t="str">
        <f>VLOOKUP($E397,Facilities!$B:$W,MATCH(W$2,Table1[[#Headers],[Facility Name]:[in partner]],0),FALSE)</f>
        <v>Y</v>
      </c>
      <c r="X397" t="e">
        <f>VLOOKUP($E397,Facilities!$B:$W,MATCH(X$2,Table1[[#Headers],[Facility Name]:[in partner]],0),FALSE)</f>
        <v>#N/A</v>
      </c>
    </row>
    <row r="398" spans="1:24">
      <c r="A398" s="6" t="s">
        <v>1845</v>
      </c>
      <c r="B398" s="6" t="s">
        <v>1134</v>
      </c>
      <c r="C398" s="6" t="s">
        <v>963</v>
      </c>
      <c r="D398" s="6" t="s">
        <v>957</v>
      </c>
      <c r="E398" s="6" t="s">
        <v>191</v>
      </c>
      <c r="F398" t="str">
        <f>VLOOKUP($E398,Facilities!$B:$W,MATCH(F$2,Table1[[#Headers],[Facility Name]:[in partner]],0),FALSE)</f>
        <v>362 Massey Road</v>
      </c>
      <c r="G398" t="str">
        <f>VLOOKUP($E398,Facilities!$B:$W,MATCH(G$2,Table1[[#Headers],[Facility Name]:[in partner]],0),FALSE)</f>
        <v>Mangere-Otahuhu</v>
      </c>
      <c r="H398" t="str">
        <f>VLOOKUP($E398,Facilities!$B:$W,MATCH(H$2,Table1[[#Headers],[Facility Name]:[in partner]],0),FALSE)</f>
        <v>Council-owned</v>
      </c>
      <c r="I398" t="str">
        <f>VLOOKUP($E398,Facilities!$B:$W,MATCH(I$2,Table1[[#Headers],[Facility Name]:[in partner]],0),FALSE)</f>
        <v>VH Team</v>
      </c>
      <c r="J398" t="str">
        <f>VLOOKUP($E398,Facilities!$B:$W,MATCH(J$2,Table1[[#Headers],[Facility Name]:[in partner]],0),FALSE)</f>
        <v>Council led</v>
      </c>
      <c r="K398" t="str">
        <f>VLOOKUP($E398,Facilities!$B:$W,MATCH(K$2,Table1[[#Headers],[Facility Name]:[in partner]],0),FALSE)</f>
        <v>Venue for Hire</v>
      </c>
      <c r="L398" t="str">
        <f>VLOOKUP($E398,Facilities!$B:$W,MATCH(L$2,Table1[[#Headers],[Facility Name]:[in partner]],0),FALSE)</f>
        <v>Y</v>
      </c>
      <c r="M398" t="str">
        <f>VLOOKUP($E398,Facilities!$B:$W,MATCH(M$2,Table1[[#Headers],[Facility Name]:[in partner]],0),FALSE)</f>
        <v>Internally operated</v>
      </c>
      <c r="N398">
        <f>VLOOKUP($E398,Facilities!$B:$W,MATCH(N$2,Table1[[#Headers],[Facility Name]:[in partner]],0),FALSE)</f>
        <v>0</v>
      </c>
      <c r="O398" t="str">
        <f>VLOOKUP($E398,Facilities!$B:$W,MATCH(O$2,Table1[[#Headers],[Facility Name]:[in partner]],0),FALSE)</f>
        <v>Venue for Hire</v>
      </c>
      <c r="P398">
        <f>VLOOKUP($E398,Facilities!$B:$W,MATCH(P$2,Table1[[#Headers],[Facility Name]:[in partner]],0),FALSE)</f>
        <v>0</v>
      </c>
      <c r="Q398">
        <f>VLOOKUP($E398,Facilities!$B:$W,MATCH(Q$2,Table1[[#Headers],[Facility Name]:[in partner]],0),FALSE)</f>
        <v>0</v>
      </c>
      <c r="R398">
        <f>VLOOKUP($E398,Facilities!$B:$W,MATCH(R$2,Table1[[#Headers],[Facility Name]:[in partner]],0),FALSE)</f>
        <v>0</v>
      </c>
      <c r="S398">
        <f>VLOOKUP($E398,Facilities!$B:$W,MATCH(S$2,Table1[[#Headers],[Facility Name]:[in partner]],0),FALSE)</f>
        <v>0</v>
      </c>
      <c r="T398">
        <f>VLOOKUP($E398,Facilities!$B:$W,MATCH(T$2,Table1[[#Headers],[Facility Name]:[in partner]],0),FALSE)</f>
        <v>0</v>
      </c>
      <c r="U398" t="str">
        <f>VLOOKUP($E398,Facilities!$B:$W,MATCH(U$2,Table1[[#Headers],[Facility Name]:[in partner]],0),FALSE)</f>
        <v>Y</v>
      </c>
      <c r="V398" t="str">
        <f>VLOOKUP($E398,Facilities!$B:$W,MATCH(V$2,Table1[[#Headers],[Facility Name]:[in partner]],0),FALSE)</f>
        <v>Metro Theatre (Māngere East Hall)</v>
      </c>
      <c r="W398" t="str">
        <f>VLOOKUP($E398,Facilities!$B:$W,MATCH(W$2,Table1[[#Headers],[Facility Name]:[in partner]],0),FALSE)</f>
        <v>Y</v>
      </c>
      <c r="X398" t="e">
        <f>VLOOKUP($E398,Facilities!$B:$W,MATCH(X$2,Table1[[#Headers],[Facility Name]:[in partner]],0),FALSE)</f>
        <v>#N/A</v>
      </c>
    </row>
    <row r="399" spans="1:24">
      <c r="A399" s="6" t="s">
        <v>1846</v>
      </c>
      <c r="B399" s="6" t="s">
        <v>1341</v>
      </c>
      <c r="C399" s="6" t="s">
        <v>956</v>
      </c>
      <c r="D399" s="6" t="s">
        <v>957</v>
      </c>
      <c r="E399" s="6" t="s">
        <v>1847</v>
      </c>
      <c r="F399" t="e">
        <f>VLOOKUP($E399,Facilities!$B:$W,MATCH(F$2,Table1[[#Headers],[Facility Name]:[in partner]],0),FALSE)</f>
        <v>#N/A</v>
      </c>
      <c r="G399" t="e">
        <f>VLOOKUP($E399,Facilities!$B:$W,MATCH(G$2,Table1[[#Headers],[Facility Name]:[in partner]],0),FALSE)</f>
        <v>#N/A</v>
      </c>
      <c r="H399" t="e">
        <f>VLOOKUP($E399,Facilities!$B:$W,MATCH(H$2,Table1[[#Headers],[Facility Name]:[in partner]],0),FALSE)</f>
        <v>#N/A</v>
      </c>
      <c r="I399" t="e">
        <f>VLOOKUP($E399,Facilities!$B:$W,MATCH(I$2,Table1[[#Headers],[Facility Name]:[in partner]],0),FALSE)</f>
        <v>#N/A</v>
      </c>
      <c r="J399" t="e">
        <f>VLOOKUP($E399,Facilities!$B:$W,MATCH(J$2,Table1[[#Headers],[Facility Name]:[in partner]],0),FALSE)</f>
        <v>#N/A</v>
      </c>
      <c r="K399" t="e">
        <f>VLOOKUP($E399,Facilities!$B:$W,MATCH(K$2,Table1[[#Headers],[Facility Name]:[in partner]],0),FALSE)</f>
        <v>#N/A</v>
      </c>
      <c r="L399" t="e">
        <f>VLOOKUP($E399,Facilities!$B:$W,MATCH(L$2,Table1[[#Headers],[Facility Name]:[in partner]],0),FALSE)</f>
        <v>#N/A</v>
      </c>
      <c r="M399" t="e">
        <f>VLOOKUP($E399,Facilities!$B:$W,MATCH(M$2,Table1[[#Headers],[Facility Name]:[in partner]],0),FALSE)</f>
        <v>#N/A</v>
      </c>
      <c r="N399" t="e">
        <f>VLOOKUP($E399,Facilities!$B:$W,MATCH(N$2,Table1[[#Headers],[Facility Name]:[in partner]],0),FALSE)</f>
        <v>#N/A</v>
      </c>
      <c r="O399" t="e">
        <f>VLOOKUP($E399,Facilities!$B:$W,MATCH(O$2,Table1[[#Headers],[Facility Name]:[in partner]],0),FALSE)</f>
        <v>#N/A</v>
      </c>
      <c r="P399" t="e">
        <f>VLOOKUP($E399,Facilities!$B:$W,MATCH(P$2,Table1[[#Headers],[Facility Name]:[in partner]],0),FALSE)</f>
        <v>#N/A</v>
      </c>
      <c r="Q399" t="e">
        <f>VLOOKUP($E399,Facilities!$B:$W,MATCH(Q$2,Table1[[#Headers],[Facility Name]:[in partner]],0),FALSE)</f>
        <v>#N/A</v>
      </c>
      <c r="R399" t="e">
        <f>VLOOKUP($E399,Facilities!$B:$W,MATCH(R$2,Table1[[#Headers],[Facility Name]:[in partner]],0),FALSE)</f>
        <v>#N/A</v>
      </c>
      <c r="S399" t="e">
        <f>VLOOKUP($E399,Facilities!$B:$W,MATCH(S$2,Table1[[#Headers],[Facility Name]:[in partner]],0),FALSE)</f>
        <v>#N/A</v>
      </c>
      <c r="T399" t="e">
        <f>VLOOKUP($E399,Facilities!$B:$W,MATCH(T$2,Table1[[#Headers],[Facility Name]:[in partner]],0),FALSE)</f>
        <v>#N/A</v>
      </c>
      <c r="U399" t="e">
        <f>VLOOKUP($E399,Facilities!$B:$W,MATCH(U$2,Table1[[#Headers],[Facility Name]:[in partner]],0),FALSE)</f>
        <v>#N/A</v>
      </c>
      <c r="V399" t="e">
        <f>VLOOKUP($E399,Facilities!$B:$W,MATCH(V$2,Table1[[#Headers],[Facility Name]:[in partner]],0),FALSE)</f>
        <v>#N/A</v>
      </c>
      <c r="W399" t="e">
        <f>VLOOKUP($E399,Facilities!$B:$W,MATCH(W$2,Table1[[#Headers],[Facility Name]:[in partner]],0),FALSE)</f>
        <v>#N/A</v>
      </c>
      <c r="X399" t="e">
        <f>VLOOKUP($E399,Facilities!$B:$W,MATCH(X$2,Table1[[#Headers],[Facility Name]:[in partner]],0),FALSE)</f>
        <v>#N/A</v>
      </c>
    </row>
    <row r="400" spans="1:24">
      <c r="A400" s="6" t="s">
        <v>1848</v>
      </c>
      <c r="B400" s="6" t="s">
        <v>1602</v>
      </c>
      <c r="C400" s="6" t="s">
        <v>956</v>
      </c>
      <c r="D400" s="6" t="s">
        <v>957</v>
      </c>
      <c r="E400" s="6" t="s">
        <v>1603</v>
      </c>
      <c r="F400" t="e">
        <f>VLOOKUP($E400,Facilities!$B:$W,MATCH(F$2,Table1[[#Headers],[Facility Name]:[in partner]],0),FALSE)</f>
        <v>#N/A</v>
      </c>
      <c r="G400" t="e">
        <f>VLOOKUP($E400,Facilities!$B:$W,MATCH(G$2,Table1[[#Headers],[Facility Name]:[in partner]],0),FALSE)</f>
        <v>#N/A</v>
      </c>
      <c r="H400" t="e">
        <f>VLOOKUP($E400,Facilities!$B:$W,MATCH(H$2,Table1[[#Headers],[Facility Name]:[in partner]],0),FALSE)</f>
        <v>#N/A</v>
      </c>
      <c r="I400" t="e">
        <f>VLOOKUP($E400,Facilities!$B:$W,MATCH(I$2,Table1[[#Headers],[Facility Name]:[in partner]],0),FALSE)</f>
        <v>#N/A</v>
      </c>
      <c r="J400" t="e">
        <f>VLOOKUP($E400,Facilities!$B:$W,MATCH(J$2,Table1[[#Headers],[Facility Name]:[in partner]],0),FALSE)</f>
        <v>#N/A</v>
      </c>
      <c r="K400" t="e">
        <f>VLOOKUP($E400,Facilities!$B:$W,MATCH(K$2,Table1[[#Headers],[Facility Name]:[in partner]],0),FALSE)</f>
        <v>#N/A</v>
      </c>
      <c r="L400" t="e">
        <f>VLOOKUP($E400,Facilities!$B:$W,MATCH(L$2,Table1[[#Headers],[Facility Name]:[in partner]],0),FALSE)</f>
        <v>#N/A</v>
      </c>
      <c r="M400" t="e">
        <f>VLOOKUP($E400,Facilities!$B:$W,MATCH(M$2,Table1[[#Headers],[Facility Name]:[in partner]],0),FALSE)</f>
        <v>#N/A</v>
      </c>
      <c r="N400" t="e">
        <f>VLOOKUP($E400,Facilities!$B:$W,MATCH(N$2,Table1[[#Headers],[Facility Name]:[in partner]],0),FALSE)</f>
        <v>#N/A</v>
      </c>
      <c r="O400" t="e">
        <f>VLOOKUP($E400,Facilities!$B:$W,MATCH(O$2,Table1[[#Headers],[Facility Name]:[in partner]],0),FALSE)</f>
        <v>#N/A</v>
      </c>
      <c r="P400" t="e">
        <f>VLOOKUP($E400,Facilities!$B:$W,MATCH(P$2,Table1[[#Headers],[Facility Name]:[in partner]],0),FALSE)</f>
        <v>#N/A</v>
      </c>
      <c r="Q400" t="e">
        <f>VLOOKUP($E400,Facilities!$B:$W,MATCH(Q$2,Table1[[#Headers],[Facility Name]:[in partner]],0),FALSE)</f>
        <v>#N/A</v>
      </c>
      <c r="R400" t="e">
        <f>VLOOKUP($E400,Facilities!$B:$W,MATCH(R$2,Table1[[#Headers],[Facility Name]:[in partner]],0),FALSE)</f>
        <v>#N/A</v>
      </c>
      <c r="S400" t="e">
        <f>VLOOKUP($E400,Facilities!$B:$W,MATCH(S$2,Table1[[#Headers],[Facility Name]:[in partner]],0),FALSE)</f>
        <v>#N/A</v>
      </c>
      <c r="T400" t="e">
        <f>VLOOKUP($E400,Facilities!$B:$W,MATCH(T$2,Table1[[#Headers],[Facility Name]:[in partner]],0),FALSE)</f>
        <v>#N/A</v>
      </c>
      <c r="U400" t="e">
        <f>VLOOKUP($E400,Facilities!$B:$W,MATCH(U$2,Table1[[#Headers],[Facility Name]:[in partner]],0),FALSE)</f>
        <v>#N/A</v>
      </c>
      <c r="V400" t="e">
        <f>VLOOKUP($E400,Facilities!$B:$W,MATCH(V$2,Table1[[#Headers],[Facility Name]:[in partner]],0),FALSE)</f>
        <v>#N/A</v>
      </c>
      <c r="W400" t="e">
        <f>VLOOKUP($E400,Facilities!$B:$W,MATCH(W$2,Table1[[#Headers],[Facility Name]:[in partner]],0),FALSE)</f>
        <v>#N/A</v>
      </c>
      <c r="X400" t="e">
        <f>VLOOKUP($E400,Facilities!$B:$W,MATCH(X$2,Table1[[#Headers],[Facility Name]:[in partner]],0),FALSE)</f>
        <v>#N/A</v>
      </c>
    </row>
    <row r="401" spans="1:24">
      <c r="A401" s="6" t="s">
        <v>1849</v>
      </c>
      <c r="B401" s="6" t="s">
        <v>1850</v>
      </c>
      <c r="C401" s="6" t="s">
        <v>960</v>
      </c>
      <c r="D401" s="6" t="s">
        <v>981</v>
      </c>
      <c r="E401" s="6" t="s">
        <v>1851</v>
      </c>
      <c r="F401" t="e">
        <f>VLOOKUP($E401,Facilities!$B:$W,MATCH(F$2,Table1[[#Headers],[Facility Name]:[in partner]],0),FALSE)</f>
        <v>#N/A</v>
      </c>
      <c r="G401" t="e">
        <f>VLOOKUP($E401,Facilities!$B:$W,MATCH(G$2,Table1[[#Headers],[Facility Name]:[in partner]],0),FALSE)</f>
        <v>#N/A</v>
      </c>
      <c r="H401" t="e">
        <f>VLOOKUP($E401,Facilities!$B:$W,MATCH(H$2,Table1[[#Headers],[Facility Name]:[in partner]],0),FALSE)</f>
        <v>#N/A</v>
      </c>
      <c r="I401" t="e">
        <f>VLOOKUP($E401,Facilities!$B:$W,MATCH(I$2,Table1[[#Headers],[Facility Name]:[in partner]],0),FALSE)</f>
        <v>#N/A</v>
      </c>
      <c r="J401" t="e">
        <f>VLOOKUP($E401,Facilities!$B:$W,MATCH(J$2,Table1[[#Headers],[Facility Name]:[in partner]],0),FALSE)</f>
        <v>#N/A</v>
      </c>
      <c r="K401" t="e">
        <f>VLOOKUP($E401,Facilities!$B:$W,MATCH(K$2,Table1[[#Headers],[Facility Name]:[in partner]],0),FALSE)</f>
        <v>#N/A</v>
      </c>
      <c r="L401" t="e">
        <f>VLOOKUP($E401,Facilities!$B:$W,MATCH(L$2,Table1[[#Headers],[Facility Name]:[in partner]],0),FALSE)</f>
        <v>#N/A</v>
      </c>
      <c r="M401" t="e">
        <f>VLOOKUP($E401,Facilities!$B:$W,MATCH(M$2,Table1[[#Headers],[Facility Name]:[in partner]],0),FALSE)</f>
        <v>#N/A</v>
      </c>
      <c r="N401" t="e">
        <f>VLOOKUP($E401,Facilities!$B:$W,MATCH(N$2,Table1[[#Headers],[Facility Name]:[in partner]],0),FALSE)</f>
        <v>#N/A</v>
      </c>
      <c r="O401" t="e">
        <f>VLOOKUP($E401,Facilities!$B:$W,MATCH(O$2,Table1[[#Headers],[Facility Name]:[in partner]],0),FALSE)</f>
        <v>#N/A</v>
      </c>
      <c r="P401" t="e">
        <f>VLOOKUP($E401,Facilities!$B:$W,MATCH(P$2,Table1[[#Headers],[Facility Name]:[in partner]],0),FALSE)</f>
        <v>#N/A</v>
      </c>
      <c r="Q401" t="e">
        <f>VLOOKUP($E401,Facilities!$B:$W,MATCH(Q$2,Table1[[#Headers],[Facility Name]:[in partner]],0),FALSE)</f>
        <v>#N/A</v>
      </c>
      <c r="R401" t="e">
        <f>VLOOKUP($E401,Facilities!$B:$W,MATCH(R$2,Table1[[#Headers],[Facility Name]:[in partner]],0),FALSE)</f>
        <v>#N/A</v>
      </c>
      <c r="S401" t="e">
        <f>VLOOKUP($E401,Facilities!$B:$W,MATCH(S$2,Table1[[#Headers],[Facility Name]:[in partner]],0),FALSE)</f>
        <v>#N/A</v>
      </c>
      <c r="T401" t="e">
        <f>VLOOKUP($E401,Facilities!$B:$W,MATCH(T$2,Table1[[#Headers],[Facility Name]:[in partner]],0),FALSE)</f>
        <v>#N/A</v>
      </c>
      <c r="U401" t="e">
        <f>VLOOKUP($E401,Facilities!$B:$W,MATCH(U$2,Table1[[#Headers],[Facility Name]:[in partner]],0),FALSE)</f>
        <v>#N/A</v>
      </c>
      <c r="V401" t="e">
        <f>VLOOKUP($E401,Facilities!$B:$W,MATCH(V$2,Table1[[#Headers],[Facility Name]:[in partner]],0),FALSE)</f>
        <v>#N/A</v>
      </c>
      <c r="W401" t="e">
        <f>VLOOKUP($E401,Facilities!$B:$W,MATCH(W$2,Table1[[#Headers],[Facility Name]:[in partner]],0),FALSE)</f>
        <v>#N/A</v>
      </c>
      <c r="X401" t="e">
        <f>VLOOKUP($E401,Facilities!$B:$W,MATCH(X$2,Table1[[#Headers],[Facility Name]:[in partner]],0),FALSE)</f>
        <v>#N/A</v>
      </c>
    </row>
    <row r="402" spans="1:24">
      <c r="A402" s="6" t="s">
        <v>1852</v>
      </c>
      <c r="B402" s="6" t="s">
        <v>1853</v>
      </c>
      <c r="C402" s="6" t="s">
        <v>960</v>
      </c>
      <c r="D402" s="6" t="s">
        <v>981</v>
      </c>
      <c r="E402" s="6" t="s">
        <v>1854</v>
      </c>
      <c r="F402" t="e">
        <f>VLOOKUP($E402,Facilities!$B:$W,MATCH(F$2,Table1[[#Headers],[Facility Name]:[in partner]],0),FALSE)</f>
        <v>#N/A</v>
      </c>
      <c r="G402" t="e">
        <f>VLOOKUP($E402,Facilities!$B:$W,MATCH(G$2,Table1[[#Headers],[Facility Name]:[in partner]],0),FALSE)</f>
        <v>#N/A</v>
      </c>
      <c r="H402" t="e">
        <f>VLOOKUP($E402,Facilities!$B:$W,MATCH(H$2,Table1[[#Headers],[Facility Name]:[in partner]],0),FALSE)</f>
        <v>#N/A</v>
      </c>
      <c r="I402" t="e">
        <f>VLOOKUP($E402,Facilities!$B:$W,MATCH(I$2,Table1[[#Headers],[Facility Name]:[in partner]],0),FALSE)</f>
        <v>#N/A</v>
      </c>
      <c r="J402" t="e">
        <f>VLOOKUP($E402,Facilities!$B:$W,MATCH(J$2,Table1[[#Headers],[Facility Name]:[in partner]],0),FALSE)</f>
        <v>#N/A</v>
      </c>
      <c r="K402" t="e">
        <f>VLOOKUP($E402,Facilities!$B:$W,MATCH(K$2,Table1[[#Headers],[Facility Name]:[in partner]],0),FALSE)</f>
        <v>#N/A</v>
      </c>
      <c r="L402" t="e">
        <f>VLOOKUP($E402,Facilities!$B:$W,MATCH(L$2,Table1[[#Headers],[Facility Name]:[in partner]],0),FALSE)</f>
        <v>#N/A</v>
      </c>
      <c r="M402" t="e">
        <f>VLOOKUP($E402,Facilities!$B:$W,MATCH(M$2,Table1[[#Headers],[Facility Name]:[in partner]],0),FALSE)</f>
        <v>#N/A</v>
      </c>
      <c r="N402" t="e">
        <f>VLOOKUP($E402,Facilities!$B:$W,MATCH(N$2,Table1[[#Headers],[Facility Name]:[in partner]],0),FALSE)</f>
        <v>#N/A</v>
      </c>
      <c r="O402" t="e">
        <f>VLOOKUP($E402,Facilities!$B:$W,MATCH(O$2,Table1[[#Headers],[Facility Name]:[in partner]],0),FALSE)</f>
        <v>#N/A</v>
      </c>
      <c r="P402" t="e">
        <f>VLOOKUP($E402,Facilities!$B:$W,MATCH(P$2,Table1[[#Headers],[Facility Name]:[in partner]],0),FALSE)</f>
        <v>#N/A</v>
      </c>
      <c r="Q402" t="e">
        <f>VLOOKUP($E402,Facilities!$B:$W,MATCH(Q$2,Table1[[#Headers],[Facility Name]:[in partner]],0),FALSE)</f>
        <v>#N/A</v>
      </c>
      <c r="R402" t="e">
        <f>VLOOKUP($E402,Facilities!$B:$W,MATCH(R$2,Table1[[#Headers],[Facility Name]:[in partner]],0),FALSE)</f>
        <v>#N/A</v>
      </c>
      <c r="S402" t="e">
        <f>VLOOKUP($E402,Facilities!$B:$W,MATCH(S$2,Table1[[#Headers],[Facility Name]:[in partner]],0),FALSE)</f>
        <v>#N/A</v>
      </c>
      <c r="T402" t="e">
        <f>VLOOKUP($E402,Facilities!$B:$W,MATCH(T$2,Table1[[#Headers],[Facility Name]:[in partner]],0),FALSE)</f>
        <v>#N/A</v>
      </c>
      <c r="U402" t="e">
        <f>VLOOKUP($E402,Facilities!$B:$W,MATCH(U$2,Table1[[#Headers],[Facility Name]:[in partner]],0),FALSE)</f>
        <v>#N/A</v>
      </c>
      <c r="V402" t="e">
        <f>VLOOKUP($E402,Facilities!$B:$W,MATCH(V$2,Table1[[#Headers],[Facility Name]:[in partner]],0),FALSE)</f>
        <v>#N/A</v>
      </c>
      <c r="W402" t="e">
        <f>VLOOKUP($E402,Facilities!$B:$W,MATCH(W$2,Table1[[#Headers],[Facility Name]:[in partner]],0),FALSE)</f>
        <v>#N/A</v>
      </c>
      <c r="X402" t="e">
        <f>VLOOKUP($E402,Facilities!$B:$W,MATCH(X$2,Table1[[#Headers],[Facility Name]:[in partner]],0),FALSE)</f>
        <v>#N/A</v>
      </c>
    </row>
    <row r="403" spans="1:24">
      <c r="A403" s="6" t="s">
        <v>1855</v>
      </c>
      <c r="B403" s="6" t="s">
        <v>1856</v>
      </c>
      <c r="C403" s="6" t="s">
        <v>960</v>
      </c>
      <c r="D403" s="6" t="s">
        <v>1000</v>
      </c>
      <c r="E403" s="6" t="s">
        <v>644</v>
      </c>
      <c r="F403" t="str">
        <f>VLOOKUP($E403,Facilities!$B:$W,MATCH(F$2,Table1[[#Headers],[Facility Name]:[in partner]],0),FALSE)</f>
        <v>91 Picton Street</v>
      </c>
      <c r="G403" t="str">
        <f>VLOOKUP($E403,Facilities!$B:$W,MATCH(G$2,Table1[[#Headers],[Facility Name]:[in partner]],0),FALSE)</f>
        <v>Howick</v>
      </c>
      <c r="H403" t="str">
        <f>VLOOKUP($E403,Facilities!$B:$W,MATCH(H$2,Table1[[#Headers],[Facility Name]:[in partner]],0),FALSE)</f>
        <v>Council-owned</v>
      </c>
      <c r="I403" t="str">
        <f>VLOOKUP($E403,Facilities!$B:$W,MATCH(I$2,Table1[[#Headers],[Facility Name]:[in partner]],0),FALSE)</f>
        <v>Connected Communities</v>
      </c>
      <c r="J403" t="str">
        <f>VLOOKUP($E403,Facilities!$B:$W,MATCH(J$2,Table1[[#Headers],[Facility Name]:[in partner]],0),FALSE)</f>
        <v>Council led</v>
      </c>
      <c r="K403" t="str">
        <f>VLOOKUP($E403,Facilities!$B:$W,MATCH(K$2,Table1[[#Headers],[Facility Name]:[in partner]],0),FALSE)</f>
        <v>Community Centre</v>
      </c>
      <c r="L403" t="str">
        <f>VLOOKUP($E403,Facilities!$B:$W,MATCH(L$2,Table1[[#Headers],[Facility Name]:[in partner]],0),FALSE)</f>
        <v>N</v>
      </c>
      <c r="M403" t="str">
        <f>VLOOKUP($E403,Facilities!$B:$W,MATCH(M$2,Table1[[#Headers],[Facility Name]:[in partner]],0),FALSE)</f>
        <v>Internally operated</v>
      </c>
      <c r="N403">
        <f>VLOOKUP($E403,Facilities!$B:$W,MATCH(N$2,Table1[[#Headers],[Facility Name]:[in partner]],0),FALSE)</f>
        <v>0</v>
      </c>
      <c r="O403" t="str">
        <f>VLOOKUP($E403,Facilities!$B:$W,MATCH(O$2,Table1[[#Headers],[Facility Name]:[in partner]],0),FALSE)</f>
        <v>Lead and Coach</v>
      </c>
      <c r="P403" t="str">
        <f>VLOOKUP($E403,Facilities!$B:$W,MATCH(P$2,Table1[[#Headers],[Facility Name]:[in partner]],0),FALSE)</f>
        <v>Y</v>
      </c>
      <c r="Q403">
        <f>VLOOKUP($E403,Facilities!$B:$W,MATCH(Q$2,Table1[[#Headers],[Facility Name]:[in partner]],0),FALSE)</f>
        <v>0</v>
      </c>
      <c r="R403">
        <f>VLOOKUP($E403,Facilities!$B:$W,MATCH(R$2,Table1[[#Headers],[Facility Name]:[in partner]],0),FALSE)</f>
        <v>0</v>
      </c>
      <c r="S403">
        <f>VLOOKUP($E403,Facilities!$B:$W,MATCH(S$2,Table1[[#Headers],[Facility Name]:[in partner]],0),FALSE)</f>
        <v>0</v>
      </c>
      <c r="T403">
        <f>VLOOKUP($E403,Facilities!$B:$W,MATCH(T$2,Table1[[#Headers],[Facility Name]:[in partner]],0),FALSE)</f>
        <v>0</v>
      </c>
      <c r="U403">
        <f>VLOOKUP($E403,Facilities!$B:$W,MATCH(U$2,Table1[[#Headers],[Facility Name]:[in partner]],0),FALSE)</f>
        <v>0</v>
      </c>
      <c r="V403" t="e">
        <f>VLOOKUP($E403,Facilities!$B:$W,MATCH(V$2,Table1[[#Headers],[Facility Name]:[in partner]],0),FALSE)</f>
        <v>#N/A</v>
      </c>
      <c r="W403" t="str">
        <f>VLOOKUP($E403,Facilities!$B:$W,MATCH(W$2,Table1[[#Headers],[Facility Name]:[in partner]],0),FALSE)</f>
        <v>N</v>
      </c>
      <c r="X403" t="e">
        <f>VLOOKUP($E403,Facilities!$B:$W,MATCH(X$2,Table1[[#Headers],[Facility Name]:[in partner]],0),FALSE)</f>
        <v>#N/A</v>
      </c>
    </row>
    <row r="404" spans="1:24">
      <c r="A404" s="6" t="s">
        <v>1857</v>
      </c>
      <c r="B404" s="6" t="s">
        <v>1560</v>
      </c>
      <c r="C404" s="6" t="s">
        <v>973</v>
      </c>
      <c r="D404" s="6" t="s">
        <v>957</v>
      </c>
      <c r="E404" s="6" t="s">
        <v>61</v>
      </c>
      <c r="F404" t="str">
        <f>VLOOKUP($E404,Facilities!$B:$W,MATCH(F$2,Table1[[#Headers],[Facility Name]:[in partner]],0),FALSE)</f>
        <v>Cnr High Street &amp; Freyburg Place</v>
      </c>
      <c r="G404" t="str">
        <f>VLOOKUP($E404,Facilities!$B:$W,MATCH(G$2,Table1[[#Headers],[Facility Name]:[in partner]],0),FALSE)</f>
        <v>Waitemata</v>
      </c>
      <c r="H404" t="str">
        <f>VLOOKUP($E404,Facilities!$B:$W,MATCH(H$2,Table1[[#Headers],[Facility Name]:[in partner]],0),FALSE)</f>
        <v>Council-owned</v>
      </c>
      <c r="I404" t="str">
        <f>VLOOKUP($E404,Facilities!$B:$W,MATCH(I$2,Table1[[#Headers],[Facility Name]:[in partner]],0),FALSE)</f>
        <v>Connected Communities</v>
      </c>
      <c r="J404" t="str">
        <f>VLOOKUP($E404,Facilities!$B:$W,MATCH(J$2,Table1[[#Headers],[Facility Name]:[in partner]],0),FALSE)</f>
        <v>Council led</v>
      </c>
      <c r="K404" t="str">
        <f>VLOOKUP($E404,Facilities!$B:$W,MATCH(K$2,Table1[[#Headers],[Facility Name]:[in partner]],0),FALSE)</f>
        <v>Community Centre</v>
      </c>
      <c r="L404" t="str">
        <f>VLOOKUP($E404,Facilities!$B:$W,MATCH(L$2,Table1[[#Headers],[Facility Name]:[in partner]],0),FALSE)</f>
        <v>Y</v>
      </c>
      <c r="M404" t="str">
        <f>VLOOKUP($E404,Facilities!$B:$W,MATCH(M$2,Table1[[#Headers],[Facility Name]:[in partner]],0),FALSE)</f>
        <v>Internally operated</v>
      </c>
      <c r="N404">
        <f>VLOOKUP($E404,Facilities!$B:$W,MATCH(N$2,Table1[[#Headers],[Facility Name]:[in partner]],0),FALSE)</f>
        <v>0</v>
      </c>
      <c r="O404" t="str">
        <f>VLOOKUP($E404,Facilities!$B:$W,MATCH(O$2,Table1[[#Headers],[Facility Name]:[in partner]],0),FALSE)</f>
        <v>Hub Manager</v>
      </c>
      <c r="P404" t="str">
        <f>VLOOKUP($E404,Facilities!$B:$W,MATCH(P$2,Table1[[#Headers],[Facility Name]:[in partner]],0),FALSE)</f>
        <v>Y</v>
      </c>
      <c r="Q404">
        <f>VLOOKUP($E404,Facilities!$B:$W,MATCH(Q$2,Table1[[#Headers],[Facility Name]:[in partner]],0),FALSE)</f>
        <v>0</v>
      </c>
      <c r="R404">
        <f>VLOOKUP($E404,Facilities!$B:$W,MATCH(R$2,Table1[[#Headers],[Facility Name]:[in partner]],0),FALSE)</f>
        <v>0</v>
      </c>
      <c r="S404">
        <f>VLOOKUP($E404,Facilities!$B:$W,MATCH(S$2,Table1[[#Headers],[Facility Name]:[in partner]],0),FALSE)</f>
        <v>0</v>
      </c>
      <c r="T404">
        <f>VLOOKUP($E404,Facilities!$B:$W,MATCH(T$2,Table1[[#Headers],[Facility Name]:[in partner]],0),FALSE)</f>
        <v>0</v>
      </c>
      <c r="U404">
        <f>VLOOKUP($E404,Facilities!$B:$W,MATCH(U$2,Table1[[#Headers],[Facility Name]:[in partner]],0),FALSE)</f>
        <v>0</v>
      </c>
      <c r="V404" t="str">
        <f>VLOOKUP($E404,Facilities!$B:$W,MATCH(V$2,Table1[[#Headers],[Facility Name]:[in partner]],0),FALSE)</f>
        <v>Ellen Melville Centre</v>
      </c>
      <c r="W404" t="str">
        <f>VLOOKUP($E404,Facilities!$B:$W,MATCH(W$2,Table1[[#Headers],[Facility Name]:[in partner]],0),FALSE)</f>
        <v>Y</v>
      </c>
      <c r="X404" t="e">
        <f>VLOOKUP($E404,Facilities!$B:$W,MATCH(X$2,Table1[[#Headers],[Facility Name]:[in partner]],0),FALSE)</f>
        <v>#N/A</v>
      </c>
    </row>
    <row r="405" spans="1:24">
      <c r="A405" s="6" t="s">
        <v>1858</v>
      </c>
      <c r="B405" s="6" t="s">
        <v>1591</v>
      </c>
      <c r="C405" s="6" t="s">
        <v>960</v>
      </c>
      <c r="D405" s="6" t="s">
        <v>1000</v>
      </c>
      <c r="E405" s="6" t="s">
        <v>1859</v>
      </c>
      <c r="F405" t="e">
        <f>VLOOKUP($E405,Facilities!$B:$W,MATCH(F$2,Table1[[#Headers],[Facility Name]:[in partner]],0),FALSE)</f>
        <v>#N/A</v>
      </c>
      <c r="G405" t="e">
        <f>VLOOKUP($E405,Facilities!$B:$W,MATCH(G$2,Table1[[#Headers],[Facility Name]:[in partner]],0),FALSE)</f>
        <v>#N/A</v>
      </c>
      <c r="H405" t="e">
        <f>VLOOKUP($E405,Facilities!$B:$W,MATCH(H$2,Table1[[#Headers],[Facility Name]:[in partner]],0),FALSE)</f>
        <v>#N/A</v>
      </c>
      <c r="I405" t="e">
        <f>VLOOKUP($E405,Facilities!$B:$W,MATCH(I$2,Table1[[#Headers],[Facility Name]:[in partner]],0),FALSE)</f>
        <v>#N/A</v>
      </c>
      <c r="J405" t="e">
        <f>VLOOKUP($E405,Facilities!$B:$W,MATCH(J$2,Table1[[#Headers],[Facility Name]:[in partner]],0),FALSE)</f>
        <v>#N/A</v>
      </c>
      <c r="K405" t="e">
        <f>VLOOKUP($E405,Facilities!$B:$W,MATCH(K$2,Table1[[#Headers],[Facility Name]:[in partner]],0),FALSE)</f>
        <v>#N/A</v>
      </c>
      <c r="L405" t="e">
        <f>VLOOKUP($E405,Facilities!$B:$W,MATCH(L$2,Table1[[#Headers],[Facility Name]:[in partner]],0),FALSE)</f>
        <v>#N/A</v>
      </c>
      <c r="M405" t="e">
        <f>VLOOKUP($E405,Facilities!$B:$W,MATCH(M$2,Table1[[#Headers],[Facility Name]:[in partner]],0),FALSE)</f>
        <v>#N/A</v>
      </c>
      <c r="N405" t="e">
        <f>VLOOKUP($E405,Facilities!$B:$W,MATCH(N$2,Table1[[#Headers],[Facility Name]:[in partner]],0),FALSE)</f>
        <v>#N/A</v>
      </c>
      <c r="O405" t="e">
        <f>VLOOKUP($E405,Facilities!$B:$W,MATCH(O$2,Table1[[#Headers],[Facility Name]:[in partner]],0),FALSE)</f>
        <v>#N/A</v>
      </c>
      <c r="P405" t="e">
        <f>VLOOKUP($E405,Facilities!$B:$W,MATCH(P$2,Table1[[#Headers],[Facility Name]:[in partner]],0),FALSE)</f>
        <v>#N/A</v>
      </c>
      <c r="Q405" t="e">
        <f>VLOOKUP($E405,Facilities!$B:$W,MATCH(Q$2,Table1[[#Headers],[Facility Name]:[in partner]],0),FALSE)</f>
        <v>#N/A</v>
      </c>
      <c r="R405" t="e">
        <f>VLOOKUP($E405,Facilities!$B:$W,MATCH(R$2,Table1[[#Headers],[Facility Name]:[in partner]],0),FALSE)</f>
        <v>#N/A</v>
      </c>
      <c r="S405" t="e">
        <f>VLOOKUP($E405,Facilities!$B:$W,MATCH(S$2,Table1[[#Headers],[Facility Name]:[in partner]],0),FALSE)</f>
        <v>#N/A</v>
      </c>
      <c r="T405" t="e">
        <f>VLOOKUP($E405,Facilities!$B:$W,MATCH(T$2,Table1[[#Headers],[Facility Name]:[in partner]],0),FALSE)</f>
        <v>#N/A</v>
      </c>
      <c r="U405" t="e">
        <f>VLOOKUP($E405,Facilities!$B:$W,MATCH(U$2,Table1[[#Headers],[Facility Name]:[in partner]],0),FALSE)</f>
        <v>#N/A</v>
      </c>
      <c r="V405" t="e">
        <f>VLOOKUP($E405,Facilities!$B:$W,MATCH(V$2,Table1[[#Headers],[Facility Name]:[in partner]],0),FALSE)</f>
        <v>#N/A</v>
      </c>
      <c r="W405" t="e">
        <f>VLOOKUP($E405,Facilities!$B:$W,MATCH(W$2,Table1[[#Headers],[Facility Name]:[in partner]],0),FALSE)</f>
        <v>#N/A</v>
      </c>
      <c r="X405" t="e">
        <f>VLOOKUP($E405,Facilities!$B:$W,MATCH(X$2,Table1[[#Headers],[Facility Name]:[in partner]],0),FALSE)</f>
        <v>#N/A</v>
      </c>
    </row>
    <row r="406" spans="1:24">
      <c r="A406" s="6" t="s">
        <v>1860</v>
      </c>
      <c r="B406" s="6" t="s">
        <v>1861</v>
      </c>
      <c r="C406" s="6" t="s">
        <v>960</v>
      </c>
      <c r="D406" s="6" t="s">
        <v>957</v>
      </c>
      <c r="E406" s="6" t="s">
        <v>1862</v>
      </c>
      <c r="F406" t="e">
        <f>VLOOKUP($E406,Facilities!$B:$W,MATCH(F$2,Table1[[#Headers],[Facility Name]:[in partner]],0),FALSE)</f>
        <v>#N/A</v>
      </c>
      <c r="G406" t="e">
        <f>VLOOKUP($E406,Facilities!$B:$W,MATCH(G$2,Table1[[#Headers],[Facility Name]:[in partner]],0),FALSE)</f>
        <v>#N/A</v>
      </c>
      <c r="H406" t="e">
        <f>VLOOKUP($E406,Facilities!$B:$W,MATCH(H$2,Table1[[#Headers],[Facility Name]:[in partner]],0),FALSE)</f>
        <v>#N/A</v>
      </c>
      <c r="I406" t="e">
        <f>VLOOKUP($E406,Facilities!$B:$W,MATCH(I$2,Table1[[#Headers],[Facility Name]:[in partner]],0),FALSE)</f>
        <v>#N/A</v>
      </c>
      <c r="J406" t="e">
        <f>VLOOKUP($E406,Facilities!$B:$W,MATCH(J$2,Table1[[#Headers],[Facility Name]:[in partner]],0),FALSE)</f>
        <v>#N/A</v>
      </c>
      <c r="K406" t="e">
        <f>VLOOKUP($E406,Facilities!$B:$W,MATCH(K$2,Table1[[#Headers],[Facility Name]:[in partner]],0),FALSE)</f>
        <v>#N/A</v>
      </c>
      <c r="L406" t="e">
        <f>VLOOKUP($E406,Facilities!$B:$W,MATCH(L$2,Table1[[#Headers],[Facility Name]:[in partner]],0),FALSE)</f>
        <v>#N/A</v>
      </c>
      <c r="M406" t="e">
        <f>VLOOKUP($E406,Facilities!$B:$W,MATCH(M$2,Table1[[#Headers],[Facility Name]:[in partner]],0),FALSE)</f>
        <v>#N/A</v>
      </c>
      <c r="N406" t="e">
        <f>VLOOKUP($E406,Facilities!$B:$W,MATCH(N$2,Table1[[#Headers],[Facility Name]:[in partner]],0),FALSE)</f>
        <v>#N/A</v>
      </c>
      <c r="O406" t="e">
        <f>VLOOKUP($E406,Facilities!$B:$W,MATCH(O$2,Table1[[#Headers],[Facility Name]:[in partner]],0),FALSE)</f>
        <v>#N/A</v>
      </c>
      <c r="P406" t="e">
        <f>VLOOKUP($E406,Facilities!$B:$W,MATCH(P$2,Table1[[#Headers],[Facility Name]:[in partner]],0),FALSE)</f>
        <v>#N/A</v>
      </c>
      <c r="Q406" t="e">
        <f>VLOOKUP($E406,Facilities!$B:$W,MATCH(Q$2,Table1[[#Headers],[Facility Name]:[in partner]],0),FALSE)</f>
        <v>#N/A</v>
      </c>
      <c r="R406" t="e">
        <f>VLOOKUP($E406,Facilities!$B:$W,MATCH(R$2,Table1[[#Headers],[Facility Name]:[in partner]],0),FALSE)</f>
        <v>#N/A</v>
      </c>
      <c r="S406" t="e">
        <f>VLOOKUP($E406,Facilities!$B:$W,MATCH(S$2,Table1[[#Headers],[Facility Name]:[in partner]],0),FALSE)</f>
        <v>#N/A</v>
      </c>
      <c r="T406" t="e">
        <f>VLOOKUP($E406,Facilities!$B:$W,MATCH(T$2,Table1[[#Headers],[Facility Name]:[in partner]],0),FALSE)</f>
        <v>#N/A</v>
      </c>
      <c r="U406" t="e">
        <f>VLOOKUP($E406,Facilities!$B:$W,MATCH(U$2,Table1[[#Headers],[Facility Name]:[in partner]],0),FALSE)</f>
        <v>#N/A</v>
      </c>
      <c r="V406" t="e">
        <f>VLOOKUP($E406,Facilities!$B:$W,MATCH(V$2,Table1[[#Headers],[Facility Name]:[in partner]],0),FALSE)</f>
        <v>#N/A</v>
      </c>
      <c r="W406" t="e">
        <f>VLOOKUP($E406,Facilities!$B:$W,MATCH(W$2,Table1[[#Headers],[Facility Name]:[in partner]],0),FALSE)</f>
        <v>#N/A</v>
      </c>
      <c r="X406" t="e">
        <f>VLOOKUP($E406,Facilities!$B:$W,MATCH(X$2,Table1[[#Headers],[Facility Name]:[in partner]],0),FALSE)</f>
        <v>#N/A</v>
      </c>
    </row>
  </sheetData>
  <autoFilter ref="A2:X406" xr:uid="{D6775904-BE65-4EDC-BC12-30FA2BE8AA9E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10557CA68304438413A39E4F3FC8F1" ma:contentTypeVersion="12" ma:contentTypeDescription="Create a new document." ma:contentTypeScope="" ma:versionID="50cd405fecbac66d9bb1fe4dd950f7b7">
  <xsd:schema xmlns:xsd="http://www.w3.org/2001/XMLSchema" xmlns:xs="http://www.w3.org/2001/XMLSchema" xmlns:p="http://schemas.microsoft.com/office/2006/metadata/properties" xmlns:ns2="f22ff972-8408-4f8e-b3ac-1509f9b2f08b" xmlns:ns3="a027405b-03b5-4577-9571-0295183cd6a7" targetNamespace="http://schemas.microsoft.com/office/2006/metadata/properties" ma:root="true" ma:fieldsID="c0d578330f0d5844603e820cf9f06859" ns2:_="" ns3:_="">
    <xsd:import namespace="f22ff972-8408-4f8e-b3ac-1509f9b2f08b"/>
    <xsd:import namespace="a027405b-03b5-4577-9571-0295183cd6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2ff972-8408-4f8e-b3ac-1509f9b2f0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27405b-03b5-4577-9571-0295183cd6a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ADE9727-5D9D-4391-B792-3D6E4F4B3332}"/>
</file>

<file path=customXml/itemProps2.xml><?xml version="1.0" encoding="utf-8"?>
<ds:datastoreItem xmlns:ds="http://schemas.openxmlformats.org/officeDocument/2006/customXml" ds:itemID="{D42F35AB-A8CA-4807-A04E-576EDB0B9D23}"/>
</file>

<file path=customXml/itemProps3.xml><?xml version="1.0" encoding="utf-8"?>
<ds:datastoreItem xmlns:ds="http://schemas.openxmlformats.org/officeDocument/2006/customXml" ds:itemID="{81F07716-9961-446D-9579-1031C68EF4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Lisianne Hoch</dc:creator>
  <cp:keywords/>
  <dc:description/>
  <cp:lastModifiedBy>John Faatui</cp:lastModifiedBy>
  <cp:revision/>
  <dcterms:created xsi:type="dcterms:W3CDTF">2022-02-13T22:53:51Z</dcterms:created>
  <dcterms:modified xsi:type="dcterms:W3CDTF">2022-04-21T03:27:52Z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0x0101004C10557CA68304438413A39E4F3FC8F1</vt:lpwstr>
  </property>
</Properties>
</file>