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9"/>
  <workbookPr/>
  <mc:AlternateContent xmlns:mc="http://schemas.openxmlformats.org/markup-compatibility/2006">
    <mc:Choice Requires="x15">
      <x15ac:absPath xmlns:x15ac="http://schemas.microsoft.com/office/spreadsheetml/2010/11/ac" url="/Users/romina.d.torres/Dropbox/DOCENCIA/PTs/PT/"/>
    </mc:Choice>
  </mc:AlternateContent>
  <xr:revisionPtr revIDLastSave="7" documentId="13_ncr:1_{B28D55C4-B12F-A346-9C6A-E508C5F4FF37}" xr6:coauthVersionLast="43" xr6:coauthVersionMax="43" xr10:uidLastSave="{F38E4DC9-47F3-4F6D-B470-E082D7FD69C2}"/>
  <bookViews>
    <workbookView xWindow="240" yWindow="460" windowWidth="25360" windowHeight="15380" tabRatio="500" firstSheet="1" activeTab="3" xr2:uid="{00000000-000D-0000-FFFF-FFFF00000000}"/>
  </bookViews>
  <sheets>
    <sheet name="avance semanal" sheetId="1" r:id="rId1"/>
    <sheet name="memoria" sheetId="2" r:id="rId2"/>
    <sheet name="tecnica" sheetId="3" r:id="rId3"/>
    <sheet name="presentacion" sheetId="4" r:id="rId4"/>
    <sheet name="Consolidado" sheetId="5" r:id="rId5"/>
  </sheet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9" i="1"/>
  <c r="K12" i="1"/>
  <c r="K14" i="1"/>
  <c r="K16" i="1"/>
  <c r="K18" i="1"/>
  <c r="K21" i="1"/>
  <c r="K23" i="1"/>
  <c r="K25" i="1"/>
  <c r="K27" i="1"/>
  <c r="H20" i="4"/>
  <c r="L4" i="5"/>
  <c r="J8" i="3"/>
  <c r="K4" i="5"/>
  <c r="J4" i="5"/>
  <c r="F20" i="4"/>
  <c r="H4" i="5"/>
  <c r="I4" i="5"/>
  <c r="H8" i="3"/>
  <c r="G4" i="5"/>
  <c r="F4" i="5"/>
  <c r="D20" i="4"/>
  <c r="D4" i="5"/>
  <c r="D8" i="3"/>
  <c r="C4" i="5"/>
  <c r="B4" i="5"/>
  <c r="Q3" i="5"/>
  <c r="L3" i="5"/>
  <c r="K3" i="5"/>
  <c r="J3" i="5"/>
  <c r="H3" i="5"/>
  <c r="G3" i="5"/>
  <c r="F3" i="5"/>
  <c r="D3" i="5"/>
  <c r="C3" i="5"/>
  <c r="B3" i="5"/>
  <c r="E4" i="5"/>
  <c r="B4" i="1"/>
  <c r="B5" i="1"/>
  <c r="B7" i="1"/>
  <c r="B9" i="1"/>
  <c r="B10" i="1"/>
  <c r="B12" i="1"/>
  <c r="B14" i="1"/>
  <c r="B16" i="1"/>
  <c r="B18" i="1"/>
  <c r="B19" i="1"/>
  <c r="B21" i="1"/>
  <c r="B23" i="1"/>
  <c r="B25" i="1"/>
  <c r="B27" i="1"/>
  <c r="B28" i="1"/>
  <c r="B29" i="1"/>
  <c r="M4" i="5"/>
  <c r="K30" i="1"/>
  <c r="N4" i="5"/>
  <c r="O4" i="5"/>
  <c r="Q4" i="5"/>
</calcChain>
</file>

<file path=xl/sharedStrings.xml><?xml version="1.0" encoding="utf-8"?>
<sst xmlns="http://schemas.openxmlformats.org/spreadsheetml/2006/main" count="311" uniqueCount="240">
  <si>
    <t>Semana</t>
  </si>
  <si>
    <t>Fecha</t>
  </si>
  <si>
    <t>Temáticas</t>
  </si>
  <si>
    <t>Actividad Complementaria</t>
  </si>
  <si>
    <t>Actividad Práctica</t>
  </si>
  <si>
    <t xml:space="preserve">Evaluación avance </t>
  </si>
  <si>
    <t>Objetivo de Aprendizaje</t>
  </si>
  <si>
    <t>avance de producto</t>
  </si>
  <si>
    <t>cumplimiento compromisos</t>
  </si>
  <si>
    <t>actividades semanales</t>
  </si>
  <si>
    <t>nota semanal</t>
  </si>
  <si>
    <t>Recursos para la sistematización de problemas</t>
  </si>
  <si>
    <t xml:space="preserve">Documentación en memoria capítulo II
</t>
  </si>
  <si>
    <t xml:space="preserve">Actividad 1: Elaborar un diagrama Ishikawa
Actividad 2: Utilizar focus group en levantamiento de información
Actividad 3: Los N porqués
</t>
  </si>
  <si>
    <t>N/A</t>
  </si>
  <si>
    <t>• Identificar la situación actual, sus problemas informáticos y describirlos claramente, utilizando técnicas y herramientas de la Ingeniería</t>
  </si>
  <si>
    <t xml:space="preserve">Formato de memoria  - capítulo II : contexto - </t>
  </si>
  <si>
    <t>Elaboración de objetivos y métricas de proyectos</t>
  </si>
  <si>
    <t xml:space="preserve">Documentación en memoria  capítulo II
</t>
  </si>
  <si>
    <t xml:space="preserve">Actividad 1: Elaborar los objetivos del proyecto
Actividad 2: Métricas de los objetivos del proyecto
Actividad 3: Planificación al hito 1 que mitiga riesgo técnico ya identificado
</t>
  </si>
  <si>
    <t>Metodología de desarrollo de software y gestión de proyecto</t>
  </si>
  <si>
    <t xml:space="preserve">Documentación en memoria  capítulo III
</t>
  </si>
  <si>
    <t>Actividad 1: Selección de metodología de desarrollo de software
Actividad 2: ¿Cómo me planifico?
Actividad 3: Elaborar resumen del proyecto
Mitigación riesgo técnico</t>
  </si>
  <si>
    <t>Revisión de desempeño:
0% Avance producto 50% cumplimiento compromisos pactados con profesor
50% Actividades prácticas</t>
  </si>
  <si>
    <t>Enfoques del proyecto</t>
  </si>
  <si>
    <t>Actividad 1: Alternativas de solución y para la seleccionada implementación
Actividad 2: Instrumentalización de proyectos (apoyarse con Software necesario para iniciar, tales como herramientas para controlar versiones, para realizar pruebas unitarias, ambiente de desarrollo, seguimiento de cambios, entre otros)
Mitigación riesgo técnico</t>
  </si>
  <si>
    <t>Revisión de desempeño:
40% Avance mitigación 
30% cumplimiento compromisos pactados con profesor
30% Actividades prácticas</t>
  </si>
  <si>
    <t>• Formular una solución de ingeniería que dé respuesta a la problemática o necesidades definidas, justificando su elección mediante el estudio de diferentes alternativas (justificar la necesidad de un proyecto de Software desde la perspectiva del negocio del cliente).</t>
  </si>
  <si>
    <t>Presentación de Hito N°1 y planificación del proyecto</t>
  </si>
  <si>
    <t>Documentación en memoria  capítulo I</t>
  </si>
  <si>
    <t xml:space="preserve">
• Desarrollar la propuesta de proyecto y defenderla apropiadamente basándose en bibliografía reconocida.
• Comunicar efectivamente los logros y avances de un proyecto en modalidad oral y escrita basado en información cuantitativa (métricas).</t>
  </si>
  <si>
    <t>Planificación y ejecución del proyecto</t>
  </si>
  <si>
    <t xml:space="preserve">Corrección y ajuste hasta capítulo III. Anexo de documentación  incremento/iteración/sprints actuales
</t>
  </si>
  <si>
    <t xml:space="preserve">Actividad 1 (Tradicional): Elaborar al detalle documento de requisitos
Actividad 2 (Tradicional): Planificar alcance y tiempo
Actividad 1 (Ágil): Crear Backlog del producto
Actividad 2 (Ágil): Creación de lista de tareas del sprint
Avance técnico acorde a planificación y gestión de riesgos
</t>
  </si>
  <si>
    <t>Revisión de desempeño:
50% Avance producto 30% cumplimiento compromisos pactados con profesor
20% Actividades prácticas</t>
  </si>
  <si>
    <t xml:space="preserve">• Administrar ejecución del desarrollo del producto mediante un modelo de desarrollo adecuado. 
• Administrar el proyecto acorde a una metodología de gestión de proyectos. </t>
  </si>
  <si>
    <t>Gestión el proyecto de software</t>
  </si>
  <si>
    <t>Actividad 1 (Tradicional): Planificando costos, calidad y comunicaciones
Actividad 1 (Ágil): Documentación del Sprint
Avance técnico acorde a planificación  y gestión de riesgos</t>
  </si>
  <si>
    <t>Retroalimentación y seguimiento</t>
  </si>
  <si>
    <t xml:space="preserve">Actividad 1 (Tradicional): Planificando riesgos, adquisiciones y recursos 
Actividad 1 (Ágil): Seguimiento y mejoras del Sprint
Avance técnico acorde a planificación  y gestión de riesgos
</t>
  </si>
  <si>
    <t>Cierres de Sprint y planificación actualizada</t>
  </si>
  <si>
    <t xml:space="preserve">Corrección y ajuste hasta capítulo III. Anexo de documentación  incremento/iteración/sprints actuales
Primera versión capítulo IV </t>
  </si>
  <si>
    <t xml:space="preserve">Actividad 1 (Tradicional): Actualización del plan de dirección de proyecto
Actividad 1 (Ágil): Registro de incidentes
Actividad 2: pruebas unitarias y aceptación
Avance técnico acorde a planificación  y gestión de riesgos
</t>
  </si>
  <si>
    <t>Presentación de Hito N°2 y postmortem</t>
  </si>
  <si>
    <t>• Comunicar efectivamente los logros y avances de un proyecto en modalidad oral y escrita basado en información cuantitativa (métricas).</t>
  </si>
  <si>
    <t>Trazabilidad del proyecto</t>
  </si>
  <si>
    <t>Corrección y ajuste hasta capítulo IV. Anexo de documentación  incremento/iteración/sprints actuales</t>
  </si>
  <si>
    <t>Actividad 1: Problemática y objetivos versus necesidades
Actividad 2: de objetivos a requisitos de negocio, de requisitos de negocio a diseno, de diseno a codigo, de codigo  a pruebas 
Avance técnico acorde a planificación  y gestión de riesgos</t>
  </si>
  <si>
    <t>Revisión de desempeño:
60% Avance producto 20% cumplimiento compromisos pactados con profesor
20% Actividades prácticas</t>
  </si>
  <si>
    <t>• Administrar ejecución del desarrollo del producto mediante un modelo de desarrollo adecuado. 
• Administrar el proyecto acorde a una metodología de gestión de proyectos.</t>
  </si>
  <si>
    <t>Calidad arquitectónica de software</t>
  </si>
  <si>
    <t>Actividad 1: Validando factores de calidad McCall e ISO / IEC 9126 (plan de pruebas)
Actividad 2: refinamiento diseño detallado  
Avance técnico acorde a planificación  y gestión de riesgos</t>
  </si>
  <si>
    <t>• Administrar ejecución del desarrollo del producto mediante un modelo de desarrollo adecuado. 
• Administrar el proyecto acorde a una metodología de gestión de proyectos.• Seleccionar y justificar la elección de una arquitectura de Software.</t>
  </si>
  <si>
    <t>Modelo de arquitectura de software</t>
  </si>
  <si>
    <t>Actividad 1: Vistas arquitectónicas
Avance técnico acorde a planificación  y gestión de riesgos</t>
  </si>
  <si>
    <t>Integridad del enfoque arquitectónico</t>
  </si>
  <si>
    <t>Corrección y ajuste hasta capítulo IV. Anexo de documentación  incremento/iteración/sprints actuales
Segunda versión del capítulo IV</t>
  </si>
  <si>
    <t>Actividad 1: Fundamentos del proyecto de software
Avance técnico acorde a planificación  y gestión de riesgos</t>
  </si>
  <si>
    <t>Presentación de Hito N°3 y postmortem</t>
  </si>
  <si>
    <t>Examen</t>
  </si>
  <si>
    <t>NDES</t>
  </si>
  <si>
    <t>hito 1</t>
  </si>
  <si>
    <t>hito 2</t>
  </si>
  <si>
    <t>hito 3</t>
  </si>
  <si>
    <t>Ítem</t>
  </si>
  <si>
    <t>Cap</t>
  </si>
  <si>
    <t>% por ítem</t>
  </si>
  <si>
    <t>Nota</t>
  </si>
  <si>
    <t>Parcial</t>
  </si>
  <si>
    <t>%</t>
  </si>
  <si>
    <t>Resumen e Introducción</t>
  </si>
  <si>
    <t>Definición del problema</t>
  </si>
  <si>
    <t>Objetivo General a corde al problema</t>
  </si>
  <si>
    <t>Objetivos Específicos</t>
  </si>
  <si>
    <t>Alcances Limitaciones</t>
  </si>
  <si>
    <t>Alternativas de solución</t>
  </si>
  <si>
    <t>Factibilidades</t>
  </si>
  <si>
    <t>Diseño de alto nivel / esquema</t>
  </si>
  <si>
    <t>Requerimientos (clasificar) Alto nivel</t>
  </si>
  <si>
    <t>Plan de proyecto (incluir planificación otras métricas)</t>
  </si>
  <si>
    <t>Plan de Pruebas</t>
  </si>
  <si>
    <t>Plan de Gestion de Configuración</t>
  </si>
  <si>
    <t>Plan de Gestión de Cambios</t>
  </si>
  <si>
    <t>Plan de Gestión de Riesgos</t>
  </si>
  <si>
    <t>Ambiente de desarrollo, pruebas y producción</t>
  </si>
  <si>
    <t>Análisis</t>
  </si>
  <si>
    <t>anexo y 4</t>
  </si>
  <si>
    <t>Diseño detallado</t>
  </si>
  <si>
    <t>Arquitectura</t>
  </si>
  <si>
    <t>Pruebas Desarrollador</t>
  </si>
  <si>
    <t>Pruebas de Sistema (funcionales y de rendimiento)</t>
  </si>
  <si>
    <t>Pruebas de Aceptación (al menos usabilidad)</t>
  </si>
  <si>
    <t>Automatización (si corresponde) y regresión</t>
  </si>
  <si>
    <t>Evidencias de Liberación del producto</t>
  </si>
  <si>
    <t>evidencias gestion de riesgos</t>
  </si>
  <si>
    <t>Evidencias de Control de versiones</t>
  </si>
  <si>
    <t>Evidencias de Control de cambios</t>
  </si>
  <si>
    <t>PostMortem</t>
  </si>
  <si>
    <t>Problemas Abiertos</t>
  </si>
  <si>
    <t>Trabajo Futuro</t>
  </si>
  <si>
    <t>Descuentos (en décimas) si aplica de acuerdo a severidad</t>
  </si>
  <si>
    <t>Mín</t>
  </si>
  <si>
    <t>Máx</t>
  </si>
  <si>
    <t>Descto</t>
  </si>
  <si>
    <t>Presentación Informe (gráficos, impresión…)</t>
  </si>
  <si>
    <t>Ortografía</t>
  </si>
  <si>
    <t>Redacción</t>
  </si>
  <si>
    <t>Nota Final</t>
  </si>
  <si>
    <t>Proyecto:</t>
  </si>
  <si>
    <t>hito1</t>
  </si>
  <si>
    <t>hito2</t>
  </si>
  <si>
    <t>hito3</t>
  </si>
  <si>
    <t>Obs.</t>
  </si>
  <si>
    <t>prototipo mitiga riesgo tecnico</t>
  </si>
  <si>
    <t>Producto desarrollado como se diseño</t>
  </si>
  <si>
    <t>(Se apoya con auditoría de código, en revisiones finales)</t>
  </si>
  <si>
    <t>preguntas tecnicas</t>
  </si>
  <si>
    <t>Las funcionalidades liberadas ¿hacen lo que deben hacer bajo condiciones similares al de producción)</t>
  </si>
  <si>
    <t>(Se apoya con testing interno y exrterno)</t>
  </si>
  <si>
    <t>¿Se pueden revisar en línea versiones actual y/o anteriores del producto junto a su release notes e installation notes</t>
  </si>
  <si>
    <t>(Verificar)</t>
  </si>
  <si>
    <t>Producto liberado en ambiente de pruebas y/o producción</t>
  </si>
  <si>
    <t>* Se evalúa con preguntas durante la presentación que permitan saber conocer y validar lo evaluado en la nota técnica.</t>
  </si>
  <si>
    <t>Tópico</t>
  </si>
  <si>
    <t>Subtópico</t>
  </si>
  <si>
    <t>Hito 01</t>
  </si>
  <si>
    <t>NHito01</t>
  </si>
  <si>
    <t>Hito 02</t>
  </si>
  <si>
    <t>NHito02</t>
  </si>
  <si>
    <t>Hito 03</t>
  </si>
  <si>
    <t>NHito03</t>
  </si>
  <si>
    <t xml:space="preserve">Rubrica Alumno:                                             Fecha: </t>
  </si>
  <si>
    <t>Problemática</t>
  </si>
  <si>
    <t>Problemática coherente entre definición, objetivos, alcance y solución</t>
  </si>
  <si>
    <t>Problemática coherente entre definición, objetivos, alcance y solución, con algunos errores de completitud, pero que de todas formas permiten entender el problema como un todo.</t>
  </si>
  <si>
    <t>Problemática coherente entre definición, objetivos, alcance y solución, con algunos errores de consistencia, que impiden entender completamente la problemática.</t>
  </si>
  <si>
    <t>No presentan la problemática, o bien es completamente incoherente</t>
  </si>
  <si>
    <t>Valor agregado</t>
  </si>
  <si>
    <t>Existe un análisis de las posibles soluciones, detallado en varias variables (como mínimo: costo, factibilidad técnica, cobertura del problema, etc.). En este análisis hay una adecuada cobertura a nivel bibliográfico de lo que existe, el cual debe ser complementado con la propuesta de solución.</t>
  </si>
  <si>
    <t>Existe un análisis de las posibles soluciones, detallado en varias variables (como mínimo: costo, factibilidad técnica, cobertura del problema), faltando a lo más una de ellas. En este análisis hay una adecuada cobertura a nivel bibliográfico de lo que existe, el cual debe ser complementado con la propuesta de solución.</t>
  </si>
  <si>
    <t>Existe un análisis de las posibles soluciones, detallado en varias variables (como mínimo: costo, factibilidad técnica, cobertura del problema). En este análisis falta cobertura a nivel bibliográfico respecto de lo que existe.</t>
  </si>
  <si>
    <t>Existe un análisis de las posibles soluciones, pero que no considera un detalle en variables como costo, factibilidad técnica, cobertura del problema y/o En este análisis falta cobertura a nivel bibliográfico respecto de lo que existe O No existe análisis</t>
  </si>
  <si>
    <t>Esquema de la solución</t>
  </si>
  <si>
    <t>Se presenta un esquema de la solución, descrito mediante diagramas explicativos, en donde queden claros los elementos relevantes y sus relaciones, en un alto nivel. Es completo respecto a los elementos de la solución, sin ambigüedades.</t>
  </si>
  <si>
    <t>Se presenta un esquema de la solución, descrito mediante diagramas explicativos, en un alto nivel. Es completo respecto a los elementos de la solución, no obstante es ambiguo y no queda claro cómo es la solución propuesta.</t>
  </si>
  <si>
    <t>No hay esquemas o bien el esquema es incompleto y ambiguo.</t>
  </si>
  <si>
    <t>Producto</t>
  </si>
  <si>
    <t>Arquitectura de aplicación</t>
  </si>
  <si>
    <t>Arquitectura está correctamente construida y es consistente con la aplicación</t>
  </si>
  <si>
    <t>Arquitectura está correctamente construida y es consistente con la aplicación, con alguna incompletitud respecto de ella,</t>
  </si>
  <si>
    <t>Arquitectura está correctamente construida y es consistente con la aplicación, con incongruencias respecto de ellas.</t>
  </si>
  <si>
    <t>No presenta la arquitectura.</t>
  </si>
  <si>
    <t>Satisface requisitos</t>
  </si>
  <si>
    <t>Soluciona los requisitos planteados para esta etapa del proyecto, sin fallas en el producto liberado</t>
  </si>
  <si>
    <t>Soluciona los requisitos planteados para esta etapa del proyecto, con a lo más una falla.</t>
  </si>
  <si>
    <t>Satisface los requisitos planteados para esta etapa del proyecto, con dos fallas.</t>
  </si>
  <si>
    <t>No hay evidencia de producto O tiene más de 2 fallas</t>
  </si>
  <si>
    <t>Trazabilidad con especificaciones</t>
  </si>
  <si>
    <t>El producto es completo y consistente respecto a las especificaciones planteadas</t>
  </si>
  <si>
    <t>El producto es completo respecto a las especificaciones planteadas, excepto por algun elemento en alguna historia o caso de uso.</t>
  </si>
  <si>
    <t>El producto es completo respecto a las especificaciones planteadas, excepto por dos o más elementos en alguna historia o caso de uso (funcionalidades).</t>
  </si>
  <si>
    <t>No hay evidencia de producto.</t>
  </si>
  <si>
    <t>Construcción del producto acorde a metodología</t>
  </si>
  <si>
    <t>Se sigue completamente la metodología de desarrollo escogida, respecto a planificación y distribución de tareas, roles, artefactos/outputs y otros aspectos que gestione. Esto se evidencia en un overview de la etapa actual en la que se encuentra el desarrollo del proyecto.</t>
  </si>
  <si>
    <t>Se sigue completamente la metodología de desarrollo escogida, respecto a planificación y distribución de tareas, roles, artefactos/outputs y otros aspectos que gestione. Esto se evidencia en un overview de la etapa actual en la que se encuentra el desarrollo del proyecto, que no cubre todos los aspectos mencionados, a pesar de estar presentes.</t>
  </si>
  <si>
    <t>No  sigue completamente la metodología de desarrollo escogida, respecto a planificación y distribución de tareas, roles, artefactos/outputs y otros aspectos que gestione (en a lo más uno de estos aspectos). No obstante, esto se evidencia en un overview de la etapa actual en la que se encuentra el desarrollo del proyecto.</t>
  </si>
  <si>
    <t>No  sigue completamente la metodología de desarrollo escogida, respecto a planificación y distribución de tareas, roles, artefactos/outputs y otros aspectos que gestione (en dos o más aspectos no se sigue) Y /O No se evidencia no se evidencia en un overview de la etapa actual en la que se encuentra el desarrollo del proyecto.</t>
  </si>
  <si>
    <t>Liberación del producto en los ambientes correspondientes acorde a definición y buenas prácticas y plan de entregables</t>
  </si>
  <si>
    <t>Se explicitan los ambientes de desarrollo, pruebas Y producción, de forma separada y consistente al proyecto a desarrollar. Se realiza la liberación de forma consistente con ellos.</t>
  </si>
  <si>
    <t>Se explicitan los ambientes de desarrollo, pruebas y producción, de forma separada y consistente al proyecto a desarrollar. Su explicación tiene a lo más alguna incongruencia o falla. No obstante, la liberación es consistente con éste. O BIEN, la explicitación de los ambientes es correcta, no obstante la liberación tiene algunos aspectos que no son correctamente abordados según como se plantearon.</t>
  </si>
  <si>
    <t>Se explicitan los ambientes de desarrollo, pruebas y producción, de forma separada y consistente al proyecto a desarrollar. Su explicación tiene dos o más incongruencias o fallas. La liberación es consistente con ellos</t>
  </si>
  <si>
    <t>No hay explicitación de todos los ambientes Y / O No hay liberación</t>
  </si>
  <si>
    <t>Certificación de calidad (libera evidencia por funcionalidades y por unidad, libera a nivel de sistema, certifica aspectos de calidad frente a casos de carga real)</t>
  </si>
  <si>
    <t>Existe evidencia de pruebas de sistema, integración y unidad. Estas demuestran que existe satisfacción de los requisitos no funcionales planteados. También las pruebas son trazables de forma completa a las funcionalidades descritas para el sistema, Los resultados de estas pruebas son satisfactorios de acuerdo a las especificaciones.</t>
  </si>
  <si>
    <t>Existe evidencia de pruebas de sistema, integración y unidad. Estas demuestran que existe satisfacción de los requisitos no funcionales planteados. También las pruebas son trazables de forma completa a las funcionalidades descritas para el sistema, Existe a lo más una métrica donde los resultados no fueron satisfactorios.</t>
  </si>
  <si>
    <t>Existe evidencia de pruebas de sistema, integración y unidad. Estas demuestran que existe satisfacción de los requisitos no funcionales planteados. También las pruebas son trazables de forma completa a las funcionalidades descritas para el sistema, no obstante  la especificación no es completa. Los resultados de estas pruebas son satisfactorios de acuerdo a las especificaciones O BIEN, la especificación es incompleta en a lo más una prueba requerida.</t>
  </si>
  <si>
    <t>La especificación de pruebas es incompleta y sus resultados no son satisfactorios.</t>
  </si>
  <si>
    <t>producto aceptado por cliente y postmortem acorde</t>
  </si>
  <si>
    <t>Existe evidencia de pruebas de aceptación de la última liberación del producto. Las pruebas fueron correctamente construidas y ejecutadas. Existen estadísticas de ellas.</t>
  </si>
  <si>
    <t>Existe evidencia de pruebas de aceptación de la última liberación del producto. Las pruebas fueron correctamente construidas y ejecutadas, con algunos errores en su formulación. Existen estadísticas de ellas.</t>
  </si>
  <si>
    <t>Existe evidencia de pruebas de aceptación de la última liberación del producto. Las pruebas fueron correctamente construidas y ejecutadas, sin errores. Existen estadísticas de ellas, pero son incompletas o ambiguas</t>
  </si>
  <si>
    <t>No hay evidencia de pruebas O la construcción y ejecución de las pruebas es incorrecta Y  las estadísticas son incompletas.</t>
  </si>
  <si>
    <t>Métricas</t>
  </si>
  <si>
    <t>Gestión de tickets</t>
  </si>
  <si>
    <t>Se construyen tickets, atomizados en tareas que surgen de nuevos requisitos, defectos u otras incidencias. Están correctamente clasificados.</t>
  </si>
  <si>
    <t>Se construyen tickets, atomizados en tareas que surgen de nuevos requisitos, defectos u otras incidencias. Están correctamente clasificados, con algunos errores e incompletitudes.</t>
  </si>
  <si>
    <t>Se construyen tickets, atomizados en tareas que surgen de nuevos requisitos, defectos u otras incidencias. Están correctamente clasificados, con algunos errores e incompletitudes, habiendo algunos problemas en su redación (algunos son ambiguos9.</t>
  </si>
  <si>
    <t>No hay uso de tickets.</t>
  </si>
  <si>
    <t>Estadísticas</t>
  </si>
  <si>
    <t>Presentan m]etricas de producto  y proyecto que permiten entender el estado de ambos.</t>
  </si>
  <si>
    <t>Presentan estadísticas de productividad y defectos, basadas en tickets, con algunas incompletitudes.</t>
  </si>
  <si>
    <t>Presentan estadísticas de productividad o bien de defectos, basadas en tickets.</t>
  </si>
  <si>
    <t>No hay estadísticas basadas en tickets.</t>
  </si>
  <si>
    <t>Gestión de riesgos</t>
  </si>
  <si>
    <t>Definición de riesgos</t>
  </si>
  <si>
    <t>Se define el pool de riesgos, los cuales se actualizan por cada etapa del proyecto</t>
  </si>
  <si>
    <t>Se define el pool de riesgos, los cuales se actualizan por cada etapa del proyecto, completo, pero con evidencia de que en alguna etapa o fase del proyecto no se actualizó.</t>
  </si>
  <si>
    <t>No hay riesgos definidos, o no hay evidencia de que ellos se actualizan a lo largo de cada fase o etapa del proyectto.</t>
  </si>
  <si>
    <t>Planes de mitigación y contingencia</t>
  </si>
  <si>
    <t>Se define y se aplica para cada riesgo, un correcto plan de contingencia y de mitigación</t>
  </si>
  <si>
    <t>Se define para cada riesgo, un correcto plan de contingencia y de mitigación, con algunas incompletitudes.</t>
  </si>
  <si>
    <t>Se define para cada riesgo, un correcto plan de contingencia y de mitigación, que está completo ,pero presenta inconsistencias y/o planes no correctos en mitigación o contingencia</t>
  </si>
  <si>
    <t>No se definen planes de contingencia y mitigación, o bien están definidos pero son incompletos Y mal planteados.</t>
  </si>
  <si>
    <t>Evidencia de gestión de riesgos</t>
  </si>
  <si>
    <t>Para cada etapa del proyecto existe evidencia de la gestión de riesgos, apoyada en tickets</t>
  </si>
  <si>
    <t>Para cada etapa del proyecto existe evidencia de la gestión de riesgos, apoyada en tickets, con alguna incongruencia o incompletitudo en algún ticket.</t>
  </si>
  <si>
    <t>Para algunas etapas del proyecto existe evidencia de la gestión de riesgos, apoyada en tickets</t>
  </si>
  <si>
    <t>No existe gestión de tickets para ninguna etapa del pproyecto.</t>
  </si>
  <si>
    <t>Presentación</t>
  </si>
  <si>
    <t>Forma de Presentar</t>
  </si>
  <si>
    <t>Descuento</t>
  </si>
  <si>
    <t>Existe coherencia entre el material de apoyo y lo expuesto verbalmente, de manera fluida, sin pausas no planificadas y descoordinaciones (si es más de un presentador)</t>
  </si>
  <si>
    <t>Existe coherencia entre el material de apoyo y lo expuesto verbalmente. Hay a lo más una pausa no planificada, no fluidez y/o descoordinación (si es más de un presentador)</t>
  </si>
  <si>
    <t>Existe coherencia entre el material de apoyo y lo expuesto verbalmente. Hay   varias pausas no planificadas, no fluidez y/o descoordinación (si es más de un presentador), pero se puede entender.</t>
  </si>
  <si>
    <t>No se evidencia planificación en la presentación, puede no haber coherencia entre el material de apoyo y lo expuesto verbalmente. Puede haber  varias pausas no planificadas, no fluidez y/o descoordinación (si es más de un presentador), impidiendo entender la presentación</t>
  </si>
  <si>
    <t>PPT</t>
  </si>
  <si>
    <t>Las slides apoyan la exposición verbal, con una carga de elementos adecuada, en donde se muestren los puntos principales y lo que desee mostrar el presentador. El formato (tamaño, forma, y colores) permite que la audiencia pueda apreciarel texto y otro material visual correctamente.</t>
  </si>
  <si>
    <t>Las slides apoyan la exposición verbal, con una carga de elementos adecuada, en donde se muestren los puntos principales y lo que desee mostrar el presentador. El formato (tamaño, forma, y colores) permite que la audiencia pueda apreciarel texto y otro material visual correctamente, cona lo más algún error o falencia (typo, falta de contraste, tamaño)</t>
  </si>
  <si>
    <t>Las slides apoyan la exposición verbal, con una carga de elementos adecuada, en donde se muestren los puntos principales y lo que desee mostrar el presentador. El formato (tamaño, forma, y colores) permite que la audiencia pueda apreciarel texto y otro material visual correctamente,  error o falencia (typo, falta de contraste, tamaño). O BIEN Las slides apoyan parcialmente la exposición verbal (i.e. algunos elementos de la exposición verbal que requerían apoyo no lo tienen).</t>
  </si>
  <si>
    <t>Las slides y la exposición no están coordinadas, no representando un complemento.</t>
  </si>
  <si>
    <t>Preguntas</t>
  </si>
  <si>
    <t>descuento</t>
  </si>
  <si>
    <t>El presentador responde de manera correcta todas las preguntas planteadas por el profesor corrector, sin ningúna falencia de completitud.</t>
  </si>
  <si>
    <t>El presentador responde de maner correcta todas las preguntas del profesor corrector, con alguna falencia en la completitud a la hora de dar la respuesta (i.e. responde globalmente correcto, pero hay algunos detalles que no son cubiertos). No obstante, estos detalles no contradicen su argumentación.</t>
  </si>
  <si>
    <t>El presentador responde de manera correcta practicamente todas las preguntas del profesor corrector, con a lo más una respuesta incorrecta en la primera argumentación</t>
  </si>
  <si>
    <t>El presentador responde de manera incorrecta 2 o más preguntas planteadas por el profesor corrector.</t>
  </si>
  <si>
    <t>NOTA PRESENTACION</t>
  </si>
  <si>
    <t>PTI</t>
  </si>
  <si>
    <t>Hito1</t>
  </si>
  <si>
    <t>Hito2</t>
  </si>
  <si>
    <t>Hito3</t>
  </si>
  <si>
    <t>NM</t>
  </si>
  <si>
    <t>NT</t>
  </si>
  <si>
    <t>NP</t>
  </si>
  <si>
    <t>H1</t>
  </si>
  <si>
    <t>H2</t>
  </si>
  <si>
    <t>H3</t>
  </si>
  <si>
    <t>NE</t>
  </si>
  <si>
    <t>NF</t>
  </si>
  <si>
    <t>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</si>
</sst>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rgb="FF000000"/>
      <name val="Calibri"/>
    </font>
    <font>
      <sz val="10"/>
      <name val="Verdana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8"/>
      <color rgb="FF00000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8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8D8D8"/>
      </patternFill>
    </fill>
  </fills>
  <borders count="6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3">
    <xf numFmtId="0" fontId="0" fillId="0" borderId="0" xfId="0" applyFont="1" applyAlignment="1"/>
    <xf numFmtId="0" fontId="1" fillId="0" borderId="0" xfId="0" applyFont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9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0" fillId="0" borderId="6" xfId="0" applyFont="1" applyBorder="1"/>
    <xf numFmtId="0" fontId="0" fillId="0" borderId="7" xfId="0" applyFont="1" applyBorder="1"/>
    <xf numFmtId="0" fontId="1" fillId="0" borderId="6" xfId="0" applyFont="1" applyBorder="1" applyAlignment="1">
      <alignment vertical="center"/>
    </xf>
    <xf numFmtId="0" fontId="0" fillId="0" borderId="8" xfId="0" applyFont="1" applyBorder="1"/>
    <xf numFmtId="9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0" fillId="5" borderId="6" xfId="0" applyFont="1" applyFill="1" applyBorder="1"/>
    <xf numFmtId="0" fontId="0" fillId="5" borderId="7" xfId="0" applyFont="1" applyFill="1" applyBorder="1"/>
    <xf numFmtId="0" fontId="2" fillId="0" borderId="10" xfId="0" applyFont="1" applyBorder="1" applyAlignment="1">
      <alignment horizontal="center"/>
    </xf>
    <xf numFmtId="0" fontId="0" fillId="5" borderId="8" xfId="0" applyFont="1" applyFill="1" applyBorder="1"/>
    <xf numFmtId="0" fontId="1" fillId="0" borderId="11" xfId="0" applyFont="1" applyBorder="1" applyAlignment="1">
      <alignment vertical="center"/>
    </xf>
    <xf numFmtId="0" fontId="0" fillId="5" borderId="12" xfId="0" applyFont="1" applyFill="1" applyBorder="1"/>
    <xf numFmtId="9" fontId="1" fillId="0" borderId="13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9" fontId="0" fillId="0" borderId="6" xfId="0" applyNumberFormat="1" applyFont="1" applyBorder="1"/>
    <xf numFmtId="9" fontId="0" fillId="0" borderId="7" xfId="0" applyNumberFormat="1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4" borderId="6" xfId="0" applyFont="1" applyFill="1" applyBorder="1" applyAlignment="1">
      <alignment vertical="center"/>
    </xf>
    <xf numFmtId="0" fontId="5" fillId="3" borderId="15" xfId="0" applyFont="1" applyFill="1" applyBorder="1"/>
    <xf numFmtId="0" fontId="5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/>
    </xf>
    <xf numFmtId="9" fontId="1" fillId="4" borderId="7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 vertical="center"/>
    </xf>
    <xf numFmtId="0" fontId="0" fillId="4" borderId="6" xfId="0" applyFont="1" applyFill="1" applyBorder="1"/>
    <xf numFmtId="9" fontId="1" fillId="0" borderId="18" xfId="0" applyNumberFormat="1" applyFont="1" applyBorder="1" applyAlignment="1">
      <alignment horizontal="center" vertical="center" wrapText="1"/>
    </xf>
    <xf numFmtId="0" fontId="0" fillId="4" borderId="7" xfId="0" applyFont="1" applyFill="1" applyBorder="1"/>
    <xf numFmtId="164" fontId="1" fillId="4" borderId="20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0" fillId="4" borderId="12" xfId="0" applyFont="1" applyFill="1" applyBorder="1"/>
    <xf numFmtId="0" fontId="1" fillId="0" borderId="19" xfId="0" applyFont="1" applyBorder="1" applyAlignment="1">
      <alignment horizontal="left" vertical="center" wrapText="1"/>
    </xf>
    <xf numFmtId="0" fontId="0" fillId="4" borderId="8" xfId="0" applyFont="1" applyFill="1" applyBorder="1"/>
    <xf numFmtId="0" fontId="1" fillId="4" borderId="21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22" xfId="0" applyNumberFormat="1" applyFont="1" applyBorder="1" applyAlignment="1">
      <alignment horizontal="center" vertical="center" wrapText="1"/>
    </xf>
    <xf numFmtId="164" fontId="1" fillId="4" borderId="4" xfId="0" applyNumberFormat="1" applyFont="1" applyFill="1" applyBorder="1" applyAlignment="1">
      <alignment horizontal="center" vertical="center"/>
    </xf>
    <xf numFmtId="164" fontId="1" fillId="4" borderId="24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4" borderId="11" xfId="0" applyFont="1" applyFill="1" applyBorder="1" applyAlignment="1">
      <alignment vertical="center"/>
    </xf>
    <xf numFmtId="9" fontId="1" fillId="4" borderId="13" xfId="0" applyNumberFormat="1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/>
    </xf>
    <xf numFmtId="9" fontId="1" fillId="0" borderId="26" xfId="0" applyNumberFormat="1" applyFont="1" applyBorder="1" applyAlignment="1">
      <alignment horizontal="center" vertical="center" wrapText="1"/>
    </xf>
    <xf numFmtId="164" fontId="1" fillId="4" borderId="28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right" vertical="center"/>
    </xf>
    <xf numFmtId="164" fontId="1" fillId="4" borderId="16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9" fontId="1" fillId="0" borderId="31" xfId="0" applyNumberFormat="1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18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9" fontId="1" fillId="0" borderId="0" xfId="0" applyNumberFormat="1" applyFont="1"/>
    <xf numFmtId="0" fontId="0" fillId="4" borderId="11" xfId="0" applyFont="1" applyFill="1" applyBorder="1"/>
    <xf numFmtId="0" fontId="0" fillId="4" borderId="13" xfId="0" applyFont="1" applyFill="1" applyBorder="1"/>
    <xf numFmtId="0" fontId="0" fillId="4" borderId="34" xfId="0" applyFont="1" applyFill="1" applyBorder="1"/>
    <xf numFmtId="0" fontId="1" fillId="0" borderId="22" xfId="0" applyFont="1" applyBorder="1" applyAlignment="1">
      <alignment horizontal="left" vertical="center"/>
    </xf>
    <xf numFmtId="0" fontId="8" fillId="0" borderId="31" xfId="0" applyFont="1" applyBorder="1"/>
    <xf numFmtId="0" fontId="1" fillId="0" borderId="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8" fillId="0" borderId="32" xfId="0" applyFont="1" applyBorder="1"/>
    <xf numFmtId="0" fontId="1" fillId="0" borderId="26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1" xfId="0" applyFont="1" applyBorder="1" applyAlignment="1">
      <alignment horizontal="right" vertical="center"/>
    </xf>
    <xf numFmtId="0" fontId="1" fillId="0" borderId="38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39" xfId="0" applyFont="1" applyBorder="1" applyAlignment="1">
      <alignment horizontal="right" vertical="center"/>
    </xf>
    <xf numFmtId="0" fontId="10" fillId="0" borderId="40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1" xfId="0" applyFont="1" applyBorder="1" applyAlignment="1">
      <alignment horizontal="center" wrapText="1"/>
    </xf>
    <xf numFmtId="0" fontId="10" fillId="0" borderId="43" xfId="0" applyFont="1" applyBorder="1" applyAlignment="1">
      <alignment wrapText="1"/>
    </xf>
    <xf numFmtId="0" fontId="0" fillId="0" borderId="44" xfId="0" applyFont="1" applyBorder="1" applyAlignment="1">
      <alignment horizontal="center"/>
    </xf>
    <xf numFmtId="0" fontId="11" fillId="0" borderId="45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1" fillId="0" borderId="46" xfId="0" applyFont="1" applyBorder="1" applyAlignment="1">
      <alignment vertical="center" wrapText="1"/>
    </xf>
    <xf numFmtId="0" fontId="0" fillId="0" borderId="30" xfId="0" applyFont="1" applyBorder="1" applyAlignment="1">
      <alignment horizontal="center"/>
    </xf>
    <xf numFmtId="0" fontId="0" fillId="0" borderId="0" xfId="0" applyFont="1" applyAlignment="1">
      <alignment horizontal="center"/>
    </xf>
    <xf numFmtId="9" fontId="11" fillId="0" borderId="46" xfId="0" applyNumberFormat="1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/>
    </xf>
    <xf numFmtId="0" fontId="11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/>
    </xf>
    <xf numFmtId="0" fontId="11" fillId="0" borderId="50" xfId="0" applyFont="1" applyBorder="1" applyAlignment="1">
      <alignment vertical="center" wrapText="1"/>
    </xf>
    <xf numFmtId="0" fontId="8" fillId="0" borderId="30" xfId="0" applyFont="1" applyBorder="1" applyAlignment="1">
      <alignment horizontal="center"/>
    </xf>
    <xf numFmtId="0" fontId="11" fillId="0" borderId="51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10" fontId="0" fillId="0" borderId="47" xfId="0" applyNumberFormat="1" applyFont="1" applyBorder="1" applyAlignment="1">
      <alignment horizontal="center"/>
    </xf>
    <xf numFmtId="9" fontId="11" fillId="0" borderId="4" xfId="0" applyNumberFormat="1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0" fontId="0" fillId="0" borderId="0" xfId="0" applyNumberFormat="1" applyFont="1" applyAlignment="1">
      <alignment horizontal="center"/>
    </xf>
    <xf numFmtId="0" fontId="11" fillId="0" borderId="4" xfId="0" applyFont="1" applyBorder="1" applyAlignment="1">
      <alignment horizontal="left" vertical="center" wrapText="1"/>
    </xf>
    <xf numFmtId="10" fontId="8" fillId="0" borderId="49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10" fontId="8" fillId="0" borderId="53" xfId="0" applyNumberFormat="1" applyFont="1" applyBorder="1" applyAlignment="1">
      <alignment horizontal="center"/>
    </xf>
    <xf numFmtId="9" fontId="8" fillId="0" borderId="47" xfId="0" applyNumberFormat="1" applyFont="1" applyBorder="1" applyAlignment="1">
      <alignment horizontal="center"/>
    </xf>
    <xf numFmtId="0" fontId="11" fillId="0" borderId="13" xfId="0" applyFont="1" applyBorder="1" applyAlignment="1">
      <alignment vertical="center" wrapText="1"/>
    </xf>
    <xf numFmtId="9" fontId="8" fillId="0" borderId="49" xfId="0" applyNumberFormat="1" applyFont="1" applyBorder="1" applyAlignment="1">
      <alignment horizontal="center"/>
    </xf>
    <xf numFmtId="9" fontId="11" fillId="0" borderId="13" xfId="0" applyNumberFormat="1" applyFont="1" applyBorder="1" applyAlignment="1">
      <alignment horizontal="center" vertical="center" wrapText="1"/>
    </xf>
    <xf numFmtId="0" fontId="0" fillId="0" borderId="55" xfId="0" applyFont="1" applyBorder="1"/>
    <xf numFmtId="0" fontId="11" fillId="0" borderId="37" xfId="0" applyFont="1" applyBorder="1" applyAlignment="1">
      <alignment horizontal="center" vertical="center" wrapText="1"/>
    </xf>
    <xf numFmtId="0" fontId="0" fillId="0" borderId="56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center" vertical="center" wrapText="1"/>
    </xf>
    <xf numFmtId="9" fontId="0" fillId="0" borderId="10" xfId="0" applyNumberFormat="1" applyFont="1" applyBorder="1" applyAlignment="1">
      <alignment horizontal="center"/>
    </xf>
    <xf numFmtId="0" fontId="11" fillId="0" borderId="34" xfId="0" applyFont="1" applyBorder="1" applyAlignment="1">
      <alignment horizontal="left" vertical="center" wrapText="1"/>
    </xf>
    <xf numFmtId="0" fontId="11" fillId="0" borderId="36" xfId="0" applyFont="1" applyBorder="1" applyAlignment="1">
      <alignment vertical="center" wrapText="1"/>
    </xf>
    <xf numFmtId="0" fontId="8" fillId="0" borderId="57" xfId="0" applyFont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9" fontId="11" fillId="0" borderId="7" xfId="0" applyNumberFormat="1" applyFont="1" applyBorder="1" applyAlignment="1">
      <alignment horizontal="center" vertical="center" wrapText="1"/>
    </xf>
    <xf numFmtId="2" fontId="8" fillId="0" borderId="55" xfId="0" applyNumberFormat="1" applyFont="1" applyBorder="1" applyAlignment="1">
      <alignment horizontal="center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34" xfId="0" applyFont="1" applyBorder="1" applyAlignment="1">
      <alignment vertical="center" wrapText="1"/>
    </xf>
    <xf numFmtId="0" fontId="11" fillId="0" borderId="46" xfId="0" applyFont="1" applyBorder="1" applyAlignment="1">
      <alignment horizontal="left" vertical="center" wrapText="1"/>
    </xf>
    <xf numFmtId="0" fontId="11" fillId="0" borderId="50" xfId="0" applyFont="1" applyBorder="1" applyAlignment="1">
      <alignment horizontal="left" vertical="center" wrapText="1"/>
    </xf>
    <xf numFmtId="0" fontId="11" fillId="0" borderId="59" xfId="0" applyFont="1" applyBorder="1" applyAlignment="1">
      <alignment wrapText="1"/>
    </xf>
    <xf numFmtId="9" fontId="11" fillId="0" borderId="59" xfId="0" applyNumberFormat="1" applyFont="1" applyBorder="1" applyAlignment="1">
      <alignment horizontal="center" wrapText="1"/>
    </xf>
    <xf numFmtId="0" fontId="11" fillId="0" borderId="59" xfId="0" applyFont="1" applyBorder="1" applyAlignment="1">
      <alignment horizontal="center" wrapText="1"/>
    </xf>
    <xf numFmtId="0" fontId="11" fillId="0" borderId="60" xfId="0" applyFont="1" applyBorder="1" applyAlignment="1">
      <alignment horizontal="center" wrapText="1"/>
    </xf>
    <xf numFmtId="0" fontId="11" fillId="0" borderId="61" xfId="0" applyFont="1" applyBorder="1" applyAlignment="1">
      <alignment wrapText="1"/>
    </xf>
    <xf numFmtId="0" fontId="11" fillId="0" borderId="62" xfId="0" applyFont="1" applyBorder="1" applyAlignment="1">
      <alignment wrapText="1"/>
    </xf>
    <xf numFmtId="0" fontId="11" fillId="0" borderId="7" xfId="0" applyFont="1" applyBorder="1" applyAlignment="1">
      <alignment horizontal="center" wrapText="1"/>
    </xf>
    <xf numFmtId="0" fontId="11" fillId="0" borderId="7" xfId="0" applyFont="1" applyBorder="1" applyAlignment="1">
      <alignment wrapText="1"/>
    </xf>
    <xf numFmtId="0" fontId="11" fillId="0" borderId="7" xfId="0" applyFont="1" applyBorder="1" applyAlignment="1">
      <alignment horizontal="left" wrapText="1"/>
    </xf>
    <xf numFmtId="0" fontId="11" fillId="0" borderId="35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3" fillId="2" borderId="32" xfId="0" applyFont="1" applyFill="1" applyBorder="1" applyAlignment="1">
      <alignment vertical="center"/>
    </xf>
    <xf numFmtId="0" fontId="3" fillId="2" borderId="32" xfId="0" applyFont="1" applyFill="1" applyBorder="1" applyAlignment="1">
      <alignment vertical="center" wrapText="1"/>
    </xf>
    <xf numFmtId="0" fontId="3" fillId="2" borderId="38" xfId="0" applyFont="1" applyFill="1" applyBorder="1" applyAlignment="1">
      <alignment vertical="center"/>
    </xf>
    <xf numFmtId="0" fontId="6" fillId="4" borderId="55" xfId="0" applyFont="1" applyFill="1" applyBorder="1" applyAlignment="1">
      <alignment horizontal="center" vertical="center"/>
    </xf>
    <xf numFmtId="14" fontId="6" fillId="4" borderId="57" xfId="0" applyNumberFormat="1" applyFont="1" applyFill="1" applyBorder="1" applyAlignment="1">
      <alignment horizontal="center" vertical="center"/>
    </xf>
    <xf numFmtId="0" fontId="6" fillId="4" borderId="57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5" borderId="55" xfId="0" applyFont="1" applyFill="1" applyBorder="1" applyAlignment="1">
      <alignment horizontal="center" vertical="center"/>
    </xf>
    <xf numFmtId="14" fontId="6" fillId="5" borderId="57" xfId="0" applyNumberFormat="1" applyFont="1" applyFill="1" applyBorder="1" applyAlignment="1">
      <alignment horizontal="left" vertical="center"/>
    </xf>
    <xf numFmtId="0" fontId="6" fillId="5" borderId="57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vertical="center" wrapText="1"/>
    </xf>
    <xf numFmtId="0" fontId="6" fillId="5" borderId="57" xfId="0" applyFont="1" applyFill="1" applyBorder="1" applyAlignment="1">
      <alignment horizontal="center" vertical="center" wrapText="1"/>
    </xf>
    <xf numFmtId="14" fontId="6" fillId="4" borderId="57" xfId="0" applyNumberFormat="1" applyFont="1" applyFill="1" applyBorder="1" applyAlignment="1">
      <alignment horizontal="left" vertical="center"/>
    </xf>
    <xf numFmtId="0" fontId="12" fillId="6" borderId="57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5" fillId="3" borderId="40" xfId="0" applyFont="1" applyFill="1" applyBorder="1"/>
    <xf numFmtId="0" fontId="5" fillId="3" borderId="40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right" vertical="center"/>
    </xf>
    <xf numFmtId="0" fontId="1" fillId="4" borderId="38" xfId="0" applyFont="1" applyFill="1" applyBorder="1" applyAlignment="1">
      <alignment horizontal="right" vertical="center"/>
    </xf>
    <xf numFmtId="0" fontId="1" fillId="4" borderId="29" xfId="0" applyFont="1" applyFill="1" applyBorder="1" applyAlignment="1">
      <alignment horizontal="right" vertical="center"/>
    </xf>
    <xf numFmtId="0" fontId="5" fillId="3" borderId="31" xfId="0" applyFont="1" applyFill="1" applyBorder="1" applyAlignment="1">
      <alignment horizontal="left" vertical="center"/>
    </xf>
    <xf numFmtId="0" fontId="5" fillId="3" borderId="51" xfId="0" applyFont="1" applyFill="1" applyBorder="1" applyAlignment="1">
      <alignment horizontal="left" vertical="center"/>
    </xf>
    <xf numFmtId="0" fontId="5" fillId="3" borderId="48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164" fontId="9" fillId="4" borderId="48" xfId="0" applyNumberFormat="1" applyFont="1" applyFill="1" applyBorder="1" applyAlignment="1">
      <alignment horizontal="center" vertical="center"/>
    </xf>
    <xf numFmtId="164" fontId="9" fillId="4" borderId="32" xfId="0" applyNumberFormat="1" applyFont="1" applyFill="1" applyBorder="1" applyAlignment="1">
      <alignment horizontal="center" vertical="center"/>
    </xf>
    <xf numFmtId="0" fontId="5" fillId="3" borderId="42" xfId="0" applyFont="1" applyFill="1" applyBorder="1"/>
    <xf numFmtId="0" fontId="11" fillId="0" borderId="21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8" fillId="0" borderId="42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/>
    <xf numFmtId="0" fontId="1" fillId="0" borderId="10" xfId="0" applyFont="1" applyBorder="1" applyAlignment="1">
      <alignment horizontal="left"/>
    </xf>
    <xf numFmtId="0" fontId="4" fillId="0" borderId="10" xfId="0" applyFont="1" applyBorder="1" applyAlignment="1"/>
    <xf numFmtId="0" fontId="1" fillId="0" borderId="26" xfId="0" applyFont="1" applyBorder="1" applyAlignment="1">
      <alignment horizontal="left" vertical="center" wrapText="1"/>
    </xf>
    <xf numFmtId="0" fontId="4" fillId="0" borderId="27" xfId="0" applyFont="1" applyBorder="1" applyAlignment="1"/>
    <xf numFmtId="0" fontId="1" fillId="0" borderId="18" xfId="0" applyFont="1" applyBorder="1" applyAlignment="1">
      <alignment horizontal="left" vertical="center" wrapText="1"/>
    </xf>
    <xf numFmtId="0" fontId="4" fillId="0" borderId="19" xfId="0" applyFont="1" applyBorder="1" applyAlignment="1"/>
    <xf numFmtId="0" fontId="1" fillId="0" borderId="29" xfId="0" applyFont="1" applyBorder="1" applyAlignment="1">
      <alignment horizontal="right" vertical="center" wrapText="1"/>
    </xf>
    <xf numFmtId="0" fontId="4" fillId="0" borderId="30" xfId="0" applyFont="1" applyBorder="1" applyAlignment="1"/>
    <xf numFmtId="0" fontId="1" fillId="0" borderId="22" xfId="0" applyFont="1" applyBorder="1" applyAlignment="1">
      <alignment horizontal="left" vertical="center" wrapText="1"/>
    </xf>
    <xf numFmtId="0" fontId="4" fillId="0" borderId="23" xfId="0" applyFont="1" applyBorder="1" applyAlignment="1"/>
    <xf numFmtId="0" fontId="11" fillId="0" borderId="52" xfId="0" applyFont="1" applyBorder="1" applyAlignment="1">
      <alignment horizontal="center" vertical="center" wrapText="1"/>
    </xf>
    <xf numFmtId="0" fontId="4" fillId="0" borderId="58" xfId="0" applyFont="1" applyBorder="1" applyAlignment="1"/>
    <xf numFmtId="0" fontId="4" fillId="0" borderId="54" xfId="0" applyFont="1" applyBorder="1" applyAlignment="1"/>
    <xf numFmtId="0" fontId="10" fillId="0" borderId="42" xfId="0" applyFont="1" applyBorder="1" applyAlignment="1">
      <alignment horizontal="center" vertical="center" wrapText="1"/>
    </xf>
    <xf numFmtId="0" fontId="4" fillId="0" borderId="29" xfId="0" applyFont="1" applyBorder="1" applyAlignment="1"/>
    <xf numFmtId="0" fontId="8" fillId="0" borderId="4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30"/>
  <sheetViews>
    <sheetView zoomScale="133" workbookViewId="0" xr3:uid="{AEA406A1-0E4B-5B11-9CD5-51D6E497D94C}">
      <selection activeCell="C28" sqref="C28"/>
    </sheetView>
  </sheetViews>
  <sheetFormatPr defaultColWidth="14.42578125" defaultRowHeight="15" customHeight="1"/>
  <cols>
    <col min="1" max="1" width="11.42578125" customWidth="1"/>
    <col min="2" max="2" width="10.28515625" customWidth="1"/>
    <col min="3" max="3" width="11.42578125" customWidth="1"/>
    <col min="4" max="4" width="25.85546875" customWidth="1"/>
    <col min="5" max="6" width="18" customWidth="1"/>
    <col min="7" max="7" width="23.85546875" customWidth="1"/>
    <col min="8" max="8" width="19.42578125" customWidth="1"/>
    <col min="9" max="9" width="27.140625" customWidth="1"/>
    <col min="10" max="10" width="11.42578125" customWidth="1"/>
    <col min="11" max="11" width="13.42578125" customWidth="1"/>
    <col min="12" max="26" width="11.42578125" customWidth="1"/>
  </cols>
  <sheetData>
    <row r="2" spans="1:26">
      <c r="A2" s="2" t="s">
        <v>0</v>
      </c>
      <c r="B2" s="156" t="s">
        <v>1</v>
      </c>
      <c r="C2" s="157" t="s">
        <v>2</v>
      </c>
      <c r="D2" s="156" t="s">
        <v>3</v>
      </c>
      <c r="E2" s="156" t="s">
        <v>4</v>
      </c>
      <c r="F2" s="156" t="s">
        <v>5</v>
      </c>
      <c r="G2" s="158" t="s">
        <v>6</v>
      </c>
      <c r="H2" s="3" t="s">
        <v>7</v>
      </c>
      <c r="I2" s="4" t="s">
        <v>8</v>
      </c>
      <c r="J2" s="4" t="s">
        <v>9</v>
      </c>
      <c r="K2" s="5" t="s">
        <v>10</v>
      </c>
    </row>
    <row r="3" spans="1:26">
      <c r="A3" s="159">
        <v>1</v>
      </c>
      <c r="B3" s="160">
        <v>43528</v>
      </c>
      <c r="C3" s="161"/>
      <c r="D3" s="161"/>
      <c r="E3" s="161"/>
      <c r="F3" s="161"/>
      <c r="G3" s="162"/>
      <c r="H3" s="10"/>
      <c r="I3" s="11"/>
      <c r="J3" s="11"/>
      <c r="K3" s="13"/>
    </row>
    <row r="4" spans="1:26" ht="90">
      <c r="A4" s="163">
        <v>2</v>
      </c>
      <c r="B4" s="164">
        <f t="shared" ref="B4:B5" si="0">B3+7</f>
        <v>43535</v>
      </c>
      <c r="C4" s="165" t="s">
        <v>11</v>
      </c>
      <c r="D4" s="165" t="s">
        <v>12</v>
      </c>
      <c r="E4" s="165" t="s">
        <v>13</v>
      </c>
      <c r="F4" s="165" t="s">
        <v>14</v>
      </c>
      <c r="G4" s="166" t="s">
        <v>15</v>
      </c>
      <c r="H4" s="17"/>
      <c r="I4" s="18"/>
      <c r="J4" s="18"/>
      <c r="K4" s="20"/>
      <c r="L4" s="22" t="s">
        <v>16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38">
      <c r="A5" s="163">
        <v>3</v>
      </c>
      <c r="B5" s="164">
        <f t="shared" si="0"/>
        <v>43542</v>
      </c>
      <c r="C5" s="165" t="s">
        <v>17</v>
      </c>
      <c r="D5" s="165" t="s">
        <v>18</v>
      </c>
      <c r="E5" s="165" t="s">
        <v>19</v>
      </c>
      <c r="F5" s="165" t="s">
        <v>14</v>
      </c>
      <c r="G5" s="167" t="s">
        <v>15</v>
      </c>
      <c r="H5" s="10"/>
      <c r="I5" s="11"/>
      <c r="J5" s="11"/>
      <c r="K5" s="13"/>
    </row>
    <row r="6" spans="1:26">
      <c r="A6" s="163"/>
      <c r="B6" s="164"/>
      <c r="C6" s="165"/>
      <c r="D6" s="165"/>
      <c r="E6" s="165"/>
      <c r="F6" s="165"/>
      <c r="G6" s="167"/>
      <c r="H6" s="26">
        <v>0</v>
      </c>
      <c r="I6" s="27">
        <v>0.5</v>
      </c>
      <c r="J6" s="27">
        <v>0.5</v>
      </c>
      <c r="K6" s="13"/>
    </row>
    <row r="7" spans="1:26" ht="99.75">
      <c r="A7" s="163">
        <v>4</v>
      </c>
      <c r="B7" s="164">
        <f>B5+7</f>
        <v>43549</v>
      </c>
      <c r="C7" s="168" t="s">
        <v>20</v>
      </c>
      <c r="D7" s="165" t="s">
        <v>21</v>
      </c>
      <c r="E7" s="165" t="s">
        <v>22</v>
      </c>
      <c r="F7" s="165" t="s">
        <v>23</v>
      </c>
      <c r="G7" s="167" t="s">
        <v>15</v>
      </c>
      <c r="H7" s="10"/>
      <c r="I7" s="11"/>
      <c r="J7" s="11"/>
      <c r="K7" s="13">
        <f>H7*H6+I7*I6+J7*J6</f>
        <v>0</v>
      </c>
    </row>
    <row r="8" spans="1:26">
      <c r="A8" s="163"/>
      <c r="B8" s="164"/>
      <c r="C8" s="165"/>
      <c r="D8" s="165"/>
      <c r="E8" s="165"/>
      <c r="F8" s="165"/>
      <c r="G8" s="167"/>
      <c r="H8" s="26">
        <v>0.4</v>
      </c>
      <c r="I8" s="27">
        <v>0.3</v>
      </c>
      <c r="J8" s="27">
        <v>0.3</v>
      </c>
      <c r="K8" s="13"/>
    </row>
    <row r="9" spans="1:26" ht="196.5">
      <c r="A9" s="163">
        <v>5</v>
      </c>
      <c r="B9" s="164">
        <f>B7+7</f>
        <v>43556</v>
      </c>
      <c r="C9" s="165" t="s">
        <v>24</v>
      </c>
      <c r="D9" s="165" t="s">
        <v>21</v>
      </c>
      <c r="E9" s="165" t="s">
        <v>25</v>
      </c>
      <c r="F9" s="165" t="s">
        <v>26</v>
      </c>
      <c r="G9" s="167" t="s">
        <v>27</v>
      </c>
      <c r="H9" s="10"/>
      <c r="I9" s="11"/>
      <c r="J9" s="11"/>
      <c r="K9" s="13">
        <f>H9*H8+I9*I8+J9*J8</f>
        <v>0</v>
      </c>
    </row>
    <row r="10" spans="1:26" ht="119.25">
      <c r="A10" s="163">
        <v>6</v>
      </c>
      <c r="B10" s="164">
        <f>B9+7</f>
        <v>43563</v>
      </c>
      <c r="C10" s="165" t="s">
        <v>28</v>
      </c>
      <c r="D10" s="165" t="s">
        <v>29</v>
      </c>
      <c r="E10" s="165"/>
      <c r="F10" s="165" t="s">
        <v>14</v>
      </c>
      <c r="G10" s="167" t="s">
        <v>30</v>
      </c>
      <c r="H10" s="10"/>
      <c r="I10" s="11"/>
      <c r="J10" s="11"/>
      <c r="K10" s="13"/>
    </row>
    <row r="11" spans="1:26">
      <c r="A11" s="163"/>
      <c r="B11" s="164"/>
      <c r="C11" s="165"/>
      <c r="D11" s="165"/>
      <c r="E11" s="165"/>
      <c r="F11" s="165"/>
      <c r="G11" s="167"/>
      <c r="H11" s="26">
        <v>0.5</v>
      </c>
      <c r="I11" s="27">
        <v>0.3</v>
      </c>
      <c r="J11" s="27">
        <v>0.2</v>
      </c>
      <c r="K11" s="13"/>
    </row>
    <row r="12" spans="1:26" ht="186.75">
      <c r="A12" s="159">
        <v>7</v>
      </c>
      <c r="B12" s="169">
        <f>B10+7</f>
        <v>43570</v>
      </c>
      <c r="C12" s="161" t="s">
        <v>31</v>
      </c>
      <c r="D12" s="161" t="s">
        <v>32</v>
      </c>
      <c r="E12" s="161" t="s">
        <v>33</v>
      </c>
      <c r="F12" s="165" t="s">
        <v>34</v>
      </c>
      <c r="G12" s="162" t="s">
        <v>35</v>
      </c>
      <c r="H12" s="37"/>
      <c r="I12" s="39"/>
      <c r="J12" s="39"/>
      <c r="K12" s="13">
        <f>H12*H11+I12*I11+J12*J11</f>
        <v>0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>
      <c r="A13" s="159"/>
      <c r="B13" s="169"/>
      <c r="C13" s="161"/>
      <c r="D13" s="161"/>
      <c r="E13" s="161"/>
      <c r="F13" s="165"/>
      <c r="G13" s="162"/>
      <c r="H13" s="26">
        <v>0.5</v>
      </c>
      <c r="I13" s="27">
        <v>0.3</v>
      </c>
      <c r="J13" s="27">
        <v>0.2</v>
      </c>
      <c r="K13" s="44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19.25">
      <c r="A14" s="159">
        <v>8</v>
      </c>
      <c r="B14" s="169">
        <f>B12+7</f>
        <v>43577</v>
      </c>
      <c r="C14" s="161" t="s">
        <v>36</v>
      </c>
      <c r="D14" s="161" t="s">
        <v>32</v>
      </c>
      <c r="E14" s="161" t="s">
        <v>37</v>
      </c>
      <c r="F14" s="165" t="s">
        <v>34</v>
      </c>
      <c r="G14" s="162" t="s">
        <v>35</v>
      </c>
      <c r="H14" s="37"/>
      <c r="I14" s="39"/>
      <c r="J14" s="39"/>
      <c r="K14" s="13">
        <f>H14*H13+I14*I13+J14*J13</f>
        <v>0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>
      <c r="A15" s="159"/>
      <c r="B15" s="169"/>
      <c r="C15" s="161"/>
      <c r="D15" s="161"/>
      <c r="E15" s="161"/>
      <c r="F15" s="165"/>
      <c r="G15" s="162"/>
      <c r="H15" s="26">
        <v>0.5</v>
      </c>
      <c r="I15" s="27">
        <v>0.3</v>
      </c>
      <c r="J15" s="27">
        <v>0.2</v>
      </c>
      <c r="K15" s="44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47.75">
      <c r="A16" s="159">
        <v>9</v>
      </c>
      <c r="B16" s="169">
        <f>B14+7</f>
        <v>43584</v>
      </c>
      <c r="C16" s="161" t="s">
        <v>38</v>
      </c>
      <c r="D16" s="161" t="s">
        <v>32</v>
      </c>
      <c r="E16" s="161" t="s">
        <v>39</v>
      </c>
      <c r="F16" s="165" t="s">
        <v>34</v>
      </c>
      <c r="G16" s="162" t="s">
        <v>35</v>
      </c>
      <c r="H16" s="37"/>
      <c r="I16" s="39"/>
      <c r="J16" s="39"/>
      <c r="K16" s="13">
        <f>H16*H15+I16*I15+J16*J15</f>
        <v>0</v>
      </c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>
      <c r="A17" s="159"/>
      <c r="B17" s="169"/>
      <c r="C17" s="161"/>
      <c r="D17" s="161"/>
      <c r="E17" s="161"/>
      <c r="F17" s="165"/>
      <c r="G17" s="162"/>
      <c r="H17" s="26">
        <v>0.5</v>
      </c>
      <c r="I17" s="27">
        <v>0.3</v>
      </c>
      <c r="J17" s="27">
        <v>0.2</v>
      </c>
      <c r="K17" s="44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47.75">
      <c r="A18" s="159">
        <v>10</v>
      </c>
      <c r="B18" s="169">
        <f>B16+7</f>
        <v>43591</v>
      </c>
      <c r="C18" s="161" t="s">
        <v>40</v>
      </c>
      <c r="D18" s="161" t="s">
        <v>41</v>
      </c>
      <c r="E18" s="161" t="s">
        <v>42</v>
      </c>
      <c r="F18" s="165" t="s">
        <v>34</v>
      </c>
      <c r="G18" s="162" t="s">
        <v>35</v>
      </c>
      <c r="H18" s="37"/>
      <c r="I18" s="39"/>
      <c r="J18" s="39"/>
      <c r="K18" s="13">
        <f>H18*H17+I18*I17+J18*J17</f>
        <v>0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51">
      <c r="A19" s="159">
        <v>11</v>
      </c>
      <c r="B19" s="169">
        <f>B18+7</f>
        <v>43598</v>
      </c>
      <c r="C19" s="161" t="s">
        <v>43</v>
      </c>
      <c r="D19" s="161"/>
      <c r="E19" s="161"/>
      <c r="F19" s="161" t="s">
        <v>14</v>
      </c>
      <c r="G19" s="162" t="s">
        <v>44</v>
      </c>
      <c r="H19" s="37"/>
      <c r="I19" s="39"/>
      <c r="J19" s="39"/>
      <c r="K19" s="44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>
      <c r="A20" s="159"/>
      <c r="B20" s="169"/>
      <c r="C20" s="161"/>
      <c r="D20" s="161"/>
      <c r="E20" s="161"/>
      <c r="F20" s="161"/>
      <c r="G20" s="162"/>
      <c r="H20" s="37">
        <v>60</v>
      </c>
      <c r="I20" s="39">
        <v>20</v>
      </c>
      <c r="J20" s="39">
        <v>20</v>
      </c>
      <c r="K20" s="44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7.5">
      <c r="A21" s="163">
        <v>12</v>
      </c>
      <c r="B21" s="164">
        <f>B19+7</f>
        <v>43605</v>
      </c>
      <c r="C21" s="165" t="s">
        <v>45</v>
      </c>
      <c r="D21" s="165" t="s">
        <v>46</v>
      </c>
      <c r="E21" s="165" t="s">
        <v>47</v>
      </c>
      <c r="F21" s="165" t="s">
        <v>48</v>
      </c>
      <c r="G21" s="167" t="s">
        <v>49</v>
      </c>
      <c r="H21" s="17"/>
      <c r="I21" s="18"/>
      <c r="J21" s="18"/>
      <c r="K21" s="13">
        <f>H21*H20+I21*I20+J21*J20</f>
        <v>0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>
      <c r="A22" s="159"/>
      <c r="B22" s="169"/>
      <c r="C22" s="161"/>
      <c r="D22" s="161"/>
      <c r="E22" s="161"/>
      <c r="F22" s="161"/>
      <c r="G22" s="162"/>
      <c r="H22" s="37">
        <v>60</v>
      </c>
      <c r="I22" s="39">
        <v>20</v>
      </c>
      <c r="J22" s="39">
        <v>20</v>
      </c>
      <c r="K22" s="44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19.25">
      <c r="A23" s="163">
        <v>13</v>
      </c>
      <c r="B23" s="164">
        <f>B21+7</f>
        <v>43612</v>
      </c>
      <c r="C23" s="165" t="s">
        <v>50</v>
      </c>
      <c r="D23" s="165" t="s">
        <v>46</v>
      </c>
      <c r="E23" s="165" t="s">
        <v>51</v>
      </c>
      <c r="F23" s="165" t="s">
        <v>48</v>
      </c>
      <c r="G23" s="167" t="s">
        <v>52</v>
      </c>
      <c r="H23" s="17"/>
      <c r="I23" s="18"/>
      <c r="J23" s="18"/>
      <c r="K23" s="13">
        <f>H23*H22+I23*I22+J23*J22</f>
        <v>0</v>
      </c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9"/>
      <c r="B24" s="169"/>
      <c r="C24" s="161"/>
      <c r="D24" s="161"/>
      <c r="E24" s="161"/>
      <c r="F24" s="161"/>
      <c r="G24" s="162"/>
      <c r="H24" s="37">
        <v>60</v>
      </c>
      <c r="I24" s="39">
        <v>20</v>
      </c>
      <c r="J24" s="39">
        <v>20</v>
      </c>
      <c r="K24" s="44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09.5">
      <c r="A25" s="163">
        <v>14</v>
      </c>
      <c r="B25" s="164">
        <f>B23+7</f>
        <v>43619</v>
      </c>
      <c r="C25" s="165" t="s">
        <v>53</v>
      </c>
      <c r="D25" s="165" t="s">
        <v>46</v>
      </c>
      <c r="E25" s="165" t="s">
        <v>54</v>
      </c>
      <c r="F25" s="165" t="s">
        <v>48</v>
      </c>
      <c r="G25" s="167" t="s">
        <v>52</v>
      </c>
      <c r="H25" s="17"/>
      <c r="I25" s="18"/>
      <c r="J25" s="18"/>
      <c r="K25" s="13">
        <f>H25*H24+I25*I24+J25*J24</f>
        <v>0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>
      <c r="A26" s="159"/>
      <c r="B26" s="169"/>
      <c r="C26" s="161"/>
      <c r="D26" s="161"/>
      <c r="E26" s="161"/>
      <c r="F26" s="161"/>
      <c r="G26" s="162"/>
      <c r="H26" s="37">
        <v>60</v>
      </c>
      <c r="I26" s="39">
        <v>20</v>
      </c>
      <c r="J26" s="39">
        <v>20</v>
      </c>
      <c r="K26" s="44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09.5">
      <c r="A27" s="163">
        <v>15</v>
      </c>
      <c r="B27" s="164">
        <f>B25+7</f>
        <v>43626</v>
      </c>
      <c r="C27" s="165" t="s">
        <v>55</v>
      </c>
      <c r="D27" s="165" t="s">
        <v>56</v>
      </c>
      <c r="E27" s="165" t="s">
        <v>57</v>
      </c>
      <c r="F27" s="165" t="s">
        <v>48</v>
      </c>
      <c r="G27" s="167" t="s">
        <v>52</v>
      </c>
      <c r="H27" s="17"/>
      <c r="I27" s="18"/>
      <c r="J27" s="18"/>
      <c r="K27" s="13">
        <f>H27*H26+I27*I26+J27*J26</f>
        <v>0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35.1" customHeight="1">
      <c r="A28" s="163">
        <v>16</v>
      </c>
      <c r="B28" s="164">
        <f>B27+7</f>
        <v>43633</v>
      </c>
      <c r="C28" s="165" t="s">
        <v>58</v>
      </c>
      <c r="D28" s="170"/>
      <c r="E28" s="165"/>
      <c r="F28" s="165" t="s">
        <v>14</v>
      </c>
      <c r="G28" s="167" t="s">
        <v>44</v>
      </c>
      <c r="H28" s="17"/>
      <c r="I28" s="18"/>
      <c r="J28" s="18"/>
      <c r="K28" s="20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51">
      <c r="A29" s="159">
        <v>18</v>
      </c>
      <c r="B29" s="169">
        <f>B28+14</f>
        <v>43647</v>
      </c>
      <c r="C29" s="161" t="s">
        <v>59</v>
      </c>
      <c r="D29" s="171"/>
      <c r="E29" s="171"/>
      <c r="F29" s="171"/>
      <c r="G29" s="171" t="s">
        <v>44</v>
      </c>
      <c r="H29" s="68"/>
      <c r="I29" s="69"/>
      <c r="J29" s="69"/>
      <c r="K29" s="70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>
      <c r="J30" s="72" t="s">
        <v>60</v>
      </c>
      <c r="K30" s="76" t="str">
        <f ca="1">AVERAGE(K3:K29:K30)</f>
        <v>#REF!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zoomScale="89" workbookViewId="0" xr3:uid="{958C4451-9541-5A59-BF78-D2F731DF1C81}">
      <selection activeCell="B8" sqref="B8"/>
    </sheetView>
  </sheetViews>
  <sheetFormatPr defaultColWidth="14.42578125" defaultRowHeight="15" customHeight="1"/>
  <cols>
    <col min="1" max="1" width="52.85546875" customWidth="1"/>
    <col min="2" max="26" width="11.42578125" customWidth="1"/>
  </cols>
  <sheetData>
    <row r="1" spans="1:10">
      <c r="A1" s="1"/>
      <c r="B1" s="193"/>
      <c r="C1" s="195" t="s">
        <v>61</v>
      </c>
      <c r="D1" s="196"/>
      <c r="E1" s="195" t="s">
        <v>62</v>
      </c>
      <c r="F1" s="196"/>
      <c r="G1" s="195" t="s">
        <v>63</v>
      </c>
      <c r="H1" s="196"/>
      <c r="I1" s="193"/>
      <c r="J1" s="193"/>
    </row>
    <row r="2" spans="1:10">
      <c r="A2" s="172" t="s">
        <v>64</v>
      </c>
      <c r="B2" s="173" t="s">
        <v>65</v>
      </c>
      <c r="C2" s="174" t="s">
        <v>66</v>
      </c>
      <c r="D2" s="174" t="s">
        <v>67</v>
      </c>
      <c r="E2" s="174" t="s">
        <v>66</v>
      </c>
      <c r="F2" s="174" t="s">
        <v>67</v>
      </c>
      <c r="G2" s="174" t="s">
        <v>66</v>
      </c>
      <c r="H2" s="174" t="s">
        <v>67</v>
      </c>
      <c r="I2" s="174" t="s">
        <v>68</v>
      </c>
      <c r="J2" s="173" t="s">
        <v>69</v>
      </c>
    </row>
    <row r="3" spans="1:10">
      <c r="A3" s="6" t="s">
        <v>70</v>
      </c>
      <c r="B3" s="175"/>
      <c r="C3" s="7">
        <v>0</v>
      </c>
      <c r="D3" s="8"/>
      <c r="E3" s="7">
        <v>0.05</v>
      </c>
      <c r="F3" s="8"/>
      <c r="G3" s="7">
        <v>0.1</v>
      </c>
      <c r="H3" s="8"/>
      <c r="I3" s="9">
        <v>0</v>
      </c>
      <c r="J3" s="176"/>
    </row>
    <row r="4" spans="1:10">
      <c r="A4" s="12" t="s">
        <v>71</v>
      </c>
      <c r="B4" s="177">
        <v>2</v>
      </c>
      <c r="C4" s="14">
        <v>0.1</v>
      </c>
      <c r="D4" s="15"/>
      <c r="E4" s="14">
        <v>0</v>
      </c>
      <c r="F4" s="15"/>
      <c r="G4" s="14">
        <v>0</v>
      </c>
      <c r="H4" s="15"/>
      <c r="I4" s="9">
        <v>0</v>
      </c>
      <c r="J4" s="16"/>
    </row>
    <row r="5" spans="1:10">
      <c r="A5" s="12" t="s">
        <v>72</v>
      </c>
      <c r="B5" s="177">
        <v>2</v>
      </c>
      <c r="C5" s="14">
        <v>0.05</v>
      </c>
      <c r="D5" s="15"/>
      <c r="E5" s="14">
        <v>0</v>
      </c>
      <c r="F5" s="15"/>
      <c r="G5" s="14">
        <v>0</v>
      </c>
      <c r="H5" s="15"/>
      <c r="I5" s="9">
        <v>0</v>
      </c>
      <c r="J5" s="16"/>
    </row>
    <row r="6" spans="1:10">
      <c r="A6" s="12" t="s">
        <v>73</v>
      </c>
      <c r="B6" s="177">
        <v>2</v>
      </c>
      <c r="C6" s="14">
        <v>0.1</v>
      </c>
      <c r="D6" s="15"/>
      <c r="E6" s="14">
        <v>0</v>
      </c>
      <c r="F6" s="15"/>
      <c r="G6" s="14">
        <v>0</v>
      </c>
      <c r="H6" s="15"/>
      <c r="I6" s="9">
        <v>0</v>
      </c>
      <c r="J6" s="16"/>
    </row>
    <row r="7" spans="1:10">
      <c r="A7" s="12" t="s">
        <v>74</v>
      </c>
      <c r="B7" s="177">
        <v>2</v>
      </c>
      <c r="C7" s="14">
        <v>0.1</v>
      </c>
      <c r="D7" s="15"/>
      <c r="E7" s="14">
        <v>0</v>
      </c>
      <c r="F7" s="15"/>
      <c r="G7" s="14">
        <v>0</v>
      </c>
      <c r="H7" s="15"/>
      <c r="I7" s="9">
        <v>0</v>
      </c>
      <c r="J7" s="16"/>
    </row>
    <row r="8" spans="1:10">
      <c r="A8" s="12" t="s">
        <v>75</v>
      </c>
      <c r="B8" s="177">
        <v>2</v>
      </c>
      <c r="C8" s="14">
        <v>0.15</v>
      </c>
      <c r="D8" s="15"/>
      <c r="E8" s="14">
        <v>0</v>
      </c>
      <c r="F8" s="15"/>
      <c r="G8" s="14">
        <v>0</v>
      </c>
      <c r="H8" s="15"/>
      <c r="I8" s="9">
        <v>0</v>
      </c>
      <c r="J8" s="16"/>
    </row>
    <row r="9" spans="1:10">
      <c r="A9" s="12" t="s">
        <v>76</v>
      </c>
      <c r="B9" s="177">
        <v>2</v>
      </c>
      <c r="C9" s="14">
        <v>0.2</v>
      </c>
      <c r="D9" s="15"/>
      <c r="E9" s="14">
        <v>0</v>
      </c>
      <c r="F9" s="15"/>
      <c r="G9" s="14">
        <v>0</v>
      </c>
      <c r="H9" s="15"/>
      <c r="I9" s="9">
        <v>0</v>
      </c>
      <c r="J9" s="16"/>
    </row>
    <row r="10" spans="1:10">
      <c r="A10" s="12" t="s">
        <v>77</v>
      </c>
      <c r="B10" s="177">
        <v>2</v>
      </c>
      <c r="C10" s="14">
        <v>0.05</v>
      </c>
      <c r="D10" s="15"/>
      <c r="E10" s="14">
        <v>0.1</v>
      </c>
      <c r="F10" s="15"/>
      <c r="G10" s="14">
        <v>0</v>
      </c>
      <c r="H10" s="15"/>
      <c r="I10" s="9">
        <v>0</v>
      </c>
      <c r="J10" s="16"/>
    </row>
    <row r="11" spans="1:10">
      <c r="A11" s="21" t="s">
        <v>78</v>
      </c>
      <c r="B11" s="177">
        <v>2</v>
      </c>
      <c r="C11" s="23">
        <v>0.05</v>
      </c>
      <c r="D11" s="24"/>
      <c r="E11" s="23">
        <v>0.15</v>
      </c>
      <c r="F11" s="24"/>
      <c r="G11" s="23">
        <v>0</v>
      </c>
      <c r="H11" s="24"/>
      <c r="I11" s="9">
        <v>0</v>
      </c>
      <c r="J11" s="25"/>
    </row>
    <row r="12" spans="1:10">
      <c r="A12" s="12" t="s">
        <v>79</v>
      </c>
      <c r="B12" s="177">
        <v>3</v>
      </c>
      <c r="C12" s="14">
        <v>0.1</v>
      </c>
      <c r="D12" s="15"/>
      <c r="E12" s="14">
        <v>0.05</v>
      </c>
      <c r="F12" s="15"/>
      <c r="G12" s="14">
        <v>0.05</v>
      </c>
      <c r="H12" s="15"/>
      <c r="I12" s="9">
        <v>0</v>
      </c>
      <c r="J12" s="16"/>
    </row>
    <row r="13" spans="1:10">
      <c r="A13" s="12" t="s">
        <v>80</v>
      </c>
      <c r="B13" s="177">
        <v>3</v>
      </c>
      <c r="C13" s="14">
        <v>0</v>
      </c>
      <c r="D13" s="15"/>
      <c r="E13" s="14">
        <v>0.05</v>
      </c>
      <c r="F13" s="15"/>
      <c r="G13" s="14">
        <v>0</v>
      </c>
      <c r="H13" s="15"/>
      <c r="I13" s="9">
        <v>0</v>
      </c>
      <c r="J13" s="16"/>
    </row>
    <row r="14" spans="1:10">
      <c r="A14" s="12" t="s">
        <v>81</v>
      </c>
      <c r="B14" s="177">
        <v>3</v>
      </c>
      <c r="C14" s="14">
        <v>0</v>
      </c>
      <c r="D14" s="15"/>
      <c r="E14" s="14">
        <v>0.05</v>
      </c>
      <c r="F14" s="15"/>
      <c r="G14" s="14">
        <v>0</v>
      </c>
      <c r="H14" s="15"/>
      <c r="I14" s="9">
        <v>0</v>
      </c>
      <c r="J14" s="16"/>
    </row>
    <row r="15" spans="1:10">
      <c r="A15" s="12" t="s">
        <v>82</v>
      </c>
      <c r="B15" s="177">
        <v>3</v>
      </c>
      <c r="C15" s="14">
        <v>0</v>
      </c>
      <c r="D15" s="15"/>
      <c r="E15" s="14">
        <v>0.05</v>
      </c>
      <c r="F15" s="15"/>
      <c r="G15" s="14">
        <v>0</v>
      </c>
      <c r="H15" s="15"/>
      <c r="I15" s="9">
        <v>0</v>
      </c>
      <c r="J15" s="16"/>
    </row>
    <row r="16" spans="1:10">
      <c r="A16" s="12" t="s">
        <v>83</v>
      </c>
      <c r="B16" s="177">
        <v>3</v>
      </c>
      <c r="C16" s="14">
        <v>0</v>
      </c>
      <c r="D16" s="15"/>
      <c r="E16" s="14">
        <v>0.1</v>
      </c>
      <c r="F16" s="15"/>
      <c r="G16" s="14">
        <v>0</v>
      </c>
      <c r="H16" s="15"/>
      <c r="I16" s="9">
        <v>0</v>
      </c>
      <c r="J16" s="16"/>
    </row>
    <row r="17" spans="1:10">
      <c r="A17" s="21" t="s">
        <v>84</v>
      </c>
      <c r="B17" s="177">
        <v>3</v>
      </c>
      <c r="C17" s="23">
        <v>0</v>
      </c>
      <c r="D17" s="24"/>
      <c r="E17" s="23">
        <v>0.05</v>
      </c>
      <c r="F17" s="24"/>
      <c r="G17" s="23">
        <v>0</v>
      </c>
      <c r="H17" s="24"/>
      <c r="I17" s="9">
        <v>0</v>
      </c>
      <c r="J17" s="25"/>
    </row>
    <row r="18" spans="1:10">
      <c r="A18" s="6" t="s">
        <v>85</v>
      </c>
      <c r="B18" s="175" t="s">
        <v>86</v>
      </c>
      <c r="C18" s="7">
        <v>0</v>
      </c>
      <c r="D18" s="8"/>
      <c r="E18" s="7">
        <v>0.1</v>
      </c>
      <c r="F18" s="8"/>
      <c r="G18" s="7">
        <v>0.1</v>
      </c>
      <c r="H18" s="8"/>
      <c r="I18" s="9">
        <v>0</v>
      </c>
      <c r="J18" s="176"/>
    </row>
    <row r="19" spans="1:10">
      <c r="A19" s="30" t="s">
        <v>87</v>
      </c>
      <c r="B19" s="175" t="s">
        <v>86</v>
      </c>
      <c r="C19" s="34">
        <v>0</v>
      </c>
      <c r="D19" s="36"/>
      <c r="E19" s="34">
        <v>0.1</v>
      </c>
      <c r="F19" s="36"/>
      <c r="G19" s="34">
        <v>0.1</v>
      </c>
      <c r="H19" s="36"/>
      <c r="I19" s="9">
        <v>0</v>
      </c>
      <c r="J19" s="16"/>
    </row>
    <row r="20" spans="1:10">
      <c r="A20" s="30" t="s">
        <v>88</v>
      </c>
      <c r="B20" s="175" t="s">
        <v>86</v>
      </c>
      <c r="C20" s="34">
        <v>0</v>
      </c>
      <c r="D20" s="36"/>
      <c r="E20" s="34">
        <v>0</v>
      </c>
      <c r="F20" s="36"/>
      <c r="G20" s="34">
        <v>0.15</v>
      </c>
      <c r="H20" s="36"/>
      <c r="I20" s="9"/>
      <c r="J20" s="16"/>
    </row>
    <row r="21" spans="1:10">
      <c r="A21" s="30" t="s">
        <v>89</v>
      </c>
      <c r="B21" s="175" t="s">
        <v>86</v>
      </c>
      <c r="C21" s="34">
        <v>0</v>
      </c>
      <c r="D21" s="36"/>
      <c r="E21" s="34">
        <v>0.05</v>
      </c>
      <c r="F21" s="36"/>
      <c r="G21" s="34">
        <v>0.05</v>
      </c>
      <c r="H21" s="36"/>
      <c r="I21" s="9">
        <v>0</v>
      </c>
      <c r="J21" s="16"/>
    </row>
    <row r="22" spans="1:10">
      <c r="A22" s="30" t="s">
        <v>90</v>
      </c>
      <c r="B22" s="175" t="s">
        <v>86</v>
      </c>
      <c r="C22" s="34">
        <v>0</v>
      </c>
      <c r="D22" s="36"/>
      <c r="E22" s="34">
        <v>0</v>
      </c>
      <c r="F22" s="36"/>
      <c r="G22" s="34">
        <v>0.05</v>
      </c>
      <c r="H22" s="36"/>
      <c r="I22" s="9">
        <v>0</v>
      </c>
      <c r="J22" s="16"/>
    </row>
    <row r="23" spans="1:10">
      <c r="A23" s="12" t="s">
        <v>91</v>
      </c>
      <c r="B23" s="175" t="s">
        <v>86</v>
      </c>
      <c r="C23" s="14">
        <v>0</v>
      </c>
      <c r="D23" s="15"/>
      <c r="E23" s="14">
        <v>0.05</v>
      </c>
      <c r="F23" s="15"/>
      <c r="G23" s="14">
        <v>0.05</v>
      </c>
      <c r="H23" s="15"/>
      <c r="I23" s="9">
        <v>0</v>
      </c>
      <c r="J23" s="16"/>
    </row>
    <row r="24" spans="1:10">
      <c r="A24" s="30" t="s">
        <v>92</v>
      </c>
      <c r="B24" s="175" t="s">
        <v>86</v>
      </c>
      <c r="C24" s="34">
        <v>0</v>
      </c>
      <c r="D24" s="36"/>
      <c r="E24" s="34">
        <v>0</v>
      </c>
      <c r="F24" s="36"/>
      <c r="G24" s="34">
        <v>0</v>
      </c>
      <c r="H24" s="36"/>
      <c r="I24" s="9">
        <v>0</v>
      </c>
      <c r="J24" s="16"/>
    </row>
    <row r="25" spans="1:10">
      <c r="A25" s="30" t="s">
        <v>93</v>
      </c>
      <c r="B25" s="175" t="s">
        <v>86</v>
      </c>
      <c r="C25" s="34">
        <v>0</v>
      </c>
      <c r="D25" s="36"/>
      <c r="E25" s="34">
        <v>0</v>
      </c>
      <c r="F25" s="36"/>
      <c r="G25" s="34">
        <v>0.05</v>
      </c>
      <c r="H25" s="36"/>
      <c r="I25" s="9">
        <v>0</v>
      </c>
      <c r="J25" s="16"/>
    </row>
    <row r="26" spans="1:10">
      <c r="A26" s="30" t="s">
        <v>94</v>
      </c>
      <c r="B26" s="175" t="s">
        <v>86</v>
      </c>
      <c r="C26" s="34">
        <v>0</v>
      </c>
      <c r="D26" s="36"/>
      <c r="E26" s="34">
        <v>0</v>
      </c>
      <c r="F26" s="36"/>
      <c r="G26" s="34">
        <v>0.05</v>
      </c>
      <c r="H26" s="36"/>
      <c r="I26" s="9"/>
      <c r="J26" s="16"/>
    </row>
    <row r="27" spans="1:10">
      <c r="A27" s="12" t="s">
        <v>95</v>
      </c>
      <c r="B27" s="175" t="s">
        <v>86</v>
      </c>
      <c r="C27" s="14">
        <v>0</v>
      </c>
      <c r="D27" s="15"/>
      <c r="E27" s="14">
        <v>0</v>
      </c>
      <c r="F27" s="15"/>
      <c r="G27" s="14">
        <v>0.05</v>
      </c>
      <c r="H27" s="15"/>
      <c r="I27" s="9">
        <v>0</v>
      </c>
      <c r="J27" s="16"/>
    </row>
    <row r="28" spans="1:10">
      <c r="A28" s="21" t="s">
        <v>96</v>
      </c>
      <c r="B28" s="175" t="s">
        <v>86</v>
      </c>
      <c r="C28" s="23">
        <v>0</v>
      </c>
      <c r="D28" s="24"/>
      <c r="E28" s="23">
        <v>0</v>
      </c>
      <c r="F28" s="24"/>
      <c r="G28" s="23">
        <v>0.05</v>
      </c>
      <c r="H28" s="24"/>
      <c r="I28" s="9">
        <v>0</v>
      </c>
      <c r="J28" s="25"/>
    </row>
    <row r="29" spans="1:10">
      <c r="A29" s="41" t="s">
        <v>97</v>
      </c>
      <c r="B29" s="45">
        <v>5</v>
      </c>
      <c r="C29" s="46">
        <v>0.05</v>
      </c>
      <c r="D29" s="48"/>
      <c r="E29" s="46">
        <v>0.03</v>
      </c>
      <c r="F29" s="48"/>
      <c r="G29" s="46">
        <v>0.05</v>
      </c>
      <c r="H29" s="48"/>
      <c r="I29" s="9">
        <v>0</v>
      </c>
      <c r="J29" s="176"/>
    </row>
    <row r="30" spans="1:10">
      <c r="A30" s="30" t="s">
        <v>98</v>
      </c>
      <c r="B30" s="50">
        <v>5</v>
      </c>
      <c r="C30" s="34">
        <v>0</v>
      </c>
      <c r="D30" s="36"/>
      <c r="E30" s="34">
        <v>0.02</v>
      </c>
      <c r="F30" s="36"/>
      <c r="G30" s="34">
        <v>0.05</v>
      </c>
      <c r="H30" s="36"/>
      <c r="I30" s="9">
        <v>0</v>
      </c>
      <c r="J30" s="16"/>
    </row>
    <row r="31" spans="1:10">
      <c r="A31" s="52" t="s">
        <v>99</v>
      </c>
      <c r="B31" s="178">
        <v>5</v>
      </c>
      <c r="C31" s="53">
        <v>0.05</v>
      </c>
      <c r="D31" s="54"/>
      <c r="E31" s="53">
        <v>0</v>
      </c>
      <c r="F31" s="54"/>
      <c r="G31" s="53">
        <v>0.05</v>
      </c>
      <c r="H31" s="54"/>
      <c r="I31" s="9">
        <v>0</v>
      </c>
      <c r="J31" s="25"/>
    </row>
    <row r="32" spans="1:10">
      <c r="A32" s="179" t="s">
        <v>67</v>
      </c>
      <c r="B32" s="180"/>
      <c r="C32" s="181"/>
      <c r="D32" s="57"/>
      <c r="E32" s="181"/>
      <c r="F32" s="57"/>
      <c r="G32" s="181"/>
      <c r="H32" s="57"/>
      <c r="I32" s="58">
        <v>0</v>
      </c>
      <c r="J32" s="176"/>
    </row>
    <row r="33" spans="1:10">
      <c r="A33" s="182" t="s">
        <v>100</v>
      </c>
      <c r="B33" s="183"/>
      <c r="C33" s="32" t="s">
        <v>101</v>
      </c>
      <c r="D33" s="32" t="s">
        <v>102</v>
      </c>
      <c r="E33" s="32" t="s">
        <v>101</v>
      </c>
      <c r="F33" s="32" t="s">
        <v>102</v>
      </c>
      <c r="G33" s="32" t="s">
        <v>101</v>
      </c>
      <c r="H33" s="32" t="s">
        <v>102</v>
      </c>
      <c r="I33" s="184" t="s">
        <v>103</v>
      </c>
      <c r="J33" s="185"/>
    </row>
    <row r="34" spans="1:10">
      <c r="A34" s="62" t="s">
        <v>104</v>
      </c>
      <c r="B34" s="186"/>
      <c r="C34" s="63">
        <v>0.5</v>
      </c>
      <c r="D34" s="63">
        <v>1</v>
      </c>
      <c r="E34" s="63">
        <v>0.5</v>
      </c>
      <c r="F34" s="63">
        <v>1</v>
      </c>
      <c r="G34" s="63">
        <v>0.5</v>
      </c>
      <c r="H34" s="63">
        <v>1</v>
      </c>
      <c r="I34" s="64"/>
      <c r="J34" s="66"/>
    </row>
    <row r="35" spans="1:10">
      <c r="A35" s="71" t="s">
        <v>105</v>
      </c>
      <c r="B35" s="187"/>
      <c r="C35" s="73">
        <v>0.5</v>
      </c>
      <c r="D35" s="73">
        <v>1</v>
      </c>
      <c r="E35" s="73">
        <v>0.5</v>
      </c>
      <c r="F35" s="73">
        <v>1</v>
      </c>
      <c r="G35" s="73">
        <v>0.5</v>
      </c>
      <c r="H35" s="73">
        <v>1</v>
      </c>
      <c r="I35" s="74"/>
      <c r="J35" s="75"/>
    </row>
    <row r="36" spans="1:10">
      <c r="A36" s="77" t="s">
        <v>106</v>
      </c>
      <c r="B36" s="78"/>
      <c r="C36" s="79">
        <v>0.5</v>
      </c>
      <c r="D36" s="79">
        <v>1</v>
      </c>
      <c r="E36" s="79">
        <v>0.5</v>
      </c>
      <c r="F36" s="79">
        <v>1</v>
      </c>
      <c r="G36" s="79">
        <v>0.5</v>
      </c>
      <c r="H36" s="79">
        <v>1</v>
      </c>
      <c r="I36" s="80"/>
      <c r="J36" s="81"/>
    </row>
    <row r="37" spans="1:10">
      <c r="A37" s="82" t="s">
        <v>107</v>
      </c>
      <c r="B37" s="83"/>
      <c r="C37" s="84"/>
      <c r="D37" s="85"/>
      <c r="E37" s="84"/>
      <c r="F37" s="85"/>
      <c r="G37" s="84"/>
      <c r="H37" s="85"/>
      <c r="I37" s="188">
        <v>0</v>
      </c>
      <c r="J37" s="189"/>
    </row>
  </sheetData>
  <mergeCells count="3">
    <mergeCell ref="C1:D1"/>
    <mergeCell ref="E1:F1"/>
    <mergeCell ref="G1:H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 xr3:uid="{842E5F09-E766-5B8D-85AF-A39847EA96FD}">
      <selection activeCell="E4" sqref="E4:F4"/>
    </sheetView>
  </sheetViews>
  <sheetFormatPr defaultColWidth="14.42578125" defaultRowHeight="15" customHeight="1"/>
  <cols>
    <col min="1" max="26" width="11.42578125" customWidth="1"/>
  </cols>
  <sheetData>
    <row r="1" spans="1:11">
      <c r="A1" s="1" t="s">
        <v>108</v>
      </c>
      <c r="B1" s="1"/>
      <c r="C1" s="197" t="s">
        <v>109</v>
      </c>
      <c r="D1" s="198"/>
      <c r="E1" s="1"/>
      <c r="F1" s="1"/>
      <c r="G1" s="197" t="s">
        <v>110</v>
      </c>
      <c r="H1" s="198"/>
      <c r="I1" s="197" t="s">
        <v>111</v>
      </c>
      <c r="J1" s="198"/>
      <c r="K1" s="19"/>
    </row>
    <row r="2" spans="1:11">
      <c r="A2" s="1"/>
      <c r="B2" s="1"/>
      <c r="C2" s="28"/>
      <c r="D2" s="28"/>
      <c r="E2" s="1"/>
      <c r="F2" s="1"/>
      <c r="G2" s="28"/>
      <c r="H2" s="28"/>
      <c r="I2" s="28"/>
      <c r="J2" s="28"/>
      <c r="K2" s="29"/>
    </row>
    <row r="3" spans="1:11">
      <c r="A3" s="190" t="s">
        <v>64</v>
      </c>
      <c r="B3" s="31"/>
      <c r="C3" s="32" t="s">
        <v>69</v>
      </c>
      <c r="D3" s="33" t="s">
        <v>67</v>
      </c>
      <c r="E3" s="190" t="s">
        <v>64</v>
      </c>
      <c r="F3" s="31"/>
      <c r="G3" s="32" t="s">
        <v>69</v>
      </c>
      <c r="H3" s="33" t="s">
        <v>67</v>
      </c>
      <c r="I3" s="32" t="s">
        <v>69</v>
      </c>
      <c r="J3" s="33" t="s">
        <v>67</v>
      </c>
      <c r="K3" s="35" t="s">
        <v>112</v>
      </c>
    </row>
    <row r="4" spans="1:11" ht="86.25">
      <c r="A4" s="201" t="s">
        <v>113</v>
      </c>
      <c r="B4" s="202"/>
      <c r="C4" s="38">
        <v>0.6</v>
      </c>
      <c r="D4" s="40"/>
      <c r="E4" s="201" t="s">
        <v>114</v>
      </c>
      <c r="F4" s="202"/>
      <c r="G4" s="38">
        <v>0.3</v>
      </c>
      <c r="H4" s="40"/>
      <c r="I4" s="38">
        <v>0.3</v>
      </c>
      <c r="J4" s="40"/>
      <c r="K4" s="43" t="s">
        <v>115</v>
      </c>
    </row>
    <row r="5" spans="1:11" ht="50.25">
      <c r="A5" s="205" t="s">
        <v>116</v>
      </c>
      <c r="B5" s="206"/>
      <c r="C5" s="47">
        <v>0.4</v>
      </c>
      <c r="D5" s="49"/>
      <c r="E5" s="205" t="s">
        <v>117</v>
      </c>
      <c r="F5" s="206"/>
      <c r="G5" s="47">
        <v>0.3</v>
      </c>
      <c r="H5" s="49"/>
      <c r="I5" s="47">
        <v>0.3</v>
      </c>
      <c r="J5" s="49"/>
      <c r="K5" s="51" t="s">
        <v>118</v>
      </c>
    </row>
    <row r="6" spans="1:11" ht="76.5" customHeight="1">
      <c r="A6" s="205"/>
      <c r="B6" s="206"/>
      <c r="C6" s="47"/>
      <c r="D6" s="49"/>
      <c r="E6" s="205" t="s">
        <v>119</v>
      </c>
      <c r="F6" s="206"/>
      <c r="G6" s="47">
        <v>0.3</v>
      </c>
      <c r="H6" s="49"/>
      <c r="I6" s="47">
        <v>0.3</v>
      </c>
      <c r="J6" s="49"/>
      <c r="K6" s="51" t="s">
        <v>120</v>
      </c>
    </row>
    <row r="7" spans="1:11" ht="76.5" customHeight="1">
      <c r="A7" s="199"/>
      <c r="B7" s="200"/>
      <c r="C7" s="55"/>
      <c r="D7" s="56"/>
      <c r="E7" s="199" t="s">
        <v>121</v>
      </c>
      <c r="F7" s="200"/>
      <c r="G7" s="55">
        <v>0.1</v>
      </c>
      <c r="H7" s="56"/>
      <c r="I7" s="55">
        <v>0.1</v>
      </c>
      <c r="J7" s="56"/>
      <c r="K7" s="59" t="s">
        <v>120</v>
      </c>
    </row>
    <row r="8" spans="1:11" ht="21">
      <c r="A8" s="203"/>
      <c r="B8" s="204"/>
      <c r="C8" s="60">
        <v>0.99999999999999989</v>
      </c>
      <c r="D8" s="61">
        <f>SUMPRODUCT(D4:D7)</f>
        <v>0</v>
      </c>
      <c r="E8" s="203"/>
      <c r="F8" s="204"/>
      <c r="G8" s="60">
        <v>0.99999999999999989</v>
      </c>
      <c r="H8" s="61">
        <f>SUMPRODUCT(H4:H7)</f>
        <v>0</v>
      </c>
      <c r="I8" s="60">
        <v>0.99999999999999989</v>
      </c>
      <c r="J8" s="61">
        <f>SUMPRODUCT(J4:J7)</f>
        <v>0</v>
      </c>
      <c r="K8" s="65" t="s">
        <v>107</v>
      </c>
    </row>
    <row r="9" spans="1:11">
      <c r="A9" s="1" t="s">
        <v>122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67"/>
      <c r="D10" s="67"/>
      <c r="E10" s="1"/>
      <c r="F10" s="1"/>
      <c r="G10" s="67"/>
      <c r="H10" s="67"/>
      <c r="I10" s="67"/>
      <c r="J10" s="67"/>
      <c r="K10" s="1"/>
    </row>
    <row r="11" spans="1:11">
      <c r="A11" s="1"/>
      <c r="B11" s="1"/>
      <c r="C11" s="67"/>
      <c r="D11" s="67"/>
      <c r="E11" s="1"/>
      <c r="F11" s="1"/>
      <c r="G11" s="67"/>
      <c r="H11" s="67"/>
      <c r="I11" s="67"/>
      <c r="J11" s="67"/>
      <c r="K11" s="1"/>
    </row>
    <row r="12" spans="1:11">
      <c r="A12" s="1"/>
      <c r="B12" s="1"/>
      <c r="C12" s="67"/>
      <c r="D12" s="67"/>
      <c r="E12" s="1"/>
      <c r="F12" s="1"/>
      <c r="G12" s="67"/>
      <c r="H12" s="67"/>
      <c r="I12" s="67"/>
      <c r="J12" s="67"/>
      <c r="K12" s="1"/>
    </row>
    <row r="13" spans="1:11">
      <c r="A13" s="1"/>
      <c r="B13" s="1"/>
      <c r="C13" s="67"/>
      <c r="D13" s="67"/>
      <c r="E13" s="1"/>
      <c r="F13" s="1"/>
      <c r="G13" s="67"/>
      <c r="H13" s="67"/>
      <c r="I13" s="67"/>
      <c r="J13" s="67"/>
      <c r="K13" s="1"/>
    </row>
    <row r="14" spans="1:11">
      <c r="A14" s="1"/>
      <c r="B14" s="1"/>
      <c r="C14" s="67"/>
      <c r="D14" s="67"/>
      <c r="E14" s="1"/>
      <c r="F14" s="1"/>
      <c r="G14" s="67"/>
      <c r="H14" s="67"/>
      <c r="I14" s="67"/>
      <c r="J14" s="67"/>
      <c r="K14" s="1"/>
    </row>
    <row r="15" spans="1:11">
      <c r="A15" s="1"/>
      <c r="B15" s="1"/>
      <c r="C15" s="67"/>
      <c r="D15" s="67"/>
      <c r="E15" s="1"/>
      <c r="F15" s="1"/>
      <c r="G15" s="67"/>
      <c r="H15" s="67"/>
      <c r="I15" s="67"/>
      <c r="J15" s="67"/>
      <c r="K15" s="1"/>
    </row>
    <row r="16" spans="1:11">
      <c r="A16" s="1"/>
      <c r="B16" s="1"/>
      <c r="C16" s="67"/>
      <c r="D16" s="67"/>
      <c r="E16" s="1"/>
      <c r="F16" s="1"/>
      <c r="G16" s="67"/>
      <c r="H16" s="67"/>
      <c r="I16" s="67"/>
      <c r="J16" s="67"/>
      <c r="K16" s="1"/>
    </row>
  </sheetData>
  <mergeCells count="13">
    <mergeCell ref="A4:B4"/>
    <mergeCell ref="A8:B8"/>
    <mergeCell ref="E8:F8"/>
    <mergeCell ref="A5:B5"/>
    <mergeCell ref="A6:B6"/>
    <mergeCell ref="E6:F6"/>
    <mergeCell ref="E5:F5"/>
    <mergeCell ref="A7:B7"/>
    <mergeCell ref="G1:H1"/>
    <mergeCell ref="C1:D1"/>
    <mergeCell ref="I1:J1"/>
    <mergeCell ref="E7:F7"/>
    <mergeCell ref="E4:F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40"/>
  <sheetViews>
    <sheetView tabSelected="1" topLeftCell="J17" workbookViewId="0" xr3:uid="{51F8DEE0-4D01-5F28-A812-FC0BD7CAC4A5}">
      <selection activeCell="N18" sqref="N18"/>
    </sheetView>
  </sheetViews>
  <sheetFormatPr defaultColWidth="14.42578125" defaultRowHeight="15" customHeight="1"/>
  <cols>
    <col min="1" max="1" width="17" customWidth="1"/>
    <col min="2" max="9" width="9.140625" customWidth="1"/>
    <col min="10" max="10" width="31.42578125" customWidth="1"/>
    <col min="11" max="11" width="9.140625" customWidth="1"/>
    <col min="12" max="12" width="32" customWidth="1"/>
    <col min="13" max="13" width="9.140625" customWidth="1"/>
    <col min="14" max="14" width="32.42578125" customWidth="1"/>
    <col min="15" max="15" width="9.140625" customWidth="1"/>
    <col min="16" max="16" width="28.140625" customWidth="1"/>
    <col min="17" max="26" width="9.140625" customWidth="1"/>
  </cols>
  <sheetData>
    <row r="1" spans="1:17">
      <c r="A1" s="86" t="s">
        <v>123</v>
      </c>
      <c r="B1" s="86" t="s">
        <v>124</v>
      </c>
      <c r="C1" s="86" t="s">
        <v>125</v>
      </c>
      <c r="D1" s="86" t="s">
        <v>126</v>
      </c>
      <c r="E1" s="86" t="s">
        <v>127</v>
      </c>
      <c r="F1" s="86" t="s">
        <v>128</v>
      </c>
      <c r="G1" s="86" t="s">
        <v>129</v>
      </c>
      <c r="H1" s="88" t="s">
        <v>130</v>
      </c>
      <c r="I1" s="210" t="s">
        <v>131</v>
      </c>
      <c r="J1" s="211"/>
      <c r="K1" s="211"/>
      <c r="L1" s="211"/>
      <c r="M1" s="211"/>
      <c r="N1" s="211"/>
      <c r="O1" s="211"/>
      <c r="P1" s="204"/>
      <c r="Q1" s="89"/>
    </row>
    <row r="2" spans="1:17" ht="72">
      <c r="A2" s="91" t="s">
        <v>132</v>
      </c>
      <c r="B2" s="93"/>
      <c r="C2" s="96">
        <v>0.3</v>
      </c>
      <c r="D2" s="96"/>
      <c r="E2" s="96">
        <v>0.1</v>
      </c>
      <c r="F2" s="96"/>
      <c r="G2" s="96">
        <v>0</v>
      </c>
      <c r="H2" s="98"/>
      <c r="I2" s="91">
        <v>7</v>
      </c>
      <c r="J2" s="93" t="s">
        <v>133</v>
      </c>
      <c r="K2" s="100">
        <v>5</v>
      </c>
      <c r="L2" s="93" t="s">
        <v>134</v>
      </c>
      <c r="M2" s="100">
        <v>3</v>
      </c>
      <c r="N2" s="93" t="s">
        <v>135</v>
      </c>
      <c r="O2" s="100">
        <v>1</v>
      </c>
      <c r="P2" s="102" t="s">
        <v>136</v>
      </c>
      <c r="Q2" s="104"/>
    </row>
    <row r="3" spans="1:17" ht="120">
      <c r="A3" s="207" t="s">
        <v>137</v>
      </c>
      <c r="B3" s="105" t="s">
        <v>75</v>
      </c>
      <c r="C3" s="107">
        <v>0.2</v>
      </c>
      <c r="D3" s="107"/>
      <c r="E3" s="107">
        <v>0.05</v>
      </c>
      <c r="F3" s="107"/>
      <c r="G3" s="107">
        <v>0</v>
      </c>
      <c r="H3" s="108"/>
      <c r="I3" s="109">
        <v>7</v>
      </c>
      <c r="J3" s="111" t="s">
        <v>138</v>
      </c>
      <c r="K3" s="113">
        <v>5</v>
      </c>
      <c r="L3" s="111" t="s">
        <v>139</v>
      </c>
      <c r="M3" s="113">
        <v>3</v>
      </c>
      <c r="N3" s="111" t="s">
        <v>140</v>
      </c>
      <c r="O3" s="113">
        <v>1</v>
      </c>
      <c r="P3" s="114" t="s">
        <v>141</v>
      </c>
      <c r="Q3" s="191"/>
    </row>
    <row r="4" spans="1:17" ht="96">
      <c r="A4" s="209"/>
      <c r="B4" s="117" t="s">
        <v>142</v>
      </c>
      <c r="C4" s="119">
        <v>0.1</v>
      </c>
      <c r="D4" s="119"/>
      <c r="E4" s="119">
        <v>0.05</v>
      </c>
      <c r="F4" s="119"/>
      <c r="G4" s="119">
        <v>0</v>
      </c>
      <c r="H4" s="121"/>
      <c r="I4" s="123">
        <v>7</v>
      </c>
      <c r="J4" s="125" t="s">
        <v>143</v>
      </c>
      <c r="K4" s="126">
        <v>5</v>
      </c>
      <c r="L4" s="125" t="s">
        <v>143</v>
      </c>
      <c r="M4" s="126">
        <v>3</v>
      </c>
      <c r="N4" s="125" t="s">
        <v>144</v>
      </c>
      <c r="O4" s="126">
        <v>1</v>
      </c>
      <c r="P4" s="128" t="s">
        <v>145</v>
      </c>
      <c r="Q4" s="129"/>
    </row>
    <row r="5" spans="1:17">
      <c r="A5" s="207" t="s">
        <v>146</v>
      </c>
      <c r="B5" s="105" t="s">
        <v>147</v>
      </c>
      <c r="C5" s="107">
        <v>0</v>
      </c>
      <c r="D5" s="107"/>
      <c r="E5" s="107">
        <v>0</v>
      </c>
      <c r="F5" s="107"/>
      <c r="G5" s="107">
        <v>0.2</v>
      </c>
      <c r="H5" s="108"/>
      <c r="I5" s="109">
        <v>7</v>
      </c>
      <c r="J5" s="105" t="s">
        <v>148</v>
      </c>
      <c r="K5" s="113">
        <v>5</v>
      </c>
      <c r="L5" s="105" t="s">
        <v>149</v>
      </c>
      <c r="M5" s="113">
        <v>3</v>
      </c>
      <c r="N5" s="105" t="s">
        <v>150</v>
      </c>
      <c r="O5" s="113">
        <v>1</v>
      </c>
      <c r="P5" s="131" t="s">
        <v>151</v>
      </c>
      <c r="Q5" s="191"/>
    </row>
    <row r="6" spans="1:17">
      <c r="A6" s="208"/>
      <c r="B6" s="132" t="s">
        <v>152</v>
      </c>
      <c r="C6" s="133">
        <v>0</v>
      </c>
      <c r="D6" s="133"/>
      <c r="E6" s="133">
        <v>0.2</v>
      </c>
      <c r="F6" s="133"/>
      <c r="G6" s="133">
        <v>0.2</v>
      </c>
      <c r="H6" s="135"/>
      <c r="I6" s="136">
        <v>7</v>
      </c>
      <c r="J6" s="132" t="s">
        <v>153</v>
      </c>
      <c r="K6" s="138">
        <v>5</v>
      </c>
      <c r="L6" s="132" t="s">
        <v>154</v>
      </c>
      <c r="M6" s="138">
        <v>3</v>
      </c>
      <c r="N6" s="132" t="s">
        <v>155</v>
      </c>
      <c r="O6" s="138">
        <v>1</v>
      </c>
      <c r="P6" s="139" t="s">
        <v>156</v>
      </c>
      <c r="Q6" s="192"/>
    </row>
    <row r="7" spans="1:17">
      <c r="A7" s="208"/>
      <c r="B7" s="132" t="s">
        <v>157</v>
      </c>
      <c r="C7" s="133">
        <v>0</v>
      </c>
      <c r="D7" s="133"/>
      <c r="E7" s="133">
        <v>0.1</v>
      </c>
      <c r="F7" s="133"/>
      <c r="G7" s="133">
        <v>0.05</v>
      </c>
      <c r="H7" s="135"/>
      <c r="I7" s="136">
        <v>7</v>
      </c>
      <c r="J7" s="132" t="s">
        <v>158</v>
      </c>
      <c r="K7" s="138">
        <v>5</v>
      </c>
      <c r="L7" s="132" t="s">
        <v>159</v>
      </c>
      <c r="M7" s="138">
        <v>3</v>
      </c>
      <c r="N7" s="132" t="s">
        <v>160</v>
      </c>
      <c r="O7" s="138">
        <v>1</v>
      </c>
      <c r="P7" s="139" t="s">
        <v>161</v>
      </c>
      <c r="Q7" s="192"/>
    </row>
    <row r="8" spans="1:17">
      <c r="A8" s="208"/>
      <c r="B8" s="132" t="s">
        <v>162</v>
      </c>
      <c r="C8" s="133">
        <v>0</v>
      </c>
      <c r="D8" s="133"/>
      <c r="E8" s="133">
        <v>0.2</v>
      </c>
      <c r="F8" s="133"/>
      <c r="G8" s="133">
        <v>0.2</v>
      </c>
      <c r="H8" s="135"/>
      <c r="I8" s="136">
        <v>7</v>
      </c>
      <c r="J8" s="132" t="s">
        <v>163</v>
      </c>
      <c r="K8" s="138">
        <v>5</v>
      </c>
      <c r="L8" s="132" t="s">
        <v>164</v>
      </c>
      <c r="M8" s="138">
        <v>3</v>
      </c>
      <c r="N8" s="132" t="s">
        <v>165</v>
      </c>
      <c r="O8" s="138">
        <v>1</v>
      </c>
      <c r="P8" s="139" t="s">
        <v>166</v>
      </c>
      <c r="Q8" s="192"/>
    </row>
    <row r="9" spans="1:17">
      <c r="A9" s="208"/>
      <c r="B9" s="132" t="s">
        <v>167</v>
      </c>
      <c r="C9" s="133">
        <v>0</v>
      </c>
      <c r="D9" s="133"/>
      <c r="E9" s="133">
        <v>0.05</v>
      </c>
      <c r="F9" s="133"/>
      <c r="G9" s="133">
        <v>0.1</v>
      </c>
      <c r="H9" s="135"/>
      <c r="I9" s="136">
        <v>7</v>
      </c>
      <c r="J9" s="140" t="s">
        <v>168</v>
      </c>
      <c r="K9" s="138">
        <v>5</v>
      </c>
      <c r="L9" s="140" t="s">
        <v>169</v>
      </c>
      <c r="M9" s="138">
        <v>3</v>
      </c>
      <c r="N9" s="140" t="s">
        <v>170</v>
      </c>
      <c r="O9" s="138">
        <v>1</v>
      </c>
      <c r="P9" s="141" t="s">
        <v>171</v>
      </c>
      <c r="Q9" s="192"/>
    </row>
    <row r="10" spans="1:17">
      <c r="A10" s="208"/>
      <c r="B10" s="132" t="s">
        <v>172</v>
      </c>
      <c r="C10" s="133">
        <v>0</v>
      </c>
      <c r="D10" s="133"/>
      <c r="E10" s="133">
        <v>0</v>
      </c>
      <c r="F10" s="133"/>
      <c r="G10" s="133">
        <v>0</v>
      </c>
      <c r="H10" s="135"/>
      <c r="I10" s="136">
        <v>7</v>
      </c>
      <c r="J10" s="132" t="s">
        <v>173</v>
      </c>
      <c r="K10" s="138">
        <v>5</v>
      </c>
      <c r="L10" s="132" t="s">
        <v>174</v>
      </c>
      <c r="M10" s="138">
        <v>3</v>
      </c>
      <c r="N10" s="132" t="s">
        <v>175</v>
      </c>
      <c r="O10" s="138">
        <v>1</v>
      </c>
      <c r="P10" s="139" t="s">
        <v>176</v>
      </c>
      <c r="Q10" s="192"/>
    </row>
    <row r="11" spans="1:17">
      <c r="A11" s="209"/>
      <c r="B11" s="117" t="s">
        <v>177</v>
      </c>
      <c r="C11" s="119">
        <v>0</v>
      </c>
      <c r="D11" s="119"/>
      <c r="E11" s="119">
        <v>0</v>
      </c>
      <c r="F11" s="119"/>
      <c r="G11" s="119">
        <v>0.1</v>
      </c>
      <c r="H11" s="121"/>
      <c r="I11" s="123">
        <v>7</v>
      </c>
      <c r="J11" s="117" t="s">
        <v>178</v>
      </c>
      <c r="K11" s="126">
        <v>5</v>
      </c>
      <c r="L11" s="117" t="s">
        <v>179</v>
      </c>
      <c r="M11" s="126">
        <v>3</v>
      </c>
      <c r="N11" s="117" t="s">
        <v>180</v>
      </c>
      <c r="O11" s="126">
        <v>1</v>
      </c>
      <c r="P11" s="142" t="s">
        <v>181</v>
      </c>
      <c r="Q11" s="129"/>
    </row>
    <row r="12" spans="1:17" ht="96">
      <c r="A12" s="207" t="s">
        <v>182</v>
      </c>
      <c r="B12" s="105" t="s">
        <v>183</v>
      </c>
      <c r="C12" s="107">
        <v>0.1</v>
      </c>
      <c r="D12" s="107"/>
      <c r="E12" s="107">
        <v>0.05</v>
      </c>
      <c r="F12" s="107"/>
      <c r="G12" s="107">
        <v>0.05</v>
      </c>
      <c r="H12" s="108"/>
      <c r="I12" s="109">
        <v>7</v>
      </c>
      <c r="J12" s="105" t="s">
        <v>184</v>
      </c>
      <c r="K12" s="113">
        <v>5</v>
      </c>
      <c r="L12" s="105" t="s">
        <v>185</v>
      </c>
      <c r="M12" s="113">
        <v>3</v>
      </c>
      <c r="N12" s="105" t="s">
        <v>186</v>
      </c>
      <c r="O12" s="113">
        <v>1</v>
      </c>
      <c r="P12" s="131" t="s">
        <v>187</v>
      </c>
      <c r="Q12" s="191"/>
    </row>
    <row r="13" spans="1:17" ht="36">
      <c r="A13" s="209"/>
      <c r="B13" s="117" t="s">
        <v>188</v>
      </c>
      <c r="C13" s="119">
        <v>0.1</v>
      </c>
      <c r="D13" s="119"/>
      <c r="E13" s="119">
        <v>0.05</v>
      </c>
      <c r="F13" s="119"/>
      <c r="G13" s="119">
        <v>0.05</v>
      </c>
      <c r="H13" s="121"/>
      <c r="I13" s="123">
        <v>7</v>
      </c>
      <c r="J13" s="117" t="s">
        <v>189</v>
      </c>
      <c r="K13" s="126">
        <v>5</v>
      </c>
      <c r="L13" s="117" t="s">
        <v>190</v>
      </c>
      <c r="M13" s="126">
        <v>3</v>
      </c>
      <c r="N13" s="117" t="s">
        <v>191</v>
      </c>
      <c r="O13" s="126">
        <v>1</v>
      </c>
      <c r="P13" s="142" t="s">
        <v>192</v>
      </c>
      <c r="Q13" s="129"/>
    </row>
    <row r="14" spans="1:17" ht="60">
      <c r="A14" s="207" t="s">
        <v>193</v>
      </c>
      <c r="B14" s="105" t="s">
        <v>194</v>
      </c>
      <c r="C14" s="107">
        <v>0.1</v>
      </c>
      <c r="D14" s="107"/>
      <c r="E14" s="107">
        <v>0.05</v>
      </c>
      <c r="F14" s="107"/>
      <c r="G14" s="107">
        <v>0</v>
      </c>
      <c r="H14" s="108"/>
      <c r="I14" s="109">
        <v>7</v>
      </c>
      <c r="J14" s="105" t="s">
        <v>195</v>
      </c>
      <c r="K14" s="113">
        <v>5</v>
      </c>
      <c r="L14" s="105" t="s">
        <v>195</v>
      </c>
      <c r="M14" s="113">
        <v>3</v>
      </c>
      <c r="N14" s="105" t="s">
        <v>196</v>
      </c>
      <c r="O14" s="113">
        <v>1</v>
      </c>
      <c r="P14" s="131" t="s">
        <v>197</v>
      </c>
      <c r="Q14" s="191"/>
    </row>
    <row r="15" spans="1:17" ht="60">
      <c r="A15" s="208"/>
      <c r="B15" s="132" t="s">
        <v>198</v>
      </c>
      <c r="C15" s="133">
        <v>0.1</v>
      </c>
      <c r="D15" s="133"/>
      <c r="E15" s="133">
        <v>0</v>
      </c>
      <c r="F15" s="133"/>
      <c r="G15" s="133">
        <v>0</v>
      </c>
      <c r="H15" s="135"/>
      <c r="I15" s="136">
        <v>7</v>
      </c>
      <c r="J15" s="132" t="s">
        <v>199</v>
      </c>
      <c r="K15" s="138">
        <v>5</v>
      </c>
      <c r="L15" s="132" t="s">
        <v>200</v>
      </c>
      <c r="M15" s="138">
        <v>3</v>
      </c>
      <c r="N15" s="132" t="s">
        <v>201</v>
      </c>
      <c r="O15" s="138">
        <v>1</v>
      </c>
      <c r="P15" s="139" t="s">
        <v>202</v>
      </c>
      <c r="Q15" s="192"/>
    </row>
    <row r="16" spans="1:17" ht="60">
      <c r="A16" s="209"/>
      <c r="B16" s="117" t="s">
        <v>203</v>
      </c>
      <c r="C16" s="119">
        <v>0</v>
      </c>
      <c r="D16" s="119"/>
      <c r="E16" s="119">
        <v>0.1</v>
      </c>
      <c r="F16" s="119"/>
      <c r="G16" s="119">
        <v>0.05</v>
      </c>
      <c r="H16" s="121"/>
      <c r="I16" s="123">
        <v>7</v>
      </c>
      <c r="J16" s="117" t="s">
        <v>204</v>
      </c>
      <c r="K16" s="126">
        <v>5</v>
      </c>
      <c r="L16" s="117" t="s">
        <v>205</v>
      </c>
      <c r="M16" s="126">
        <v>3</v>
      </c>
      <c r="N16" s="117" t="s">
        <v>206</v>
      </c>
      <c r="O16" s="126">
        <v>1</v>
      </c>
      <c r="P16" s="142" t="s">
        <v>207</v>
      </c>
      <c r="Q16" s="129"/>
    </row>
    <row r="17" spans="1:17" ht="108">
      <c r="A17" s="207" t="s">
        <v>208</v>
      </c>
      <c r="B17" s="105" t="s">
        <v>209</v>
      </c>
      <c r="C17" s="107" t="s">
        <v>210</v>
      </c>
      <c r="D17" s="107"/>
      <c r="E17" s="107" t="s">
        <v>210</v>
      </c>
      <c r="F17" s="107"/>
      <c r="G17" s="107" t="s">
        <v>210</v>
      </c>
      <c r="H17" s="108"/>
      <c r="I17" s="109">
        <v>0</v>
      </c>
      <c r="J17" s="111" t="s">
        <v>211</v>
      </c>
      <c r="K17" s="113">
        <v>-0.3</v>
      </c>
      <c r="L17" s="111" t="s">
        <v>212</v>
      </c>
      <c r="M17" s="113">
        <v>-0.7</v>
      </c>
      <c r="N17" s="111" t="s">
        <v>213</v>
      </c>
      <c r="O17" s="113">
        <v>1</v>
      </c>
      <c r="P17" s="114" t="s">
        <v>214</v>
      </c>
      <c r="Q17" s="191"/>
    </row>
    <row r="18" spans="1:17" ht="168">
      <c r="A18" s="209"/>
      <c r="B18" s="117" t="s">
        <v>215</v>
      </c>
      <c r="C18" s="119" t="s">
        <v>210</v>
      </c>
      <c r="D18" s="119"/>
      <c r="E18" s="119" t="s">
        <v>210</v>
      </c>
      <c r="F18" s="119"/>
      <c r="G18" s="119" t="s">
        <v>210</v>
      </c>
      <c r="H18" s="121"/>
      <c r="I18" s="123">
        <v>0</v>
      </c>
      <c r="J18" s="125" t="s">
        <v>216</v>
      </c>
      <c r="K18" s="126">
        <v>-0.3</v>
      </c>
      <c r="L18" s="125" t="s">
        <v>217</v>
      </c>
      <c r="M18" s="126">
        <v>-0.7</v>
      </c>
      <c r="N18" s="125" t="s">
        <v>218</v>
      </c>
      <c r="O18" s="126">
        <v>1</v>
      </c>
      <c r="P18" s="128" t="s">
        <v>219</v>
      </c>
      <c r="Q18" s="129"/>
    </row>
    <row r="19" spans="1:17" ht="108">
      <c r="A19" s="91" t="s">
        <v>220</v>
      </c>
      <c r="B19" s="93"/>
      <c r="C19" s="96" t="s">
        <v>221</v>
      </c>
      <c r="D19" s="96"/>
      <c r="E19" s="96" t="s">
        <v>210</v>
      </c>
      <c r="F19" s="96"/>
      <c r="G19" s="96" t="s">
        <v>210</v>
      </c>
      <c r="H19" s="98"/>
      <c r="I19" s="91">
        <v>0</v>
      </c>
      <c r="J19" s="143" t="s">
        <v>222</v>
      </c>
      <c r="K19" s="100">
        <v>-0.6</v>
      </c>
      <c r="L19" s="143" t="s">
        <v>223</v>
      </c>
      <c r="M19" s="100">
        <v>-1.4</v>
      </c>
      <c r="N19" s="143" t="s">
        <v>224</v>
      </c>
      <c r="O19" s="100">
        <v>2</v>
      </c>
      <c r="P19" s="144" t="s">
        <v>225</v>
      </c>
      <c r="Q19" s="104"/>
    </row>
    <row r="20" spans="1:17">
      <c r="A20" s="145"/>
      <c r="B20" s="145" t="s">
        <v>226</v>
      </c>
      <c r="C20" s="146">
        <v>1.0000000000000002</v>
      </c>
      <c r="D20" s="146">
        <f>SUMPRODUCT(C2:C16,D2:D16)+SUM(D17:D19)</f>
        <v>0</v>
      </c>
      <c r="E20" s="146">
        <v>1.0000000000000002</v>
      </c>
      <c r="F20" s="146">
        <f>SUMPRODUCT(E2:E16,F2:F16)+SUM(F17:F19)</f>
        <v>0</v>
      </c>
      <c r="G20" s="146">
        <v>1</v>
      </c>
      <c r="H20" s="147">
        <f>SUMPRODUCT(G2:G16,H2:H16)+SUM(H17:H19)</f>
        <v>0</v>
      </c>
      <c r="I20" s="148"/>
      <c r="J20" s="145"/>
      <c r="K20" s="147"/>
      <c r="L20" s="145"/>
      <c r="M20" s="147"/>
      <c r="N20" s="145"/>
      <c r="O20" s="147"/>
      <c r="P20" s="149"/>
      <c r="Q20" s="150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51"/>
      <c r="K23" s="152"/>
      <c r="L23" s="1"/>
      <c r="M23" s="152"/>
      <c r="N23" s="1"/>
      <c r="O23" s="152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53"/>
      <c r="K24" s="152"/>
      <c r="L24" s="1"/>
      <c r="M24" s="152"/>
      <c r="N24" s="1"/>
      <c r="O24" s="152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51"/>
      <c r="K25" s="152"/>
      <c r="L25" s="1"/>
      <c r="M25" s="152"/>
      <c r="N25" s="1"/>
      <c r="O25" s="152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51"/>
      <c r="K26" s="152"/>
      <c r="L26" s="1"/>
      <c r="M26" s="152"/>
      <c r="N26" s="1"/>
      <c r="O26" s="152"/>
      <c r="P26" s="1"/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51"/>
      <c r="K27" s="152"/>
      <c r="L27" s="1"/>
      <c r="M27" s="152"/>
      <c r="N27" s="1"/>
      <c r="O27" s="152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52"/>
      <c r="L28" s="151"/>
      <c r="M28" s="152"/>
      <c r="N28" s="1"/>
      <c r="O28" s="152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51"/>
      <c r="K29" s="152"/>
      <c r="L29" s="1"/>
      <c r="M29" s="152"/>
      <c r="N29" s="1"/>
      <c r="O29" s="152"/>
      <c r="P29" s="1"/>
      <c r="Q29" s="1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51"/>
      <c r="K30" s="152"/>
      <c r="L30" s="1"/>
      <c r="M30" s="152"/>
      <c r="N30" s="1"/>
      <c r="O30" s="152"/>
      <c r="P30" s="1"/>
      <c r="Q30" s="1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51"/>
      <c r="K31" s="152"/>
      <c r="L31" s="1"/>
      <c r="M31" s="152"/>
      <c r="N31" s="1"/>
      <c r="O31" s="152"/>
      <c r="P31" s="1"/>
      <c r="Q31" s="1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52"/>
      <c r="L32" s="1"/>
      <c r="M32" s="152"/>
      <c r="N32" s="1"/>
      <c r="O32" s="152"/>
      <c r="P32" s="1"/>
      <c r="Q32" s="1"/>
    </row>
    <row r="33" spans="8:15">
      <c r="H33" s="1"/>
      <c r="I33" s="1"/>
      <c r="J33" s="1"/>
      <c r="K33" s="152"/>
      <c r="L33" s="1"/>
      <c r="M33" s="152"/>
      <c r="N33" s="1"/>
      <c r="O33" s="152"/>
    </row>
    <row r="34" spans="8:15">
      <c r="H34" s="154"/>
      <c r="I34" s="155"/>
      <c r="J34" s="1"/>
      <c r="K34" s="152"/>
      <c r="L34" s="1"/>
      <c r="M34" s="152"/>
      <c r="N34" s="1"/>
      <c r="O34" s="152"/>
    </row>
    <row r="35" spans="8:15">
      <c r="H35" s="154"/>
      <c r="I35" s="155"/>
      <c r="J35" s="1"/>
      <c r="K35" s="152"/>
      <c r="L35" s="1"/>
      <c r="M35" s="152"/>
      <c r="N35" s="1"/>
      <c r="O35" s="152"/>
    </row>
    <row r="36" spans="8:15">
      <c r="H36" s="154"/>
      <c r="I36" s="155"/>
      <c r="J36" s="1"/>
      <c r="K36" s="152"/>
      <c r="L36" s="1"/>
      <c r="M36" s="152"/>
      <c r="N36" s="1"/>
      <c r="O36" s="152"/>
    </row>
    <row r="37" spans="8:15">
      <c r="H37" s="154"/>
      <c r="I37" s="155"/>
      <c r="J37" s="1"/>
      <c r="K37" s="152"/>
      <c r="L37" s="151"/>
      <c r="M37" s="152"/>
      <c r="N37" s="1"/>
      <c r="O37" s="152"/>
    </row>
    <row r="38" spans="8:15">
      <c r="H38" s="154"/>
      <c r="I38" s="155"/>
      <c r="J38" s="151"/>
      <c r="K38" s="152"/>
      <c r="L38" s="1"/>
      <c r="M38" s="152"/>
      <c r="N38" s="1"/>
      <c r="O38" s="152"/>
    </row>
    <row r="39" spans="8:15">
      <c r="H39" s="154"/>
      <c r="I39" s="155"/>
      <c r="J39" s="151"/>
      <c r="K39" s="152"/>
      <c r="L39" s="1"/>
      <c r="M39" s="152"/>
      <c r="N39" s="1"/>
      <c r="O39" s="152"/>
    </row>
    <row r="40" spans="8:15">
      <c r="H40" s="154"/>
      <c r="I40" s="155"/>
      <c r="J40" s="1"/>
      <c r="K40" s="1"/>
      <c r="L40" s="1"/>
      <c r="M40" s="152"/>
      <c r="N40" s="1"/>
      <c r="O40" s="1"/>
    </row>
  </sheetData>
  <mergeCells count="6">
    <mergeCell ref="A14:A16"/>
    <mergeCell ref="A17:A18"/>
    <mergeCell ref="I1:P1"/>
    <mergeCell ref="A3:A4"/>
    <mergeCell ref="A5:A11"/>
    <mergeCell ref="A12:A1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000"/>
  <sheetViews>
    <sheetView workbookViewId="0" xr3:uid="{F9CF3CF3-643B-5BE6-8B46-32C596A47465}"/>
  </sheetViews>
  <sheetFormatPr defaultColWidth="14.42578125" defaultRowHeight="15" customHeight="1"/>
  <cols>
    <col min="1" max="1" width="10.7109375" customWidth="1"/>
    <col min="2" max="13" width="7.42578125" customWidth="1"/>
    <col min="14" max="17" width="11" customWidth="1"/>
    <col min="18" max="26" width="10.7109375" customWidth="1"/>
  </cols>
  <sheetData>
    <row r="1" spans="1:17">
      <c r="A1" s="87" t="s">
        <v>227</v>
      </c>
      <c r="B1" s="212" t="s">
        <v>228</v>
      </c>
      <c r="C1" s="211"/>
      <c r="D1" s="211"/>
      <c r="E1" s="204"/>
      <c r="F1" s="212" t="s">
        <v>229</v>
      </c>
      <c r="G1" s="211"/>
      <c r="H1" s="211"/>
      <c r="I1" s="204"/>
      <c r="J1" s="212" t="s">
        <v>230</v>
      </c>
      <c r="K1" s="211"/>
      <c r="L1" s="211"/>
      <c r="M1" s="204"/>
      <c r="N1" s="90"/>
      <c r="O1" s="92"/>
      <c r="P1" s="94"/>
      <c r="Q1" s="95"/>
    </row>
    <row r="2" spans="1:17">
      <c r="B2" s="97" t="s">
        <v>231</v>
      </c>
      <c r="C2" s="95" t="s">
        <v>232</v>
      </c>
      <c r="D2" s="95" t="s">
        <v>233</v>
      </c>
      <c r="E2" s="99" t="s">
        <v>234</v>
      </c>
      <c r="F2" s="97" t="s">
        <v>231</v>
      </c>
      <c r="G2" s="95" t="s">
        <v>232</v>
      </c>
      <c r="H2" s="95" t="s">
        <v>233</v>
      </c>
      <c r="I2" s="99" t="s">
        <v>235</v>
      </c>
      <c r="J2" s="97" t="s">
        <v>231</v>
      </c>
      <c r="K2" s="95" t="s">
        <v>232</v>
      </c>
      <c r="L2" s="95" t="s">
        <v>233</v>
      </c>
      <c r="M2" s="99" t="s">
        <v>236</v>
      </c>
      <c r="N2" s="101" t="s">
        <v>60</v>
      </c>
      <c r="O2" s="194" t="s">
        <v>233</v>
      </c>
      <c r="P2" s="103" t="s">
        <v>237</v>
      </c>
      <c r="Q2" s="103" t="s">
        <v>238</v>
      </c>
    </row>
    <row r="3" spans="1:17">
      <c r="A3" s="90" t="s">
        <v>239</v>
      </c>
      <c r="B3" s="106">
        <f t="shared" ref="B3:D3" si="0">1/3</f>
        <v>0.33333333333333331</v>
      </c>
      <c r="C3" s="110">
        <f t="shared" si="0"/>
        <v>0.33333333333333331</v>
      </c>
      <c r="D3" s="110">
        <f t="shared" si="0"/>
        <v>0.33333333333333331</v>
      </c>
      <c r="E3" s="112">
        <v>0.25</v>
      </c>
      <c r="F3" s="106">
        <f t="shared" ref="F3:H3" si="1">1/3</f>
        <v>0.33333333333333331</v>
      </c>
      <c r="G3" s="110">
        <f t="shared" si="1"/>
        <v>0.33333333333333331</v>
      </c>
      <c r="H3" s="110">
        <f t="shared" si="1"/>
        <v>0.33333333333333331</v>
      </c>
      <c r="I3" s="112">
        <v>0.25</v>
      </c>
      <c r="J3" s="106">
        <f t="shared" ref="J3:L3" si="2">1/3</f>
        <v>0.33333333333333331</v>
      </c>
      <c r="K3" s="110">
        <f t="shared" si="2"/>
        <v>0.33333333333333331</v>
      </c>
      <c r="L3" s="110">
        <f t="shared" si="2"/>
        <v>0.33333333333333331</v>
      </c>
      <c r="M3" s="112">
        <v>0.25</v>
      </c>
      <c r="N3" s="115">
        <v>0.25</v>
      </c>
      <c r="O3" s="116">
        <v>0.6</v>
      </c>
      <c r="P3" s="118">
        <v>0.4</v>
      </c>
      <c r="Q3" s="118">
        <f>SUM(O3:P3)</f>
        <v>1</v>
      </c>
    </row>
    <row r="4" spans="1:17">
      <c r="A4" s="120"/>
      <c r="B4" s="122">
        <f>memoria!D37</f>
        <v>0</v>
      </c>
      <c r="C4" s="124">
        <f>tecnica!D8</f>
        <v>0</v>
      </c>
      <c r="D4" s="127">
        <f>presentacion!D20</f>
        <v>0</v>
      </c>
      <c r="E4" s="130">
        <f>SUMPRODUCT(B3:D3,B4:D4)</f>
        <v>0</v>
      </c>
      <c r="F4" s="122">
        <f>memoria!F37</f>
        <v>0</v>
      </c>
      <c r="G4" s="124">
        <f>tecnica!H8</f>
        <v>0</v>
      </c>
      <c r="H4" s="127">
        <f>presentacion!F20</f>
        <v>0</v>
      </c>
      <c r="I4" s="130">
        <f>SUMPRODUCT(F3:H3,F4:H4)</f>
        <v>0</v>
      </c>
      <c r="J4" s="122">
        <f>memoria!H37</f>
        <v>0</v>
      </c>
      <c r="K4" s="124">
        <f>tecnica!J8</f>
        <v>0</v>
      </c>
      <c r="L4" s="124">
        <f>presentacion!H20</f>
        <v>0</v>
      </c>
      <c r="M4" s="130">
        <f>SUMPRODUCT(J3:L3,J4:L4)</f>
        <v>0</v>
      </c>
      <c r="N4" s="134" t="str">
        <f ca="1">'avance semanal'!K30</f>
        <v>#REF!</v>
      </c>
      <c r="O4" s="137" t="str">
        <f ca="1">SUM(PRODUCT(E3:E4),PRODUCT(I3:I4),PRODUCT(M3:M4),PRODUCT(N3:N4))</f>
        <v>#REF!</v>
      </c>
      <c r="P4" s="130"/>
      <c r="Q4" s="130" t="str">
        <f ca="1">SUMPRODUCT(O3:P3,O4:P4)</f>
        <v>#REF!</v>
      </c>
    </row>
    <row r="5" spans="1:17"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</row>
    <row r="6" spans="1:17"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</row>
    <row r="7" spans="1:17"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</row>
    <row r="8" spans="1:17"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</row>
    <row r="9" spans="1:17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</row>
    <row r="10" spans="1:17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</row>
    <row r="11" spans="1:17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</row>
    <row r="12" spans="1:17"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</row>
    <row r="13" spans="1:17"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</row>
    <row r="14" spans="1:17"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</row>
    <row r="15" spans="1:17"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</row>
    <row r="16" spans="1:17"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</row>
    <row r="17" spans="2:17"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</row>
    <row r="18" spans="2:17"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</row>
    <row r="19" spans="2:17"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</row>
    <row r="20" spans="2:17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</row>
    <row r="21" spans="2:17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</row>
    <row r="22" spans="2:17"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</row>
    <row r="23" spans="2:17"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</row>
    <row r="24" spans="2:17"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</row>
    <row r="25" spans="2:17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</row>
    <row r="26" spans="2:17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</row>
    <row r="27" spans="2:17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</row>
    <row r="28" spans="2:17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</row>
    <row r="29" spans="2:17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2:17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</row>
    <row r="31" spans="2:17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</row>
    <row r="32" spans="2:17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</row>
    <row r="33" spans="2:17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</row>
    <row r="34" spans="2:17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</row>
    <row r="35" spans="2:17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</row>
    <row r="36" spans="2:17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</row>
    <row r="37" spans="2:17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</row>
    <row r="38" spans="2:17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</row>
    <row r="39" spans="2:17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</row>
    <row r="40" spans="2:17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</row>
    <row r="41" spans="2:17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</row>
    <row r="42" spans="2:17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</row>
    <row r="43" spans="2:17"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</row>
    <row r="44" spans="2:17"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</row>
    <row r="45" spans="2:17"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</row>
    <row r="46" spans="2:17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</row>
    <row r="47" spans="2:17"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</row>
    <row r="48" spans="2:17"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</row>
    <row r="49" spans="2:17"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</row>
    <row r="50" spans="2:17"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</row>
    <row r="51" spans="2:17"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</row>
    <row r="52" spans="2:17"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</row>
    <row r="53" spans="2:17"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</row>
    <row r="54" spans="2:17"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</row>
    <row r="55" spans="2:17"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</row>
    <row r="56" spans="2:17"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</row>
    <row r="57" spans="2:17"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</row>
    <row r="58" spans="2:17"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</row>
    <row r="59" spans="2:17"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</row>
    <row r="60" spans="2:17"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</row>
    <row r="61" spans="2:17"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</row>
    <row r="62" spans="2:17"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</row>
    <row r="63" spans="2:17"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</row>
    <row r="64" spans="2:17"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</row>
    <row r="65" spans="2:17"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</row>
    <row r="66" spans="2:17"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</row>
    <row r="67" spans="2:17"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</row>
    <row r="68" spans="2:17"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</row>
    <row r="69" spans="2:17"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</row>
    <row r="70" spans="2:17"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</row>
    <row r="71" spans="2:17"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</row>
    <row r="72" spans="2:17"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</row>
    <row r="73" spans="2:17"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</row>
    <row r="74" spans="2:17"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</row>
    <row r="75" spans="2:17"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</row>
    <row r="76" spans="2:17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</row>
    <row r="77" spans="2:17"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</row>
    <row r="78" spans="2:17"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</row>
    <row r="79" spans="2:17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</row>
    <row r="80" spans="2:17"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</row>
    <row r="81" spans="2:17"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</row>
    <row r="82" spans="2:17"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</row>
    <row r="83" spans="2:17"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</row>
    <row r="84" spans="2:17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</row>
    <row r="85" spans="2:17"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</row>
    <row r="86" spans="2:17"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</row>
    <row r="87" spans="2:17"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</row>
    <row r="88" spans="2:17"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</row>
    <row r="89" spans="2:17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</row>
    <row r="90" spans="2:17"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</row>
    <row r="91" spans="2:17"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</row>
    <row r="92" spans="2:17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</row>
    <row r="93" spans="2:17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2:17"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</row>
    <row r="95" spans="2:17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2:17"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2:17"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2:17"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2:17"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2:17"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2:17"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2:17"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2:17"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2:17"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2:17"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2:17"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2:17"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  <row r="108" spans="2:17"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</row>
    <row r="109" spans="2:17"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</row>
    <row r="110" spans="2:17"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</row>
    <row r="111" spans="2:17"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</row>
    <row r="112" spans="2:17"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</row>
    <row r="113" spans="2:17"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</row>
    <row r="114" spans="2:17"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</row>
    <row r="115" spans="2:17"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</row>
    <row r="116" spans="2:17"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</row>
    <row r="117" spans="2:17"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</row>
    <row r="118" spans="2:17"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</row>
    <row r="119" spans="2:17"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</row>
    <row r="120" spans="2:17"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</row>
    <row r="121" spans="2:17"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</row>
    <row r="122" spans="2:17"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</row>
    <row r="123" spans="2:17"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</row>
    <row r="124" spans="2:17"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</row>
    <row r="125" spans="2:17"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</row>
    <row r="126" spans="2:17"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</row>
    <row r="127" spans="2:17"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</row>
    <row r="128" spans="2:17"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</row>
    <row r="129" spans="2:17"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</row>
    <row r="130" spans="2:17"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</row>
    <row r="131" spans="2:17"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</row>
    <row r="132" spans="2:17"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</row>
    <row r="133" spans="2:17"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</row>
    <row r="134" spans="2:17"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</row>
    <row r="135" spans="2:17"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</row>
    <row r="136" spans="2:17"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</row>
    <row r="137" spans="2:17"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</row>
    <row r="138" spans="2:17"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</row>
    <row r="139" spans="2:17"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</row>
    <row r="140" spans="2:17"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</row>
    <row r="141" spans="2:17"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</row>
    <row r="142" spans="2:17"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</row>
    <row r="143" spans="2:17"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</row>
    <row r="144" spans="2:17"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</row>
    <row r="145" spans="2:17"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</row>
    <row r="146" spans="2:17"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</row>
    <row r="147" spans="2:17"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</row>
    <row r="148" spans="2:17"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</row>
    <row r="149" spans="2:17"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</row>
    <row r="150" spans="2:17"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</row>
    <row r="151" spans="2:17"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</row>
    <row r="152" spans="2:17"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</row>
    <row r="153" spans="2:17"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</row>
    <row r="154" spans="2:17"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</row>
    <row r="155" spans="2:17"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</row>
    <row r="156" spans="2:17"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</row>
    <row r="157" spans="2:17"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</row>
    <row r="158" spans="2:17"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</row>
    <row r="159" spans="2:17"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</row>
    <row r="160" spans="2:17"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</row>
    <row r="161" spans="2:17"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</row>
    <row r="162" spans="2:17"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</row>
    <row r="163" spans="2:17"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</row>
    <row r="164" spans="2:17"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</row>
    <row r="165" spans="2:17"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</row>
    <row r="166" spans="2:17"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</row>
    <row r="167" spans="2:17"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</row>
    <row r="168" spans="2:17"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</row>
    <row r="169" spans="2:17"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</row>
    <row r="170" spans="2:17"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</row>
    <row r="171" spans="2:17"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</row>
    <row r="172" spans="2:17"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</row>
    <row r="173" spans="2:17"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</row>
    <row r="174" spans="2:17"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</row>
    <row r="175" spans="2:17"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2:17"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2:17"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</row>
    <row r="178" spans="2:17"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</row>
    <row r="179" spans="2:17"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</row>
    <row r="180" spans="2:17"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</row>
    <row r="181" spans="2:17"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</row>
    <row r="182" spans="2:17"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</row>
    <row r="183" spans="2:17"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</row>
    <row r="184" spans="2:17"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</row>
    <row r="185" spans="2:17"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</row>
    <row r="186" spans="2:17"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</row>
    <row r="187" spans="2:17"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</row>
    <row r="188" spans="2:17"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</row>
    <row r="189" spans="2:17"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</row>
    <row r="190" spans="2:17"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</row>
    <row r="191" spans="2:17"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</row>
    <row r="192" spans="2:17"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</row>
    <row r="193" spans="2:17"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</row>
    <row r="194" spans="2:17"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</row>
    <row r="195" spans="2:17"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</row>
    <row r="196" spans="2:17"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</row>
    <row r="197" spans="2:17"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</row>
    <row r="198" spans="2:17"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</row>
    <row r="199" spans="2:17"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</row>
    <row r="200" spans="2:17"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</row>
    <row r="201" spans="2:17"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</row>
    <row r="202" spans="2:17"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</row>
    <row r="203" spans="2:17"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</row>
    <row r="204" spans="2:17"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</row>
    <row r="205" spans="2:17"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</row>
    <row r="206" spans="2:17"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</row>
    <row r="207" spans="2:17"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</row>
    <row r="208" spans="2:17"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</row>
    <row r="209" spans="2:17"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</row>
    <row r="210" spans="2:17"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</row>
    <row r="211" spans="2:17"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</row>
    <row r="212" spans="2:17"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</row>
    <row r="213" spans="2:17"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</row>
    <row r="214" spans="2:17"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</row>
    <row r="215" spans="2:17"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</row>
    <row r="216" spans="2:17"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</row>
    <row r="217" spans="2:17"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</row>
    <row r="218" spans="2:17"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</row>
    <row r="219" spans="2:17"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</row>
    <row r="220" spans="2:17"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</row>
    <row r="221" spans="2:17"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2:17"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</row>
    <row r="223" spans="2:17"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</row>
    <row r="224" spans="2:17"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</row>
    <row r="225" spans="2:17"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</row>
    <row r="226" spans="2:17"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</row>
    <row r="227" spans="2:17"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</row>
    <row r="228" spans="2:17"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</row>
    <row r="229" spans="2:17"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</row>
    <row r="230" spans="2:17"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</row>
    <row r="231" spans="2:17"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</row>
    <row r="232" spans="2:17"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</row>
    <row r="233" spans="2:17"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</row>
    <row r="234" spans="2:17"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</row>
    <row r="235" spans="2:17"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</row>
    <row r="236" spans="2:17"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</row>
    <row r="237" spans="2:17"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</row>
    <row r="238" spans="2:17"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</row>
    <row r="239" spans="2:17"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</row>
    <row r="240" spans="2:17"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</row>
    <row r="241" spans="2:17"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</row>
    <row r="242" spans="2:17"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</row>
    <row r="243" spans="2:17"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</row>
    <row r="244" spans="2:17"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</row>
    <row r="245" spans="2:17"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</row>
    <row r="246" spans="2:17"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</row>
    <row r="247" spans="2:17"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</row>
    <row r="248" spans="2:17"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2:17"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</row>
    <row r="250" spans="2:17"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</row>
    <row r="251" spans="2:17"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</row>
    <row r="252" spans="2:17"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</row>
    <row r="253" spans="2:17"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</row>
    <row r="254" spans="2:17"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</row>
    <row r="255" spans="2:17"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</row>
    <row r="256" spans="2:17"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</row>
    <row r="257" spans="2:17"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</row>
    <row r="258" spans="2:17"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</row>
    <row r="259" spans="2:17"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</row>
    <row r="260" spans="2:17"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</row>
    <row r="261" spans="2:17"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</row>
    <row r="262" spans="2:17"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</row>
    <row r="263" spans="2:17"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</row>
    <row r="264" spans="2:17"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</row>
    <row r="265" spans="2:17"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</row>
    <row r="266" spans="2:17"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</row>
    <row r="267" spans="2:17"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</row>
    <row r="268" spans="2:17"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</row>
    <row r="269" spans="2:17"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</row>
    <row r="270" spans="2:17"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</row>
    <row r="271" spans="2:17"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</row>
    <row r="272" spans="2:17"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</row>
    <row r="273" spans="2:17"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</row>
    <row r="274" spans="2:17"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</row>
    <row r="275" spans="2:17"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</row>
    <row r="276" spans="2:17"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</row>
    <row r="277" spans="2:17"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</row>
    <row r="278" spans="2:17"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</row>
    <row r="279" spans="2:17"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</row>
    <row r="280" spans="2:17"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</row>
    <row r="281" spans="2:17"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</row>
    <row r="282" spans="2:17"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</row>
    <row r="283" spans="2:17"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</row>
    <row r="284" spans="2:17"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</row>
    <row r="285" spans="2:17"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</row>
    <row r="286" spans="2:17"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</row>
    <row r="287" spans="2:17"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</row>
    <row r="288" spans="2:17"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</row>
    <row r="289" spans="2:17"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</row>
    <row r="290" spans="2:17"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</row>
    <row r="291" spans="2:17"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</row>
    <row r="292" spans="2:17"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</row>
    <row r="293" spans="2:17"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</row>
    <row r="294" spans="2:17"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</row>
    <row r="295" spans="2:17"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</row>
    <row r="296" spans="2:17"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</row>
    <row r="297" spans="2:17"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</row>
    <row r="298" spans="2:17"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</row>
    <row r="299" spans="2:17"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</row>
    <row r="300" spans="2:17"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</row>
    <row r="301" spans="2:17"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</row>
    <row r="302" spans="2:17"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</row>
    <row r="303" spans="2:17"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</row>
    <row r="304" spans="2:17"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</row>
    <row r="305" spans="2:17"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</row>
    <row r="306" spans="2:17"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</row>
    <row r="307" spans="2:17"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</row>
    <row r="308" spans="2:17"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</row>
    <row r="309" spans="2:17"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</row>
    <row r="310" spans="2:17"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</row>
    <row r="311" spans="2:17"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</row>
    <row r="312" spans="2:17"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</row>
    <row r="313" spans="2:17"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</row>
    <row r="314" spans="2:17"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</row>
    <row r="315" spans="2:17"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</row>
    <row r="316" spans="2:17"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</row>
    <row r="317" spans="2:17"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</row>
    <row r="318" spans="2:17"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</row>
    <row r="319" spans="2:17"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</row>
    <row r="320" spans="2:17"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</row>
    <row r="321" spans="2:17"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</row>
    <row r="322" spans="2:17"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</row>
    <row r="323" spans="2:17"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</row>
    <row r="324" spans="2:17"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</row>
    <row r="325" spans="2:17"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</row>
    <row r="326" spans="2:17"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</row>
    <row r="327" spans="2:17"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</row>
    <row r="328" spans="2:17"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</row>
    <row r="329" spans="2:17"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</row>
    <row r="330" spans="2:17"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</row>
    <row r="331" spans="2:17"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</row>
    <row r="332" spans="2:17"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</row>
    <row r="333" spans="2:17"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</row>
    <row r="334" spans="2:17"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</row>
    <row r="335" spans="2:17"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</row>
    <row r="336" spans="2:17"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</row>
    <row r="337" spans="2:17"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</row>
    <row r="338" spans="2:17"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</row>
    <row r="339" spans="2:17"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</row>
    <row r="340" spans="2:17"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</row>
    <row r="341" spans="2:17"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</row>
    <row r="342" spans="2:17"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</row>
    <row r="343" spans="2:17"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</row>
    <row r="344" spans="2:17"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</row>
    <row r="345" spans="2:17"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</row>
    <row r="346" spans="2:17"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</row>
    <row r="347" spans="2:17"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</row>
    <row r="348" spans="2:17"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</row>
    <row r="349" spans="2:17"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</row>
    <row r="350" spans="2:17"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</row>
    <row r="351" spans="2:17"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</row>
    <row r="352" spans="2:17"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</row>
    <row r="353" spans="2:17"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</row>
    <row r="354" spans="2:17"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</row>
    <row r="355" spans="2:17"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</row>
    <row r="356" spans="2:17"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</row>
    <row r="357" spans="2:17"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</row>
    <row r="358" spans="2:17"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</row>
    <row r="359" spans="2:17"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</row>
    <row r="360" spans="2:17"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</row>
    <row r="361" spans="2:17"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</row>
    <row r="362" spans="2:17"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</row>
    <row r="363" spans="2:17"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</row>
    <row r="364" spans="2:17"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</row>
    <row r="365" spans="2:17"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</row>
    <row r="366" spans="2:17"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</row>
    <row r="367" spans="2:17"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</row>
    <row r="368" spans="2:17"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</row>
    <row r="369" spans="2:17"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</row>
    <row r="370" spans="2:17"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</row>
    <row r="371" spans="2:17"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</row>
    <row r="372" spans="2:17"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</row>
    <row r="373" spans="2:17"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</row>
    <row r="374" spans="2:17"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</row>
    <row r="375" spans="2:17"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</row>
    <row r="376" spans="2:17"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</row>
    <row r="377" spans="2:17"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</row>
    <row r="378" spans="2:17"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</row>
    <row r="379" spans="2:17"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</row>
    <row r="380" spans="2:17"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</row>
    <row r="381" spans="2:17"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</row>
    <row r="382" spans="2:17"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</row>
    <row r="383" spans="2:17"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</row>
    <row r="384" spans="2:17"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</row>
    <row r="385" spans="2:17"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</row>
    <row r="386" spans="2:17"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</row>
    <row r="387" spans="2:17"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</row>
    <row r="388" spans="2:17"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</row>
    <row r="389" spans="2:17"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</row>
    <row r="390" spans="2:17"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</row>
    <row r="391" spans="2:17"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</row>
    <row r="392" spans="2:17"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</row>
    <row r="393" spans="2:17"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</row>
    <row r="394" spans="2:17"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</row>
    <row r="395" spans="2:17"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</row>
    <row r="396" spans="2:17"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</row>
    <row r="397" spans="2:17"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</row>
    <row r="398" spans="2:17"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</row>
    <row r="399" spans="2:17"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</row>
    <row r="400" spans="2:17"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</row>
    <row r="401" spans="2:17"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</row>
    <row r="402" spans="2:17"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</row>
    <row r="403" spans="2:17"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</row>
    <row r="404" spans="2:17"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</row>
    <row r="405" spans="2:17"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</row>
    <row r="406" spans="2:17"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</row>
    <row r="407" spans="2:17"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</row>
    <row r="408" spans="2:17"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</row>
    <row r="409" spans="2:17"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</row>
    <row r="410" spans="2:17"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</row>
    <row r="411" spans="2:17"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</row>
    <row r="412" spans="2:17"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</row>
    <row r="413" spans="2:17"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</row>
    <row r="414" spans="2:17"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</row>
    <row r="415" spans="2:17"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</row>
    <row r="416" spans="2:17"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</row>
    <row r="417" spans="2:17"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</row>
    <row r="418" spans="2:17"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</row>
    <row r="419" spans="2:17"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</row>
    <row r="420" spans="2:17"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</row>
    <row r="421" spans="2:17"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</row>
    <row r="422" spans="2:17"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</row>
    <row r="423" spans="2:17"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</row>
    <row r="424" spans="2:17"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</row>
    <row r="425" spans="2:17"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</row>
    <row r="426" spans="2:17"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</row>
    <row r="427" spans="2:17"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</row>
    <row r="428" spans="2:17"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</row>
    <row r="429" spans="2:17"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</row>
    <row r="430" spans="2:17"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</row>
    <row r="431" spans="2:17"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</row>
    <row r="432" spans="2:17"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</row>
    <row r="433" spans="2:17"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</row>
    <row r="434" spans="2:17"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</row>
    <row r="435" spans="2:17"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</row>
    <row r="436" spans="2:17"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</row>
    <row r="437" spans="2:17"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</row>
    <row r="438" spans="2:17"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</row>
    <row r="439" spans="2:17"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</row>
    <row r="440" spans="2:17"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</row>
    <row r="441" spans="2:17"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</row>
    <row r="442" spans="2:17"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</row>
    <row r="443" spans="2:17"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</row>
    <row r="444" spans="2:17"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</row>
    <row r="445" spans="2:17"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</row>
    <row r="446" spans="2:17"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</row>
    <row r="447" spans="2:17"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</row>
    <row r="448" spans="2:17"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</row>
    <row r="449" spans="2:17"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</row>
    <row r="450" spans="2:17"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</row>
    <row r="451" spans="2:17"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</row>
    <row r="452" spans="2:17"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</row>
    <row r="453" spans="2:17"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</row>
    <row r="454" spans="2:17"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</row>
    <row r="455" spans="2:17"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</row>
    <row r="456" spans="2:17"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</row>
    <row r="457" spans="2:17"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</row>
    <row r="458" spans="2:17"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</row>
    <row r="459" spans="2:17"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</row>
    <row r="460" spans="2:17"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</row>
    <row r="461" spans="2:17"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</row>
    <row r="462" spans="2:17"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</row>
    <row r="463" spans="2:17"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</row>
    <row r="464" spans="2:17"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</row>
    <row r="465" spans="2:17"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</row>
    <row r="466" spans="2:17"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</row>
    <row r="467" spans="2:17"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</row>
    <row r="468" spans="2:17"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</row>
    <row r="469" spans="2:17"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</row>
    <row r="470" spans="2:17"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</row>
    <row r="471" spans="2:17"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</row>
    <row r="472" spans="2:17"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</row>
    <row r="473" spans="2:17"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</row>
    <row r="474" spans="2:17"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</row>
    <row r="475" spans="2:17"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</row>
    <row r="476" spans="2:17"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</row>
    <row r="477" spans="2:17"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</row>
    <row r="478" spans="2:17"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</row>
    <row r="479" spans="2:17"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</row>
    <row r="480" spans="2:17"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</row>
    <row r="481" spans="2:17"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</row>
    <row r="482" spans="2:17"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</row>
    <row r="483" spans="2:17"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</row>
    <row r="484" spans="2:17"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</row>
    <row r="485" spans="2:17"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</row>
    <row r="486" spans="2:17"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</row>
    <row r="487" spans="2:17"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</row>
    <row r="488" spans="2:17"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</row>
    <row r="489" spans="2:17"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</row>
    <row r="490" spans="2:17"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</row>
    <row r="491" spans="2:17"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</row>
    <row r="492" spans="2:17"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</row>
    <row r="493" spans="2:17"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</row>
    <row r="494" spans="2:17"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</row>
    <row r="495" spans="2:17"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</row>
    <row r="496" spans="2:17"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</row>
    <row r="497" spans="2:17"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</row>
    <row r="498" spans="2:17"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</row>
    <row r="499" spans="2:17"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</row>
    <row r="500" spans="2:17"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</row>
    <row r="501" spans="2:17"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</row>
    <row r="502" spans="2:17"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</row>
    <row r="503" spans="2:17"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</row>
    <row r="504" spans="2:17"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</row>
    <row r="505" spans="2:17"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</row>
    <row r="506" spans="2:17"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</row>
    <row r="507" spans="2:17"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</row>
    <row r="508" spans="2:17"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</row>
    <row r="509" spans="2:17"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</row>
    <row r="510" spans="2:17"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</row>
    <row r="511" spans="2:17"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</row>
    <row r="512" spans="2:17"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</row>
    <row r="513" spans="2:17"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</row>
    <row r="514" spans="2:17"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</row>
    <row r="515" spans="2:17"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</row>
    <row r="516" spans="2:17"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</row>
    <row r="517" spans="2:17"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</row>
    <row r="518" spans="2:17"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</row>
    <row r="519" spans="2:17"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</row>
    <row r="520" spans="2:17"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</row>
    <row r="521" spans="2:17"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</row>
    <row r="522" spans="2:17"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</row>
    <row r="523" spans="2:17"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</row>
    <row r="524" spans="2:17"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</row>
    <row r="525" spans="2:17"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</row>
    <row r="526" spans="2:17"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</row>
    <row r="527" spans="2:17"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</row>
    <row r="528" spans="2:17"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</row>
    <row r="529" spans="2:17"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</row>
    <row r="530" spans="2:17"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</row>
    <row r="531" spans="2:17"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</row>
    <row r="532" spans="2:17"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</row>
    <row r="533" spans="2:17"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</row>
    <row r="534" spans="2:17"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</row>
    <row r="535" spans="2:17"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</row>
    <row r="536" spans="2:17"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</row>
    <row r="537" spans="2:17"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</row>
    <row r="538" spans="2:17"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</row>
    <row r="539" spans="2:17"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</row>
    <row r="540" spans="2:17"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</row>
    <row r="541" spans="2:17"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</row>
    <row r="542" spans="2:17"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</row>
    <row r="543" spans="2:17"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</row>
    <row r="544" spans="2:17"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</row>
    <row r="545" spans="2:17"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</row>
    <row r="546" spans="2:17"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</row>
    <row r="547" spans="2:17"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</row>
    <row r="548" spans="2:17"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</row>
    <row r="549" spans="2:17"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</row>
    <row r="550" spans="2:17"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</row>
    <row r="551" spans="2:17"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</row>
    <row r="552" spans="2:17"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</row>
    <row r="553" spans="2:17"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</row>
    <row r="554" spans="2:17"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</row>
    <row r="555" spans="2:17"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</row>
    <row r="556" spans="2:17"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</row>
    <row r="557" spans="2:17"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</row>
    <row r="558" spans="2:17"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</row>
    <row r="559" spans="2:17"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</row>
    <row r="560" spans="2:17"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</row>
    <row r="561" spans="2:17"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</row>
    <row r="562" spans="2:17"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</row>
    <row r="563" spans="2:17"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</row>
    <row r="564" spans="2:17"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</row>
    <row r="565" spans="2:17"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</row>
    <row r="566" spans="2:17"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</row>
    <row r="567" spans="2:17"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</row>
    <row r="568" spans="2:17"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</row>
    <row r="569" spans="2:17"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</row>
    <row r="570" spans="2:17"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</row>
    <row r="571" spans="2:17"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</row>
    <row r="572" spans="2:17"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</row>
    <row r="573" spans="2:17"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</row>
    <row r="574" spans="2:17"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</row>
    <row r="575" spans="2:17"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</row>
    <row r="576" spans="2:17"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</row>
    <row r="577" spans="2:17"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</row>
    <row r="578" spans="2:17"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</row>
    <row r="579" spans="2:17"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</row>
    <row r="580" spans="2:17"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</row>
    <row r="581" spans="2:17"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</row>
    <row r="582" spans="2:17"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</row>
    <row r="583" spans="2:17"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</row>
    <row r="584" spans="2:17"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</row>
    <row r="585" spans="2:17"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</row>
    <row r="586" spans="2:17"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</row>
    <row r="587" spans="2:17"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</row>
    <row r="588" spans="2:17"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</row>
    <row r="589" spans="2:17"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</row>
    <row r="590" spans="2:17"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</row>
    <row r="591" spans="2:17"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</row>
    <row r="592" spans="2:17"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</row>
    <row r="593" spans="2:17"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</row>
    <row r="594" spans="2:17"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</row>
    <row r="595" spans="2:17"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</row>
    <row r="596" spans="2:17"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</row>
    <row r="597" spans="2:17"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</row>
    <row r="598" spans="2:17"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</row>
    <row r="599" spans="2:17"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</row>
    <row r="600" spans="2:17"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</row>
    <row r="601" spans="2:17"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</row>
    <row r="602" spans="2:17"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</row>
    <row r="603" spans="2:17"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</row>
    <row r="604" spans="2:17"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</row>
    <row r="605" spans="2:17"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</row>
    <row r="606" spans="2:17"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</row>
    <row r="607" spans="2:17"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</row>
    <row r="608" spans="2:17"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</row>
    <row r="609" spans="2:17"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</row>
    <row r="610" spans="2:17"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</row>
    <row r="611" spans="2:17"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</row>
    <row r="612" spans="2:17"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</row>
    <row r="613" spans="2:17"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</row>
    <row r="614" spans="2:17"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</row>
    <row r="615" spans="2:17"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</row>
    <row r="616" spans="2:17"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</row>
    <row r="617" spans="2:17"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</row>
    <row r="618" spans="2:17"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</row>
    <row r="619" spans="2:17"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</row>
    <row r="620" spans="2:17"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</row>
    <row r="621" spans="2:17"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</row>
    <row r="622" spans="2:17"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</row>
    <row r="623" spans="2:17"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</row>
    <row r="624" spans="2:17"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</row>
    <row r="625" spans="2:17"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</row>
    <row r="626" spans="2:17"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</row>
    <row r="627" spans="2:17"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</row>
    <row r="628" spans="2:17"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</row>
    <row r="629" spans="2:17"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</row>
    <row r="630" spans="2:17"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</row>
    <row r="631" spans="2:17"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</row>
    <row r="632" spans="2:17"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</row>
    <row r="633" spans="2:17"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</row>
    <row r="634" spans="2:17"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</row>
    <row r="635" spans="2:17"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</row>
    <row r="636" spans="2:17"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</row>
    <row r="637" spans="2:17"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</row>
    <row r="638" spans="2:17"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</row>
    <row r="639" spans="2:17"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</row>
    <row r="640" spans="2:17"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</row>
    <row r="641" spans="2:17"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</row>
    <row r="642" spans="2:17"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</row>
    <row r="643" spans="2:17"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</row>
    <row r="644" spans="2:17"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</row>
    <row r="645" spans="2:17"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</row>
    <row r="646" spans="2:17"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</row>
    <row r="647" spans="2:17"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</row>
    <row r="648" spans="2:17"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</row>
    <row r="649" spans="2:17"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</row>
    <row r="650" spans="2:17"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</row>
    <row r="651" spans="2:17"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</row>
    <row r="652" spans="2:17"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</row>
    <row r="653" spans="2:17"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</row>
    <row r="654" spans="2:17"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</row>
    <row r="655" spans="2:17"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</row>
    <row r="656" spans="2:17"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</row>
    <row r="657" spans="2:17"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</row>
    <row r="658" spans="2:17"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</row>
    <row r="659" spans="2:17"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</row>
    <row r="660" spans="2:17"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</row>
    <row r="661" spans="2:17"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</row>
    <row r="662" spans="2:17"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</row>
    <row r="663" spans="2:17"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</row>
    <row r="664" spans="2:17"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</row>
    <row r="665" spans="2:17"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</row>
    <row r="666" spans="2:17"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</row>
    <row r="667" spans="2:17"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</row>
    <row r="668" spans="2:17"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</row>
    <row r="669" spans="2:17"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</row>
    <row r="670" spans="2:17"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</row>
    <row r="671" spans="2:17"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</row>
    <row r="672" spans="2:17"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</row>
    <row r="673" spans="2:17"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</row>
    <row r="674" spans="2:17"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</row>
    <row r="675" spans="2:17"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</row>
    <row r="676" spans="2:17"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</row>
    <row r="677" spans="2:17"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</row>
    <row r="678" spans="2:17"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</row>
    <row r="679" spans="2:17"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</row>
    <row r="680" spans="2:17"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</row>
    <row r="681" spans="2:17"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</row>
    <row r="682" spans="2:17"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</row>
    <row r="683" spans="2:17"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</row>
    <row r="684" spans="2:17"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</row>
    <row r="685" spans="2:17"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</row>
    <row r="686" spans="2:17"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</row>
    <row r="687" spans="2:17"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</row>
    <row r="688" spans="2:17"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</row>
    <row r="689" spans="2:17"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</row>
    <row r="690" spans="2:17"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</row>
    <row r="691" spans="2:17"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</row>
    <row r="692" spans="2:17"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</row>
    <row r="693" spans="2:17"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</row>
    <row r="694" spans="2:17"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</row>
    <row r="695" spans="2:17"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</row>
    <row r="696" spans="2:17"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</row>
    <row r="697" spans="2:17"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</row>
    <row r="698" spans="2:17"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</row>
    <row r="699" spans="2:17"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</row>
    <row r="700" spans="2:17"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</row>
    <row r="701" spans="2:17"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</row>
    <row r="702" spans="2:17"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</row>
    <row r="703" spans="2:17"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</row>
    <row r="704" spans="2:17"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</row>
    <row r="705" spans="2:17"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</row>
    <row r="706" spans="2:17"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</row>
    <row r="707" spans="2:17"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</row>
    <row r="708" spans="2:17"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</row>
    <row r="709" spans="2:17"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</row>
    <row r="710" spans="2:17"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</row>
    <row r="711" spans="2:17"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</row>
    <row r="712" spans="2:17"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</row>
    <row r="713" spans="2:17"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</row>
    <row r="714" spans="2:17"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</row>
    <row r="715" spans="2:17"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</row>
    <row r="716" spans="2:17"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</row>
    <row r="717" spans="2:17"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</row>
    <row r="718" spans="2:17"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</row>
    <row r="719" spans="2:17"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</row>
    <row r="720" spans="2:17"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</row>
    <row r="721" spans="2:17"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</row>
    <row r="722" spans="2:17"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</row>
    <row r="723" spans="2:17"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</row>
    <row r="724" spans="2:17"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</row>
    <row r="725" spans="2:17"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</row>
    <row r="726" spans="2:17"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</row>
    <row r="727" spans="2:17"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</row>
    <row r="728" spans="2:17"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</row>
    <row r="729" spans="2:17"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</row>
    <row r="730" spans="2:17"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</row>
    <row r="731" spans="2:17"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</row>
    <row r="732" spans="2:17"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</row>
    <row r="733" spans="2:17"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</row>
    <row r="734" spans="2:17"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</row>
    <row r="735" spans="2:17"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</row>
    <row r="736" spans="2:17"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</row>
    <row r="737" spans="2:17"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</row>
    <row r="738" spans="2:17"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</row>
    <row r="739" spans="2:17"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</row>
    <row r="740" spans="2:17"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</row>
    <row r="741" spans="2:17"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</row>
    <row r="742" spans="2:17"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</row>
    <row r="743" spans="2:17"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</row>
    <row r="744" spans="2:17"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</row>
    <row r="745" spans="2:17"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</row>
    <row r="746" spans="2:17"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</row>
    <row r="747" spans="2:17"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</row>
    <row r="748" spans="2:17"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</row>
    <row r="749" spans="2:17"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</row>
    <row r="750" spans="2:17"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</row>
    <row r="751" spans="2:17"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</row>
    <row r="752" spans="2:17"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</row>
    <row r="753" spans="2:17"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</row>
    <row r="754" spans="2:17"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</row>
    <row r="755" spans="2:17"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</row>
    <row r="756" spans="2:17"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</row>
    <row r="757" spans="2:17"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</row>
    <row r="758" spans="2:17"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</row>
    <row r="759" spans="2:17"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</row>
    <row r="760" spans="2:17"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</row>
    <row r="761" spans="2:17"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</row>
    <row r="762" spans="2:17"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</row>
    <row r="763" spans="2:17"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</row>
    <row r="764" spans="2:17"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</row>
    <row r="765" spans="2:17"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</row>
    <row r="766" spans="2:17"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</row>
    <row r="767" spans="2:17"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</row>
    <row r="768" spans="2:17"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</row>
    <row r="769" spans="2:17"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</row>
    <row r="770" spans="2:17"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</row>
    <row r="771" spans="2:17"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</row>
    <row r="772" spans="2:17"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</row>
    <row r="773" spans="2:17"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</row>
    <row r="774" spans="2:17"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</row>
    <row r="775" spans="2:17"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</row>
    <row r="776" spans="2:17"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</row>
    <row r="777" spans="2:17"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</row>
    <row r="778" spans="2:17"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</row>
    <row r="779" spans="2:17"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</row>
    <row r="780" spans="2:17"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</row>
    <row r="781" spans="2:17"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</row>
    <row r="782" spans="2:17"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</row>
    <row r="783" spans="2:17"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</row>
    <row r="784" spans="2:17"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</row>
    <row r="785" spans="2:17"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</row>
    <row r="786" spans="2:17"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</row>
    <row r="787" spans="2:17"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</row>
    <row r="788" spans="2:17"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</row>
    <row r="789" spans="2:17"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</row>
    <row r="790" spans="2:17"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</row>
    <row r="791" spans="2:17"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</row>
    <row r="792" spans="2:17"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</row>
    <row r="793" spans="2:17"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</row>
    <row r="794" spans="2:17"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</row>
    <row r="795" spans="2:17"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</row>
    <row r="796" spans="2:17"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</row>
    <row r="797" spans="2:17"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</row>
    <row r="798" spans="2:17"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</row>
    <row r="799" spans="2:17"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</row>
    <row r="800" spans="2:17"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</row>
    <row r="801" spans="2:17"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</row>
    <row r="802" spans="2:17"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</row>
    <row r="803" spans="2:17"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</row>
    <row r="804" spans="2:17"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</row>
    <row r="805" spans="2:17"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</row>
    <row r="806" spans="2:17"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</row>
    <row r="807" spans="2:17"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</row>
    <row r="808" spans="2:17"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</row>
    <row r="809" spans="2:17"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</row>
    <row r="810" spans="2:17"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</row>
    <row r="811" spans="2:17"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</row>
    <row r="812" spans="2:17"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</row>
    <row r="813" spans="2:17"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</row>
    <row r="814" spans="2:17"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</row>
    <row r="815" spans="2:17"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</row>
    <row r="816" spans="2:17"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</row>
    <row r="817" spans="2:17"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</row>
    <row r="818" spans="2:17"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</row>
    <row r="819" spans="2:17"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</row>
    <row r="820" spans="2:17"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</row>
    <row r="821" spans="2:17"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</row>
    <row r="822" spans="2:17"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</row>
    <row r="823" spans="2:17"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</row>
    <row r="824" spans="2:17"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</row>
    <row r="825" spans="2:17"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</row>
    <row r="826" spans="2:17"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</row>
    <row r="827" spans="2:17"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</row>
    <row r="828" spans="2:17"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</row>
    <row r="829" spans="2:17"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</row>
    <row r="830" spans="2:17"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</row>
    <row r="831" spans="2:17"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</row>
    <row r="832" spans="2:17"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</row>
    <row r="833" spans="2:17"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</row>
    <row r="834" spans="2:17"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</row>
    <row r="835" spans="2:17"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</row>
    <row r="836" spans="2:17"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</row>
    <row r="837" spans="2:17"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</row>
    <row r="838" spans="2:17"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</row>
    <row r="839" spans="2:17"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</row>
    <row r="840" spans="2:17"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</row>
    <row r="841" spans="2:17"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</row>
    <row r="842" spans="2:17"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</row>
    <row r="843" spans="2:17"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</row>
    <row r="844" spans="2:17"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</row>
    <row r="845" spans="2:17"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</row>
    <row r="846" spans="2:17"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</row>
    <row r="847" spans="2:17"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</row>
    <row r="848" spans="2:17"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</row>
    <row r="849" spans="2:17"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</row>
    <row r="850" spans="2:17"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</row>
    <row r="851" spans="2:17"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</row>
    <row r="852" spans="2:17"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</row>
    <row r="853" spans="2:17"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</row>
    <row r="854" spans="2:17"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</row>
    <row r="855" spans="2:17"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</row>
    <row r="856" spans="2:17"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</row>
    <row r="857" spans="2:17"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</row>
    <row r="858" spans="2:17"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</row>
    <row r="859" spans="2:17"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</row>
    <row r="860" spans="2:17"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</row>
    <row r="861" spans="2:17"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</row>
    <row r="862" spans="2:17"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</row>
    <row r="863" spans="2:17"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</row>
    <row r="864" spans="2:17"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</row>
    <row r="865" spans="2:17"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</row>
    <row r="866" spans="2:17"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</row>
    <row r="867" spans="2:17"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</row>
    <row r="868" spans="2:17"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</row>
    <row r="869" spans="2:17"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</row>
    <row r="870" spans="2:17"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</row>
    <row r="871" spans="2:17"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</row>
    <row r="872" spans="2:17"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</row>
    <row r="873" spans="2:17"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</row>
    <row r="874" spans="2:17"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</row>
    <row r="875" spans="2:17"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</row>
    <row r="876" spans="2:17"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</row>
    <row r="877" spans="2:17"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</row>
    <row r="878" spans="2:17"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</row>
    <row r="879" spans="2:17"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</row>
    <row r="880" spans="2:17"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</row>
    <row r="881" spans="2:17"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</row>
    <row r="882" spans="2:17"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</row>
    <row r="883" spans="2:17"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</row>
    <row r="884" spans="2:17"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</row>
    <row r="885" spans="2:17"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</row>
    <row r="886" spans="2:17"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</row>
    <row r="887" spans="2:17"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</row>
    <row r="888" spans="2:17"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</row>
    <row r="889" spans="2:17"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</row>
    <row r="890" spans="2:17"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</row>
    <row r="891" spans="2:17"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</row>
    <row r="892" spans="2:17"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</row>
    <row r="893" spans="2:17"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</row>
    <row r="894" spans="2:17"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</row>
    <row r="895" spans="2:17"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</row>
    <row r="896" spans="2:17"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</row>
    <row r="897" spans="2:17"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</row>
    <row r="898" spans="2:17"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</row>
    <row r="899" spans="2:17"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</row>
    <row r="900" spans="2:17"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</row>
    <row r="901" spans="2:17"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</row>
    <row r="902" spans="2:17"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</row>
    <row r="903" spans="2:17"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</row>
    <row r="904" spans="2:17"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</row>
    <row r="905" spans="2:17"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</row>
    <row r="906" spans="2:17"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</row>
    <row r="907" spans="2:17"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</row>
    <row r="908" spans="2:17"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</row>
    <row r="909" spans="2:17"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</row>
    <row r="910" spans="2:17"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</row>
    <row r="911" spans="2:17"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</row>
    <row r="912" spans="2:17"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</row>
    <row r="913" spans="2:17"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</row>
    <row r="914" spans="2:17"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</row>
    <row r="915" spans="2:17"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</row>
    <row r="916" spans="2:17"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</row>
    <row r="917" spans="2:17"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</row>
    <row r="918" spans="2:17"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</row>
    <row r="919" spans="2:17"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</row>
    <row r="920" spans="2:17"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</row>
    <row r="921" spans="2:17"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</row>
    <row r="922" spans="2:17"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</row>
    <row r="923" spans="2:17"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</row>
    <row r="924" spans="2:17"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</row>
    <row r="925" spans="2:17"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</row>
    <row r="926" spans="2:17"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</row>
    <row r="927" spans="2:17"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</row>
    <row r="928" spans="2:17"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</row>
    <row r="929" spans="2:17"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</row>
    <row r="930" spans="2:17"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</row>
    <row r="931" spans="2:17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</row>
    <row r="933" spans="2:17"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</row>
    <row r="934" spans="2:17"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</row>
    <row r="935" spans="2:17"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</row>
    <row r="936" spans="2:17"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</row>
    <row r="937" spans="2:17"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</row>
    <row r="938" spans="2:17"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</row>
    <row r="939" spans="2:17"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</row>
    <row r="940" spans="2:17"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</row>
    <row r="941" spans="2:17"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</row>
    <row r="942" spans="2:17"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</row>
    <row r="943" spans="2:17"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</row>
    <row r="944" spans="2:17"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</row>
    <row r="945" spans="2:17"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</row>
    <row r="946" spans="2:17"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</row>
    <row r="947" spans="2:17"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</row>
    <row r="948" spans="2:17"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</row>
    <row r="949" spans="2:17"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</row>
    <row r="950" spans="2:17"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</row>
    <row r="951" spans="2:17"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</row>
    <row r="952" spans="2:17"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</row>
    <row r="953" spans="2:17"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</row>
    <row r="954" spans="2:17"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</row>
    <row r="955" spans="2:17"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</row>
    <row r="956" spans="2:17"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</row>
    <row r="957" spans="2:17"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</row>
    <row r="958" spans="2:17"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</row>
    <row r="959" spans="2:17"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</row>
    <row r="960" spans="2:17"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</row>
    <row r="961" spans="2:17"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</row>
    <row r="962" spans="2:17"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</row>
    <row r="963" spans="2:17"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</row>
    <row r="964" spans="2:17"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</row>
    <row r="965" spans="2:17"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</row>
    <row r="966" spans="2:17"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</row>
    <row r="967" spans="2:17"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</row>
    <row r="968" spans="2:17"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</row>
    <row r="969" spans="2:17"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</row>
    <row r="970" spans="2:17"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</row>
    <row r="971" spans="2:17"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</row>
    <row r="972" spans="2:17"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</row>
    <row r="973" spans="2:17"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</row>
    <row r="974" spans="2:17"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</row>
    <row r="975" spans="2:17"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</row>
    <row r="976" spans="2:17"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</row>
    <row r="977" spans="2:17"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</row>
    <row r="978" spans="2:17"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</row>
    <row r="979" spans="2:17"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</row>
    <row r="980" spans="2:17"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</row>
    <row r="981" spans="2:17"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</row>
    <row r="982" spans="2:17"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</row>
    <row r="983" spans="2:17"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</row>
    <row r="984" spans="2:17"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</row>
    <row r="985" spans="2:17"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</row>
    <row r="986" spans="2:17"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</row>
    <row r="987" spans="2:17"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</row>
    <row r="988" spans="2:17"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</row>
    <row r="989" spans="2:17"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</row>
    <row r="990" spans="2:17"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</row>
    <row r="991" spans="2:17"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</row>
    <row r="992" spans="2:17"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</row>
    <row r="993" spans="2:17"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</row>
    <row r="994" spans="2:17"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</row>
    <row r="995" spans="2:17"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</row>
    <row r="996" spans="2:17"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</row>
    <row r="997" spans="2:17"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</row>
    <row r="998" spans="2:17"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</row>
    <row r="999" spans="2:17"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</row>
    <row r="1000" spans="2:17"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</row>
  </sheetData>
  <mergeCells count="3">
    <mergeCell ref="B1:E1"/>
    <mergeCell ref="F1:I1"/>
    <mergeCell ref="J1:M1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A38803D03E2141BB3B87BAB3886C34" ma:contentTypeVersion="7" ma:contentTypeDescription="Create a new document." ma:contentTypeScope="" ma:versionID="b46c5cb6469ce0da3a8d76aea6647ac4">
  <xsd:schema xmlns:xsd="http://www.w3.org/2001/XMLSchema" xmlns:xs="http://www.w3.org/2001/XMLSchema" xmlns:p="http://schemas.microsoft.com/office/2006/metadata/properties" xmlns:ns2="44056669-a1ae-4e7d-b843-e3836cc27868" xmlns:ns3="fe48468c-f857-460d-b11e-104cdac4dd3c" targetNamespace="http://schemas.microsoft.com/office/2006/metadata/properties" ma:root="true" ma:fieldsID="0d8b452c6a9c2e2cea5a57719df0f794" ns2:_="" ns3:_="">
    <xsd:import namespace="44056669-a1ae-4e7d-b843-e3836cc27868"/>
    <xsd:import namespace="fe48468c-f857-460d-b11e-104cdac4dd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056669-a1ae-4e7d-b843-e3836cc27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8468c-f857-460d-b11e-104cdac4dd3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F732B6-EED7-4DA4-BF9E-4D9F58AF72B8}"/>
</file>

<file path=customXml/itemProps2.xml><?xml version="1.0" encoding="utf-8"?>
<ds:datastoreItem xmlns:ds="http://schemas.openxmlformats.org/officeDocument/2006/customXml" ds:itemID="{9A049930-902B-45CC-9282-0A33938F8791}"/>
</file>

<file path=customXml/itemProps3.xml><?xml version="1.0" encoding="utf-8"?>
<ds:datastoreItem xmlns:ds="http://schemas.openxmlformats.org/officeDocument/2006/customXml" ds:itemID="{9EF986C3-36DB-4961-826D-15685E497B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GONZALEZ CATALAN, SARITA D.</cp:lastModifiedBy>
  <cp:revision/>
  <dcterms:created xsi:type="dcterms:W3CDTF">2019-03-18T16:04:38Z</dcterms:created>
  <dcterms:modified xsi:type="dcterms:W3CDTF">2019-04-11T18:27:50Z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0x01010044A38803D03E2141BB3B87BAB3886C34</vt:lpwstr>
  </property>
  <property fmtid="{D5CDD505-2E9C-101B-9397-08002B2CF9AE}" pid="3" name="AuthorIds_UIVersion_1024">
    <vt:lpwstr>6</vt:lpwstr>
  </property>
  <property fmtid="{D5CDD505-2E9C-101B-9397-08002B2CF9AE}" pid="4" name="AuthorIds_UIVersion_2560">
    <vt:lpwstr>17</vt:lpwstr>
  </property>
</Properties>
</file>