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Leona\Downloads\"/>
    </mc:Choice>
  </mc:AlternateContent>
  <xr:revisionPtr revIDLastSave="0" documentId="13_ncr:1_{652BB518-D0C7-4EE0-AC4B-72E6B6C687B0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Principal" sheetId="3" r:id="rId1"/>
    <sheet name="ChatGPT" sheetId="4" r:id="rId2"/>
    <sheet name="Total_de_acoes" sheetId="5" r:id="rId3"/>
    <sheet name="Ticker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2" i="3" l="1"/>
  <c r="AG82" i="3"/>
  <c r="AC82" i="3"/>
  <c r="AD82" i="3" s="1"/>
  <c r="Y82" i="3"/>
  <c r="Z82" i="3" s="1"/>
  <c r="AA82" i="3" s="1"/>
  <c r="AB82" i="3" s="1"/>
  <c r="V82" i="3"/>
  <c r="U82" i="3"/>
  <c r="Q82" i="3"/>
  <c r="S82" i="3" s="1"/>
  <c r="T82" i="3" s="1"/>
  <c r="N82" i="3"/>
  <c r="M82" i="3"/>
  <c r="O82" i="3" s="1"/>
  <c r="P82" i="3" s="1"/>
  <c r="L82" i="3"/>
  <c r="AG81" i="3"/>
  <c r="AH81" i="3" s="1"/>
  <c r="AI81" i="3" s="1"/>
  <c r="AJ81" i="3" s="1"/>
  <c r="AC81" i="3"/>
  <c r="AD81" i="3" s="1"/>
  <c r="Z81" i="3"/>
  <c r="AA81" i="3" s="1"/>
  <c r="AB81" i="3" s="1"/>
  <c r="Y81" i="3"/>
  <c r="U81" i="3"/>
  <c r="V81" i="3" s="1"/>
  <c r="Q81" i="3"/>
  <c r="O81" i="3"/>
  <c r="P81" i="3" s="1"/>
  <c r="N81" i="3"/>
  <c r="M81" i="3"/>
  <c r="L81" i="3"/>
  <c r="AH80" i="3"/>
  <c r="AI80" i="3" s="1"/>
  <c r="AJ80" i="3" s="1"/>
  <c r="AG80" i="3"/>
  <c r="AD80" i="3"/>
  <c r="AE80" i="3" s="1"/>
  <c r="AF80" i="3" s="1"/>
  <c r="AC80" i="3"/>
  <c r="AA80" i="3"/>
  <c r="AB80" i="3" s="1"/>
  <c r="Z80" i="3"/>
  <c r="Y80" i="3"/>
  <c r="V80" i="3"/>
  <c r="W80" i="3" s="1"/>
  <c r="X80" i="3" s="1"/>
  <c r="U80" i="3"/>
  <c r="S80" i="3"/>
  <c r="T80" i="3" s="1"/>
  <c r="R80" i="3"/>
  <c r="Q80" i="3"/>
  <c r="P80" i="3"/>
  <c r="O80" i="3"/>
  <c r="N80" i="3"/>
  <c r="L80" i="3"/>
  <c r="M80" i="3" s="1"/>
  <c r="AG79" i="3"/>
  <c r="AH79" i="3" s="1"/>
  <c r="AI79" i="3" s="1"/>
  <c r="AJ79" i="3" s="1"/>
  <c r="AC79" i="3"/>
  <c r="AD79" i="3" s="1"/>
  <c r="AE79" i="3" s="1"/>
  <c r="AF79" i="3" s="1"/>
  <c r="AB79" i="3"/>
  <c r="Y79" i="3"/>
  <c r="Z79" i="3" s="1"/>
  <c r="AA79" i="3" s="1"/>
  <c r="U79" i="3"/>
  <c r="V79" i="3" s="1"/>
  <c r="W79" i="3" s="1"/>
  <c r="X79" i="3" s="1"/>
  <c r="Q79" i="3"/>
  <c r="R79" i="3" s="1"/>
  <c r="P79" i="3"/>
  <c r="O79" i="3"/>
  <c r="N79" i="3"/>
  <c r="M79" i="3"/>
  <c r="L79" i="3"/>
  <c r="AG78" i="3"/>
  <c r="AH78" i="3" s="1"/>
  <c r="AI78" i="3" s="1"/>
  <c r="AJ78" i="3" s="1"/>
  <c r="AF78" i="3"/>
  <c r="AD78" i="3"/>
  <c r="AE78" i="3" s="1"/>
  <c r="AC78" i="3"/>
  <c r="AB78" i="3"/>
  <c r="AA78" i="3"/>
  <c r="Z78" i="3"/>
  <c r="Y78" i="3"/>
  <c r="U78" i="3"/>
  <c r="V78" i="3" s="1"/>
  <c r="W78" i="3" s="1"/>
  <c r="X78" i="3" s="1"/>
  <c r="Q78" i="3"/>
  <c r="N78" i="3"/>
  <c r="L78" i="3"/>
  <c r="M78" i="3" s="1"/>
  <c r="O78" i="3" s="1"/>
  <c r="P78" i="3" s="1"/>
  <c r="AG77" i="3"/>
  <c r="AH77" i="3" s="1"/>
  <c r="AI77" i="3" s="1"/>
  <c r="AJ77" i="3" s="1"/>
  <c r="AD77" i="3"/>
  <c r="AE77" i="3" s="1"/>
  <c r="AF77" i="3" s="1"/>
  <c r="AC77" i="3"/>
  <c r="Y77" i="3"/>
  <c r="Z77" i="3" s="1"/>
  <c r="AA77" i="3" s="1"/>
  <c r="AB77" i="3" s="1"/>
  <c r="V77" i="3"/>
  <c r="W77" i="3" s="1"/>
  <c r="X77" i="3" s="1"/>
  <c r="U77" i="3"/>
  <c r="S77" i="3"/>
  <c r="T77" i="3" s="1"/>
  <c r="R77" i="3"/>
  <c r="Q77" i="3"/>
  <c r="P77" i="3"/>
  <c r="O77" i="3"/>
  <c r="N77" i="3"/>
  <c r="M77" i="3"/>
  <c r="L77" i="3"/>
  <c r="AH76" i="3"/>
  <c r="AI76" i="3" s="1"/>
  <c r="AJ76" i="3" s="1"/>
  <c r="AG76" i="3"/>
  <c r="AE76" i="3"/>
  <c r="AF76" i="3" s="1"/>
  <c r="AD76" i="3"/>
  <c r="AC76" i="3"/>
  <c r="AA76" i="3"/>
  <c r="AB76" i="3" s="1"/>
  <c r="Z76" i="3"/>
  <c r="Y76" i="3"/>
  <c r="V76" i="3"/>
  <c r="W76" i="3" s="1"/>
  <c r="X76" i="3" s="1"/>
  <c r="U76" i="3"/>
  <c r="S76" i="3"/>
  <c r="T76" i="3" s="1"/>
  <c r="R76" i="3"/>
  <c r="Q76" i="3"/>
  <c r="N76" i="3"/>
  <c r="L76" i="3"/>
  <c r="M76" i="3" s="1"/>
  <c r="O76" i="3" s="1"/>
  <c r="P76" i="3" s="1"/>
  <c r="AG75" i="3"/>
  <c r="AH75" i="3" s="1"/>
  <c r="AI75" i="3" s="1"/>
  <c r="AJ75" i="3" s="1"/>
  <c r="AF75" i="3"/>
  <c r="AE75" i="3"/>
  <c r="AD75" i="3"/>
  <c r="AC75" i="3"/>
  <c r="Y75" i="3"/>
  <c r="Z75" i="3" s="1"/>
  <c r="AA75" i="3" s="1"/>
  <c r="AB75" i="3" s="1"/>
  <c r="U75" i="3"/>
  <c r="V75" i="3" s="1"/>
  <c r="W75" i="3" s="1"/>
  <c r="X75" i="3" s="1"/>
  <c r="T75" i="3"/>
  <c r="S75" i="3"/>
  <c r="R75" i="3"/>
  <c r="Q75" i="3"/>
  <c r="N75" i="3"/>
  <c r="L75" i="3"/>
  <c r="M75" i="3" s="1"/>
  <c r="O75" i="3" s="1"/>
  <c r="P75" i="3" s="1"/>
  <c r="AG74" i="3"/>
  <c r="AH74" i="3" s="1"/>
  <c r="AI74" i="3" s="1"/>
  <c r="AJ74" i="3" s="1"/>
  <c r="AF74" i="3"/>
  <c r="AE74" i="3"/>
  <c r="AD74" i="3"/>
  <c r="AC74" i="3"/>
  <c r="Y74" i="3"/>
  <c r="Z74" i="3" s="1"/>
  <c r="AA74" i="3" s="1"/>
  <c r="AB74" i="3" s="1"/>
  <c r="V74" i="3"/>
  <c r="W74" i="3" s="1"/>
  <c r="X74" i="3" s="1"/>
  <c r="U74" i="3"/>
  <c r="S74" i="3"/>
  <c r="T74" i="3" s="1"/>
  <c r="R74" i="3"/>
  <c r="Q74" i="3"/>
  <c r="N74" i="3"/>
  <c r="L74" i="3"/>
  <c r="M74" i="3" s="1"/>
  <c r="O74" i="3" s="1"/>
  <c r="P74" i="3" s="1"/>
  <c r="AH73" i="3"/>
  <c r="AI73" i="3" s="1"/>
  <c r="AJ73" i="3" s="1"/>
  <c r="AG73" i="3"/>
  <c r="AD73" i="3"/>
  <c r="AC73" i="3"/>
  <c r="Y73" i="3"/>
  <c r="Z73" i="3" s="1"/>
  <c r="AA73" i="3" s="1"/>
  <c r="AB73" i="3" s="1"/>
  <c r="W73" i="3"/>
  <c r="X73" i="3" s="1"/>
  <c r="V73" i="3"/>
  <c r="U73" i="3"/>
  <c r="T73" i="3"/>
  <c r="S73" i="3"/>
  <c r="R73" i="3"/>
  <c r="Q73" i="3"/>
  <c r="N73" i="3"/>
  <c r="AE73" i="3" s="1"/>
  <c r="AF73" i="3" s="1"/>
  <c r="M73" i="3"/>
  <c r="O73" i="3" s="1"/>
  <c r="P73" i="3" s="1"/>
  <c r="L73" i="3"/>
  <c r="AG72" i="3"/>
  <c r="AH72" i="3" s="1"/>
  <c r="AI72" i="3" s="1"/>
  <c r="AJ72" i="3" s="1"/>
  <c r="AD72" i="3"/>
  <c r="AC72" i="3"/>
  <c r="Z72" i="3"/>
  <c r="AA72" i="3" s="1"/>
  <c r="AB72" i="3" s="1"/>
  <c r="Y72" i="3"/>
  <c r="U72" i="3"/>
  <c r="V72" i="3" s="1"/>
  <c r="W72" i="3" s="1"/>
  <c r="X72" i="3" s="1"/>
  <c r="S72" i="3"/>
  <c r="T72" i="3" s="1"/>
  <c r="R72" i="3"/>
  <c r="Q72" i="3"/>
  <c r="O72" i="3"/>
  <c r="P72" i="3" s="1"/>
  <c r="N72" i="3"/>
  <c r="AE72" i="3" s="1"/>
  <c r="AF72" i="3" s="1"/>
  <c r="L72" i="3"/>
  <c r="M72" i="3" s="1"/>
  <c r="AH71" i="3"/>
  <c r="AI71" i="3" s="1"/>
  <c r="AJ71" i="3" s="1"/>
  <c r="AG71" i="3"/>
  <c r="AD71" i="3"/>
  <c r="AC71" i="3"/>
  <c r="AA71" i="3"/>
  <c r="AB71" i="3" s="1"/>
  <c r="Y71" i="3"/>
  <c r="Z71" i="3" s="1"/>
  <c r="V71" i="3"/>
  <c r="W71" i="3" s="1"/>
  <c r="X71" i="3" s="1"/>
  <c r="U71" i="3"/>
  <c r="T71" i="3"/>
  <c r="S71" i="3"/>
  <c r="R71" i="3"/>
  <c r="Q71" i="3"/>
  <c r="P71" i="3"/>
  <c r="N71" i="3"/>
  <c r="AE71" i="3" s="1"/>
  <c r="AF71" i="3" s="1"/>
  <c r="M71" i="3"/>
  <c r="O71" i="3" s="1"/>
  <c r="L71" i="3"/>
  <c r="AG70" i="3"/>
  <c r="AH70" i="3" s="1"/>
  <c r="AI70" i="3" s="1"/>
  <c r="AJ70" i="3" s="1"/>
  <c r="AC70" i="3"/>
  <c r="AD70" i="3" s="1"/>
  <c r="AE70" i="3" s="1"/>
  <c r="AF70" i="3" s="1"/>
  <c r="Z70" i="3"/>
  <c r="AA70" i="3" s="1"/>
  <c r="AB70" i="3" s="1"/>
  <c r="Y70" i="3"/>
  <c r="U70" i="3"/>
  <c r="V70" i="3" s="1"/>
  <c r="Q70" i="3"/>
  <c r="N70" i="3"/>
  <c r="M70" i="3"/>
  <c r="O70" i="3" s="1"/>
  <c r="P70" i="3" s="1"/>
  <c r="L70" i="3"/>
  <c r="AH69" i="3"/>
  <c r="AG69" i="3"/>
  <c r="AC69" i="3"/>
  <c r="AD69" i="3" s="1"/>
  <c r="AE69" i="3" s="1"/>
  <c r="AF69" i="3" s="1"/>
  <c r="AA69" i="3"/>
  <c r="AB69" i="3" s="1"/>
  <c r="Z69" i="3"/>
  <c r="Y69" i="3"/>
  <c r="V69" i="3"/>
  <c r="W69" i="3" s="1"/>
  <c r="X69" i="3" s="1"/>
  <c r="U69" i="3"/>
  <c r="Q69" i="3"/>
  <c r="N69" i="3"/>
  <c r="L69" i="3"/>
  <c r="M69" i="3" s="1"/>
  <c r="O69" i="3" s="1"/>
  <c r="P69" i="3" s="1"/>
  <c r="AH68" i="3"/>
  <c r="AG68" i="3"/>
  <c r="AE68" i="3"/>
  <c r="AF68" i="3" s="1"/>
  <c r="AD68" i="3"/>
  <c r="AC68" i="3"/>
  <c r="AA68" i="3"/>
  <c r="AB68" i="3" s="1"/>
  <c r="Y68" i="3"/>
  <c r="Z68" i="3" s="1"/>
  <c r="V68" i="3"/>
  <c r="U68" i="3"/>
  <c r="S68" i="3"/>
  <c r="T68" i="3" s="1"/>
  <c r="R68" i="3"/>
  <c r="Q68" i="3"/>
  <c r="O68" i="3"/>
  <c r="P68" i="3" s="1"/>
  <c r="N68" i="3"/>
  <c r="AI68" i="3" s="1"/>
  <c r="AJ68" i="3" s="1"/>
  <c r="M68" i="3"/>
  <c r="L68" i="3"/>
  <c r="AH67" i="3"/>
  <c r="AG67" i="3"/>
  <c r="AE67" i="3"/>
  <c r="AF67" i="3" s="1"/>
  <c r="AC67" i="3"/>
  <c r="AD67" i="3" s="1"/>
  <c r="Z67" i="3"/>
  <c r="AA67" i="3" s="1"/>
  <c r="AB67" i="3" s="1"/>
  <c r="Y67" i="3"/>
  <c r="V67" i="3"/>
  <c r="U67" i="3"/>
  <c r="Q67" i="3"/>
  <c r="N67" i="3"/>
  <c r="AI67" i="3" s="1"/>
  <c r="AJ67" i="3" s="1"/>
  <c r="L67" i="3"/>
  <c r="M67" i="3" s="1"/>
  <c r="O67" i="3" s="1"/>
  <c r="P67" i="3" s="1"/>
  <c r="AG66" i="3"/>
  <c r="AH66" i="3" s="1"/>
  <c r="AI66" i="3" s="1"/>
  <c r="AJ66" i="3" s="1"/>
  <c r="AC66" i="3"/>
  <c r="AD66" i="3" s="1"/>
  <c r="AE66" i="3" s="1"/>
  <c r="AF66" i="3" s="1"/>
  <c r="Y66" i="3"/>
  <c r="Z66" i="3" s="1"/>
  <c r="AA66" i="3" s="1"/>
  <c r="AB66" i="3" s="1"/>
  <c r="U66" i="3"/>
  <c r="V66" i="3" s="1"/>
  <c r="W66" i="3" s="1"/>
  <c r="X66" i="3" s="1"/>
  <c r="Q66" i="3"/>
  <c r="O66" i="3"/>
  <c r="P66" i="3" s="1"/>
  <c r="N66" i="3"/>
  <c r="M66" i="3"/>
  <c r="L66" i="3"/>
  <c r="AG65" i="3"/>
  <c r="AH65" i="3" s="1"/>
  <c r="AI65" i="3" s="1"/>
  <c r="AJ65" i="3" s="1"/>
  <c r="AD65" i="3"/>
  <c r="AE65" i="3" s="1"/>
  <c r="AF65" i="3" s="1"/>
  <c r="AC65" i="3"/>
  <c r="Z65" i="3"/>
  <c r="AA65" i="3" s="1"/>
  <c r="AB65" i="3" s="1"/>
  <c r="Y65" i="3"/>
  <c r="V65" i="3"/>
  <c r="W65" i="3" s="1"/>
  <c r="X65" i="3" s="1"/>
  <c r="U65" i="3"/>
  <c r="S65" i="3"/>
  <c r="T65" i="3" s="1"/>
  <c r="R65" i="3"/>
  <c r="Q65" i="3"/>
  <c r="N65" i="3"/>
  <c r="O65" i="3" s="1"/>
  <c r="P65" i="3" s="1"/>
  <c r="M65" i="3"/>
  <c r="L65" i="3"/>
  <c r="AI64" i="3"/>
  <c r="AJ64" i="3" s="1"/>
  <c r="AH64" i="3"/>
  <c r="AG64" i="3"/>
  <c r="AE64" i="3"/>
  <c r="AF64" i="3" s="1"/>
  <c r="AD64" i="3"/>
  <c r="AC64" i="3"/>
  <c r="AA64" i="3"/>
  <c r="AB64" i="3" s="1"/>
  <c r="Z64" i="3"/>
  <c r="Y64" i="3"/>
  <c r="V64" i="3"/>
  <c r="W64" i="3" s="1"/>
  <c r="X64" i="3" s="1"/>
  <c r="U64" i="3"/>
  <c r="S64" i="3"/>
  <c r="T64" i="3" s="1"/>
  <c r="Q64" i="3"/>
  <c r="R64" i="3" s="1"/>
  <c r="O64" i="3"/>
  <c r="P64" i="3" s="1"/>
  <c r="N64" i="3"/>
  <c r="M64" i="3"/>
  <c r="L64" i="3"/>
  <c r="AG63" i="3"/>
  <c r="AH63" i="3" s="1"/>
  <c r="AI63" i="3" s="1"/>
  <c r="AJ63" i="3" s="1"/>
  <c r="AD63" i="3"/>
  <c r="AE63" i="3" s="1"/>
  <c r="AF63" i="3" s="1"/>
  <c r="AC63" i="3"/>
  <c r="AB63" i="3"/>
  <c r="AA63" i="3"/>
  <c r="Z63" i="3"/>
  <c r="Y63" i="3"/>
  <c r="X63" i="3"/>
  <c r="W63" i="3"/>
  <c r="U63" i="3"/>
  <c r="V63" i="3" s="1"/>
  <c r="T63" i="3"/>
  <c r="S63" i="3"/>
  <c r="R63" i="3"/>
  <c r="Q63" i="3"/>
  <c r="N63" i="3"/>
  <c r="L63" i="3"/>
  <c r="M63" i="3" s="1"/>
  <c r="O63" i="3" s="1"/>
  <c r="P63" i="3" s="1"/>
  <c r="AH62" i="3"/>
  <c r="AI62" i="3" s="1"/>
  <c r="AJ62" i="3" s="1"/>
  <c r="AG62" i="3"/>
  <c r="AC62" i="3"/>
  <c r="AD62" i="3" s="1"/>
  <c r="AE62" i="3" s="1"/>
  <c r="AF62" i="3" s="1"/>
  <c r="Y62" i="3"/>
  <c r="Z62" i="3" s="1"/>
  <c r="AA62" i="3" s="1"/>
  <c r="AB62" i="3" s="1"/>
  <c r="V62" i="3"/>
  <c r="W62" i="3" s="1"/>
  <c r="X62" i="3" s="1"/>
  <c r="U62" i="3"/>
  <c r="S62" i="3"/>
  <c r="T62" i="3" s="1"/>
  <c r="Q62" i="3"/>
  <c r="R62" i="3" s="1"/>
  <c r="N62" i="3"/>
  <c r="L62" i="3"/>
  <c r="M62" i="3" s="1"/>
  <c r="O62" i="3" s="1"/>
  <c r="P62" i="3" s="1"/>
  <c r="AH61" i="3"/>
  <c r="AG61" i="3"/>
  <c r="AD61" i="3"/>
  <c r="AE61" i="3" s="1"/>
  <c r="AF61" i="3" s="1"/>
  <c r="AC61" i="3"/>
  <c r="Z61" i="3"/>
  <c r="AA61" i="3" s="1"/>
  <c r="AB61" i="3" s="1"/>
  <c r="Y61" i="3"/>
  <c r="V61" i="3"/>
  <c r="W61" i="3" s="1"/>
  <c r="X61" i="3" s="1"/>
  <c r="U61" i="3"/>
  <c r="R61" i="3"/>
  <c r="Q61" i="3"/>
  <c r="S61" i="3" s="1"/>
  <c r="T61" i="3" s="1"/>
  <c r="N61" i="3"/>
  <c r="AI61" i="3" s="1"/>
  <c r="AJ61" i="3" s="1"/>
  <c r="M61" i="3"/>
  <c r="L61" i="3"/>
  <c r="AG60" i="3"/>
  <c r="AH60" i="3" s="1"/>
  <c r="AD60" i="3"/>
  <c r="AC60" i="3"/>
  <c r="Z60" i="3"/>
  <c r="Y60" i="3"/>
  <c r="U60" i="3"/>
  <c r="V60" i="3" s="1"/>
  <c r="S60" i="3"/>
  <c r="T60" i="3" s="1"/>
  <c r="R60" i="3"/>
  <c r="Q60" i="3"/>
  <c r="N60" i="3"/>
  <c r="AE60" i="3" s="1"/>
  <c r="AF60" i="3" s="1"/>
  <c r="L60" i="3"/>
  <c r="M60" i="3" s="1"/>
  <c r="O60" i="3" s="1"/>
  <c r="P60" i="3" s="1"/>
  <c r="AJ59" i="3"/>
  <c r="AH59" i="3"/>
  <c r="AI59" i="3" s="1"/>
  <c r="AG59" i="3"/>
  <c r="AF59" i="3"/>
  <c r="AE59" i="3"/>
  <c r="AD59" i="3"/>
  <c r="AC59" i="3"/>
  <c r="Y59" i="3"/>
  <c r="Z59" i="3" s="1"/>
  <c r="AA59" i="3" s="1"/>
  <c r="AB59" i="3" s="1"/>
  <c r="X59" i="3"/>
  <c r="V59" i="3"/>
  <c r="W59" i="3" s="1"/>
  <c r="U59" i="3"/>
  <c r="T59" i="3"/>
  <c r="S59" i="3"/>
  <c r="R59" i="3"/>
  <c r="Q59" i="3"/>
  <c r="N59" i="3"/>
  <c r="L59" i="3"/>
  <c r="M59" i="3" s="1"/>
  <c r="O59" i="3" s="1"/>
  <c r="P59" i="3" s="1"/>
  <c r="AG58" i="3"/>
  <c r="AH58" i="3" s="1"/>
  <c r="AI58" i="3" s="1"/>
  <c r="AJ58" i="3" s="1"/>
  <c r="AC58" i="3"/>
  <c r="AD58" i="3" s="1"/>
  <c r="AE58" i="3" s="1"/>
  <c r="AF58" i="3" s="1"/>
  <c r="AB58" i="3"/>
  <c r="Y58" i="3"/>
  <c r="Z58" i="3" s="1"/>
  <c r="AA58" i="3" s="1"/>
  <c r="U58" i="3"/>
  <c r="V58" i="3" s="1"/>
  <c r="Q58" i="3"/>
  <c r="N58" i="3"/>
  <c r="M58" i="3"/>
  <c r="O58" i="3" s="1"/>
  <c r="P58" i="3" s="1"/>
  <c r="L58" i="3"/>
  <c r="AH57" i="3"/>
  <c r="AG57" i="3"/>
  <c r="AD57" i="3"/>
  <c r="AE57" i="3" s="1"/>
  <c r="AF57" i="3" s="1"/>
  <c r="AC57" i="3"/>
  <c r="Z57" i="3"/>
  <c r="AA57" i="3" s="1"/>
  <c r="AB57" i="3" s="1"/>
  <c r="Y57" i="3"/>
  <c r="V57" i="3"/>
  <c r="W57" i="3" s="1"/>
  <c r="X57" i="3" s="1"/>
  <c r="U57" i="3"/>
  <c r="Q57" i="3"/>
  <c r="S57" i="3" s="1"/>
  <c r="T57" i="3" s="1"/>
  <c r="N57" i="3"/>
  <c r="L57" i="3"/>
  <c r="M57" i="3" s="1"/>
  <c r="O57" i="3" s="1"/>
  <c r="P57" i="3" s="1"/>
  <c r="AI56" i="3"/>
  <c r="AJ56" i="3" s="1"/>
  <c r="AH56" i="3"/>
  <c r="AG56" i="3"/>
  <c r="AD56" i="3"/>
  <c r="AE56" i="3" s="1"/>
  <c r="AF56" i="3" s="1"/>
  <c r="AC56" i="3"/>
  <c r="AA56" i="3"/>
  <c r="AB56" i="3" s="1"/>
  <c r="Y56" i="3"/>
  <c r="Z56" i="3" s="1"/>
  <c r="W56" i="3"/>
  <c r="X56" i="3" s="1"/>
  <c r="V56" i="3"/>
  <c r="U56" i="3"/>
  <c r="S56" i="3"/>
  <c r="T56" i="3" s="1"/>
  <c r="R56" i="3"/>
  <c r="Q56" i="3"/>
  <c r="O56" i="3"/>
  <c r="P56" i="3" s="1"/>
  <c r="N56" i="3"/>
  <c r="M56" i="3"/>
  <c r="L56" i="3"/>
  <c r="AJ55" i="3"/>
  <c r="AH55" i="3"/>
  <c r="AG55" i="3"/>
  <c r="AC55" i="3"/>
  <c r="AD55" i="3" s="1"/>
  <c r="AE55" i="3" s="1"/>
  <c r="AF55" i="3" s="1"/>
  <c r="Z55" i="3"/>
  <c r="AA55" i="3" s="1"/>
  <c r="AB55" i="3" s="1"/>
  <c r="Y55" i="3"/>
  <c r="V55" i="3"/>
  <c r="U55" i="3"/>
  <c r="Q55" i="3"/>
  <c r="P55" i="3"/>
  <c r="N55" i="3"/>
  <c r="AI55" i="3" s="1"/>
  <c r="L55" i="3"/>
  <c r="M55" i="3" s="1"/>
  <c r="O55" i="3" s="1"/>
  <c r="AG54" i="3"/>
  <c r="AH54" i="3" s="1"/>
  <c r="AI54" i="3" s="1"/>
  <c r="AJ54" i="3" s="1"/>
  <c r="AC54" i="3"/>
  <c r="AD54" i="3" s="1"/>
  <c r="AE54" i="3" s="1"/>
  <c r="AF54" i="3" s="1"/>
  <c r="Y54" i="3"/>
  <c r="Z54" i="3" s="1"/>
  <c r="AA54" i="3" s="1"/>
  <c r="AB54" i="3" s="1"/>
  <c r="U54" i="3"/>
  <c r="V54" i="3" s="1"/>
  <c r="W54" i="3" s="1"/>
  <c r="X54" i="3" s="1"/>
  <c r="Q54" i="3"/>
  <c r="N54" i="3"/>
  <c r="M54" i="3"/>
  <c r="O54" i="3" s="1"/>
  <c r="P54" i="3" s="1"/>
  <c r="L54" i="3"/>
  <c r="AG53" i="3"/>
  <c r="AH53" i="3" s="1"/>
  <c r="AI53" i="3" s="1"/>
  <c r="AJ53" i="3" s="1"/>
  <c r="AD53" i="3"/>
  <c r="AE53" i="3" s="1"/>
  <c r="AF53" i="3" s="1"/>
  <c r="AC53" i="3"/>
  <c r="Z53" i="3"/>
  <c r="AA53" i="3" s="1"/>
  <c r="AB53" i="3" s="1"/>
  <c r="Y53" i="3"/>
  <c r="U53" i="3"/>
  <c r="V53" i="3" s="1"/>
  <c r="W53" i="3" s="1"/>
  <c r="X53" i="3" s="1"/>
  <c r="S53" i="3"/>
  <c r="T53" i="3" s="1"/>
  <c r="R53" i="3"/>
  <c r="Q53" i="3"/>
  <c r="N53" i="3"/>
  <c r="M53" i="3"/>
  <c r="O53" i="3" s="1"/>
  <c r="P53" i="3" s="1"/>
  <c r="L53" i="3"/>
  <c r="AH52" i="3"/>
  <c r="AI52" i="3" s="1"/>
  <c r="AJ52" i="3" s="1"/>
  <c r="AG52" i="3"/>
  <c r="AC52" i="3"/>
  <c r="AD52" i="3" s="1"/>
  <c r="AE52" i="3" s="1"/>
  <c r="AF52" i="3" s="1"/>
  <c r="AA52" i="3"/>
  <c r="AB52" i="3" s="1"/>
  <c r="Z52" i="3"/>
  <c r="Y52" i="3"/>
  <c r="V52" i="3"/>
  <c r="W52" i="3" s="1"/>
  <c r="X52" i="3" s="1"/>
  <c r="U52" i="3"/>
  <c r="Q52" i="3"/>
  <c r="R52" i="3" s="1"/>
  <c r="O52" i="3"/>
  <c r="P52" i="3" s="1"/>
  <c r="N52" i="3"/>
  <c r="M52" i="3"/>
  <c r="L52" i="3"/>
  <c r="AG51" i="3"/>
  <c r="AH51" i="3" s="1"/>
  <c r="AI51" i="3" s="1"/>
  <c r="AJ51" i="3" s="1"/>
  <c r="AE51" i="3"/>
  <c r="AF51" i="3" s="1"/>
  <c r="AD51" i="3"/>
  <c r="AC51" i="3"/>
  <c r="AB51" i="3"/>
  <c r="AA51" i="3"/>
  <c r="Z51" i="3"/>
  <c r="Y51" i="3"/>
  <c r="W51" i="3"/>
  <c r="X51" i="3" s="1"/>
  <c r="U51" i="3"/>
  <c r="V51" i="3" s="1"/>
  <c r="S51" i="3"/>
  <c r="T51" i="3" s="1"/>
  <c r="R51" i="3"/>
  <c r="Q51" i="3"/>
  <c r="P51" i="3"/>
  <c r="N51" i="3"/>
  <c r="L51" i="3"/>
  <c r="M51" i="3" s="1"/>
  <c r="O51" i="3" s="1"/>
  <c r="AG50" i="3"/>
  <c r="AH50" i="3" s="1"/>
  <c r="AI50" i="3" s="1"/>
  <c r="AJ50" i="3" s="1"/>
  <c r="AC50" i="3"/>
  <c r="AD50" i="3" s="1"/>
  <c r="AE50" i="3" s="1"/>
  <c r="AF50" i="3" s="1"/>
  <c r="Y50" i="3"/>
  <c r="Z50" i="3" s="1"/>
  <c r="AA50" i="3" s="1"/>
  <c r="AB50" i="3" s="1"/>
  <c r="U50" i="3"/>
  <c r="V50" i="3" s="1"/>
  <c r="W50" i="3" s="1"/>
  <c r="X50" i="3" s="1"/>
  <c r="Q50" i="3"/>
  <c r="N50" i="3"/>
  <c r="M50" i="3"/>
  <c r="O50" i="3" s="1"/>
  <c r="P50" i="3" s="1"/>
  <c r="L50" i="3"/>
  <c r="AG49" i="3"/>
  <c r="AH49" i="3" s="1"/>
  <c r="AI49" i="3" s="1"/>
  <c r="AJ49" i="3" s="1"/>
  <c r="AD49" i="3"/>
  <c r="AC49" i="3"/>
  <c r="Z49" i="3"/>
  <c r="AA49" i="3" s="1"/>
  <c r="AB49" i="3" s="1"/>
  <c r="Y49" i="3"/>
  <c r="V49" i="3"/>
  <c r="W49" i="3" s="1"/>
  <c r="X49" i="3" s="1"/>
  <c r="U49" i="3"/>
  <c r="T49" i="3"/>
  <c r="R49" i="3"/>
  <c r="Q49" i="3"/>
  <c r="S49" i="3" s="1"/>
  <c r="N49" i="3"/>
  <c r="M49" i="3"/>
  <c r="O49" i="3" s="1"/>
  <c r="P49" i="3" s="1"/>
  <c r="L49" i="3"/>
  <c r="AG48" i="3"/>
  <c r="AH48" i="3" s="1"/>
  <c r="AI48" i="3" s="1"/>
  <c r="AJ48" i="3" s="1"/>
  <c r="AD48" i="3"/>
  <c r="AE48" i="3" s="1"/>
  <c r="AF48" i="3" s="1"/>
  <c r="AC48" i="3"/>
  <c r="Z48" i="3"/>
  <c r="Y48" i="3"/>
  <c r="U48" i="3"/>
  <c r="V48" i="3" s="1"/>
  <c r="W48" i="3" s="1"/>
  <c r="X48" i="3" s="1"/>
  <c r="S48" i="3"/>
  <c r="T48" i="3" s="1"/>
  <c r="R48" i="3"/>
  <c r="Q48" i="3"/>
  <c r="N48" i="3"/>
  <c r="O48" i="3" s="1"/>
  <c r="P48" i="3" s="1"/>
  <c r="L48" i="3"/>
  <c r="M48" i="3" s="1"/>
  <c r="AH47" i="3"/>
  <c r="AI47" i="3" s="1"/>
  <c r="AJ47" i="3" s="1"/>
  <c r="AG47" i="3"/>
  <c r="AF47" i="3"/>
  <c r="AE47" i="3"/>
  <c r="AD47" i="3"/>
  <c r="AC47" i="3"/>
  <c r="AA47" i="3"/>
  <c r="AB47" i="3" s="1"/>
  <c r="Y47" i="3"/>
  <c r="Z47" i="3" s="1"/>
  <c r="V47" i="3"/>
  <c r="W47" i="3" s="1"/>
  <c r="X47" i="3" s="1"/>
  <c r="U47" i="3"/>
  <c r="S47" i="3"/>
  <c r="T47" i="3" s="1"/>
  <c r="R47" i="3"/>
  <c r="Q47" i="3"/>
  <c r="N47" i="3"/>
  <c r="M47" i="3"/>
  <c r="O47" i="3" s="1"/>
  <c r="P47" i="3" s="1"/>
  <c r="L47" i="3"/>
  <c r="AG46" i="3"/>
  <c r="AH46" i="3" s="1"/>
  <c r="AI46" i="3" s="1"/>
  <c r="AJ46" i="3" s="1"/>
  <c r="AC46" i="3"/>
  <c r="AD46" i="3" s="1"/>
  <c r="Y46" i="3"/>
  <c r="Z46" i="3" s="1"/>
  <c r="U46" i="3"/>
  <c r="V46" i="3" s="1"/>
  <c r="Q46" i="3"/>
  <c r="N46" i="3"/>
  <c r="W46" i="3" s="1"/>
  <c r="X46" i="3" s="1"/>
  <c r="L46" i="3"/>
  <c r="M46" i="3" s="1"/>
  <c r="O46" i="3" s="1"/>
  <c r="P46" i="3" s="1"/>
  <c r="AG45" i="3"/>
  <c r="AH45" i="3" s="1"/>
  <c r="AD45" i="3"/>
  <c r="AC45" i="3"/>
  <c r="Y45" i="3"/>
  <c r="Z45" i="3" s="1"/>
  <c r="U45" i="3"/>
  <c r="V45" i="3" s="1"/>
  <c r="R45" i="3"/>
  <c r="Q45" i="3"/>
  <c r="S45" i="3" s="1"/>
  <c r="T45" i="3" s="1"/>
  <c r="N45" i="3"/>
  <c r="O45" i="3" s="1"/>
  <c r="P45" i="3" s="1"/>
  <c r="M45" i="3"/>
  <c r="L45" i="3"/>
  <c r="AH44" i="3"/>
  <c r="AI44" i="3" s="1"/>
  <c r="AJ44" i="3" s="1"/>
  <c r="AG44" i="3"/>
  <c r="AC44" i="3"/>
  <c r="AD44" i="3" s="1"/>
  <c r="AE44" i="3" s="1"/>
  <c r="AF44" i="3" s="1"/>
  <c r="Y44" i="3"/>
  <c r="Z44" i="3" s="1"/>
  <c r="AA44" i="3" s="1"/>
  <c r="AB44" i="3" s="1"/>
  <c r="W44" i="3"/>
  <c r="X44" i="3" s="1"/>
  <c r="V44" i="3"/>
  <c r="U44" i="3"/>
  <c r="S44" i="3"/>
  <c r="T44" i="3" s="1"/>
  <c r="R44" i="3"/>
  <c r="Q44" i="3"/>
  <c r="O44" i="3"/>
  <c r="P44" i="3" s="1"/>
  <c r="N44" i="3"/>
  <c r="M44" i="3"/>
  <c r="L44" i="3"/>
  <c r="AH43" i="3"/>
  <c r="AG43" i="3"/>
  <c r="AC43" i="3"/>
  <c r="AD43" i="3" s="1"/>
  <c r="AE43" i="3" s="1"/>
  <c r="AF43" i="3" s="1"/>
  <c r="Z43" i="3"/>
  <c r="Y43" i="3"/>
  <c r="V43" i="3"/>
  <c r="U43" i="3"/>
  <c r="Q43" i="3"/>
  <c r="R43" i="3" s="1"/>
  <c r="P43" i="3"/>
  <c r="N43" i="3"/>
  <c r="W43" i="3" s="1"/>
  <c r="X43" i="3" s="1"/>
  <c r="L43" i="3"/>
  <c r="M43" i="3" s="1"/>
  <c r="O43" i="3" s="1"/>
  <c r="AG42" i="3"/>
  <c r="AH42" i="3" s="1"/>
  <c r="AI42" i="3" s="1"/>
  <c r="AJ42" i="3" s="1"/>
  <c r="AC42" i="3"/>
  <c r="AD42" i="3" s="1"/>
  <c r="AE42" i="3" s="1"/>
  <c r="AF42" i="3" s="1"/>
  <c r="AA42" i="3"/>
  <c r="AB42" i="3" s="1"/>
  <c r="Y42" i="3"/>
  <c r="Z42" i="3" s="1"/>
  <c r="U42" i="3"/>
  <c r="V42" i="3" s="1"/>
  <c r="W42" i="3" s="1"/>
  <c r="X42" i="3" s="1"/>
  <c r="T42" i="3"/>
  <c r="S42" i="3"/>
  <c r="R42" i="3"/>
  <c r="Q42" i="3"/>
  <c r="N42" i="3"/>
  <c r="L42" i="3"/>
  <c r="M42" i="3" s="1"/>
  <c r="O42" i="3" s="1"/>
  <c r="P42" i="3" s="1"/>
  <c r="AH41" i="3"/>
  <c r="AI41" i="3" s="1"/>
  <c r="AJ41" i="3" s="1"/>
  <c r="AG41" i="3"/>
  <c r="AE41" i="3"/>
  <c r="AF41" i="3" s="1"/>
  <c r="AD41" i="3"/>
  <c r="AC41" i="3"/>
  <c r="Y41" i="3"/>
  <c r="Z41" i="3" s="1"/>
  <c r="AA41" i="3" s="1"/>
  <c r="AB41" i="3" s="1"/>
  <c r="U41" i="3"/>
  <c r="V41" i="3" s="1"/>
  <c r="W41" i="3" s="1"/>
  <c r="X41" i="3" s="1"/>
  <c r="T41" i="3"/>
  <c r="R41" i="3"/>
  <c r="Q41" i="3"/>
  <c r="S41" i="3" s="1"/>
  <c r="P41" i="3"/>
  <c r="O41" i="3"/>
  <c r="N41" i="3"/>
  <c r="M41" i="3"/>
  <c r="L41" i="3"/>
  <c r="AG40" i="3"/>
  <c r="AH40" i="3" s="1"/>
  <c r="AC40" i="3"/>
  <c r="AD40" i="3" s="1"/>
  <c r="AE40" i="3" s="1"/>
  <c r="AF40" i="3" s="1"/>
  <c r="Z40" i="3"/>
  <c r="Y40" i="3"/>
  <c r="V40" i="3"/>
  <c r="U40" i="3"/>
  <c r="Q40" i="3"/>
  <c r="R40" i="3" s="1"/>
  <c r="N40" i="3"/>
  <c r="AI40" i="3" s="1"/>
  <c r="AJ40" i="3" s="1"/>
  <c r="M40" i="3"/>
  <c r="L40" i="3"/>
  <c r="AI39" i="3"/>
  <c r="AJ39" i="3" s="1"/>
  <c r="AG39" i="3"/>
  <c r="AH39" i="3" s="1"/>
  <c r="AC39" i="3"/>
  <c r="AD39" i="3" s="1"/>
  <c r="AE39" i="3" s="1"/>
  <c r="AF39" i="3" s="1"/>
  <c r="AA39" i="3"/>
  <c r="AB39" i="3" s="1"/>
  <c r="Z39" i="3"/>
  <c r="Y39" i="3"/>
  <c r="U39" i="3"/>
  <c r="V39" i="3" s="1"/>
  <c r="W39" i="3" s="1"/>
  <c r="X39" i="3" s="1"/>
  <c r="T39" i="3"/>
  <c r="R39" i="3"/>
  <c r="Q39" i="3"/>
  <c r="S39" i="3" s="1"/>
  <c r="O39" i="3"/>
  <c r="P39" i="3" s="1"/>
  <c r="N39" i="3"/>
  <c r="L39" i="3"/>
  <c r="M39" i="3" s="1"/>
  <c r="AG38" i="3"/>
  <c r="AH38" i="3" s="1"/>
  <c r="AI38" i="3" s="1"/>
  <c r="AJ38" i="3" s="1"/>
  <c r="AC38" i="3"/>
  <c r="AD38" i="3" s="1"/>
  <c r="AE38" i="3" s="1"/>
  <c r="AF38" i="3" s="1"/>
  <c r="AA38" i="3"/>
  <c r="AB38" i="3" s="1"/>
  <c r="Y38" i="3"/>
  <c r="Z38" i="3" s="1"/>
  <c r="V38" i="3"/>
  <c r="W38" i="3" s="1"/>
  <c r="X38" i="3" s="1"/>
  <c r="U38" i="3"/>
  <c r="Q38" i="3"/>
  <c r="R38" i="3" s="1"/>
  <c r="N38" i="3"/>
  <c r="L38" i="3"/>
  <c r="M38" i="3" s="1"/>
  <c r="O38" i="3" s="1"/>
  <c r="P38" i="3" s="1"/>
  <c r="AG37" i="3"/>
  <c r="AH37" i="3" s="1"/>
  <c r="AI37" i="3" s="1"/>
  <c r="AJ37" i="3" s="1"/>
  <c r="AC37" i="3"/>
  <c r="AD37" i="3" s="1"/>
  <c r="AE37" i="3" s="1"/>
  <c r="AF37" i="3" s="1"/>
  <c r="Z37" i="3"/>
  <c r="Y37" i="3"/>
  <c r="V37" i="3"/>
  <c r="W37" i="3" s="1"/>
  <c r="X37" i="3" s="1"/>
  <c r="U37" i="3"/>
  <c r="S37" i="3"/>
  <c r="T37" i="3" s="1"/>
  <c r="Q37" i="3"/>
  <c r="R37" i="3" s="1"/>
  <c r="N37" i="3"/>
  <c r="M37" i="3"/>
  <c r="L37" i="3"/>
  <c r="AH36" i="3"/>
  <c r="AI36" i="3" s="1"/>
  <c r="AJ36" i="3" s="1"/>
  <c r="AG36" i="3"/>
  <c r="AE36" i="3"/>
  <c r="AF36" i="3" s="1"/>
  <c r="AC36" i="3"/>
  <c r="AD36" i="3" s="1"/>
  <c r="Z36" i="3"/>
  <c r="AA36" i="3" s="1"/>
  <c r="AB36" i="3" s="1"/>
  <c r="Y36" i="3"/>
  <c r="U36" i="3"/>
  <c r="V36" i="3" s="1"/>
  <c r="W36" i="3" s="1"/>
  <c r="X36" i="3" s="1"/>
  <c r="S36" i="3"/>
  <c r="T36" i="3" s="1"/>
  <c r="R36" i="3"/>
  <c r="Q36" i="3"/>
  <c r="N36" i="3"/>
  <c r="L36" i="3"/>
  <c r="M36" i="3" s="1"/>
  <c r="O36" i="3" s="1"/>
  <c r="P36" i="3" s="1"/>
  <c r="AG35" i="3"/>
  <c r="AH35" i="3" s="1"/>
  <c r="AD35" i="3"/>
  <c r="AC35" i="3"/>
  <c r="Y35" i="3"/>
  <c r="Z35" i="3" s="1"/>
  <c r="U35" i="3"/>
  <c r="V35" i="3" s="1"/>
  <c r="S35" i="3"/>
  <c r="T35" i="3" s="1"/>
  <c r="R35" i="3"/>
  <c r="Q35" i="3"/>
  <c r="N35" i="3"/>
  <c r="O35" i="3" s="1"/>
  <c r="P35" i="3" s="1"/>
  <c r="M35" i="3"/>
  <c r="L35" i="3"/>
  <c r="AH34" i="3"/>
  <c r="AG34" i="3"/>
  <c r="AE34" i="3"/>
  <c r="AF34" i="3" s="1"/>
  <c r="AC34" i="3"/>
  <c r="AD34" i="3" s="1"/>
  <c r="Y34" i="3"/>
  <c r="Z34" i="3" s="1"/>
  <c r="AA34" i="3" s="1"/>
  <c r="AB34" i="3" s="1"/>
  <c r="U34" i="3"/>
  <c r="V34" i="3" s="1"/>
  <c r="W34" i="3" s="1"/>
  <c r="X34" i="3" s="1"/>
  <c r="Q34" i="3"/>
  <c r="N34" i="3"/>
  <c r="L34" i="3"/>
  <c r="M34" i="3" s="1"/>
  <c r="O34" i="3" s="1"/>
  <c r="P34" i="3" s="1"/>
  <c r="AG33" i="3"/>
  <c r="AH33" i="3" s="1"/>
  <c r="AC33" i="3"/>
  <c r="AD33" i="3" s="1"/>
  <c r="AE33" i="3" s="1"/>
  <c r="AF33" i="3" s="1"/>
  <c r="Y33" i="3"/>
  <c r="Z33" i="3" s="1"/>
  <c r="AA33" i="3" s="1"/>
  <c r="AB33" i="3" s="1"/>
  <c r="U33" i="3"/>
  <c r="V33" i="3" s="1"/>
  <c r="W33" i="3" s="1"/>
  <c r="X33" i="3" s="1"/>
  <c r="Q33" i="3"/>
  <c r="N33" i="3"/>
  <c r="L33" i="3"/>
  <c r="M33" i="3" s="1"/>
  <c r="O33" i="3" s="1"/>
  <c r="P33" i="3" s="1"/>
  <c r="AJ32" i="3"/>
  <c r="AG32" i="3"/>
  <c r="AH32" i="3" s="1"/>
  <c r="AI32" i="3" s="1"/>
  <c r="AC32" i="3"/>
  <c r="AD32" i="3" s="1"/>
  <c r="AE32" i="3" s="1"/>
  <c r="AF32" i="3" s="1"/>
  <c r="Z32" i="3"/>
  <c r="AA32" i="3" s="1"/>
  <c r="AB32" i="3" s="1"/>
  <c r="Y32" i="3"/>
  <c r="U32" i="3"/>
  <c r="V32" i="3" s="1"/>
  <c r="W32" i="3" s="1"/>
  <c r="X32" i="3" s="1"/>
  <c r="S32" i="3"/>
  <c r="T32" i="3" s="1"/>
  <c r="R32" i="3"/>
  <c r="Q32" i="3"/>
  <c r="N32" i="3"/>
  <c r="L32" i="3"/>
  <c r="M32" i="3" s="1"/>
  <c r="O32" i="3" s="1"/>
  <c r="P32" i="3" s="1"/>
  <c r="AI31" i="3"/>
  <c r="AJ31" i="3" s="1"/>
  <c r="AH31" i="3"/>
  <c r="AG31" i="3"/>
  <c r="AC31" i="3"/>
  <c r="AD31" i="3" s="1"/>
  <c r="AE31" i="3" s="1"/>
  <c r="AF31" i="3" s="1"/>
  <c r="Y31" i="3"/>
  <c r="Z31" i="3" s="1"/>
  <c r="AA31" i="3" s="1"/>
  <c r="AB31" i="3" s="1"/>
  <c r="X31" i="3"/>
  <c r="W31" i="3"/>
  <c r="V31" i="3"/>
  <c r="U31" i="3"/>
  <c r="S31" i="3"/>
  <c r="T31" i="3" s="1"/>
  <c r="Q31" i="3"/>
  <c r="R31" i="3" s="1"/>
  <c r="N31" i="3"/>
  <c r="L31" i="3"/>
  <c r="M31" i="3" s="1"/>
  <c r="O31" i="3" s="1"/>
  <c r="P31" i="3" s="1"/>
  <c r="AG30" i="3"/>
  <c r="AH30" i="3" s="1"/>
  <c r="AE30" i="3"/>
  <c r="AF30" i="3" s="1"/>
  <c r="AC30" i="3"/>
  <c r="AD30" i="3" s="1"/>
  <c r="AB30" i="3"/>
  <c r="Y30" i="3"/>
  <c r="Z30" i="3" s="1"/>
  <c r="AA30" i="3" s="1"/>
  <c r="W30" i="3"/>
  <c r="X30" i="3" s="1"/>
  <c r="U30" i="3"/>
  <c r="V30" i="3" s="1"/>
  <c r="S30" i="3"/>
  <c r="T30" i="3" s="1"/>
  <c r="R30" i="3"/>
  <c r="Q30" i="3"/>
  <c r="O30" i="3"/>
  <c r="P30" i="3" s="1"/>
  <c r="N30" i="3"/>
  <c r="AI30" i="3" s="1"/>
  <c r="AJ30" i="3" s="1"/>
  <c r="M30" i="3"/>
  <c r="L30" i="3"/>
  <c r="AH29" i="3"/>
  <c r="AG29" i="3"/>
  <c r="AD29" i="3"/>
  <c r="AC29" i="3"/>
  <c r="Y29" i="3"/>
  <c r="Z29" i="3" s="1"/>
  <c r="AA29" i="3" s="1"/>
  <c r="AB29" i="3" s="1"/>
  <c r="X29" i="3"/>
  <c r="U29" i="3"/>
  <c r="V29" i="3" s="1"/>
  <c r="W29" i="3" s="1"/>
  <c r="Q29" i="3"/>
  <c r="N29" i="3"/>
  <c r="L29" i="3"/>
  <c r="M29" i="3" s="1"/>
  <c r="O29" i="3" s="1"/>
  <c r="P29" i="3" s="1"/>
  <c r="AG28" i="3"/>
  <c r="AH28" i="3" s="1"/>
  <c r="AI28" i="3" s="1"/>
  <c r="AJ28" i="3" s="1"/>
  <c r="AC28" i="3"/>
  <c r="AD28" i="3" s="1"/>
  <c r="AE28" i="3" s="1"/>
  <c r="AF28" i="3" s="1"/>
  <c r="Z28" i="3"/>
  <c r="AA28" i="3" s="1"/>
  <c r="AB28" i="3" s="1"/>
  <c r="Y28" i="3"/>
  <c r="U28" i="3"/>
  <c r="V28" i="3" s="1"/>
  <c r="W28" i="3" s="1"/>
  <c r="X28" i="3" s="1"/>
  <c r="Q28" i="3"/>
  <c r="S28" i="3" s="1"/>
  <c r="T28" i="3" s="1"/>
  <c r="N28" i="3"/>
  <c r="M28" i="3"/>
  <c r="O28" i="3" s="1"/>
  <c r="P28" i="3" s="1"/>
  <c r="L28" i="3"/>
  <c r="AG27" i="3"/>
  <c r="AH27" i="3" s="1"/>
  <c r="AI27" i="3" s="1"/>
  <c r="AJ27" i="3" s="1"/>
  <c r="AC27" i="3"/>
  <c r="AD27" i="3" s="1"/>
  <c r="Z27" i="3"/>
  <c r="Y27" i="3"/>
  <c r="V27" i="3"/>
  <c r="U27" i="3"/>
  <c r="Q27" i="3"/>
  <c r="N27" i="3"/>
  <c r="O27" i="3" s="1"/>
  <c r="P27" i="3" s="1"/>
  <c r="L27" i="3"/>
  <c r="M27" i="3" s="1"/>
  <c r="AH26" i="3"/>
  <c r="AI26" i="3" s="1"/>
  <c r="AJ26" i="3" s="1"/>
  <c r="AG26" i="3"/>
  <c r="AC26" i="3"/>
  <c r="AD26" i="3" s="1"/>
  <c r="AE26" i="3" s="1"/>
  <c r="AF26" i="3" s="1"/>
  <c r="Z26" i="3"/>
  <c r="AA26" i="3" s="1"/>
  <c r="AB26" i="3" s="1"/>
  <c r="Y26" i="3"/>
  <c r="U26" i="3"/>
  <c r="V26" i="3" s="1"/>
  <c r="W26" i="3" s="1"/>
  <c r="X26" i="3" s="1"/>
  <c r="Q26" i="3"/>
  <c r="S26" i="3" s="1"/>
  <c r="T26" i="3" s="1"/>
  <c r="N26" i="3"/>
  <c r="L26" i="3"/>
  <c r="M26" i="3" s="1"/>
  <c r="O26" i="3" s="1"/>
  <c r="P26" i="3" s="1"/>
  <c r="AH25" i="3"/>
  <c r="AI25" i="3" s="1"/>
  <c r="AJ25" i="3" s="1"/>
  <c r="AG25" i="3"/>
  <c r="AE25" i="3"/>
  <c r="AF25" i="3" s="1"/>
  <c r="AD25" i="3"/>
  <c r="AC25" i="3"/>
  <c r="AA25" i="3"/>
  <c r="AB25" i="3" s="1"/>
  <c r="Y25" i="3"/>
  <c r="Z25" i="3" s="1"/>
  <c r="W25" i="3"/>
  <c r="X25" i="3" s="1"/>
  <c r="V25" i="3"/>
  <c r="U25" i="3"/>
  <c r="S25" i="3"/>
  <c r="T25" i="3" s="1"/>
  <c r="R25" i="3"/>
  <c r="Q25" i="3"/>
  <c r="N25" i="3"/>
  <c r="M25" i="3"/>
  <c r="O25" i="3" s="1"/>
  <c r="P25" i="3" s="1"/>
  <c r="L25" i="3"/>
  <c r="AH24" i="3"/>
  <c r="AG24" i="3"/>
  <c r="AC24" i="3"/>
  <c r="AD24" i="3" s="1"/>
  <c r="Y24" i="3"/>
  <c r="Z24" i="3" s="1"/>
  <c r="V24" i="3"/>
  <c r="U24" i="3"/>
  <c r="Q24" i="3"/>
  <c r="N24" i="3"/>
  <c r="L24" i="3"/>
  <c r="M24" i="3" s="1"/>
  <c r="AG23" i="3"/>
  <c r="AH23" i="3" s="1"/>
  <c r="AI23" i="3" s="1"/>
  <c r="AJ23" i="3" s="1"/>
  <c r="AC23" i="3"/>
  <c r="AD23" i="3" s="1"/>
  <c r="AE23" i="3" s="1"/>
  <c r="AF23" i="3" s="1"/>
  <c r="Y23" i="3"/>
  <c r="Z23" i="3" s="1"/>
  <c r="AA23" i="3" s="1"/>
  <c r="AB23" i="3" s="1"/>
  <c r="U23" i="3"/>
  <c r="V23" i="3" s="1"/>
  <c r="W23" i="3" s="1"/>
  <c r="X23" i="3" s="1"/>
  <c r="Q23" i="3"/>
  <c r="S23" i="3" s="1"/>
  <c r="T23" i="3" s="1"/>
  <c r="N23" i="3"/>
  <c r="L23" i="3"/>
  <c r="M23" i="3" s="1"/>
  <c r="O23" i="3" s="1"/>
  <c r="P23" i="3" s="1"/>
  <c r="AG22" i="3"/>
  <c r="AH22" i="3" s="1"/>
  <c r="AI22" i="3" s="1"/>
  <c r="AJ22" i="3" s="1"/>
  <c r="AC22" i="3"/>
  <c r="AD22" i="3" s="1"/>
  <c r="AE22" i="3" s="1"/>
  <c r="AF22" i="3" s="1"/>
  <c r="Y22" i="3"/>
  <c r="Z22" i="3" s="1"/>
  <c r="AA22" i="3" s="1"/>
  <c r="AB22" i="3" s="1"/>
  <c r="U22" i="3"/>
  <c r="V22" i="3" s="1"/>
  <c r="Q22" i="3"/>
  <c r="S22" i="3" s="1"/>
  <c r="T22" i="3" s="1"/>
  <c r="N22" i="3"/>
  <c r="O22" i="3" s="1"/>
  <c r="P22" i="3" s="1"/>
  <c r="M22" i="3"/>
  <c r="L22" i="3"/>
  <c r="AH21" i="3"/>
  <c r="AI21" i="3" s="1"/>
  <c r="AJ21" i="3" s="1"/>
  <c r="AG21" i="3"/>
  <c r="AC21" i="3"/>
  <c r="AD21" i="3" s="1"/>
  <c r="AE21" i="3" s="1"/>
  <c r="AF21" i="3" s="1"/>
  <c r="Z21" i="3"/>
  <c r="AA21" i="3" s="1"/>
  <c r="AB21" i="3" s="1"/>
  <c r="Y21" i="3"/>
  <c r="V21" i="3"/>
  <c r="W21" i="3" s="1"/>
  <c r="X21" i="3" s="1"/>
  <c r="U21" i="3"/>
  <c r="R21" i="3"/>
  <c r="Q21" i="3"/>
  <c r="S21" i="3" s="1"/>
  <c r="T21" i="3" s="1"/>
  <c r="O21" i="3"/>
  <c r="P21" i="3" s="1"/>
  <c r="N21" i="3"/>
  <c r="M21" i="3"/>
  <c r="L21" i="3"/>
  <c r="AG20" i="3"/>
  <c r="AH20" i="3" s="1"/>
  <c r="AI20" i="3" s="1"/>
  <c r="AJ20" i="3" s="1"/>
  <c r="AD20" i="3"/>
  <c r="AE20" i="3" s="1"/>
  <c r="AF20" i="3" s="1"/>
  <c r="AC20" i="3"/>
  <c r="AA20" i="3"/>
  <c r="AB20" i="3" s="1"/>
  <c r="Z20" i="3"/>
  <c r="Y20" i="3"/>
  <c r="U20" i="3"/>
  <c r="V20" i="3" s="1"/>
  <c r="W20" i="3" s="1"/>
  <c r="X20" i="3" s="1"/>
  <c r="Q20" i="3"/>
  <c r="S20" i="3" s="1"/>
  <c r="T20" i="3" s="1"/>
  <c r="O20" i="3"/>
  <c r="P20" i="3" s="1"/>
  <c r="N20" i="3"/>
  <c r="L20" i="3"/>
  <c r="M20" i="3" s="1"/>
  <c r="AJ19" i="3"/>
  <c r="AG19" i="3"/>
  <c r="AH19" i="3" s="1"/>
  <c r="AI19" i="3" s="1"/>
  <c r="AC19" i="3"/>
  <c r="AD19" i="3" s="1"/>
  <c r="AE19" i="3" s="1"/>
  <c r="AF19" i="3" s="1"/>
  <c r="AB19" i="3"/>
  <c r="Y19" i="3"/>
  <c r="Z19" i="3" s="1"/>
  <c r="AA19" i="3" s="1"/>
  <c r="V19" i="3"/>
  <c r="W19" i="3" s="1"/>
  <c r="X19" i="3" s="1"/>
  <c r="U19" i="3"/>
  <c r="Q19" i="3"/>
  <c r="S19" i="3" s="1"/>
  <c r="T19" i="3" s="1"/>
  <c r="N19" i="3"/>
  <c r="L19" i="3"/>
  <c r="M19" i="3" s="1"/>
  <c r="O19" i="3" s="1"/>
  <c r="P19" i="3" s="1"/>
  <c r="AG18" i="3"/>
  <c r="AH18" i="3" s="1"/>
  <c r="AI18" i="3" s="1"/>
  <c r="AJ18" i="3" s="1"/>
  <c r="AE18" i="3"/>
  <c r="AF18" i="3" s="1"/>
  <c r="AC18" i="3"/>
  <c r="AD18" i="3" s="1"/>
  <c r="Y18" i="3"/>
  <c r="Z18" i="3" s="1"/>
  <c r="AA18" i="3" s="1"/>
  <c r="AB18" i="3" s="1"/>
  <c r="U18" i="3"/>
  <c r="V18" i="3" s="1"/>
  <c r="W18" i="3" s="1"/>
  <c r="X18" i="3" s="1"/>
  <c r="S18" i="3"/>
  <c r="T18" i="3" s="1"/>
  <c r="R18" i="3"/>
  <c r="Q18" i="3"/>
  <c r="N18" i="3"/>
  <c r="M18" i="3"/>
  <c r="L18" i="3"/>
  <c r="AG17" i="3"/>
  <c r="AH17" i="3" s="1"/>
  <c r="AI17" i="3" s="1"/>
  <c r="AJ17" i="3" s="1"/>
  <c r="AD17" i="3"/>
  <c r="AE17" i="3" s="1"/>
  <c r="AF17" i="3" s="1"/>
  <c r="AC17" i="3"/>
  <c r="Z17" i="3"/>
  <c r="AA17" i="3" s="1"/>
  <c r="AB17" i="3" s="1"/>
  <c r="Y17" i="3"/>
  <c r="V17" i="3"/>
  <c r="W17" i="3" s="1"/>
  <c r="X17" i="3" s="1"/>
  <c r="U17" i="3"/>
  <c r="S17" i="3"/>
  <c r="T17" i="3" s="1"/>
  <c r="R17" i="3"/>
  <c r="Q17" i="3"/>
  <c r="O17" i="3"/>
  <c r="P17" i="3" s="1"/>
  <c r="N17" i="3"/>
  <c r="L17" i="3"/>
  <c r="M17" i="3" s="1"/>
  <c r="AG16" i="3"/>
  <c r="AH16" i="3" s="1"/>
  <c r="AI16" i="3" s="1"/>
  <c r="AJ16" i="3" s="1"/>
  <c r="AE16" i="3"/>
  <c r="AF16" i="3" s="1"/>
  <c r="AD16" i="3"/>
  <c r="AC16" i="3"/>
  <c r="AA16" i="3"/>
  <c r="AB16" i="3" s="1"/>
  <c r="Y16" i="3"/>
  <c r="Z16" i="3" s="1"/>
  <c r="X16" i="3"/>
  <c r="U16" i="3"/>
  <c r="V16" i="3" s="1"/>
  <c r="W16" i="3" s="1"/>
  <c r="T16" i="3"/>
  <c r="S16" i="3"/>
  <c r="R16" i="3"/>
  <c r="Q16" i="3"/>
  <c r="N16" i="3"/>
  <c r="L16" i="3"/>
  <c r="M16" i="3" s="1"/>
  <c r="O16" i="3" s="1"/>
  <c r="P16" i="3" s="1"/>
  <c r="AG15" i="3"/>
  <c r="AH15" i="3" s="1"/>
  <c r="AI15" i="3" s="1"/>
  <c r="AJ15" i="3" s="1"/>
  <c r="AC15" i="3"/>
  <c r="AD15" i="3" s="1"/>
  <c r="AE15" i="3" s="1"/>
  <c r="AF15" i="3" s="1"/>
  <c r="Y15" i="3"/>
  <c r="Z15" i="3" s="1"/>
  <c r="AA15" i="3" s="1"/>
  <c r="AB15" i="3" s="1"/>
  <c r="X15" i="3"/>
  <c r="V15" i="3"/>
  <c r="W15" i="3" s="1"/>
  <c r="U15" i="3"/>
  <c r="Q15" i="3"/>
  <c r="N15" i="3"/>
  <c r="L15" i="3"/>
  <c r="M15" i="3" s="1"/>
  <c r="O15" i="3" s="1"/>
  <c r="P15" i="3" s="1"/>
  <c r="AH14" i="3"/>
  <c r="AG14" i="3"/>
  <c r="AD14" i="3"/>
  <c r="AC14" i="3"/>
  <c r="Y14" i="3"/>
  <c r="Z14" i="3" s="1"/>
  <c r="V14" i="3"/>
  <c r="W14" i="3" s="1"/>
  <c r="X14" i="3" s="1"/>
  <c r="U14" i="3"/>
  <c r="Q14" i="3"/>
  <c r="N14" i="3"/>
  <c r="L14" i="3"/>
  <c r="M14" i="3" s="1"/>
  <c r="AH13" i="3"/>
  <c r="AG13" i="3"/>
  <c r="AD13" i="3"/>
  <c r="AC13" i="3"/>
  <c r="AB13" i="3"/>
  <c r="Z13" i="3"/>
  <c r="AA13" i="3" s="1"/>
  <c r="Y13" i="3"/>
  <c r="V13" i="3"/>
  <c r="W13" i="3" s="1"/>
  <c r="X13" i="3" s="1"/>
  <c r="U13" i="3"/>
  <c r="S13" i="3"/>
  <c r="T13" i="3" s="1"/>
  <c r="R13" i="3"/>
  <c r="Q13" i="3"/>
  <c r="O13" i="3"/>
  <c r="P13" i="3" s="1"/>
  <c r="N13" i="3"/>
  <c r="AI13" i="3" s="1"/>
  <c r="AJ13" i="3" s="1"/>
  <c r="M13" i="3"/>
  <c r="L13" i="3"/>
  <c r="AH12" i="3"/>
  <c r="AG12" i="3"/>
  <c r="AC12" i="3"/>
  <c r="AD12" i="3" s="1"/>
  <c r="Y12" i="3"/>
  <c r="Z12" i="3" s="1"/>
  <c r="AA12" i="3" s="1"/>
  <c r="AB12" i="3" s="1"/>
  <c r="V12" i="3"/>
  <c r="U12" i="3"/>
  <c r="Q12" i="3"/>
  <c r="R12" i="3" s="1"/>
  <c r="N12" i="3"/>
  <c r="L12" i="3"/>
  <c r="M12" i="3" s="1"/>
  <c r="AG11" i="3"/>
  <c r="AH11" i="3" s="1"/>
  <c r="AI11" i="3" s="1"/>
  <c r="AJ11" i="3" s="1"/>
  <c r="AD11" i="3"/>
  <c r="AE11" i="3" s="1"/>
  <c r="AF11" i="3" s="1"/>
  <c r="AC11" i="3"/>
  <c r="Y11" i="3"/>
  <c r="Z11" i="3" s="1"/>
  <c r="AA11" i="3" s="1"/>
  <c r="AB11" i="3" s="1"/>
  <c r="X11" i="3"/>
  <c r="U11" i="3"/>
  <c r="V11" i="3" s="1"/>
  <c r="W11" i="3" s="1"/>
  <c r="T11" i="3"/>
  <c r="Q11" i="3"/>
  <c r="S11" i="3" s="1"/>
  <c r="N11" i="3"/>
  <c r="L11" i="3"/>
  <c r="M11" i="3" s="1"/>
  <c r="O11" i="3" s="1"/>
  <c r="P11" i="3" s="1"/>
  <c r="AG10" i="3"/>
  <c r="AH10" i="3" s="1"/>
  <c r="AC10" i="3"/>
  <c r="AD10" i="3" s="1"/>
  <c r="Y10" i="3"/>
  <c r="Z10" i="3" s="1"/>
  <c r="U10" i="3"/>
  <c r="V10" i="3" s="1"/>
  <c r="Q10" i="3"/>
  <c r="S10" i="3" s="1"/>
  <c r="T10" i="3" s="1"/>
  <c r="N10" i="3"/>
  <c r="O10" i="3" s="1"/>
  <c r="P10" i="3" s="1"/>
  <c r="M10" i="3"/>
  <c r="L10" i="3"/>
  <c r="AH9" i="3"/>
  <c r="AI9" i="3" s="1"/>
  <c r="AJ9" i="3" s="1"/>
  <c r="AG9" i="3"/>
  <c r="AC9" i="3"/>
  <c r="AD9" i="3" s="1"/>
  <c r="AE9" i="3" s="1"/>
  <c r="AF9" i="3" s="1"/>
  <c r="AB9" i="3"/>
  <c r="Z9" i="3"/>
  <c r="AA9" i="3" s="1"/>
  <c r="Y9" i="3"/>
  <c r="V9" i="3"/>
  <c r="W9" i="3" s="1"/>
  <c r="X9" i="3" s="1"/>
  <c r="U9" i="3"/>
  <c r="R9" i="3"/>
  <c r="Q9" i="3"/>
  <c r="S9" i="3" s="1"/>
  <c r="T9" i="3" s="1"/>
  <c r="O9" i="3"/>
  <c r="P9" i="3" s="1"/>
  <c r="N9" i="3"/>
  <c r="M9" i="3"/>
  <c r="L9" i="3"/>
  <c r="AG8" i="3"/>
  <c r="AH8" i="3" s="1"/>
  <c r="AI8" i="3" s="1"/>
  <c r="AJ8" i="3" s="1"/>
  <c r="AD8" i="3"/>
  <c r="AE8" i="3" s="1"/>
  <c r="AF8" i="3" s="1"/>
  <c r="AC8" i="3"/>
  <c r="AA8" i="3"/>
  <c r="AB8" i="3" s="1"/>
  <c r="Z8" i="3"/>
  <c r="Y8" i="3"/>
  <c r="U8" i="3"/>
  <c r="V8" i="3" s="1"/>
  <c r="W8" i="3" s="1"/>
  <c r="X8" i="3" s="1"/>
  <c r="Q8" i="3"/>
  <c r="S8" i="3" s="1"/>
  <c r="T8" i="3" s="1"/>
  <c r="O8" i="3"/>
  <c r="P8" i="3" s="1"/>
  <c r="N8" i="3"/>
  <c r="L8" i="3"/>
  <c r="M8" i="3" s="1"/>
  <c r="AG7" i="3"/>
  <c r="AH7" i="3" s="1"/>
  <c r="AI7" i="3" s="1"/>
  <c r="AJ7" i="3" s="1"/>
  <c r="AC7" i="3"/>
  <c r="AD7" i="3" s="1"/>
  <c r="AE7" i="3" s="1"/>
  <c r="AF7" i="3" s="1"/>
  <c r="AB7" i="3"/>
  <c r="Y7" i="3"/>
  <c r="Z7" i="3" s="1"/>
  <c r="AA7" i="3" s="1"/>
  <c r="V7" i="3"/>
  <c r="W7" i="3" s="1"/>
  <c r="X7" i="3" s="1"/>
  <c r="U7" i="3"/>
  <c r="Q7" i="3"/>
  <c r="S7" i="3" s="1"/>
  <c r="T7" i="3" s="1"/>
  <c r="N7" i="3"/>
  <c r="L7" i="3"/>
  <c r="M7" i="3" s="1"/>
  <c r="O7" i="3" s="1"/>
  <c r="P7" i="3" s="1"/>
  <c r="AG6" i="3"/>
  <c r="AH6" i="3" s="1"/>
  <c r="AC6" i="3"/>
  <c r="AD6" i="3" s="1"/>
  <c r="AE6" i="3" s="1"/>
  <c r="AF6" i="3" s="1"/>
  <c r="Y6" i="3"/>
  <c r="Z6" i="3" s="1"/>
  <c r="U6" i="3"/>
  <c r="V6" i="3" s="1"/>
  <c r="S6" i="3"/>
  <c r="T6" i="3" s="1"/>
  <c r="R6" i="3"/>
  <c r="Q6" i="3"/>
  <c r="N6" i="3"/>
  <c r="M6" i="3"/>
  <c r="L6" i="3"/>
  <c r="AG5" i="3"/>
  <c r="AH5" i="3" s="1"/>
  <c r="AI5" i="3" s="1"/>
  <c r="AJ5" i="3" s="1"/>
  <c r="AD5" i="3"/>
  <c r="AE5" i="3" s="1"/>
  <c r="AF5" i="3" s="1"/>
  <c r="AC5" i="3"/>
  <c r="Z5" i="3"/>
  <c r="AA5" i="3" s="1"/>
  <c r="AB5" i="3" s="1"/>
  <c r="Y5" i="3"/>
  <c r="V5" i="3"/>
  <c r="W5" i="3" s="1"/>
  <c r="X5" i="3" s="1"/>
  <c r="U5" i="3"/>
  <c r="S5" i="3"/>
  <c r="T5" i="3" s="1"/>
  <c r="R5" i="3"/>
  <c r="Q5" i="3"/>
  <c r="O5" i="3"/>
  <c r="P5" i="3" s="1"/>
  <c r="N5" i="3"/>
  <c r="L5" i="3"/>
  <c r="M5" i="3" s="1"/>
  <c r="AG4" i="3"/>
  <c r="AH4" i="3" s="1"/>
  <c r="AI4" i="3" s="1"/>
  <c r="AJ4" i="3" s="1"/>
  <c r="AD4" i="3"/>
  <c r="AE4" i="3" s="1"/>
  <c r="AF4" i="3" s="1"/>
  <c r="AC4" i="3"/>
  <c r="AA4" i="3"/>
  <c r="AB4" i="3" s="1"/>
  <c r="Y4" i="3"/>
  <c r="Z4" i="3" s="1"/>
  <c r="U4" i="3"/>
  <c r="V4" i="3" s="1"/>
  <c r="W4" i="3" s="1"/>
  <c r="X4" i="3" s="1"/>
  <c r="T4" i="3"/>
  <c r="S4" i="3"/>
  <c r="R4" i="3"/>
  <c r="Q4" i="3"/>
  <c r="N4" i="3"/>
  <c r="L4" i="3"/>
  <c r="M4" i="3" s="1"/>
  <c r="O4" i="3" s="1"/>
  <c r="P4" i="3" s="1"/>
  <c r="AG3" i="3"/>
  <c r="AH3" i="3" s="1"/>
  <c r="AI3" i="3" s="1"/>
  <c r="AJ3" i="3" s="1"/>
  <c r="AC3" i="3"/>
  <c r="AD3" i="3" s="1"/>
  <c r="AE3" i="3" s="1"/>
  <c r="AF3" i="3" s="1"/>
  <c r="Y3" i="3"/>
  <c r="Z3" i="3" s="1"/>
  <c r="AA3" i="3" s="1"/>
  <c r="AB3" i="3" s="1"/>
  <c r="U3" i="3"/>
  <c r="V3" i="3" s="1"/>
  <c r="W3" i="3" s="1"/>
  <c r="X3" i="3" s="1"/>
  <c r="S3" i="3"/>
  <c r="T3" i="3" s="1"/>
  <c r="Q3" i="3"/>
  <c r="R3" i="3" s="1"/>
  <c r="N3" i="3"/>
  <c r="L3" i="3"/>
  <c r="M3" i="3" s="1"/>
  <c r="O3" i="3" s="1"/>
  <c r="P3" i="3" s="1"/>
  <c r="AJ2" i="3"/>
  <c r="AH2" i="3"/>
  <c r="AI2" i="3" s="1"/>
  <c r="AG2" i="3"/>
  <c r="AC2" i="3"/>
  <c r="AD2" i="3" s="1"/>
  <c r="AE2" i="3" s="1"/>
  <c r="AF2" i="3" s="1"/>
  <c r="Y2" i="3"/>
  <c r="Z2" i="3" s="1"/>
  <c r="AA2" i="3" s="1"/>
  <c r="AB2" i="3" s="1"/>
  <c r="V2" i="3"/>
  <c r="W2" i="3" s="1"/>
  <c r="X2" i="3" s="1"/>
  <c r="U2" i="3"/>
  <c r="T2" i="3"/>
  <c r="Q2" i="3"/>
  <c r="S2" i="3" s="1"/>
  <c r="N2" i="3"/>
  <c r="L2" i="3"/>
  <c r="M2" i="3" s="1"/>
  <c r="O2" i="3" s="1"/>
  <c r="P2" i="3" l="1"/>
  <c r="AA14" i="3"/>
  <c r="W27" i="3"/>
  <c r="X27" i="3" s="1"/>
  <c r="S78" i="3"/>
  <c r="T78" i="3" s="1"/>
  <c r="R78" i="3"/>
  <c r="W24" i="3"/>
  <c r="X24" i="3" s="1"/>
  <c r="AI24" i="3"/>
  <c r="AJ24" i="3" s="1"/>
  <c r="AA10" i="3"/>
  <c r="AB10" i="3" s="1"/>
  <c r="AE24" i="3"/>
  <c r="AF24" i="3" s="1"/>
  <c r="AA27" i="3"/>
  <c r="AB27" i="3" s="1"/>
  <c r="W6" i="3"/>
  <c r="X6" i="3" s="1"/>
  <c r="AI14" i="3"/>
  <c r="AA35" i="3"/>
  <c r="AB35" i="3" s="1"/>
  <c r="AA6" i="3"/>
  <c r="AB6" i="3" s="1"/>
  <c r="AE10" i="3"/>
  <c r="AF10" i="3" s="1"/>
  <c r="O12" i="3"/>
  <c r="P12" i="3" s="1"/>
  <c r="R55" i="3"/>
  <c r="S55" i="3"/>
  <c r="T55" i="3" s="1"/>
  <c r="AI10" i="3"/>
  <c r="AJ10" i="3" s="1"/>
  <c r="W12" i="3"/>
  <c r="X12" i="3" s="1"/>
  <c r="AI12" i="3"/>
  <c r="AJ12" i="3" s="1"/>
  <c r="AE12" i="3"/>
  <c r="AF12" i="3" s="1"/>
  <c r="AE45" i="3"/>
  <c r="AF45" i="3" s="1"/>
  <c r="S27" i="3"/>
  <c r="T27" i="3" s="1"/>
  <c r="R27" i="3"/>
  <c r="R34" i="3"/>
  <c r="S34" i="3"/>
  <c r="T34" i="3" s="1"/>
  <c r="O14" i="3"/>
  <c r="R24" i="3"/>
  <c r="S24" i="3"/>
  <c r="T24" i="3" s="1"/>
  <c r="AI6" i="3"/>
  <c r="AJ6" i="3" s="1"/>
  <c r="AE35" i="3"/>
  <c r="AF35" i="3" s="1"/>
  <c r="W10" i="3"/>
  <c r="X10" i="3" s="1"/>
  <c r="AE14" i="3"/>
  <c r="AA24" i="3"/>
  <c r="AB24" i="3" s="1"/>
  <c r="S14" i="3"/>
  <c r="R14" i="3"/>
  <c r="W22" i="3"/>
  <c r="X22" i="3" s="1"/>
  <c r="O24" i="3"/>
  <c r="P24" i="3" s="1"/>
  <c r="AA40" i="3"/>
  <c r="AB40" i="3" s="1"/>
  <c r="AI45" i="3"/>
  <c r="AJ45" i="3" s="1"/>
  <c r="AI60" i="3"/>
  <c r="AJ60" i="3" s="1"/>
  <c r="S69" i="3"/>
  <c r="T69" i="3" s="1"/>
  <c r="R69" i="3"/>
  <c r="R10" i="3"/>
  <c r="R22" i="3"/>
  <c r="AI35" i="3"/>
  <c r="AJ35" i="3" s="1"/>
  <c r="O40" i="3"/>
  <c r="P40" i="3" s="1"/>
  <c r="S43" i="3"/>
  <c r="T43" i="3" s="1"/>
  <c r="AI43" i="3"/>
  <c r="AJ43" i="3" s="1"/>
  <c r="S52" i="3"/>
  <c r="T52" i="3" s="1"/>
  <c r="AE13" i="3"/>
  <c r="AF13" i="3" s="1"/>
  <c r="S54" i="3"/>
  <c r="T54" i="3" s="1"/>
  <c r="R54" i="3"/>
  <c r="R8" i="3"/>
  <c r="S12" i="3"/>
  <c r="T12" i="3" s="1"/>
  <c r="R20" i="3"/>
  <c r="AA48" i="3"/>
  <c r="AB48" i="3" s="1"/>
  <c r="S79" i="3"/>
  <c r="T79" i="3" s="1"/>
  <c r="AE29" i="3"/>
  <c r="AF29" i="3" s="1"/>
  <c r="AI33" i="3"/>
  <c r="AJ33" i="3" s="1"/>
  <c r="AA37" i="3"/>
  <c r="AB37" i="3" s="1"/>
  <c r="S38" i="3"/>
  <c r="T38" i="3" s="1"/>
  <c r="S40" i="3"/>
  <c r="T40" i="3" s="1"/>
  <c r="W45" i="3"/>
  <c r="X45" i="3" s="1"/>
  <c r="R50" i="3"/>
  <c r="S50" i="3"/>
  <c r="T50" i="3" s="1"/>
  <c r="AI57" i="3"/>
  <c r="AJ57" i="3" s="1"/>
  <c r="W60" i="3"/>
  <c r="X60" i="3" s="1"/>
  <c r="W35" i="3"/>
  <c r="X35" i="3" s="1"/>
  <c r="R67" i="3"/>
  <c r="S67" i="3"/>
  <c r="T67" i="3" s="1"/>
  <c r="S81" i="3"/>
  <c r="T81" i="3" s="1"/>
  <c r="R81" i="3"/>
  <c r="S15" i="3"/>
  <c r="T15" i="3" s="1"/>
  <c r="R15" i="3"/>
  <c r="R26" i="3"/>
  <c r="AI29" i="3"/>
  <c r="AJ29" i="3" s="1"/>
  <c r="AA45" i="3"/>
  <c r="AB45" i="3" s="1"/>
  <c r="AA46" i="3"/>
  <c r="AB46" i="3" s="1"/>
  <c r="R7" i="3"/>
  <c r="R19" i="3"/>
  <c r="R23" i="3"/>
  <c r="S33" i="3"/>
  <c r="T33" i="3" s="1"/>
  <c r="R33" i="3"/>
  <c r="O37" i="3"/>
  <c r="P37" i="3" s="1"/>
  <c r="W40" i="3"/>
  <c r="X40" i="3" s="1"/>
  <c r="AA43" i="3"/>
  <c r="AB43" i="3" s="1"/>
  <c r="AA60" i="3"/>
  <c r="AB60" i="3" s="1"/>
  <c r="R2" i="3"/>
  <c r="O6" i="3"/>
  <c r="P6" i="3" s="1"/>
  <c r="R11" i="3"/>
  <c r="O18" i="3"/>
  <c r="P18" i="3" s="1"/>
  <c r="AE27" i="3"/>
  <c r="AF27" i="3" s="1"/>
  <c r="S29" i="3"/>
  <c r="T29" i="3" s="1"/>
  <c r="R29" i="3"/>
  <c r="AI34" i="3"/>
  <c r="AJ34" i="3" s="1"/>
  <c r="AE46" i="3"/>
  <c r="AF46" i="3" s="1"/>
  <c r="R57" i="3"/>
  <c r="S58" i="3"/>
  <c r="T58" i="3" s="1"/>
  <c r="R58" i="3"/>
  <c r="S66" i="3"/>
  <c r="T66" i="3" s="1"/>
  <c r="R66" i="3"/>
  <c r="AI69" i="3"/>
  <c r="AJ69" i="3" s="1"/>
  <c r="AE49" i="3"/>
  <c r="AF49" i="3" s="1"/>
  <c r="O61" i="3"/>
  <c r="P61" i="3" s="1"/>
  <c r="W81" i="3"/>
  <c r="X81" i="3" s="1"/>
  <c r="W82" i="3"/>
  <c r="X82" i="3" s="1"/>
  <c r="W58" i="3"/>
  <c r="X58" i="3" s="1"/>
  <c r="S70" i="3"/>
  <c r="T70" i="3" s="1"/>
  <c r="R70" i="3"/>
  <c r="AE82" i="3"/>
  <c r="AF82" i="3" s="1"/>
  <c r="R28" i="3"/>
  <c r="S46" i="3"/>
  <c r="T46" i="3" s="1"/>
  <c r="R46" i="3"/>
  <c r="W70" i="3"/>
  <c r="X70" i="3" s="1"/>
  <c r="AE81" i="3"/>
  <c r="AF81" i="3" s="1"/>
  <c r="AI82" i="3"/>
  <c r="AJ82" i="3" s="1"/>
  <c r="R82" i="3"/>
  <c r="W55" i="3"/>
  <c r="X55" i="3" s="1"/>
  <c r="W67" i="3"/>
  <c r="X67" i="3" s="1"/>
  <c r="W68" i="3"/>
  <c r="X68" i="3" s="1"/>
  <c r="AB14" i="3" l="1"/>
  <c r="T14" i="3"/>
  <c r="P14" i="3"/>
  <c r="AJ14" i="3"/>
  <c r="AF14" i="3"/>
</calcChain>
</file>

<file path=xl/sharedStrings.xml><?xml version="1.0" encoding="utf-8"?>
<sst xmlns="http://schemas.openxmlformats.org/spreadsheetml/2006/main" count="1522" uniqueCount="1068">
  <si>
    <t>AZUL4</t>
  </si>
  <si>
    <t>Resultado</t>
  </si>
  <si>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</si>
  <si>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</si>
  <si>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</si>
  <si>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</si>
  <si>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</si>
  <si>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</si>
  <si>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</si>
  <si>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</si>
  <si>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</si>
  <si>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</si>
  <si>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</si>
  <si>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Var. Dia (em decimal)</t>
  </si>
  <si>
    <t>Valor inicial (R$)</t>
  </si>
  <si>
    <t>Quantidade de ações</t>
  </si>
  <si>
    <t>Var. Dia (R$)</t>
  </si>
  <si>
    <t>Nome da empresa</t>
  </si>
  <si>
    <t>Segmento</t>
  </si>
  <si>
    <t>Idade</t>
  </si>
  <si>
    <t>Cat_Idade</t>
  </si>
  <si>
    <t>Var. Semanal (em decimal)</t>
  </si>
  <si>
    <t>Valor Inicial (R$)</t>
  </si>
  <si>
    <t>Var. Semanal (R$)</t>
  </si>
  <si>
    <t>Var. Mês (em decimal)</t>
  </si>
  <si>
    <t>Var. Mês (R$)</t>
  </si>
  <si>
    <t>Var. Ano (em decimal)</t>
  </si>
  <si>
    <t>Var. Ano (R$)</t>
  </si>
  <si>
    <t>Var. 12M (em decimal)</t>
  </si>
  <si>
    <t>Var. 12M (R$)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</si>
  <si>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</si>
  <si>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</si>
  <si>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</si>
  <si>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</si>
  <si>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</si>
  <si>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</si>
  <si>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</si>
  <si>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</si>
  <si>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</si>
  <si>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</si>
  <si>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</si>
  <si>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</si>
  <si>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</si>
  <si>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</si>
  <si>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</si>
  <si>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</si>
  <si>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</si>
  <si>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</si>
  <si>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</si>
  <si>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</si>
  <si>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</si>
  <si>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</si>
  <si>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</si>
  <si>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</si>
  <si>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</si>
  <si>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</si>
  <si>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</si>
  <si>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</si>
  <si>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</si>
  <si>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</si>
  <si>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</si>
  <si>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</si>
  <si>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</si>
  <si>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</si>
  <si>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</si>
  <si>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</si>
  <si>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</si>
  <si>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</si>
  <si>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</si>
  <si>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</si>
  <si>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</si>
  <si>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</si>
  <si>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</si>
  <si>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</si>
  <si>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</si>
  <si>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</si>
  <si>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</si>
  <si>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</si>
  <si>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</si>
  <si>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</si>
  <si>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</si>
  <si>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</si>
  <si>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</si>
  <si>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</si>
  <si>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</si>
  <si>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</si>
  <si>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</si>
  <si>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</si>
  <si>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</si>
  <si>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</si>
  <si>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</si>
  <si>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</si>
  <si>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</si>
  <si>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</si>
  <si>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</si>
  <si>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</si>
  <si>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</si>
  <si>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</si>
  <si>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</si>
  <si>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</si>
  <si>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</si>
  <si>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</si>
  <si>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</si>
  <si>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</si>
  <si>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</si>
  <si>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</si>
  <si>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</si>
  <si>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</si>
  <si>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</si>
  <si>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</si>
  <si>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</si>
  <si>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</si>
  <si>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</si>
  <si>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</si>
  <si>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</si>
  <si>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</si>
  <si>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</si>
  <si>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</si>
  <si>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</si>
  <si>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</si>
  <si>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</si>
  <si>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</si>
  <si>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</si>
  <si>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</si>
  <si>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</si>
  <si>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</si>
  <si>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</si>
  <si>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</si>
  <si>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</si>
  <si>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</si>
  <si>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</si>
  <si>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</si>
  <si>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</si>
  <si>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</si>
  <si>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</si>
  <si>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</si>
  <si>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</si>
  <si>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</si>
  <si>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</si>
  <si>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</si>
  <si>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</si>
  <si>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</si>
  <si>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</si>
  <si>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</si>
  <si>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</si>
  <si>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</si>
  <si>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</si>
  <si>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</si>
  <si>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</si>
  <si>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</si>
  <si>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</si>
  <si>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</si>
  <si>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</si>
  <si>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</si>
  <si>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</si>
  <si>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</si>
  <si>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</si>
  <si>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</si>
  <si>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</si>
  <si>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</si>
  <si>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</si>
  <si>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</si>
  <si>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</si>
  <si>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</si>
  <si>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</si>
  <si>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</si>
  <si>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</si>
  <si>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</si>
  <si>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</si>
  <si>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</si>
  <si>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</si>
  <si>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</si>
  <si>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</si>
  <si>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</si>
  <si>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</si>
  <si>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</si>
  <si>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</si>
  <si>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</si>
  <si>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</si>
  <si>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</si>
  <si>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</si>
  <si>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</si>
  <si>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</si>
  <si>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</si>
  <si>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</si>
  <si>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</si>
  <si>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</si>
  <si>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</si>
  <si>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</si>
  <si>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</si>
  <si>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Nome da Empresa</t>
  </si>
  <si>
    <t>Idade (em anos)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</si>
  <si>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</si>
  <si>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</si>
  <si>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</si>
  <si>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</si>
  <si>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</si>
  <si>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</si>
  <si>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</si>
  <si>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</si>
  <si>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</si>
  <si>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</si>
  <si>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</si>
  <si>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</si>
  <si>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</si>
  <si>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</si>
  <si>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</si>
  <si>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Serviços Financeiros</t>
  </si>
  <si>
    <t>Rede D'Or</t>
  </si>
  <si>
    <t>Saúde</t>
  </si>
  <si>
    <t>Braskem</t>
  </si>
  <si>
    <t>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</si>
  <si>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</si>
  <si>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</si>
  <si>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</si>
  <si>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</si>
  <si>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</si>
  <si>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</si>
  <si>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</si>
  <si>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</si>
  <si>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Distribuição de Combustíveis</t>
  </si>
  <si>
    <t>MRV</t>
  </si>
  <si>
    <t>Construção Civil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</si>
  <si>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</si>
  <si>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</si>
  <si>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</si>
  <si>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</si>
  <si>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</si>
  <si>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</si>
  <si>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</si>
  <si>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</si>
  <si>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</si>
  <si>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</si>
  <si>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</si>
  <si>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Transporte Ferroviário</t>
  </si>
  <si>
    <t>Cielo</t>
  </si>
  <si>
    <t>Dexco</t>
  </si>
  <si>
    <t>Tecnologia</t>
  </si>
  <si>
    <t>TIM</t>
  </si>
  <si>
    <t>Bradespar</t>
  </si>
  <si>
    <t>Investimentos</t>
  </si>
  <si>
    <t>Locaweb</t>
  </si>
  <si>
    <t>PetroRecôncavo</t>
  </si>
  <si>
    <t>Itaúsa</t>
  </si>
  <si>
    <t>Banco do Brasil</t>
  </si>
  <si>
    <t>RaiaDrogasil</t>
  </si>
  <si>
    <t>Saúde/Varejo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</si>
  <si>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</si>
  <si>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</si>
  <si>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</si>
  <si>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</si>
  <si>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</si>
  <si>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</si>
  <si>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</si>
  <si>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</si>
  <si>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Logística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</si>
  <si>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</si>
  <si>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</si>
  <si>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</si>
  <si>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</si>
  <si>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</si>
  <si>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</si>
  <si>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</si>
  <si>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</si>
  <si>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</si>
  <si>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</si>
  <si>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</si>
  <si>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</si>
  <si>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Equipamentos Elétricos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</si>
  <si>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</si>
  <si>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</si>
  <si>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</si>
  <si>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</si>
  <si>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</si>
  <si>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</si>
  <si>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</si>
  <si>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</si>
  <si>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</si>
  <si>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Seguros/Resseguros</t>
  </si>
  <si>
    <t>Petz</t>
  </si>
  <si>
    <t>EZTEC</t>
  </si>
  <si>
    <t>Fleury</t>
  </si>
  <si>
    <t>Grupo Soma</t>
  </si>
  <si>
    <t>Alpargatas</t>
  </si>
  <si>
    <t>Calçados</t>
  </si>
  <si>
    <t>Cyrela</t>
  </si>
  <si>
    <t>Embraer</t>
  </si>
  <si>
    <t>Aeroespacial</t>
  </si>
  <si>
    <t>Natura</t>
  </si>
  <si>
    <t>Cosméticos</t>
  </si>
  <si>
    <t>Assaí</t>
  </si>
  <si>
    <t>B3</t>
  </si>
  <si>
    <t>Bolsa de Valores</t>
  </si>
  <si>
    <t>Hypera</t>
  </si>
  <si>
    <t>Farmacêutico</t>
  </si>
  <si>
    <t>São Martinho</t>
  </si>
  <si>
    <t>Açúcar e Etanol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</si>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</sst>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R$ -416]#,##0.00"/>
  </numFmts>
  <fonts count="8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&quot;aptos narrow&quot;"/>
    </font>
    <font>
      <sz val="10"/>
      <color rgb="FFECECEC"/>
      <name val="Söhne"/>
    </font>
  </fonts>
  <fills count="7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E3E3E3"/>
      </left>
      <right/>
      <top style="thin">
        <color rgb="FFE3E3E3"/>
      </top>
      <bottom style="thin">
        <color rgb="FFE3E3E3"/>
      </bottom>
      <diagonal/>
    </border>
    <border>
      <left style="thin">
        <color rgb="FFE3E3E3"/>
      </left>
      <right/>
      <top/>
      <bottom style="thin">
        <color rgb="FFE3E3E3"/>
      </bottom>
      <diagonal/>
    </border>
    <border>
      <left style="thin">
        <color rgb="FFE3E3E3"/>
      </left>
      <right style="thin">
        <color rgb="FFE3E3E3"/>
      </right>
      <top/>
      <bottom style="thin">
        <color rgb="FFE3E3E3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4" fillId="2" borderId="0" xfId="0" applyFont="1" applyFill="1" applyAlignment="1"/>
    <xf numFmtId="0" fontId="3" fillId="0" borderId="0" xfId="0" applyFont="1" applyAlignment="1"/>
    <xf numFmtId="164" fontId="3" fillId="0" borderId="0" xfId="0" applyNumberFormat="1" applyFont="1" applyAlignment="1"/>
    <xf numFmtId="0" fontId="5" fillId="3" borderId="0" xfId="0" applyFont="1" applyFill="1" applyAlignment="1"/>
    <xf numFmtId="14" fontId="5" fillId="3" borderId="0" xfId="0" applyNumberFormat="1" applyFont="1" applyFill="1" applyAlignment="1">
      <alignment horizontal="right"/>
    </xf>
    <xf numFmtId="2" fontId="5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3" fillId="0" borderId="0" xfId="0" applyFont="1"/>
    <xf numFmtId="2" fontId="3" fillId="0" borderId="0" xfId="0" applyNumberFormat="1" applyFont="1"/>
    <xf numFmtId="3" fontId="3" fillId="0" borderId="0" xfId="0" applyNumberFormat="1" applyFont="1"/>
    <xf numFmtId="164" fontId="3" fillId="0" borderId="0" xfId="0" applyNumberFormat="1" applyFont="1"/>
    <xf numFmtId="0" fontId="5" fillId="4" borderId="0" xfId="0" applyFont="1" applyFill="1" applyAlignment="1"/>
    <xf numFmtId="14" fontId="5" fillId="4" borderId="0" xfId="0" applyNumberFormat="1" applyFont="1" applyFill="1" applyAlignment="1">
      <alignment horizontal="right"/>
    </xf>
    <xf numFmtId="2" fontId="5" fillId="4" borderId="0" xfId="0" applyNumberFormat="1" applyFont="1" applyFill="1" applyAlignment="1">
      <alignment horizontal="right"/>
    </xf>
    <xf numFmtId="0" fontId="5" fillId="4" borderId="0" xfId="0" applyFont="1" applyFill="1" applyAlignment="1">
      <alignment horizontal="right"/>
    </xf>
    <xf numFmtId="0" fontId="6" fillId="4" borderId="0" xfId="0" applyFont="1" applyFill="1" applyAlignment="1"/>
    <xf numFmtId="0" fontId="6" fillId="3" borderId="0" xfId="0" applyFont="1" applyFill="1" applyAlignment="1"/>
    <xf numFmtId="0" fontId="7" fillId="5" borderId="2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left"/>
    </xf>
    <xf numFmtId="0" fontId="7" fillId="6" borderId="4" xfId="0" applyFont="1" applyFill="1" applyBorder="1" applyAlignment="1">
      <alignment horizontal="left"/>
    </xf>
    <xf numFmtId="0" fontId="1" fillId="0" borderId="0" xfId="0" applyFont="1" applyAlignment="1"/>
    <xf numFmtId="0" fontId="2" fillId="0" borderId="0" xfId="0" applyFont="1" applyAlignment="1"/>
    <xf numFmtId="3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0" fontId="6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2" fillId="3" borderId="0" xfId="0" applyFont="1" applyFill="1" applyAlignment="1"/>
    <xf numFmtId="0" fontId="2" fillId="4" borderId="0" xfId="0" applyFont="1" applyFill="1" applyAlignment="1"/>
    <xf numFmtId="0" fontId="2" fillId="3" borderId="0" xfId="0" applyFont="1" applyFill="1" applyAlignment="1"/>
  </cellXfs>
  <cellStyles count="1">
    <cellStyle name="Normal" xfId="0" builtinId="0"/>
  </cellStyles>
  <dxfs count="15"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</dxfs>
  <tableStyles count="5">
    <tableStyle name="Principal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Principal-style 2" pivot="0" count="3" xr9:uid="{00000000-0011-0000-FFFF-FFFF01000000}">
      <tableStyleElement type="headerRow" dxfId="11"/>
      <tableStyleElement type="firstRowStripe" dxfId="10"/>
      <tableStyleElement type="secondRowStripe" dxfId="9"/>
    </tableStyle>
    <tableStyle name="Principal-style 3" pivot="0" count="3" xr9:uid="{00000000-0011-0000-FFFF-FFFF02000000}">
      <tableStyleElement type="headerRow" dxfId="8"/>
      <tableStyleElement type="firstRowStripe" dxfId="7"/>
      <tableStyleElement type="secondRowStripe" dxfId="6"/>
    </tableStyle>
    <tableStyle name="Principal-style 4" pivot="0" count="3" xr9:uid="{00000000-0011-0000-FFFF-FFFF03000000}">
      <tableStyleElement type="headerRow" dxfId="5"/>
      <tableStyleElement type="firstRowStripe" dxfId="4"/>
      <tableStyleElement type="secondRowStripe" dxfId="3"/>
    </tableStyle>
    <tableStyle name="Principal-style 5" pivot="0" count="3" xr9:uid="{00000000-0011-0000-FFFF-FFFF04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L1:T1000">
  <tableColumns count="9">
    <tableColumn id="1" xr3:uid="{00000000-0010-0000-0000-000001000000}" name="Var. Dia (em decimal)"/>
    <tableColumn id="2" xr3:uid="{00000000-0010-0000-0000-000002000000}" name="Valor inicial (R$)"/>
    <tableColumn id="3" xr3:uid="{00000000-0010-0000-0000-000003000000}" name="Quantidade de ações"/>
    <tableColumn id="4" xr3:uid="{00000000-0010-0000-0000-000004000000}" name="Var. Dia (R$)"/>
    <tableColumn id="5" xr3:uid="{00000000-0010-0000-0000-000005000000}" name="Resultado"/>
    <tableColumn id="6" xr3:uid="{00000000-0010-0000-0000-000006000000}" name="Nome da empresa"/>
    <tableColumn id="7" xr3:uid="{00000000-0010-0000-0000-000007000000}" name="Segmento"/>
    <tableColumn id="8" xr3:uid="{00000000-0010-0000-0000-000008000000}" name="Idade"/>
    <tableColumn id="9" xr3:uid="{00000000-0010-0000-0000-000009000000}" name="Cat_Idade"/>
  </tableColumns>
  <tableStyleInfo name="Principal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U1:X1000">
  <tableColumns count="4">
    <tableColumn id="1" xr3:uid="{00000000-0010-0000-0100-000001000000}" name="Var. Semanal (em decimal)"/>
    <tableColumn id="2" xr3:uid="{00000000-0010-0000-0100-000002000000}" name="Valor Inicial (R$)"/>
    <tableColumn id="3" xr3:uid="{00000000-0010-0000-0100-000003000000}" name="Var. Semanal (R$)"/>
    <tableColumn id="4" xr3:uid="{00000000-0010-0000-0100-000004000000}" name="Resultado"/>
  </tableColumns>
  <tableStyleInfo name="Principal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Y1:AB1000">
  <tableColumns count="4">
    <tableColumn id="1" xr3:uid="{00000000-0010-0000-0200-000001000000}" name="Var. Mês (em decimal)"/>
    <tableColumn id="2" xr3:uid="{00000000-0010-0000-0200-000002000000}" name="Valor Inicial (R$)"/>
    <tableColumn id="3" xr3:uid="{00000000-0010-0000-0200-000003000000}" name="Var. Mês (R$)"/>
    <tableColumn id="4" xr3:uid="{00000000-0010-0000-0200-000004000000}" name="Resultado"/>
  </tableColumns>
  <tableStyleInfo name="Principal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C1:AF1000">
  <tableColumns count="4">
    <tableColumn id="1" xr3:uid="{00000000-0010-0000-0300-000001000000}" name="Var. Ano (em decimal)"/>
    <tableColumn id="2" xr3:uid="{00000000-0010-0000-0300-000002000000}" name="Valor Inicial (R$)"/>
    <tableColumn id="3" xr3:uid="{00000000-0010-0000-0300-000003000000}" name="Var. Ano (R$)"/>
    <tableColumn id="4" xr3:uid="{00000000-0010-0000-0300-000004000000}" name="Resultado"/>
  </tableColumns>
  <tableStyleInfo name="Principal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G1:AJ1000">
  <tableColumns count="4">
    <tableColumn id="1" xr3:uid="{00000000-0010-0000-0400-000001000000}" name="Var. 12M (em decimal)"/>
    <tableColumn id="2" xr3:uid="{00000000-0010-0000-0400-000002000000}" name="Valor Inicial (R$)"/>
    <tableColumn id="3" xr3:uid="{00000000-0010-0000-0400-000003000000}" name="Var. 12M (R$)"/>
    <tableColumn id="4" xr3:uid="{00000000-0010-0000-0400-000004000000}" name="Resultado"/>
  </tableColumns>
  <tableStyleInfo name="Principal-style 5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1000"/>
  <sheetViews>
    <sheetView workbookViewId="0"/>
  </sheetViews>
  <sheetFormatPr defaultColWidth="12.5703125" defaultRowHeight="15.75" customHeight="1"/>
  <cols>
    <col min="1" max="1" width="7" customWidth="1"/>
    <col min="2" max="2" width="8.42578125" customWidth="1"/>
    <col min="3" max="3" width="10.7109375" customWidth="1"/>
    <col min="4" max="4" width="11" customWidth="1"/>
    <col min="5" max="5" width="12.42578125" customWidth="1"/>
    <col min="6" max="8" width="11.7109375" customWidth="1"/>
    <col min="9" max="9" width="8.7109375" customWidth="1"/>
    <col min="10" max="10" width="9.7109375" customWidth="1"/>
    <col min="11" max="11" width="9.5703125" customWidth="1"/>
    <col min="12" max="12" width="17.5703125" customWidth="1"/>
    <col min="13" max="13" width="14" customWidth="1"/>
    <col min="14" max="14" width="17.7109375" customWidth="1"/>
    <col min="15" max="15" width="17.140625" customWidth="1"/>
    <col min="16" max="16" width="9" customWidth="1"/>
    <col min="17" max="17" width="18" customWidth="1"/>
    <col min="18" max="18" width="24.42578125" customWidth="1"/>
    <col min="20" max="20" width="16.42578125" customWidth="1"/>
    <col min="21" max="22" width="21.85546875" customWidth="1"/>
    <col min="23" max="26" width="18.42578125" customWidth="1"/>
    <col min="27" max="27" width="18" customWidth="1"/>
    <col min="29" max="30" width="18.42578125" customWidth="1"/>
    <col min="31" max="31" width="18" customWidth="1"/>
    <col min="33" max="34" width="18.42578125" customWidth="1"/>
    <col min="35" max="35" width="18" customWidth="1"/>
  </cols>
  <sheetData>
    <row r="1" spans="1:36" ht="15.75" customHeigh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2" t="s">
        <v>13</v>
      </c>
      <c r="M1" s="2" t="s">
        <v>14</v>
      </c>
      <c r="N1" s="2" t="s">
        <v>15</v>
      </c>
      <c r="O1" s="3" t="s">
        <v>16</v>
      </c>
      <c r="P1" s="2" t="s">
        <v>1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1</v>
      </c>
      <c r="Y1" s="2" t="s">
        <v>24</v>
      </c>
      <c r="Z1" s="2" t="s">
        <v>22</v>
      </c>
      <c r="AA1" s="2" t="s">
        <v>25</v>
      </c>
      <c r="AB1" s="2" t="s">
        <v>1</v>
      </c>
      <c r="AC1" s="2" t="s">
        <v>26</v>
      </c>
      <c r="AD1" s="2" t="s">
        <v>22</v>
      </c>
      <c r="AE1" s="2" t="s">
        <v>27</v>
      </c>
      <c r="AF1" s="2" t="s">
        <v>1</v>
      </c>
      <c r="AG1" s="2" t="s">
        <v>28</v>
      </c>
      <c r="AH1" s="2" t="s">
        <v>22</v>
      </c>
      <c r="AI1" s="2" t="s">
        <v>29</v>
      </c>
      <c r="AJ1" s="2" t="s">
        <v>1</v>
      </c>
    </row>
    <row r="2" spans="1:36">
      <c r="A2" s="4" t="s">
        <v>30</v>
      </c>
      <c r="B2" s="5">
        <v>45317</v>
      </c>
      <c r="C2" s="6">
        <v>9.5</v>
      </c>
      <c r="D2" s="7">
        <v>5.2</v>
      </c>
      <c r="E2" s="7">
        <v>11.76</v>
      </c>
      <c r="F2" s="7">
        <v>2.2599999999999998</v>
      </c>
      <c r="G2" s="7">
        <v>2.2599999999999998</v>
      </c>
      <c r="H2" s="7">
        <v>15.97</v>
      </c>
      <c r="I2" s="7">
        <v>9.18</v>
      </c>
      <c r="J2" s="7">
        <v>9.56</v>
      </c>
      <c r="K2" s="4" t="s">
        <v>31</v>
      </c>
      <c r="L2" s="8">
        <f t="shared" ref="L2:L82" si="0">D2/100</f>
        <v>5.2000000000000005E-2</v>
      </c>
      <c r="M2" s="9">
        <f t="shared" ref="M2:M82" si="1">C2/(1+L2)</f>
        <v>9.0304182509505697</v>
      </c>
      <c r="N2" s="10">
        <f>VLOOKUP(A2,Total_de_acoes!A:B,2,0)</f>
        <v>515117391</v>
      </c>
      <c r="O2" s="11">
        <f t="shared" ref="O2:O82" si="2">(C2-M2)*N2</f>
        <v>241889725.43155926</v>
      </c>
      <c r="P2" s="8" t="str">
        <f t="shared" ref="P2:P82" si="3">IF(O2&gt;0,"Subiu",IF(O2=0,"Manteve","Desceu"))</f>
        <v>Subiu</v>
      </c>
      <c r="Q2" s="8" t="str">
        <f>VLOOKUP(A2,Ticker!A:B,2,0)</f>
        <v>Usiminas</v>
      </c>
      <c r="R2" s="8" t="str">
        <f>VLOOKUP(Q2,ChatGPT!A:B,2,0)</f>
        <v>Siderurgia</v>
      </c>
      <c r="S2" s="8">
        <f>VLOOKUP(Q2,ChatGPT!A:C,3,0)</f>
        <v>59</v>
      </c>
      <c r="T2" s="8" t="str">
        <f t="shared" ref="T2:T82" si="4">IF(S2&gt;100,"Mais de 100 anos",IF(S2&gt;50,"Entre 50 e 100 anos","Menos de 50 anos"))</f>
        <v>Entre 50 e 100 anos</v>
      </c>
      <c r="U2" s="8">
        <f t="shared" ref="U2:U82" si="5">E2/100</f>
        <v>0.1176</v>
      </c>
      <c r="V2" s="9">
        <f t="shared" ref="V2:V82" si="6">C2/(1+U2)</f>
        <v>8.5003579098067288</v>
      </c>
      <c r="W2" s="11">
        <f t="shared" ref="W2:W82" si="7">(C2-V2)*N2</f>
        <v>514933025.43414456</v>
      </c>
      <c r="X2" s="8" t="str">
        <f t="shared" ref="X2:X82" si="8">IF(W2&gt;0,"Subiu",IF(W2=0,"Manteve","Desceu"))</f>
        <v>Subiu</v>
      </c>
      <c r="Y2" s="8">
        <f t="shared" ref="Y2:Y82" si="9">F2/100</f>
        <v>2.2599999999999999E-2</v>
      </c>
      <c r="Z2" s="9">
        <f t="shared" ref="Z2:Z82" si="10">C2/(1+Y2)</f>
        <v>9.2900449833757097</v>
      </c>
      <c r="AA2" s="11">
        <f t="shared" ref="AA2:AA82" si="11">(C2-Z2)*N2</f>
        <v>108151480.39086604</v>
      </c>
      <c r="AB2" s="8" t="str">
        <f t="shared" ref="AB2:AB82" si="12">IF(AA2&gt;0,"Subiu",IF(AA2=0,"Manteve","Desceu"))</f>
        <v>Subiu</v>
      </c>
      <c r="AC2" s="8">
        <f t="shared" ref="AC2:AC82" si="13">G2/100</f>
        <v>2.2599999999999999E-2</v>
      </c>
      <c r="AD2" s="9">
        <f t="shared" ref="AD2:AD82" si="14">C2/(1+AC2)</f>
        <v>9.2900449833757097</v>
      </c>
      <c r="AE2" s="11">
        <f t="shared" ref="AE2:AE82" si="15">(C2-AD2)*N2</f>
        <v>108151480.39086604</v>
      </c>
      <c r="AF2" s="8" t="str">
        <f t="shared" ref="AF2:AF82" si="16">IF(AE2&gt;0,"Subiu",IF(AE2=0,"Manteve","Desceu"))</f>
        <v>Subiu</v>
      </c>
      <c r="AG2" s="8">
        <f t="shared" ref="AG2:AG82" si="17">H2/100</f>
        <v>0.15970000000000001</v>
      </c>
      <c r="AH2" s="9">
        <f t="shared" ref="AH2:AH82" si="18">C2/(1+AG2)</f>
        <v>8.1917737345865316</v>
      </c>
      <c r="AI2" s="11">
        <f t="shared" ref="AI2:AI82" si="19">(C2-AH2)*N2</f>
        <v>673890100.67745936</v>
      </c>
      <c r="AJ2" s="8" t="str">
        <f t="shared" ref="AJ2:AJ82" si="20">IF(AI2&gt;0,"Subiu",IF(AI2=0,"Manteve","Desceu"))</f>
        <v>Subiu</v>
      </c>
    </row>
    <row r="3" spans="1:36">
      <c r="A3" s="12" t="s">
        <v>32</v>
      </c>
      <c r="B3" s="13">
        <v>45317</v>
      </c>
      <c r="C3" s="14">
        <v>6.82</v>
      </c>
      <c r="D3" s="15">
        <v>2.4</v>
      </c>
      <c r="E3" s="15">
        <v>2.4</v>
      </c>
      <c r="F3" s="15">
        <v>-12.11</v>
      </c>
      <c r="G3" s="15">
        <v>-12.11</v>
      </c>
      <c r="H3" s="15">
        <v>50.56</v>
      </c>
      <c r="I3" s="15">
        <v>6.66</v>
      </c>
      <c r="J3" s="15">
        <v>6.86</v>
      </c>
      <c r="K3" s="12" t="s">
        <v>33</v>
      </c>
      <c r="L3" s="8">
        <f t="shared" si="0"/>
        <v>2.4E-2</v>
      </c>
      <c r="M3" s="9">
        <f t="shared" si="1"/>
        <v>6.66015625</v>
      </c>
      <c r="N3" s="10">
        <f>VLOOKUP(A3,Total_de_acoes!A:B,2,0)</f>
        <v>1110559345</v>
      </c>
      <c r="O3" s="11">
        <f t="shared" si="2"/>
        <v>177515970.30234405</v>
      </c>
      <c r="P3" s="8" t="str">
        <f t="shared" si="3"/>
        <v>Subiu</v>
      </c>
      <c r="Q3" s="8" t="str">
        <f>VLOOKUP(A3,Ticker!A:B,2,0)</f>
        <v>CSN Mineração</v>
      </c>
      <c r="R3" s="8" t="str">
        <f>VLOOKUP(Q3,ChatGPT!A:B,2,0)</f>
        <v>Mineração</v>
      </c>
      <c r="S3" s="8">
        <f>VLOOKUP(Q3,ChatGPT!A:C,3,0)</f>
        <v>38</v>
      </c>
      <c r="T3" s="8" t="str">
        <f t="shared" si="4"/>
        <v>Menos de 50 anos</v>
      </c>
      <c r="U3" s="8">
        <f t="shared" si="5"/>
        <v>2.4E-2</v>
      </c>
      <c r="V3" s="9">
        <f t="shared" si="6"/>
        <v>6.66015625</v>
      </c>
      <c r="W3" s="11">
        <f t="shared" si="7"/>
        <v>177515970.30234405</v>
      </c>
      <c r="X3" s="8" t="str">
        <f t="shared" si="8"/>
        <v>Subiu</v>
      </c>
      <c r="Y3" s="8">
        <f t="shared" si="9"/>
        <v>-0.1211</v>
      </c>
      <c r="Z3" s="9">
        <f t="shared" si="10"/>
        <v>7.7596996245306631</v>
      </c>
      <c r="AA3" s="11">
        <f t="shared" si="11"/>
        <v>-1043592199.5155188</v>
      </c>
      <c r="AB3" s="8" t="str">
        <f t="shared" si="12"/>
        <v>Desceu</v>
      </c>
      <c r="AC3" s="8">
        <f t="shared" si="13"/>
        <v>-0.1211</v>
      </c>
      <c r="AD3" s="9">
        <f t="shared" si="14"/>
        <v>7.7596996245306631</v>
      </c>
      <c r="AE3" s="11">
        <f t="shared" si="15"/>
        <v>-1043592199.5155188</v>
      </c>
      <c r="AF3" s="8" t="str">
        <f t="shared" si="16"/>
        <v>Desceu</v>
      </c>
      <c r="AG3" s="8">
        <f t="shared" si="17"/>
        <v>0.50560000000000005</v>
      </c>
      <c r="AH3" s="9">
        <f t="shared" si="18"/>
        <v>4.5297555791710948</v>
      </c>
      <c r="AI3" s="11">
        <f t="shared" si="19"/>
        <v>2543452343.8856535</v>
      </c>
      <c r="AJ3" s="8" t="str">
        <f t="shared" si="20"/>
        <v>Subiu</v>
      </c>
    </row>
    <row r="4" spans="1:36">
      <c r="A4" s="4" t="s">
        <v>34</v>
      </c>
      <c r="B4" s="5">
        <v>45317</v>
      </c>
      <c r="C4" s="6">
        <v>41.96</v>
      </c>
      <c r="D4" s="7">
        <v>2.19</v>
      </c>
      <c r="E4" s="7">
        <v>7.73</v>
      </c>
      <c r="F4" s="7">
        <v>7.64</v>
      </c>
      <c r="G4" s="7">
        <v>7.64</v>
      </c>
      <c r="H4" s="7">
        <v>77.55</v>
      </c>
      <c r="I4" s="7">
        <v>40.81</v>
      </c>
      <c r="J4" s="7">
        <v>42.34</v>
      </c>
      <c r="K4" s="4" t="s">
        <v>35</v>
      </c>
      <c r="L4" s="8">
        <f t="shared" si="0"/>
        <v>2.1899999999999999E-2</v>
      </c>
      <c r="M4" s="9">
        <f t="shared" si="1"/>
        <v>41.060769155494668</v>
      </c>
      <c r="N4" s="10">
        <f>VLOOKUP(A4,Total_de_acoes!A:B,2,0)</f>
        <v>2379877655</v>
      </c>
      <c r="O4" s="11">
        <f t="shared" si="2"/>
        <v>2140059393.5250204</v>
      </c>
      <c r="P4" s="8" t="str">
        <f t="shared" si="3"/>
        <v>Subiu</v>
      </c>
      <c r="Q4" s="8" t="str">
        <f>VLOOKUP(A4,Ticker!A:B,2,0)</f>
        <v>Petrobras</v>
      </c>
      <c r="R4" s="8" t="str">
        <f>VLOOKUP(Q4,ChatGPT!A:B,2,0)</f>
        <v>Petróleo</v>
      </c>
      <c r="S4" s="8">
        <f>VLOOKUP(Q4,ChatGPT!A:C,3,0)</f>
        <v>69</v>
      </c>
      <c r="T4" s="8" t="str">
        <f t="shared" si="4"/>
        <v>Entre 50 e 100 anos</v>
      </c>
      <c r="U4" s="8">
        <f t="shared" si="5"/>
        <v>7.7300000000000008E-2</v>
      </c>
      <c r="V4" s="9">
        <f t="shared" si="6"/>
        <v>38.949224914137197</v>
      </c>
      <c r="W4" s="11">
        <f t="shared" si="7"/>
        <v>7165276351.075593</v>
      </c>
      <c r="X4" s="8" t="str">
        <f t="shared" si="8"/>
        <v>Subiu</v>
      </c>
      <c r="Y4" s="8">
        <f t="shared" si="9"/>
        <v>7.6399999999999996E-2</v>
      </c>
      <c r="Z4" s="9">
        <f t="shared" si="10"/>
        <v>38.981791155704201</v>
      </c>
      <c r="AA4" s="11">
        <f t="shared" si="11"/>
        <v>7087772680.4629488</v>
      </c>
      <c r="AB4" s="8" t="str">
        <f t="shared" si="12"/>
        <v>Subiu</v>
      </c>
      <c r="AC4" s="8">
        <f t="shared" si="13"/>
        <v>7.6399999999999996E-2</v>
      </c>
      <c r="AD4" s="9">
        <f t="shared" si="14"/>
        <v>38.981791155704201</v>
      </c>
      <c r="AE4" s="11">
        <f t="shared" si="15"/>
        <v>7087772680.4629488</v>
      </c>
      <c r="AF4" s="8" t="str">
        <f t="shared" si="16"/>
        <v>Subiu</v>
      </c>
      <c r="AG4" s="8">
        <f t="shared" si="17"/>
        <v>0.77549999999999997</v>
      </c>
      <c r="AH4" s="9">
        <f t="shared" si="18"/>
        <v>23.632779498732752</v>
      </c>
      <c r="AI4" s="11">
        <f t="shared" si="19"/>
        <v>43616542549.223824</v>
      </c>
      <c r="AJ4" s="8" t="str">
        <f t="shared" si="20"/>
        <v>Subiu</v>
      </c>
    </row>
    <row r="5" spans="1:36">
      <c r="A5" s="12" t="s">
        <v>36</v>
      </c>
      <c r="B5" s="13">
        <v>45317</v>
      </c>
      <c r="C5" s="14">
        <v>52.91</v>
      </c>
      <c r="D5" s="15">
        <v>2.04</v>
      </c>
      <c r="E5" s="15">
        <v>2.14</v>
      </c>
      <c r="F5" s="15">
        <v>-4.8899999999999997</v>
      </c>
      <c r="G5" s="15">
        <v>-4.8899999999999997</v>
      </c>
      <c r="H5" s="15">
        <v>18.850000000000001</v>
      </c>
      <c r="I5" s="15">
        <v>51.89</v>
      </c>
      <c r="J5" s="15">
        <v>53.17</v>
      </c>
      <c r="K5" s="12" t="s">
        <v>37</v>
      </c>
      <c r="L5" s="8">
        <f t="shared" si="0"/>
        <v>2.0400000000000001E-2</v>
      </c>
      <c r="M5" s="9">
        <f t="shared" si="1"/>
        <v>51.85221481771854</v>
      </c>
      <c r="N5" s="10">
        <f>VLOOKUP(A5,Total_de_acoes!A:B,2,0)</f>
        <v>683452836</v>
      </c>
      <c r="O5" s="11">
        <f t="shared" si="2"/>
        <v>722946282.7090385</v>
      </c>
      <c r="P5" s="8" t="str">
        <f t="shared" si="3"/>
        <v>Subiu</v>
      </c>
      <c r="Q5" s="8" t="str">
        <f>VLOOKUP(A5,Ticker!A:B,2,0)</f>
        <v>Suzano</v>
      </c>
      <c r="R5" s="8" t="str">
        <f>VLOOKUP(Q5,ChatGPT!A:B,2,0)</f>
        <v>Papel e Celulose</v>
      </c>
      <c r="S5" s="8">
        <f>VLOOKUP(Q5,ChatGPT!A:C,3,0)</f>
        <v>94</v>
      </c>
      <c r="T5" s="8" t="str">
        <f t="shared" si="4"/>
        <v>Entre 50 e 100 anos</v>
      </c>
      <c r="U5" s="8">
        <f t="shared" si="5"/>
        <v>2.1400000000000002E-2</v>
      </c>
      <c r="V5" s="9">
        <f t="shared" si="6"/>
        <v>51.801448991580173</v>
      </c>
      <c r="W5" s="11">
        <f t="shared" si="7"/>
        <v>757642330.55518818</v>
      </c>
      <c r="X5" s="8" t="str">
        <f t="shared" si="8"/>
        <v>Subiu</v>
      </c>
      <c r="Y5" s="8">
        <f t="shared" si="9"/>
        <v>-4.8899999999999999E-2</v>
      </c>
      <c r="Z5" s="9">
        <f t="shared" si="10"/>
        <v>55.630322784144667</v>
      </c>
      <c r="AA5" s="11">
        <f t="shared" si="11"/>
        <v>-1859212321.6590908</v>
      </c>
      <c r="AB5" s="8" t="str">
        <f t="shared" si="12"/>
        <v>Desceu</v>
      </c>
      <c r="AC5" s="8">
        <f t="shared" si="13"/>
        <v>-4.8899999999999999E-2</v>
      </c>
      <c r="AD5" s="9">
        <f t="shared" si="14"/>
        <v>55.630322784144667</v>
      </c>
      <c r="AE5" s="11">
        <f t="shared" si="15"/>
        <v>-1859212321.6590908</v>
      </c>
      <c r="AF5" s="8" t="str">
        <f t="shared" si="16"/>
        <v>Desceu</v>
      </c>
      <c r="AG5" s="8">
        <f t="shared" si="17"/>
        <v>0.1885</v>
      </c>
      <c r="AH5" s="9">
        <f t="shared" si="18"/>
        <v>44.518300378628524</v>
      </c>
      <c r="AI5" s="11">
        <f t="shared" si="19"/>
        <v>5735330905.0864592</v>
      </c>
      <c r="AJ5" s="8" t="str">
        <f t="shared" si="20"/>
        <v>Subiu</v>
      </c>
    </row>
    <row r="6" spans="1:36">
      <c r="A6" s="4" t="s">
        <v>38</v>
      </c>
      <c r="B6" s="5">
        <v>45317</v>
      </c>
      <c r="C6" s="6">
        <v>37.1</v>
      </c>
      <c r="D6" s="7">
        <v>2.0299999999999998</v>
      </c>
      <c r="E6" s="7">
        <v>2.4900000000000002</v>
      </c>
      <c r="F6" s="7">
        <v>-3.66</v>
      </c>
      <c r="G6" s="7">
        <v>-3.66</v>
      </c>
      <c r="H6" s="7">
        <v>20.7</v>
      </c>
      <c r="I6" s="7">
        <v>36.369999999999997</v>
      </c>
      <c r="J6" s="7">
        <v>37.32</v>
      </c>
      <c r="K6" s="4" t="s">
        <v>39</v>
      </c>
      <c r="L6" s="8">
        <f t="shared" si="0"/>
        <v>2.0299999999999999E-2</v>
      </c>
      <c r="M6" s="9">
        <f t="shared" si="1"/>
        <v>36.3618543565618</v>
      </c>
      <c r="N6" s="10">
        <f>VLOOKUP(A6,Total_de_acoes!A:B,2,0)</f>
        <v>187732538</v>
      </c>
      <c r="O6" s="11">
        <f t="shared" si="2"/>
        <v>138573955.05629665</v>
      </c>
      <c r="P6" s="8" t="str">
        <f t="shared" si="3"/>
        <v>Subiu</v>
      </c>
      <c r="Q6" s="8" t="str">
        <f>VLOOKUP(A6,Ticker!A:B,2,0)</f>
        <v>CPFL Energia</v>
      </c>
      <c r="R6" s="8" t="str">
        <f>VLOOKUP(Q6,ChatGPT!A:B,2,0)</f>
        <v>Energia</v>
      </c>
      <c r="S6" s="8">
        <f>VLOOKUP(Q6,ChatGPT!A:C,3,0)</f>
        <v>108</v>
      </c>
      <c r="T6" s="8" t="str">
        <f t="shared" si="4"/>
        <v>Mais de 100 anos</v>
      </c>
      <c r="U6" s="8">
        <f t="shared" si="5"/>
        <v>2.4900000000000002E-2</v>
      </c>
      <c r="V6" s="9">
        <f t="shared" si="6"/>
        <v>36.198653527173384</v>
      </c>
      <c r="W6" s="11">
        <f t="shared" si="7"/>
        <v>169212060.96108887</v>
      </c>
      <c r="X6" s="8" t="str">
        <f t="shared" si="8"/>
        <v>Subiu</v>
      </c>
      <c r="Y6" s="8">
        <f t="shared" si="9"/>
        <v>-3.6600000000000001E-2</v>
      </c>
      <c r="Z6" s="9">
        <f t="shared" si="10"/>
        <v>38.509445713099439</v>
      </c>
      <c r="AA6" s="11">
        <f t="shared" si="11"/>
        <v>-264598820.89337718</v>
      </c>
      <c r="AB6" s="8" t="str">
        <f t="shared" si="12"/>
        <v>Desceu</v>
      </c>
      <c r="AC6" s="8">
        <f t="shared" si="13"/>
        <v>-3.6600000000000001E-2</v>
      </c>
      <c r="AD6" s="9">
        <f t="shared" si="14"/>
        <v>38.509445713099439</v>
      </c>
      <c r="AE6" s="11">
        <f t="shared" si="15"/>
        <v>-264598820.89337718</v>
      </c>
      <c r="AF6" s="8" t="str">
        <f t="shared" si="16"/>
        <v>Desceu</v>
      </c>
      <c r="AG6" s="8">
        <f t="shared" si="17"/>
        <v>0.20699999999999999</v>
      </c>
      <c r="AH6" s="9">
        <f t="shared" si="18"/>
        <v>30.737365368682685</v>
      </c>
      <c r="AI6" s="11">
        <f t="shared" si="19"/>
        <v>1194473547.7038941</v>
      </c>
      <c r="AJ6" s="8" t="str">
        <f t="shared" si="20"/>
        <v>Subiu</v>
      </c>
    </row>
    <row r="7" spans="1:36">
      <c r="A7" s="12" t="s">
        <v>40</v>
      </c>
      <c r="B7" s="13">
        <v>45317</v>
      </c>
      <c r="C7" s="14">
        <v>45.69</v>
      </c>
      <c r="D7" s="15">
        <v>1.98</v>
      </c>
      <c r="E7" s="15">
        <v>2.42</v>
      </c>
      <c r="F7" s="15">
        <v>-0.78</v>
      </c>
      <c r="G7" s="15">
        <v>-0.78</v>
      </c>
      <c r="H7" s="15">
        <v>8.08</v>
      </c>
      <c r="I7" s="15">
        <v>44.25</v>
      </c>
      <c r="J7" s="15">
        <v>45.69</v>
      </c>
      <c r="K7" s="12" t="s">
        <v>41</v>
      </c>
      <c r="L7" s="8">
        <f t="shared" si="0"/>
        <v>1.9799999999999998E-2</v>
      </c>
      <c r="M7" s="9">
        <f t="shared" si="1"/>
        <v>44.802902529907819</v>
      </c>
      <c r="N7" s="10">
        <f>VLOOKUP(A7,Total_de_acoes!A:B,2,0)</f>
        <v>800010734</v>
      </c>
      <c r="O7" s="11">
        <f t="shared" si="2"/>
        <v>709687498.17798734</v>
      </c>
      <c r="P7" s="8" t="str">
        <f t="shared" si="3"/>
        <v>Subiu</v>
      </c>
      <c r="Q7" s="8" t="str">
        <f>VLOOKUP(A7,Ticker!A:B,2,0)</f>
        <v>PetroRio</v>
      </c>
      <c r="R7" s="8" t="str">
        <f>VLOOKUP(Q7,ChatGPT!A:B,2,0)</f>
        <v>Petróleo</v>
      </c>
      <c r="S7" s="8">
        <f>VLOOKUP(Q7,ChatGPT!A:C,3,0)</f>
        <v>11</v>
      </c>
      <c r="T7" s="8" t="str">
        <f t="shared" si="4"/>
        <v>Menos de 50 anos</v>
      </c>
      <c r="U7" s="8">
        <f t="shared" si="5"/>
        <v>2.4199999999999999E-2</v>
      </c>
      <c r="V7" s="9">
        <f t="shared" si="6"/>
        <v>44.610427650849438</v>
      </c>
      <c r="W7" s="11">
        <f t="shared" si="7"/>
        <v>863669467.45004356</v>
      </c>
      <c r="X7" s="8" t="str">
        <f t="shared" si="8"/>
        <v>Subiu</v>
      </c>
      <c r="Y7" s="8">
        <f t="shared" si="9"/>
        <v>-7.8000000000000005E-3</v>
      </c>
      <c r="Z7" s="9">
        <f t="shared" si="10"/>
        <v>46.049183632332188</v>
      </c>
      <c r="AA7" s="11">
        <f t="shared" si="11"/>
        <v>-287350761.34286141</v>
      </c>
      <c r="AB7" s="8" t="str">
        <f t="shared" si="12"/>
        <v>Desceu</v>
      </c>
      <c r="AC7" s="8">
        <f t="shared" si="13"/>
        <v>-7.8000000000000005E-3</v>
      </c>
      <c r="AD7" s="9">
        <f t="shared" si="14"/>
        <v>46.049183632332188</v>
      </c>
      <c r="AE7" s="11">
        <f t="shared" si="15"/>
        <v>-287350761.34286141</v>
      </c>
      <c r="AF7" s="8" t="str">
        <f t="shared" si="16"/>
        <v>Desceu</v>
      </c>
      <c r="AG7" s="8">
        <f t="shared" si="17"/>
        <v>8.0799999999999997E-2</v>
      </c>
      <c r="AH7" s="9">
        <f t="shared" si="18"/>
        <v>42.274241302738709</v>
      </c>
      <c r="AI7" s="11">
        <f t="shared" si="19"/>
        <v>2732643622.5628877</v>
      </c>
      <c r="AJ7" s="8" t="str">
        <f t="shared" si="20"/>
        <v>Subiu</v>
      </c>
    </row>
    <row r="8" spans="1:36">
      <c r="A8" s="4" t="s">
        <v>42</v>
      </c>
      <c r="B8" s="5">
        <v>45317</v>
      </c>
      <c r="C8" s="6">
        <v>39.96</v>
      </c>
      <c r="D8" s="7">
        <v>1.73</v>
      </c>
      <c r="E8" s="7">
        <v>6.47</v>
      </c>
      <c r="F8" s="7">
        <v>7.3</v>
      </c>
      <c r="G8" s="7">
        <v>7.3</v>
      </c>
      <c r="H8" s="7">
        <v>95.01</v>
      </c>
      <c r="I8" s="7">
        <v>38.909999999999997</v>
      </c>
      <c r="J8" s="7">
        <v>40.090000000000003</v>
      </c>
      <c r="K8" s="4" t="s">
        <v>43</v>
      </c>
      <c r="L8" s="8">
        <f t="shared" si="0"/>
        <v>1.7299999999999999E-2</v>
      </c>
      <c r="M8" s="9">
        <f t="shared" si="1"/>
        <v>39.280448245355352</v>
      </c>
      <c r="N8" s="10">
        <f>VLOOKUP(A8,Total_de_acoes!A:B,2,0)</f>
        <v>4566445852</v>
      </c>
      <c r="O8" s="11">
        <f t="shared" si="2"/>
        <v>3103136291.2163792</v>
      </c>
      <c r="P8" s="8" t="str">
        <f t="shared" si="3"/>
        <v>Subiu</v>
      </c>
      <c r="Q8" s="8" t="str">
        <f>VLOOKUP(A8,Ticker!A:B,2,0)</f>
        <v>Petrobras</v>
      </c>
      <c r="R8" s="8" t="str">
        <f>VLOOKUP(Q8,ChatGPT!A:B,2,0)</f>
        <v>Petróleo</v>
      </c>
      <c r="S8" s="8">
        <f>VLOOKUP(Q8,ChatGPT!A:C,3,0)</f>
        <v>69</v>
      </c>
      <c r="T8" s="8" t="str">
        <f t="shared" si="4"/>
        <v>Entre 50 e 100 anos</v>
      </c>
      <c r="U8" s="8">
        <f t="shared" si="5"/>
        <v>6.4699999999999994E-2</v>
      </c>
      <c r="V8" s="9">
        <f t="shared" si="6"/>
        <v>37.531699070160613</v>
      </c>
      <c r="W8" s="11">
        <f t="shared" si="7"/>
        <v>11088704708.472816</v>
      </c>
      <c r="X8" s="8" t="str">
        <f t="shared" si="8"/>
        <v>Subiu</v>
      </c>
      <c r="Y8" s="8">
        <f t="shared" si="9"/>
        <v>7.2999999999999995E-2</v>
      </c>
      <c r="Z8" s="9">
        <f t="shared" si="10"/>
        <v>37.241379310344833</v>
      </c>
      <c r="AA8" s="11">
        <f t="shared" si="11"/>
        <v>12414434171.437222</v>
      </c>
      <c r="AB8" s="8" t="str">
        <f t="shared" si="12"/>
        <v>Subiu</v>
      </c>
      <c r="AC8" s="8">
        <f t="shared" si="13"/>
        <v>7.2999999999999995E-2</v>
      </c>
      <c r="AD8" s="9">
        <f t="shared" si="14"/>
        <v>37.241379310344833</v>
      </c>
      <c r="AE8" s="11">
        <f t="shared" si="15"/>
        <v>12414434171.437222</v>
      </c>
      <c r="AF8" s="8" t="str">
        <f t="shared" si="16"/>
        <v>Subiu</v>
      </c>
      <c r="AG8" s="8">
        <f t="shared" si="17"/>
        <v>0.95010000000000006</v>
      </c>
      <c r="AH8" s="9">
        <f t="shared" si="18"/>
        <v>20.491256858622634</v>
      </c>
      <c r="AI8" s="11">
        <f t="shared" si="19"/>
        <v>88902961361.59613</v>
      </c>
      <c r="AJ8" s="8" t="str">
        <f t="shared" si="20"/>
        <v>Subiu</v>
      </c>
    </row>
    <row r="9" spans="1:36">
      <c r="A9" s="12" t="s">
        <v>44</v>
      </c>
      <c r="B9" s="13">
        <v>45317</v>
      </c>
      <c r="C9" s="14">
        <v>69.5</v>
      </c>
      <c r="D9" s="15">
        <v>1.66</v>
      </c>
      <c r="E9" s="15">
        <v>2.06</v>
      </c>
      <c r="F9" s="15">
        <v>-9.9700000000000006</v>
      </c>
      <c r="G9" s="15">
        <v>-9.9700000000000006</v>
      </c>
      <c r="H9" s="15">
        <v>-23.49</v>
      </c>
      <c r="I9" s="15">
        <v>67.5</v>
      </c>
      <c r="J9" s="15">
        <v>69.81</v>
      </c>
      <c r="K9" s="12" t="s">
        <v>45</v>
      </c>
      <c r="L9" s="8">
        <f t="shared" si="0"/>
        <v>1.66E-2</v>
      </c>
      <c r="M9" s="9">
        <f t="shared" si="1"/>
        <v>68.365138697619514</v>
      </c>
      <c r="N9" s="10">
        <f>VLOOKUP(A9,Total_de_acoes!A:B,2,0)</f>
        <v>4196924316</v>
      </c>
      <c r="O9" s="11">
        <f t="shared" si="2"/>
        <v>4762926995.2480898</v>
      </c>
      <c r="P9" s="8" t="str">
        <f t="shared" si="3"/>
        <v>Subiu</v>
      </c>
      <c r="Q9" s="8" t="str">
        <f>VLOOKUP(A9,Ticker!A:B,2,0)</f>
        <v>Vale</v>
      </c>
      <c r="R9" s="8" t="str">
        <f>VLOOKUP(Q9,ChatGPT!A:B,2,0)</f>
        <v>Mineração</v>
      </c>
      <c r="S9" s="8">
        <f>VLOOKUP(Q9,ChatGPT!A:C,3,0)</f>
        <v>79</v>
      </c>
      <c r="T9" s="8" t="str">
        <f t="shared" si="4"/>
        <v>Entre 50 e 100 anos</v>
      </c>
      <c r="U9" s="8">
        <f t="shared" si="5"/>
        <v>2.06E-2</v>
      </c>
      <c r="V9" s="9">
        <f t="shared" si="6"/>
        <v>68.09719772682736</v>
      </c>
      <c r="W9" s="11">
        <f t="shared" si="7"/>
        <v>5887454970.818325</v>
      </c>
      <c r="X9" s="8" t="str">
        <f t="shared" si="8"/>
        <v>Subiu</v>
      </c>
      <c r="Y9" s="8">
        <f t="shared" si="9"/>
        <v>-9.9700000000000011E-2</v>
      </c>
      <c r="Z9" s="9">
        <f t="shared" si="10"/>
        <v>77.196490058869273</v>
      </c>
      <c r="AA9" s="11">
        <f t="shared" si="11"/>
        <v>-32301586275.920723</v>
      </c>
      <c r="AB9" s="8" t="str">
        <f t="shared" si="12"/>
        <v>Desceu</v>
      </c>
      <c r="AC9" s="8">
        <f t="shared" si="13"/>
        <v>-9.9700000000000011E-2</v>
      </c>
      <c r="AD9" s="9">
        <f t="shared" si="14"/>
        <v>77.196490058869273</v>
      </c>
      <c r="AE9" s="11">
        <f t="shared" si="15"/>
        <v>-32301586275.920723</v>
      </c>
      <c r="AF9" s="8" t="str">
        <f t="shared" si="16"/>
        <v>Desceu</v>
      </c>
      <c r="AG9" s="8">
        <f t="shared" si="17"/>
        <v>-0.2349</v>
      </c>
      <c r="AH9" s="9">
        <f t="shared" si="18"/>
        <v>90.83779898052542</v>
      </c>
      <c r="AI9" s="11">
        <f t="shared" si="19"/>
        <v>-89553127391.28714</v>
      </c>
      <c r="AJ9" s="8" t="str">
        <f t="shared" si="20"/>
        <v>Desceu</v>
      </c>
    </row>
    <row r="10" spans="1:36">
      <c r="A10" s="4" t="s">
        <v>46</v>
      </c>
      <c r="B10" s="5">
        <v>45317</v>
      </c>
      <c r="C10" s="6">
        <v>28.19</v>
      </c>
      <c r="D10" s="7">
        <v>1.58</v>
      </c>
      <c r="E10" s="7">
        <v>2.0299999999999998</v>
      </c>
      <c r="F10" s="7">
        <v>-0.81</v>
      </c>
      <c r="G10" s="7">
        <v>-0.81</v>
      </c>
      <c r="H10" s="7">
        <v>24.02</v>
      </c>
      <c r="I10" s="7">
        <v>27.71</v>
      </c>
      <c r="J10" s="7">
        <v>28.36</v>
      </c>
      <c r="K10" s="4" t="s">
        <v>47</v>
      </c>
      <c r="L10" s="8">
        <f t="shared" si="0"/>
        <v>1.5800000000000002E-2</v>
      </c>
      <c r="M10" s="9">
        <f t="shared" si="1"/>
        <v>27.751525890923411</v>
      </c>
      <c r="N10" s="10">
        <f>VLOOKUP(A10,Total_de_acoes!A:B,2,0)</f>
        <v>268505432</v>
      </c>
      <c r="O10" s="11">
        <f t="shared" si="2"/>
        <v>117732680.07842509</v>
      </c>
      <c r="P10" s="8" t="str">
        <f t="shared" si="3"/>
        <v>Subiu</v>
      </c>
      <c r="Q10" s="8" t="str">
        <f>VLOOKUP(A10,Ticker!A:B,2,0)</f>
        <v>Multiplan</v>
      </c>
      <c r="R10" s="8" t="str">
        <f>VLOOKUP(Q10,ChatGPT!A:B,2,0)</f>
        <v>Shopping Centers</v>
      </c>
      <c r="S10" s="8">
        <f>VLOOKUP(Q10,ChatGPT!A:C,3,0)</f>
        <v>51</v>
      </c>
      <c r="T10" s="8" t="str">
        <f t="shared" si="4"/>
        <v>Entre 50 e 100 anos</v>
      </c>
      <c r="U10" s="8">
        <f t="shared" si="5"/>
        <v>2.0299999999999999E-2</v>
      </c>
      <c r="V10" s="9">
        <f t="shared" si="6"/>
        <v>27.629128687640893</v>
      </c>
      <c r="W10" s="11">
        <f t="shared" si="7"/>
        <v>150596994.02138925</v>
      </c>
      <c r="X10" s="8" t="str">
        <f t="shared" si="8"/>
        <v>Subiu</v>
      </c>
      <c r="Y10" s="8">
        <f t="shared" si="9"/>
        <v>-8.1000000000000013E-3</v>
      </c>
      <c r="Z10" s="9">
        <f t="shared" si="10"/>
        <v>28.420203649561447</v>
      </c>
      <c r="AA10" s="11">
        <f t="shared" si="11"/>
        <v>-61810930.373472638</v>
      </c>
      <c r="AB10" s="8" t="str">
        <f t="shared" si="12"/>
        <v>Desceu</v>
      </c>
      <c r="AC10" s="8">
        <f t="shared" si="13"/>
        <v>-8.1000000000000013E-3</v>
      </c>
      <c r="AD10" s="9">
        <f t="shared" si="14"/>
        <v>28.420203649561447</v>
      </c>
      <c r="AE10" s="11">
        <f t="shared" si="15"/>
        <v>-61810930.373472638</v>
      </c>
      <c r="AF10" s="8" t="str">
        <f t="shared" si="16"/>
        <v>Desceu</v>
      </c>
      <c r="AG10" s="8">
        <f t="shared" si="17"/>
        <v>0.2402</v>
      </c>
      <c r="AH10" s="9">
        <f t="shared" si="18"/>
        <v>22.730204805676504</v>
      </c>
      <c r="AI10" s="11">
        <f t="shared" si="19"/>
        <v>1465984667.2833545</v>
      </c>
      <c r="AJ10" s="8" t="str">
        <f t="shared" si="20"/>
        <v>Subiu</v>
      </c>
    </row>
    <row r="11" spans="1:36">
      <c r="A11" s="12" t="s">
        <v>48</v>
      </c>
      <c r="B11" s="13">
        <v>45317</v>
      </c>
      <c r="C11" s="14">
        <v>32.81</v>
      </c>
      <c r="D11" s="15">
        <v>1.48</v>
      </c>
      <c r="E11" s="15">
        <v>-0.39</v>
      </c>
      <c r="F11" s="15">
        <v>-3.36</v>
      </c>
      <c r="G11" s="15">
        <v>-3.36</v>
      </c>
      <c r="H11" s="15">
        <v>34.25</v>
      </c>
      <c r="I11" s="15">
        <v>32.35</v>
      </c>
      <c r="J11" s="15">
        <v>32.909999999999997</v>
      </c>
      <c r="K11" s="12" t="s">
        <v>49</v>
      </c>
      <c r="L11" s="8">
        <f t="shared" si="0"/>
        <v>1.4800000000000001E-2</v>
      </c>
      <c r="M11" s="9">
        <f t="shared" si="1"/>
        <v>32.331493890421761</v>
      </c>
      <c r="N11" s="10">
        <f>VLOOKUP(A11,Total_de_acoes!A:B,2,0)</f>
        <v>4801593832</v>
      </c>
      <c r="O11" s="11">
        <f t="shared" si="2"/>
        <v>2297591984.3251982</v>
      </c>
      <c r="P11" s="8" t="str">
        <f t="shared" si="3"/>
        <v>Subiu</v>
      </c>
      <c r="Q11" s="8" t="str">
        <f>VLOOKUP(A11,Ticker!A:B,2,0)</f>
        <v>Itaú Unibanco</v>
      </c>
      <c r="R11" s="8" t="str">
        <f>VLOOKUP(Q11,ChatGPT!A:B,2,0)</f>
        <v>Serviços Financeiros</v>
      </c>
      <c r="S11" s="8">
        <f>VLOOKUP(Q11,ChatGPT!A:C,3,0)</f>
        <v>12</v>
      </c>
      <c r="T11" s="8" t="str">
        <f t="shared" si="4"/>
        <v>Menos de 50 anos</v>
      </c>
      <c r="U11" s="8">
        <f t="shared" si="5"/>
        <v>-3.9000000000000003E-3</v>
      </c>
      <c r="V11" s="9">
        <f t="shared" si="6"/>
        <v>32.938459993976508</v>
      </c>
      <c r="W11" s="11">
        <f t="shared" si="7"/>
        <v>-616812714.73634779</v>
      </c>
      <c r="X11" s="8" t="str">
        <f t="shared" si="8"/>
        <v>Desceu</v>
      </c>
      <c r="Y11" s="8">
        <f t="shared" si="9"/>
        <v>-3.3599999999999998E-2</v>
      </c>
      <c r="Z11" s="9">
        <f t="shared" si="10"/>
        <v>33.950745033112582</v>
      </c>
      <c r="AA11" s="11">
        <f t="shared" si="11"/>
        <v>-5477394314.8780003</v>
      </c>
      <c r="AB11" s="8" t="str">
        <f t="shared" si="12"/>
        <v>Desceu</v>
      </c>
      <c r="AC11" s="8">
        <f t="shared" si="13"/>
        <v>-3.3599999999999998E-2</v>
      </c>
      <c r="AD11" s="9">
        <f t="shared" si="14"/>
        <v>33.950745033112582</v>
      </c>
      <c r="AE11" s="11">
        <f t="shared" si="15"/>
        <v>-5477394314.8780003</v>
      </c>
      <c r="AF11" s="8" t="str">
        <f t="shared" si="16"/>
        <v>Desceu</v>
      </c>
      <c r="AG11" s="8">
        <f t="shared" si="17"/>
        <v>0.34250000000000003</v>
      </c>
      <c r="AH11" s="9">
        <f t="shared" si="18"/>
        <v>24.439478584729983</v>
      </c>
      <c r="AI11" s="11">
        <f t="shared" si="19"/>
        <v>40191843998.184433</v>
      </c>
      <c r="AJ11" s="8" t="str">
        <f t="shared" si="20"/>
        <v>Subiu</v>
      </c>
    </row>
    <row r="12" spans="1:36">
      <c r="A12" s="4" t="s">
        <v>50</v>
      </c>
      <c r="B12" s="5">
        <v>45317</v>
      </c>
      <c r="C12" s="6">
        <v>27.56</v>
      </c>
      <c r="D12" s="7">
        <v>1.43</v>
      </c>
      <c r="E12" s="7">
        <v>3.41</v>
      </c>
      <c r="F12" s="7">
        <v>-4.17</v>
      </c>
      <c r="G12" s="7">
        <v>-4.17</v>
      </c>
      <c r="H12" s="7">
        <v>-6.01</v>
      </c>
      <c r="I12" s="7">
        <v>26.9</v>
      </c>
      <c r="J12" s="7">
        <v>27.91</v>
      </c>
      <c r="K12" s="4" t="s">
        <v>51</v>
      </c>
      <c r="L12" s="8">
        <f t="shared" si="0"/>
        <v>1.43E-2</v>
      </c>
      <c r="M12" s="9">
        <f t="shared" si="1"/>
        <v>27.171448289460709</v>
      </c>
      <c r="N12" s="10">
        <f>VLOOKUP(A12,Total_de_acoes!A:B,2,0)</f>
        <v>1168230366</v>
      </c>
      <c r="O12" s="11">
        <f t="shared" si="2"/>
        <v>453917907.01323998</v>
      </c>
      <c r="P12" s="8" t="str">
        <f t="shared" si="3"/>
        <v>Subiu</v>
      </c>
      <c r="Q12" s="8" t="str">
        <f>VLOOKUP(A12,Ticker!A:B,2,0)</f>
        <v>Rede D'Or</v>
      </c>
      <c r="R12" s="8" t="str">
        <f>VLOOKUP(Q12,ChatGPT!A:B,2,0)</f>
        <v>Saúde</v>
      </c>
      <c r="S12" s="8">
        <f>VLOOKUP(Q12,ChatGPT!A:C,3,0)</f>
        <v>50</v>
      </c>
      <c r="T12" s="8" t="str">
        <f t="shared" si="4"/>
        <v>Menos de 50 anos</v>
      </c>
      <c r="U12" s="8">
        <f t="shared" si="5"/>
        <v>3.4099999999999998E-2</v>
      </c>
      <c r="V12" s="9">
        <f t="shared" si="6"/>
        <v>26.651194275215161</v>
      </c>
      <c r="W12" s="11">
        <f t="shared" si="7"/>
        <v>1061694444.488286</v>
      </c>
      <c r="X12" s="8" t="str">
        <f t="shared" si="8"/>
        <v>Subiu</v>
      </c>
      <c r="Y12" s="8">
        <f t="shared" si="9"/>
        <v>-4.1700000000000001E-2</v>
      </c>
      <c r="Z12" s="9">
        <f t="shared" si="10"/>
        <v>28.759261191693621</v>
      </c>
      <c r="AA12" s="11">
        <f t="shared" si="11"/>
        <v>-1401013340.9018369</v>
      </c>
      <c r="AB12" s="8" t="str">
        <f t="shared" si="12"/>
        <v>Desceu</v>
      </c>
      <c r="AC12" s="8">
        <f t="shared" si="13"/>
        <v>-4.1700000000000001E-2</v>
      </c>
      <c r="AD12" s="9">
        <f t="shared" si="14"/>
        <v>28.759261191693621</v>
      </c>
      <c r="AE12" s="11">
        <f t="shared" si="15"/>
        <v>-1401013340.9018369</v>
      </c>
      <c r="AF12" s="8" t="str">
        <f t="shared" si="16"/>
        <v>Desceu</v>
      </c>
      <c r="AG12" s="8">
        <f t="shared" si="17"/>
        <v>-6.0100000000000001E-2</v>
      </c>
      <c r="AH12" s="9">
        <f t="shared" si="18"/>
        <v>29.322268326417703</v>
      </c>
      <c r="AI12" s="11">
        <f t="shared" si="19"/>
        <v>-2058735371.9611621</v>
      </c>
      <c r="AJ12" s="8" t="str">
        <f t="shared" si="20"/>
        <v>Desceu</v>
      </c>
    </row>
    <row r="13" spans="1:36">
      <c r="A13" s="12" t="s">
        <v>52</v>
      </c>
      <c r="B13" s="13">
        <v>45317</v>
      </c>
      <c r="C13" s="14">
        <v>18.55</v>
      </c>
      <c r="D13" s="15">
        <v>1.42</v>
      </c>
      <c r="E13" s="15">
        <v>5.0999999999999996</v>
      </c>
      <c r="F13" s="15">
        <v>-15.14</v>
      </c>
      <c r="G13" s="15">
        <v>-15.14</v>
      </c>
      <c r="H13" s="15">
        <v>-18.39</v>
      </c>
      <c r="I13" s="15">
        <v>18.29</v>
      </c>
      <c r="J13" s="15">
        <v>18.73</v>
      </c>
      <c r="K13" s="12" t="s">
        <v>53</v>
      </c>
      <c r="L13" s="8">
        <f t="shared" si="0"/>
        <v>1.4199999999999999E-2</v>
      </c>
      <c r="M13" s="9">
        <f t="shared" si="1"/>
        <v>18.290278051666338</v>
      </c>
      <c r="N13" s="10">
        <f>VLOOKUP(A13,Total_de_acoes!A:B,2,0)</f>
        <v>265877867</v>
      </c>
      <c r="O13" s="11">
        <f t="shared" si="2"/>
        <v>69054317.636038527</v>
      </c>
      <c r="P13" s="8" t="str">
        <f t="shared" si="3"/>
        <v>Subiu</v>
      </c>
      <c r="Q13" s="8" t="str">
        <f>VLOOKUP(A13,Ticker!A:B,2,0)</f>
        <v>Braskem</v>
      </c>
      <c r="R13" s="8" t="str">
        <f>VLOOKUP(Q13,ChatGPT!A:B,2,0)</f>
        <v>Química</v>
      </c>
      <c r="S13" s="8">
        <f>VLOOKUP(Q13,ChatGPT!A:C,3,0)</f>
        <v>17</v>
      </c>
      <c r="T13" s="8" t="str">
        <f t="shared" si="4"/>
        <v>Menos de 50 anos</v>
      </c>
      <c r="U13" s="8">
        <f t="shared" si="5"/>
        <v>5.0999999999999997E-2</v>
      </c>
      <c r="V13" s="9">
        <f t="shared" si="6"/>
        <v>17.649857278782115</v>
      </c>
      <c r="W13" s="11">
        <f t="shared" si="7"/>
        <v>239328026.71298718</v>
      </c>
      <c r="X13" s="8" t="str">
        <f t="shared" si="8"/>
        <v>Subiu</v>
      </c>
      <c r="Y13" s="8">
        <f t="shared" si="9"/>
        <v>-0.15140000000000001</v>
      </c>
      <c r="Z13" s="9">
        <f t="shared" si="10"/>
        <v>21.859533349045488</v>
      </c>
      <c r="AA13" s="11">
        <f t="shared" si="11"/>
        <v>-879931667.60958076</v>
      </c>
      <c r="AB13" s="8" t="str">
        <f t="shared" si="12"/>
        <v>Desceu</v>
      </c>
      <c r="AC13" s="8">
        <f t="shared" si="13"/>
        <v>-0.15140000000000001</v>
      </c>
      <c r="AD13" s="9">
        <f t="shared" si="14"/>
        <v>21.859533349045488</v>
      </c>
      <c r="AE13" s="11">
        <f t="shared" si="15"/>
        <v>-879931667.60958076</v>
      </c>
      <c r="AF13" s="8" t="str">
        <f t="shared" si="16"/>
        <v>Desceu</v>
      </c>
      <c r="AG13" s="8">
        <f t="shared" si="17"/>
        <v>-0.18390000000000001</v>
      </c>
      <c r="AH13" s="9">
        <f t="shared" si="18"/>
        <v>22.730057590981495</v>
      </c>
      <c r="AI13" s="11">
        <f t="shared" si="19"/>
        <v>-1111384796.2273183</v>
      </c>
      <c r="AJ13" s="8" t="str">
        <f t="shared" si="20"/>
        <v>Desceu</v>
      </c>
    </row>
    <row r="14" spans="1:36">
      <c r="A14" s="4" t="s">
        <v>0</v>
      </c>
      <c r="B14" s="5">
        <v>45317</v>
      </c>
      <c r="C14" s="6">
        <v>14.27</v>
      </c>
      <c r="D14" s="7">
        <v>1.42</v>
      </c>
      <c r="E14" s="7">
        <v>8.85</v>
      </c>
      <c r="F14" s="7">
        <v>-10.87</v>
      </c>
      <c r="G14" s="7">
        <v>-10.87</v>
      </c>
      <c r="H14" s="7">
        <v>18.52</v>
      </c>
      <c r="I14" s="7">
        <v>13.8</v>
      </c>
      <c r="J14" s="7">
        <v>14.36</v>
      </c>
      <c r="K14" s="4" t="s">
        <v>54</v>
      </c>
      <c r="L14" s="8">
        <f t="shared" si="0"/>
        <v>1.4199999999999999E-2</v>
      </c>
      <c r="M14" s="9">
        <f t="shared" si="1"/>
        <v>14.070203115756261</v>
      </c>
      <c r="N14" s="10">
        <f>VLOOKUP(A14,Total_de_acoes!A:B,2,0)</f>
        <v>327593725</v>
      </c>
      <c r="O14" s="11">
        <f t="shared" si="2"/>
        <v>65452205.552800186</v>
      </c>
      <c r="P14" s="8" t="str">
        <f t="shared" si="3"/>
        <v>Subiu</v>
      </c>
      <c r="Q14" s="8" t="str">
        <f>VLOOKUP(A14,Ticker!A:B,2,0)</f>
        <v>Azul</v>
      </c>
      <c r="R14" s="8" t="str">
        <f>VLOOKUP(Q14,ChatGPT!A:B,2,0)</f>
        <v>Transporte Aéreo</v>
      </c>
      <c r="S14" s="8">
        <f>VLOOKUP(Q14,ChatGPT!A:C,3,0)</f>
        <v>13</v>
      </c>
      <c r="T14" s="8" t="str">
        <f t="shared" si="4"/>
        <v>Menos de 50 anos</v>
      </c>
      <c r="U14" s="8">
        <f t="shared" si="5"/>
        <v>8.8499999999999995E-2</v>
      </c>
      <c r="V14" s="9">
        <f t="shared" si="6"/>
        <v>13.109784106568672</v>
      </c>
      <c r="W14" s="11">
        <f t="shared" si="7"/>
        <v>380079446.33337176</v>
      </c>
      <c r="X14" s="8" t="str">
        <f t="shared" si="8"/>
        <v>Subiu</v>
      </c>
      <c r="Y14" s="8">
        <f t="shared" si="9"/>
        <v>-0.10869999999999999</v>
      </c>
      <c r="Z14" s="9">
        <f t="shared" si="10"/>
        <v>16.010322001570739</v>
      </c>
      <c r="AA14" s="11">
        <f t="shared" si="11"/>
        <v>-570118567.19401419</v>
      </c>
      <c r="AB14" s="8" t="str">
        <f t="shared" si="12"/>
        <v>Desceu</v>
      </c>
      <c r="AC14" s="8">
        <f t="shared" si="13"/>
        <v>-0.10869999999999999</v>
      </c>
      <c r="AD14" s="9">
        <f t="shared" si="14"/>
        <v>16.010322001570739</v>
      </c>
      <c r="AE14" s="11">
        <f t="shared" si="15"/>
        <v>-570118567.19401419</v>
      </c>
      <c r="AF14" s="8" t="str">
        <f t="shared" si="16"/>
        <v>Desceu</v>
      </c>
      <c r="AG14" s="8">
        <f t="shared" si="17"/>
        <v>0.1852</v>
      </c>
      <c r="AH14" s="9">
        <f t="shared" si="18"/>
        <v>12.040161997975025</v>
      </c>
      <c r="AI14" s="11">
        <f t="shared" si="19"/>
        <v>730480937.22991908</v>
      </c>
      <c r="AJ14" s="8" t="str">
        <f t="shared" si="20"/>
        <v>Subiu</v>
      </c>
    </row>
    <row r="15" spans="1:36">
      <c r="A15" s="12" t="s">
        <v>55</v>
      </c>
      <c r="B15" s="13">
        <v>45317</v>
      </c>
      <c r="C15" s="14">
        <v>28.75</v>
      </c>
      <c r="D15" s="15">
        <v>1.41</v>
      </c>
      <c r="E15" s="15">
        <v>-2.71</v>
      </c>
      <c r="F15" s="15">
        <v>9.4</v>
      </c>
      <c r="G15" s="15">
        <v>9.4</v>
      </c>
      <c r="H15" s="15">
        <v>-37.700000000000003</v>
      </c>
      <c r="I15" s="15">
        <v>28</v>
      </c>
      <c r="J15" s="15">
        <v>28.75</v>
      </c>
      <c r="K15" s="12" t="s">
        <v>56</v>
      </c>
      <c r="L15" s="8">
        <f t="shared" si="0"/>
        <v>1.41E-2</v>
      </c>
      <c r="M15" s="9">
        <f t="shared" si="1"/>
        <v>28.350261315452126</v>
      </c>
      <c r="N15" s="10">
        <f>VLOOKUP(A15,Total_de_acoes!A:B,2,0)</f>
        <v>235665566</v>
      </c>
      <c r="O15" s="11">
        <f t="shared" si="2"/>
        <v>94204643.346070096</v>
      </c>
      <c r="P15" s="8" t="str">
        <f t="shared" si="3"/>
        <v>Subiu</v>
      </c>
      <c r="Q15" s="8" t="str">
        <f>VLOOKUP(A15,Ticker!A:B,2,0)</f>
        <v>3R Petroleum</v>
      </c>
      <c r="R15" s="8" t="str">
        <f>VLOOKUP(Q15,ChatGPT!A:B,2,0)</f>
        <v>Petróleo</v>
      </c>
      <c r="S15" s="8">
        <f>VLOOKUP(Q15,ChatGPT!A:C,3,0)</f>
        <v>8</v>
      </c>
      <c r="T15" s="8" t="str">
        <f t="shared" si="4"/>
        <v>Menos de 50 anos</v>
      </c>
      <c r="U15" s="8">
        <f t="shared" si="5"/>
        <v>-2.7099999999999999E-2</v>
      </c>
      <c r="V15" s="9">
        <f t="shared" si="6"/>
        <v>29.550827423167849</v>
      </c>
      <c r="W15" s="11">
        <f t="shared" si="7"/>
        <v>-188727447.94917268</v>
      </c>
      <c r="X15" s="8" t="str">
        <f t="shared" si="8"/>
        <v>Desceu</v>
      </c>
      <c r="Y15" s="8">
        <f t="shared" si="9"/>
        <v>9.4E-2</v>
      </c>
      <c r="Z15" s="9">
        <f t="shared" si="10"/>
        <v>26.279707495429616</v>
      </c>
      <c r="AA15" s="11">
        <f t="shared" si="11"/>
        <v>582162881.27513719</v>
      </c>
      <c r="AB15" s="8" t="str">
        <f t="shared" si="12"/>
        <v>Subiu</v>
      </c>
      <c r="AC15" s="8">
        <f t="shared" si="13"/>
        <v>9.4E-2</v>
      </c>
      <c r="AD15" s="9">
        <f t="shared" si="14"/>
        <v>26.279707495429616</v>
      </c>
      <c r="AE15" s="11">
        <f t="shared" si="15"/>
        <v>582162881.27513719</v>
      </c>
      <c r="AF15" s="8" t="str">
        <f t="shared" si="16"/>
        <v>Subiu</v>
      </c>
      <c r="AG15" s="8">
        <f t="shared" si="17"/>
        <v>-0.377</v>
      </c>
      <c r="AH15" s="9">
        <f t="shared" si="18"/>
        <v>46.147672552166931</v>
      </c>
      <c r="AI15" s="11">
        <f t="shared" si="19"/>
        <v>-4100032349.0890841</v>
      </c>
      <c r="AJ15" s="8" t="str">
        <f t="shared" si="20"/>
        <v>Desceu</v>
      </c>
    </row>
    <row r="16" spans="1:36">
      <c r="A16" s="4" t="s">
        <v>57</v>
      </c>
      <c r="B16" s="5">
        <v>45317</v>
      </c>
      <c r="C16" s="6">
        <v>35.32</v>
      </c>
      <c r="D16" s="7">
        <v>1.34</v>
      </c>
      <c r="E16" s="7">
        <v>2.76</v>
      </c>
      <c r="F16" s="7">
        <v>-1.1200000000000001</v>
      </c>
      <c r="G16" s="7">
        <v>-1.1200000000000001</v>
      </c>
      <c r="H16" s="7">
        <v>28.01</v>
      </c>
      <c r="I16" s="7">
        <v>34.85</v>
      </c>
      <c r="J16" s="7">
        <v>35.76</v>
      </c>
      <c r="K16" s="4" t="s">
        <v>58</v>
      </c>
      <c r="L16" s="8">
        <f t="shared" si="0"/>
        <v>1.34E-2</v>
      </c>
      <c r="M16" s="9">
        <f t="shared" si="1"/>
        <v>34.852970199328986</v>
      </c>
      <c r="N16" s="10">
        <f>VLOOKUP(A16,Total_de_acoes!A:B,2,0)</f>
        <v>1095587251</v>
      </c>
      <c r="O16" s="11">
        <f t="shared" si="2"/>
        <v>511671895.45223427</v>
      </c>
      <c r="P16" s="8" t="str">
        <f t="shared" si="3"/>
        <v>Subiu</v>
      </c>
      <c r="Q16" s="8" t="str">
        <f>VLOOKUP(A16,Ticker!A:B,2,0)</f>
        <v>Equatorial Energia</v>
      </c>
      <c r="R16" s="8" t="str">
        <f>VLOOKUP(Q16,ChatGPT!A:B,2,0)</f>
        <v>Energia</v>
      </c>
      <c r="S16" s="8">
        <f>VLOOKUP(Q16,ChatGPT!A:C,3,0)</f>
        <v>24</v>
      </c>
      <c r="T16" s="8" t="str">
        <f t="shared" si="4"/>
        <v>Menos de 50 anos</v>
      </c>
      <c r="U16" s="8">
        <f t="shared" si="5"/>
        <v>2.76E-2</v>
      </c>
      <c r="V16" s="9">
        <f t="shared" si="6"/>
        <v>34.37135072012456</v>
      </c>
      <c r="W16" s="11">
        <f t="shared" si="7"/>
        <v>1039328056.7018627</v>
      </c>
      <c r="X16" s="8" t="str">
        <f t="shared" si="8"/>
        <v>Subiu</v>
      </c>
      <c r="Y16" s="8">
        <f t="shared" si="9"/>
        <v>-1.1200000000000002E-2</v>
      </c>
      <c r="Z16" s="9">
        <f t="shared" si="10"/>
        <v>35.720064724919091</v>
      </c>
      <c r="AA16" s="11">
        <f t="shared" si="11"/>
        <v>-438305812.19617754</v>
      </c>
      <c r="AB16" s="8" t="str">
        <f t="shared" si="12"/>
        <v>Desceu</v>
      </c>
      <c r="AC16" s="8">
        <f t="shared" si="13"/>
        <v>-1.1200000000000002E-2</v>
      </c>
      <c r="AD16" s="9">
        <f t="shared" si="14"/>
        <v>35.720064724919091</v>
      </c>
      <c r="AE16" s="11">
        <f t="shared" si="15"/>
        <v>-438305812.19617754</v>
      </c>
      <c r="AF16" s="8" t="str">
        <f t="shared" si="16"/>
        <v>Desceu</v>
      </c>
      <c r="AG16" s="8">
        <f t="shared" si="17"/>
        <v>0.28010000000000002</v>
      </c>
      <c r="AH16" s="9">
        <f t="shared" si="18"/>
        <v>27.591594406686976</v>
      </c>
      <c r="AI16" s="11">
        <f t="shared" si="19"/>
        <v>8467142638.5908403</v>
      </c>
      <c r="AJ16" s="8" t="str">
        <f t="shared" si="20"/>
        <v>Subiu</v>
      </c>
    </row>
    <row r="17" spans="1:36">
      <c r="A17" s="12" t="s">
        <v>59</v>
      </c>
      <c r="B17" s="13">
        <v>45317</v>
      </c>
      <c r="C17" s="14">
        <v>18.16</v>
      </c>
      <c r="D17" s="15">
        <v>1.33</v>
      </c>
      <c r="E17" s="15">
        <v>4.79</v>
      </c>
      <c r="F17" s="15">
        <v>-7.63</v>
      </c>
      <c r="G17" s="15">
        <v>-7.63</v>
      </c>
      <c r="H17" s="15">
        <v>12.45</v>
      </c>
      <c r="I17" s="15">
        <v>18</v>
      </c>
      <c r="J17" s="15">
        <v>18.489999999999998</v>
      </c>
      <c r="K17" s="12" t="s">
        <v>60</v>
      </c>
      <c r="L17" s="8">
        <f t="shared" si="0"/>
        <v>1.3300000000000001E-2</v>
      </c>
      <c r="M17" s="9">
        <f t="shared" si="1"/>
        <v>17.921642159281554</v>
      </c>
      <c r="N17" s="10">
        <f>VLOOKUP(A17,Total_de_acoes!A:B,2,0)</f>
        <v>600865451</v>
      </c>
      <c r="O17" s="11">
        <f t="shared" si="2"/>
        <v>143220991.46267557</v>
      </c>
      <c r="P17" s="8" t="str">
        <f t="shared" si="3"/>
        <v>Subiu</v>
      </c>
      <c r="Q17" s="8" t="str">
        <f>VLOOKUP(A17,Ticker!A:B,2,0)</f>
        <v>Siderúrgica Nacional</v>
      </c>
      <c r="R17" s="8" t="str">
        <f>VLOOKUP(Q17,ChatGPT!A:B,2,0)</f>
        <v>Siderurgia</v>
      </c>
      <c r="S17" s="8">
        <f>VLOOKUP(Q17,ChatGPT!A:C,3,0)</f>
        <v>83</v>
      </c>
      <c r="T17" s="8" t="str">
        <f t="shared" si="4"/>
        <v>Entre 50 e 100 anos</v>
      </c>
      <c r="U17" s="8">
        <f t="shared" si="5"/>
        <v>4.7899999999999998E-2</v>
      </c>
      <c r="V17" s="9">
        <f t="shared" si="6"/>
        <v>17.329897891020135</v>
      </c>
      <c r="W17" s="11">
        <f t="shared" si="7"/>
        <v>498779678.08823788</v>
      </c>
      <c r="X17" s="8" t="str">
        <f t="shared" si="8"/>
        <v>Subiu</v>
      </c>
      <c r="Y17" s="8">
        <f t="shared" si="9"/>
        <v>-7.6299999999999993E-2</v>
      </c>
      <c r="Z17" s="9">
        <f t="shared" si="10"/>
        <v>19.660062790949443</v>
      </c>
      <c r="AA17" s="11">
        <f t="shared" si="11"/>
        <v>-901335905.41215551</v>
      </c>
      <c r="AB17" s="8" t="str">
        <f t="shared" si="12"/>
        <v>Desceu</v>
      </c>
      <c r="AC17" s="8">
        <f t="shared" si="13"/>
        <v>-7.6299999999999993E-2</v>
      </c>
      <c r="AD17" s="9">
        <f t="shared" si="14"/>
        <v>19.660062790949443</v>
      </c>
      <c r="AE17" s="11">
        <f t="shared" si="15"/>
        <v>-901335905.41215551</v>
      </c>
      <c r="AF17" s="8" t="str">
        <f t="shared" si="16"/>
        <v>Desceu</v>
      </c>
      <c r="AG17" s="8">
        <f t="shared" si="17"/>
        <v>0.1245</v>
      </c>
      <c r="AH17" s="9">
        <f t="shared" si="18"/>
        <v>16.149399733214761</v>
      </c>
      <c r="AI17" s="11">
        <f t="shared" si="19"/>
        <v>1208100236.0826333</v>
      </c>
      <c r="AJ17" s="8" t="str">
        <f t="shared" si="20"/>
        <v>Subiu</v>
      </c>
    </row>
    <row r="18" spans="1:36">
      <c r="A18" s="4" t="s">
        <v>61</v>
      </c>
      <c r="B18" s="5">
        <v>45317</v>
      </c>
      <c r="C18" s="6">
        <v>19.77</v>
      </c>
      <c r="D18" s="7">
        <v>1.28</v>
      </c>
      <c r="E18" s="7">
        <v>-5.9</v>
      </c>
      <c r="F18" s="7">
        <v>-11.82</v>
      </c>
      <c r="G18" s="7">
        <v>-11.82</v>
      </c>
      <c r="H18" s="7">
        <v>108.45</v>
      </c>
      <c r="I18" s="7">
        <v>18.989999999999998</v>
      </c>
      <c r="J18" s="7">
        <v>19.78</v>
      </c>
      <c r="K18" s="4" t="s">
        <v>62</v>
      </c>
      <c r="L18" s="8">
        <f t="shared" si="0"/>
        <v>1.2800000000000001E-2</v>
      </c>
      <c r="M18" s="9">
        <f t="shared" si="1"/>
        <v>19.520142180094787</v>
      </c>
      <c r="N18" s="10">
        <f>VLOOKUP(A18,Total_de_acoes!A:B,2,0)</f>
        <v>289347914</v>
      </c>
      <c r="O18" s="11">
        <f t="shared" si="2"/>
        <v>72295838.986160949</v>
      </c>
      <c r="P18" s="8" t="str">
        <f t="shared" si="3"/>
        <v>Subiu</v>
      </c>
      <c r="Q18" s="8" t="str">
        <f>VLOOKUP(A18,Ticker!A:B,2,0)</f>
        <v>YDUQS</v>
      </c>
      <c r="R18" s="8" t="str">
        <f>VLOOKUP(Q18,ChatGPT!A:B,2,0)</f>
        <v>Educação</v>
      </c>
      <c r="S18" s="8">
        <f>VLOOKUP(Q18,ChatGPT!A:C,3,0)</f>
        <v>61</v>
      </c>
      <c r="T18" s="8" t="str">
        <f t="shared" si="4"/>
        <v>Entre 50 e 100 anos</v>
      </c>
      <c r="U18" s="8">
        <f t="shared" si="5"/>
        <v>-5.9000000000000004E-2</v>
      </c>
      <c r="V18" s="9">
        <f t="shared" si="6"/>
        <v>21.009564293304994</v>
      </c>
      <c r="W18" s="11">
        <f t="shared" si="7"/>
        <v>-358665342.53668422</v>
      </c>
      <c r="X18" s="8" t="str">
        <f t="shared" si="8"/>
        <v>Desceu</v>
      </c>
      <c r="Y18" s="8">
        <f t="shared" si="9"/>
        <v>-0.1182</v>
      </c>
      <c r="Z18" s="9">
        <f t="shared" si="10"/>
        <v>22.420049897936039</v>
      </c>
      <c r="AA18" s="11">
        <f t="shared" si="11"/>
        <v>-766786409.9637059</v>
      </c>
      <c r="AB18" s="8" t="str">
        <f t="shared" si="12"/>
        <v>Desceu</v>
      </c>
      <c r="AC18" s="8">
        <f t="shared" si="13"/>
        <v>-0.1182</v>
      </c>
      <c r="AD18" s="9">
        <f t="shared" si="14"/>
        <v>22.420049897936039</v>
      </c>
      <c r="AE18" s="11">
        <f t="shared" si="15"/>
        <v>-766786409.9637059</v>
      </c>
      <c r="AF18" s="8" t="str">
        <f t="shared" si="16"/>
        <v>Desceu</v>
      </c>
      <c r="AG18" s="8">
        <f t="shared" si="17"/>
        <v>1.0845</v>
      </c>
      <c r="AH18" s="9">
        <f t="shared" si="18"/>
        <v>9.4842887982729653</v>
      </c>
      <c r="AI18" s="11">
        <f t="shared" si="19"/>
        <v>2976149080.2261505</v>
      </c>
      <c r="AJ18" s="8" t="str">
        <f t="shared" si="20"/>
        <v>Subiu</v>
      </c>
    </row>
    <row r="19" spans="1:36">
      <c r="A19" s="12" t="s">
        <v>63</v>
      </c>
      <c r="B19" s="13">
        <v>45317</v>
      </c>
      <c r="C19" s="14">
        <v>28.31</v>
      </c>
      <c r="D19" s="15">
        <v>1.28</v>
      </c>
      <c r="E19" s="15">
        <v>2.35</v>
      </c>
      <c r="F19" s="15">
        <v>6.79</v>
      </c>
      <c r="G19" s="15">
        <v>6.79</v>
      </c>
      <c r="H19" s="15">
        <v>119.82</v>
      </c>
      <c r="I19" s="15">
        <v>27.84</v>
      </c>
      <c r="J19" s="15">
        <v>28.39</v>
      </c>
      <c r="K19" s="12" t="s">
        <v>64</v>
      </c>
      <c r="L19" s="8">
        <f t="shared" si="0"/>
        <v>1.2800000000000001E-2</v>
      </c>
      <c r="M19" s="9">
        <f t="shared" si="1"/>
        <v>27.952211690363349</v>
      </c>
      <c r="N19" s="10">
        <f>VLOOKUP(A19,Total_de_acoes!A:B,2,0)</f>
        <v>1086411192</v>
      </c>
      <c r="O19" s="11">
        <f t="shared" si="2"/>
        <v>388705223.95601785</v>
      </c>
      <c r="P19" s="8" t="str">
        <f t="shared" si="3"/>
        <v>Subiu</v>
      </c>
      <c r="Q19" s="8" t="str">
        <f>VLOOKUP(A19,Ticker!A:B,2,0)</f>
        <v>Ultrapar</v>
      </c>
      <c r="R19" s="8" t="str">
        <f>VLOOKUP(Q19,ChatGPT!A:B,2,0)</f>
        <v>Distribuição de Combustíveis</v>
      </c>
      <c r="S19" s="8">
        <f>VLOOKUP(Q19,ChatGPT!A:C,3,0)</f>
        <v>85</v>
      </c>
      <c r="T19" s="8" t="str">
        <f t="shared" si="4"/>
        <v>Entre 50 e 100 anos</v>
      </c>
      <c r="U19" s="8">
        <f t="shared" si="5"/>
        <v>2.35E-2</v>
      </c>
      <c r="V19" s="9">
        <f t="shared" si="6"/>
        <v>27.659990229604297</v>
      </c>
      <c r="W19" s="11">
        <f t="shared" si="7"/>
        <v>706177889.46724069</v>
      </c>
      <c r="X19" s="8" t="str">
        <f t="shared" si="8"/>
        <v>Subiu</v>
      </c>
      <c r="Y19" s="8">
        <f t="shared" si="9"/>
        <v>6.7900000000000002E-2</v>
      </c>
      <c r="Z19" s="9">
        <f t="shared" si="10"/>
        <v>26.509972843899238</v>
      </c>
      <c r="AA19" s="11">
        <f t="shared" si="11"/>
        <v>1955569648.2917976</v>
      </c>
      <c r="AB19" s="8" t="str">
        <f t="shared" si="12"/>
        <v>Subiu</v>
      </c>
      <c r="AC19" s="8">
        <f t="shared" si="13"/>
        <v>6.7900000000000002E-2</v>
      </c>
      <c r="AD19" s="9">
        <f t="shared" si="14"/>
        <v>26.509972843899238</v>
      </c>
      <c r="AE19" s="11">
        <f t="shared" si="15"/>
        <v>1955569648.2917976</v>
      </c>
      <c r="AF19" s="8" t="str">
        <f t="shared" si="16"/>
        <v>Subiu</v>
      </c>
      <c r="AG19" s="8">
        <f t="shared" si="17"/>
        <v>1.1981999999999999</v>
      </c>
      <c r="AH19" s="9">
        <f t="shared" si="18"/>
        <v>12.878718951869711</v>
      </c>
      <c r="AI19" s="11">
        <f t="shared" si="19"/>
        <v>16764716437.586235</v>
      </c>
      <c r="AJ19" s="8" t="str">
        <f t="shared" si="20"/>
        <v>Subiu</v>
      </c>
    </row>
    <row r="20" spans="1:36">
      <c r="A20" s="4" t="s">
        <v>65</v>
      </c>
      <c r="B20" s="5">
        <v>45317</v>
      </c>
      <c r="C20" s="6">
        <v>8.08</v>
      </c>
      <c r="D20" s="7">
        <v>1.25</v>
      </c>
      <c r="E20" s="7">
        <v>1.38</v>
      </c>
      <c r="F20" s="7">
        <v>-28.05</v>
      </c>
      <c r="G20" s="7">
        <v>-28.05</v>
      </c>
      <c r="H20" s="7">
        <v>14.12</v>
      </c>
      <c r="I20" s="7">
        <v>7.93</v>
      </c>
      <c r="J20" s="7">
        <v>8.23</v>
      </c>
      <c r="K20" s="4" t="s">
        <v>66</v>
      </c>
      <c r="L20" s="8">
        <f t="shared" si="0"/>
        <v>1.2500000000000001E-2</v>
      </c>
      <c r="M20" s="9">
        <f t="shared" si="1"/>
        <v>7.9802469135802472</v>
      </c>
      <c r="N20" s="10">
        <f>VLOOKUP(A20,Total_de_acoes!A:B,2,0)</f>
        <v>376187582</v>
      </c>
      <c r="O20" s="11">
        <f t="shared" si="2"/>
        <v>37525872.377283879</v>
      </c>
      <c r="P20" s="8" t="str">
        <f t="shared" si="3"/>
        <v>Subiu</v>
      </c>
      <c r="Q20" s="8" t="str">
        <f>VLOOKUP(A20,Ticker!A:B,2,0)</f>
        <v>MRV</v>
      </c>
      <c r="R20" s="8" t="str">
        <f>VLOOKUP(Q20,ChatGPT!A:B,2,0)</f>
        <v>Construção Civil</v>
      </c>
      <c r="S20" s="8">
        <f>VLOOKUP(Q20,ChatGPT!A:C,3,0)</f>
        <v>42</v>
      </c>
      <c r="T20" s="8" t="str">
        <f t="shared" si="4"/>
        <v>Menos de 50 anos</v>
      </c>
      <c r="U20" s="8">
        <f t="shared" si="5"/>
        <v>1.38E-2</v>
      </c>
      <c r="V20" s="9">
        <f t="shared" si="6"/>
        <v>7.9700138094298678</v>
      </c>
      <c r="W20" s="11">
        <f t="shared" si="7"/>
        <v>41375439.083969258</v>
      </c>
      <c r="X20" s="8" t="str">
        <f t="shared" si="8"/>
        <v>Subiu</v>
      </c>
      <c r="Y20" s="8">
        <f t="shared" si="9"/>
        <v>-0.28050000000000003</v>
      </c>
      <c r="Z20" s="9">
        <f t="shared" si="10"/>
        <v>11.23002084781098</v>
      </c>
      <c r="AA20" s="11">
        <f t="shared" si="11"/>
        <v>-1184998725.9876027</v>
      </c>
      <c r="AB20" s="8" t="str">
        <f t="shared" si="12"/>
        <v>Desceu</v>
      </c>
      <c r="AC20" s="8">
        <f t="shared" si="13"/>
        <v>-0.28050000000000003</v>
      </c>
      <c r="AD20" s="9">
        <f t="shared" si="14"/>
        <v>11.23002084781098</v>
      </c>
      <c r="AE20" s="11">
        <f t="shared" si="15"/>
        <v>-1184998725.9876027</v>
      </c>
      <c r="AF20" s="8" t="str">
        <f t="shared" si="16"/>
        <v>Desceu</v>
      </c>
      <c r="AG20" s="8">
        <f t="shared" si="17"/>
        <v>0.14119999999999999</v>
      </c>
      <c r="AH20" s="9">
        <f t="shared" si="18"/>
        <v>7.0802663862600772</v>
      </c>
      <c r="AI20" s="11">
        <f t="shared" si="19"/>
        <v>376087370.79694355</v>
      </c>
      <c r="AJ20" s="8" t="str">
        <f t="shared" si="20"/>
        <v>Subiu</v>
      </c>
    </row>
    <row r="21" spans="1:36">
      <c r="A21" s="12" t="s">
        <v>67</v>
      </c>
      <c r="B21" s="13">
        <v>45317</v>
      </c>
      <c r="C21" s="14">
        <v>57.91</v>
      </c>
      <c r="D21" s="15">
        <v>1.1499999999999999</v>
      </c>
      <c r="E21" s="15">
        <v>-1.03</v>
      </c>
      <c r="F21" s="15">
        <v>-10.26</v>
      </c>
      <c r="G21" s="15">
        <v>-10.26</v>
      </c>
      <c r="H21" s="15">
        <v>-28.97</v>
      </c>
      <c r="I21" s="15">
        <v>56.22</v>
      </c>
      <c r="J21" s="15">
        <v>59.29</v>
      </c>
      <c r="K21" s="12" t="s">
        <v>68</v>
      </c>
      <c r="L21" s="8">
        <f t="shared" si="0"/>
        <v>1.15E-2</v>
      </c>
      <c r="M21" s="9">
        <f t="shared" si="1"/>
        <v>57.251606524962916</v>
      </c>
      <c r="N21" s="10">
        <f>VLOOKUP(A21,Total_de_acoes!A:B,2,0)</f>
        <v>62305891</v>
      </c>
      <c r="O21" s="11">
        <f t="shared" si="2"/>
        <v>41021792.090771534</v>
      </c>
      <c r="P21" s="8" t="str">
        <f t="shared" si="3"/>
        <v>Subiu</v>
      </c>
      <c r="Q21" s="8" t="str">
        <f>VLOOKUP(A21,Ticker!A:B,2,0)</f>
        <v>Arezzo</v>
      </c>
      <c r="R21" s="8" t="str">
        <f>VLOOKUP(Q21,ChatGPT!A:B,2,0)</f>
        <v>Moda</v>
      </c>
      <c r="S21" s="8">
        <f>VLOOKUP(Q21,ChatGPT!A:C,3,0)</f>
        <v>49</v>
      </c>
      <c r="T21" s="8" t="str">
        <f t="shared" si="4"/>
        <v>Menos de 50 anos</v>
      </c>
      <c r="U21" s="8">
        <f t="shared" si="5"/>
        <v>-1.03E-2</v>
      </c>
      <c r="V21" s="9">
        <f t="shared" si="6"/>
        <v>58.51268061028594</v>
      </c>
      <c r="W21" s="11">
        <f t="shared" si="7"/>
        <v>-37550552.4122895</v>
      </c>
      <c r="X21" s="8" t="str">
        <f t="shared" si="8"/>
        <v>Desceu</v>
      </c>
      <c r="Y21" s="8">
        <f t="shared" si="9"/>
        <v>-0.1026</v>
      </c>
      <c r="Z21" s="9">
        <f t="shared" si="10"/>
        <v>64.530866948963677</v>
      </c>
      <c r="AA21" s="11">
        <f t="shared" si="11"/>
        <v>-412519014.44763362</v>
      </c>
      <c r="AB21" s="8" t="str">
        <f t="shared" si="12"/>
        <v>Desceu</v>
      </c>
      <c r="AC21" s="8">
        <f t="shared" si="13"/>
        <v>-0.1026</v>
      </c>
      <c r="AD21" s="9">
        <f t="shared" si="14"/>
        <v>64.530866948963677</v>
      </c>
      <c r="AE21" s="11">
        <f t="shared" si="15"/>
        <v>-412519014.44763362</v>
      </c>
      <c r="AF21" s="8" t="str">
        <f t="shared" si="16"/>
        <v>Desceu</v>
      </c>
      <c r="AG21" s="8">
        <f t="shared" si="17"/>
        <v>-0.28970000000000001</v>
      </c>
      <c r="AH21" s="9">
        <f t="shared" si="18"/>
        <v>81.528931437420809</v>
      </c>
      <c r="AI21" s="11">
        <f t="shared" si="19"/>
        <v>-1471598567.6764145</v>
      </c>
      <c r="AJ21" s="8" t="str">
        <f t="shared" si="20"/>
        <v>Desceu</v>
      </c>
    </row>
    <row r="22" spans="1:36">
      <c r="A22" s="4" t="s">
        <v>69</v>
      </c>
      <c r="B22" s="5">
        <v>45317</v>
      </c>
      <c r="C22" s="6">
        <v>15.52</v>
      </c>
      <c r="D22" s="7">
        <v>1.04</v>
      </c>
      <c r="E22" s="7">
        <v>-0.77</v>
      </c>
      <c r="F22" s="7">
        <v>-9.08</v>
      </c>
      <c r="G22" s="7">
        <v>-9.08</v>
      </c>
      <c r="H22" s="7">
        <v>16.11</v>
      </c>
      <c r="I22" s="7">
        <v>15.35</v>
      </c>
      <c r="J22" s="7">
        <v>15.62</v>
      </c>
      <c r="K22" s="4" t="s">
        <v>70</v>
      </c>
      <c r="L22" s="8">
        <f t="shared" si="0"/>
        <v>1.04E-2</v>
      </c>
      <c r="M22" s="9">
        <f t="shared" si="1"/>
        <v>15.36025336500396</v>
      </c>
      <c r="N22" s="10">
        <f>VLOOKUP(A22,Total_de_acoes!A:B,2,0)</f>
        <v>5146576868</v>
      </c>
      <c r="O22" s="11">
        <f t="shared" si="2"/>
        <v>822148336.41145825</v>
      </c>
      <c r="P22" s="8" t="str">
        <f t="shared" si="3"/>
        <v>Subiu</v>
      </c>
      <c r="Q22" s="8" t="str">
        <f>VLOOKUP(A22,Ticker!A:B,2,0)</f>
        <v>Banco Bradesco</v>
      </c>
      <c r="R22" s="8" t="str">
        <f>VLOOKUP(Q22,ChatGPT!A:B,2,0)</f>
        <v>Serviços Financeiros</v>
      </c>
      <c r="S22" s="8">
        <f>VLOOKUP(Q22,ChatGPT!A:C,3,0)</f>
        <v>78</v>
      </c>
      <c r="T22" s="8" t="str">
        <f t="shared" si="4"/>
        <v>Entre 50 e 100 anos</v>
      </c>
      <c r="U22" s="8">
        <f t="shared" si="5"/>
        <v>-7.7000000000000002E-3</v>
      </c>
      <c r="V22" s="9">
        <f t="shared" si="6"/>
        <v>15.640431321173033</v>
      </c>
      <c r="W22" s="11">
        <f t="shared" si="7"/>
        <v>-619809051.73181033</v>
      </c>
      <c r="X22" s="8" t="str">
        <f t="shared" si="8"/>
        <v>Desceu</v>
      </c>
      <c r="Y22" s="8">
        <f t="shared" si="9"/>
        <v>-9.0800000000000006E-2</v>
      </c>
      <c r="Z22" s="9">
        <f t="shared" si="10"/>
        <v>17.069951605807301</v>
      </c>
      <c r="AA22" s="11">
        <f t="shared" si="11"/>
        <v>-7976945080.9673109</v>
      </c>
      <c r="AB22" s="8" t="str">
        <f t="shared" si="12"/>
        <v>Desceu</v>
      </c>
      <c r="AC22" s="8">
        <f t="shared" si="13"/>
        <v>-9.0800000000000006E-2</v>
      </c>
      <c r="AD22" s="9">
        <f t="shared" si="14"/>
        <v>17.069951605807301</v>
      </c>
      <c r="AE22" s="11">
        <f t="shared" si="15"/>
        <v>-7976945080.9673109</v>
      </c>
      <c r="AF22" s="8" t="str">
        <f t="shared" si="16"/>
        <v>Desceu</v>
      </c>
      <c r="AG22" s="8">
        <f t="shared" si="17"/>
        <v>0.16109999999999999</v>
      </c>
      <c r="AH22" s="9">
        <f t="shared" si="18"/>
        <v>13.366635087417103</v>
      </c>
      <c r="AI22" s="11">
        <f t="shared" si="19"/>
        <v>11082458047.461975</v>
      </c>
      <c r="AJ22" s="8" t="str">
        <f t="shared" si="20"/>
        <v>Subiu</v>
      </c>
    </row>
    <row r="23" spans="1:36">
      <c r="A23" s="12" t="s">
        <v>71</v>
      </c>
      <c r="B23" s="13">
        <v>45317</v>
      </c>
      <c r="C23" s="14">
        <v>7.19</v>
      </c>
      <c r="D23" s="15">
        <v>0.98</v>
      </c>
      <c r="E23" s="15">
        <v>6.05</v>
      </c>
      <c r="F23" s="15">
        <v>-3.75</v>
      </c>
      <c r="G23" s="15">
        <v>-3.75</v>
      </c>
      <c r="H23" s="15">
        <v>-48.31</v>
      </c>
      <c r="I23" s="15">
        <v>7.11</v>
      </c>
      <c r="J23" s="15">
        <v>7.24</v>
      </c>
      <c r="K23" s="12" t="s">
        <v>72</v>
      </c>
      <c r="L23" s="8">
        <f t="shared" si="0"/>
        <v>9.7999999999999997E-3</v>
      </c>
      <c r="M23" s="9">
        <f t="shared" si="1"/>
        <v>7.1202218261041796</v>
      </c>
      <c r="N23" s="10">
        <f>VLOOKUP(A23,Total_de_acoes!A:B,2,0)</f>
        <v>261036182</v>
      </c>
      <c r="O23" s="11">
        <f t="shared" si="2"/>
        <v>18214628.100697115</v>
      </c>
      <c r="P23" s="8" t="str">
        <f t="shared" si="3"/>
        <v>Subiu</v>
      </c>
      <c r="Q23" s="8" t="str">
        <f>VLOOKUP(A23,Ticker!A:B,2,0)</f>
        <v>Minerva</v>
      </c>
      <c r="R23" s="8" t="str">
        <f>VLOOKUP(Q23,ChatGPT!A:B,2,0)</f>
        <v>Alimentos</v>
      </c>
      <c r="S23" s="8">
        <f>VLOOKUP(Q23,ChatGPT!A:C,3,0)</f>
        <v>92</v>
      </c>
      <c r="T23" s="8" t="str">
        <f t="shared" si="4"/>
        <v>Entre 50 e 100 anos</v>
      </c>
      <c r="U23" s="8">
        <f t="shared" si="5"/>
        <v>6.0499999999999998E-2</v>
      </c>
      <c r="V23" s="9">
        <f t="shared" si="6"/>
        <v>6.7798208392267805</v>
      </c>
      <c r="W23" s="11">
        <f t="shared" si="7"/>
        <v>107071602.0642055</v>
      </c>
      <c r="X23" s="8" t="str">
        <f t="shared" si="8"/>
        <v>Subiu</v>
      </c>
      <c r="Y23" s="8">
        <f t="shared" si="9"/>
        <v>-3.7499999999999999E-2</v>
      </c>
      <c r="Z23" s="9">
        <f t="shared" si="10"/>
        <v>7.4701298701298704</v>
      </c>
      <c r="AA23" s="11">
        <f t="shared" si="11"/>
        <v>-73124031.762857109</v>
      </c>
      <c r="AB23" s="8" t="str">
        <f t="shared" si="12"/>
        <v>Desceu</v>
      </c>
      <c r="AC23" s="8">
        <f t="shared" si="13"/>
        <v>-3.7499999999999999E-2</v>
      </c>
      <c r="AD23" s="9">
        <f t="shared" si="14"/>
        <v>7.4701298701298704</v>
      </c>
      <c r="AE23" s="11">
        <f t="shared" si="15"/>
        <v>-73124031.762857109</v>
      </c>
      <c r="AF23" s="8" t="str">
        <f t="shared" si="16"/>
        <v>Desceu</v>
      </c>
      <c r="AG23" s="8">
        <f t="shared" si="17"/>
        <v>-0.48310000000000003</v>
      </c>
      <c r="AH23" s="9">
        <f t="shared" si="18"/>
        <v>13.909847165796094</v>
      </c>
      <c r="AI23" s="11">
        <f t="shared" si="19"/>
        <v>-1754123247.7829332</v>
      </c>
      <c r="AJ23" s="8" t="str">
        <f t="shared" si="20"/>
        <v>Desceu</v>
      </c>
    </row>
    <row r="24" spans="1:36">
      <c r="A24" s="4" t="s">
        <v>73</v>
      </c>
      <c r="B24" s="5">
        <v>45317</v>
      </c>
      <c r="C24" s="6">
        <v>4.1399999999999997</v>
      </c>
      <c r="D24" s="7">
        <v>0.97</v>
      </c>
      <c r="E24" s="7">
        <v>-6.33</v>
      </c>
      <c r="F24" s="7">
        <v>1.97</v>
      </c>
      <c r="G24" s="7">
        <v>1.97</v>
      </c>
      <c r="H24" s="7">
        <v>-51.18</v>
      </c>
      <c r="I24" s="7">
        <v>4.08</v>
      </c>
      <c r="J24" s="7">
        <v>4.2</v>
      </c>
      <c r="K24" s="4" t="s">
        <v>74</v>
      </c>
      <c r="L24" s="8">
        <f t="shared" si="0"/>
        <v>9.7000000000000003E-3</v>
      </c>
      <c r="M24" s="9">
        <f t="shared" si="1"/>
        <v>4.1002277904328013</v>
      </c>
      <c r="N24" s="10">
        <f>VLOOKUP(A24,Total_de_acoes!A:B,2,0)</f>
        <v>159430826</v>
      </c>
      <c r="O24" s="11">
        <f t="shared" si="2"/>
        <v>6340916.223143544</v>
      </c>
      <c r="P24" s="8" t="str">
        <f t="shared" si="3"/>
        <v>Subiu</v>
      </c>
      <c r="Q24" s="8" t="str">
        <f>VLOOKUP(A24,Ticker!A:B,2,0)</f>
        <v>Grupo Pão de Açúcar</v>
      </c>
      <c r="R24" s="8" t="str">
        <f>VLOOKUP(Q24,ChatGPT!A:B,2,0)</f>
        <v>Varejo</v>
      </c>
      <c r="S24" s="8">
        <f>VLOOKUP(Q24,ChatGPT!A:C,3,0)</f>
        <v>72</v>
      </c>
      <c r="T24" s="8" t="str">
        <f t="shared" si="4"/>
        <v>Entre 50 e 100 anos</v>
      </c>
      <c r="U24" s="8">
        <f t="shared" si="5"/>
        <v>-6.3299999999999995E-2</v>
      </c>
      <c r="V24" s="9">
        <f t="shared" si="6"/>
        <v>4.4197715383794165</v>
      </c>
      <c r="W24" s="11">
        <f t="shared" si="7"/>
        <v>-44604207.455121122</v>
      </c>
      <c r="X24" s="8" t="str">
        <f t="shared" si="8"/>
        <v>Desceu</v>
      </c>
      <c r="Y24" s="8">
        <f t="shared" si="9"/>
        <v>1.9699999999999999E-2</v>
      </c>
      <c r="Z24" s="9">
        <f t="shared" si="10"/>
        <v>4.0600176522506617</v>
      </c>
      <c r="AA24" s="11">
        <f t="shared" si="11"/>
        <v>12751651.767096197</v>
      </c>
      <c r="AB24" s="8" t="str">
        <f t="shared" si="12"/>
        <v>Subiu</v>
      </c>
      <c r="AC24" s="8">
        <f t="shared" si="13"/>
        <v>1.9699999999999999E-2</v>
      </c>
      <c r="AD24" s="9">
        <f t="shared" si="14"/>
        <v>4.0600176522506617</v>
      </c>
      <c r="AE24" s="11">
        <f t="shared" si="15"/>
        <v>12751651.767096197</v>
      </c>
      <c r="AF24" s="8" t="str">
        <f t="shared" si="16"/>
        <v>Subiu</v>
      </c>
      <c r="AG24" s="8">
        <f t="shared" si="17"/>
        <v>-0.51180000000000003</v>
      </c>
      <c r="AH24" s="9">
        <f t="shared" si="18"/>
        <v>8.4801310938140109</v>
      </c>
      <c r="AI24" s="11">
        <f t="shared" si="19"/>
        <v>-691950685.23505127</v>
      </c>
      <c r="AJ24" s="8" t="str">
        <f t="shared" si="20"/>
        <v>Desceu</v>
      </c>
    </row>
    <row r="25" spans="1:36">
      <c r="A25" s="12" t="s">
        <v>75</v>
      </c>
      <c r="B25" s="13">
        <v>45317</v>
      </c>
      <c r="C25" s="14">
        <v>14.61</v>
      </c>
      <c r="D25" s="15">
        <v>0.96</v>
      </c>
      <c r="E25" s="15">
        <v>12.38</v>
      </c>
      <c r="F25" s="15">
        <v>5.79</v>
      </c>
      <c r="G25" s="15">
        <v>5.79</v>
      </c>
      <c r="H25" s="15">
        <v>78.17</v>
      </c>
      <c r="I25" s="15">
        <v>14.46</v>
      </c>
      <c r="J25" s="15">
        <v>14.93</v>
      </c>
      <c r="K25" s="12" t="s">
        <v>76</v>
      </c>
      <c r="L25" s="8">
        <f t="shared" si="0"/>
        <v>9.5999999999999992E-3</v>
      </c>
      <c r="M25" s="9">
        <f t="shared" si="1"/>
        <v>14.471077654516639</v>
      </c>
      <c r="N25" s="10">
        <f>VLOOKUP(A25,Total_de_acoes!A:B,2,0)</f>
        <v>1677525446</v>
      </c>
      <c r="O25" s="11">
        <f t="shared" si="2"/>
        <v>233045769.56633979</v>
      </c>
      <c r="P25" s="8" t="str">
        <f t="shared" si="3"/>
        <v>Subiu</v>
      </c>
      <c r="Q25" s="8" t="str">
        <f>VLOOKUP(A25,Ticker!A:B,2,0)</f>
        <v>BRF</v>
      </c>
      <c r="R25" s="8" t="str">
        <f>VLOOKUP(Q25,ChatGPT!A:B,2,0)</f>
        <v>Alimentos</v>
      </c>
      <c r="S25" s="8">
        <f>VLOOKUP(Q25,ChatGPT!A:C,3,0)</f>
        <v>34</v>
      </c>
      <c r="T25" s="8" t="str">
        <f t="shared" si="4"/>
        <v>Menos de 50 anos</v>
      </c>
      <c r="U25" s="8">
        <f t="shared" si="5"/>
        <v>0.12380000000000001</v>
      </c>
      <c r="V25" s="9">
        <f t="shared" si="6"/>
        <v>13.000533902829686</v>
      </c>
      <c r="W25" s="11">
        <f t="shared" si="7"/>
        <v>2699920332.47751</v>
      </c>
      <c r="X25" s="8" t="str">
        <f t="shared" si="8"/>
        <v>Subiu</v>
      </c>
      <c r="Y25" s="8">
        <f t="shared" si="9"/>
        <v>5.79E-2</v>
      </c>
      <c r="Z25" s="9">
        <f t="shared" si="10"/>
        <v>13.810379052840531</v>
      </c>
      <c r="AA25" s="11">
        <f t="shared" si="11"/>
        <v>1341384486.0146294</v>
      </c>
      <c r="AB25" s="8" t="str">
        <f t="shared" si="12"/>
        <v>Subiu</v>
      </c>
      <c r="AC25" s="8">
        <f t="shared" si="13"/>
        <v>5.79E-2</v>
      </c>
      <c r="AD25" s="9">
        <f t="shared" si="14"/>
        <v>13.810379052840531</v>
      </c>
      <c r="AE25" s="11">
        <f t="shared" si="15"/>
        <v>1341384486.0146294</v>
      </c>
      <c r="AF25" s="8" t="str">
        <f t="shared" si="16"/>
        <v>Subiu</v>
      </c>
      <c r="AG25" s="8">
        <f t="shared" si="17"/>
        <v>0.78170000000000006</v>
      </c>
      <c r="AH25" s="9">
        <f t="shared" si="18"/>
        <v>8.2000336757029793</v>
      </c>
      <c r="AI25" s="11">
        <f t="shared" si="19"/>
        <v>10752881617.011339</v>
      </c>
      <c r="AJ25" s="8" t="str">
        <f t="shared" si="20"/>
        <v>Subiu</v>
      </c>
    </row>
    <row r="26" spans="1:36">
      <c r="A26" s="4" t="s">
        <v>77</v>
      </c>
      <c r="B26" s="5">
        <v>45317</v>
      </c>
      <c r="C26" s="6">
        <v>51.2</v>
      </c>
      <c r="D26" s="7">
        <v>0.88</v>
      </c>
      <c r="E26" s="7">
        <v>1.0900000000000001</v>
      </c>
      <c r="F26" s="7">
        <v>-4.1900000000000004</v>
      </c>
      <c r="G26" s="7">
        <v>-4.1900000000000004</v>
      </c>
      <c r="H26" s="7">
        <v>32.78</v>
      </c>
      <c r="I26" s="7">
        <v>50.62</v>
      </c>
      <c r="J26" s="7">
        <v>51.26</v>
      </c>
      <c r="K26" s="4" t="s">
        <v>78</v>
      </c>
      <c r="L26" s="8">
        <f t="shared" si="0"/>
        <v>8.8000000000000005E-3</v>
      </c>
      <c r="M26" s="9">
        <f t="shared" si="1"/>
        <v>50.753370340999211</v>
      </c>
      <c r="N26" s="10">
        <f>VLOOKUP(A26,Total_de_acoes!A:B,2,0)</f>
        <v>423091712</v>
      </c>
      <c r="O26" s="11">
        <f t="shared" si="2"/>
        <v>188965307.05662104</v>
      </c>
      <c r="P26" s="8" t="str">
        <f t="shared" si="3"/>
        <v>Subiu</v>
      </c>
      <c r="Q26" s="8" t="str">
        <f>VLOOKUP(A26,Ticker!A:B,2,0)</f>
        <v>Vivo</v>
      </c>
      <c r="R26" s="8" t="str">
        <f>VLOOKUP(Q26,ChatGPT!A:B,2,0)</f>
        <v>Telecomunicações</v>
      </c>
      <c r="S26" s="8">
        <f>VLOOKUP(Q26,ChatGPT!A:C,3,0)</f>
        <v>24</v>
      </c>
      <c r="T26" s="8" t="str">
        <f t="shared" si="4"/>
        <v>Menos de 50 anos</v>
      </c>
      <c r="U26" s="8">
        <f t="shared" si="5"/>
        <v>1.09E-2</v>
      </c>
      <c r="V26" s="9">
        <f t="shared" si="6"/>
        <v>50.647937481452182</v>
      </c>
      <c r="W26" s="11">
        <f t="shared" si="7"/>
        <v>233573076.10342932</v>
      </c>
      <c r="X26" s="8" t="str">
        <f t="shared" si="8"/>
        <v>Subiu</v>
      </c>
      <c r="Y26" s="8">
        <f t="shared" si="9"/>
        <v>-4.1900000000000007E-2</v>
      </c>
      <c r="Z26" s="9">
        <f t="shared" si="10"/>
        <v>53.439098215217626</v>
      </c>
      <c r="AA26" s="11">
        <f t="shared" si="11"/>
        <v>-947343897.21256876</v>
      </c>
      <c r="AB26" s="8" t="str">
        <f t="shared" si="12"/>
        <v>Desceu</v>
      </c>
      <c r="AC26" s="8">
        <f t="shared" si="13"/>
        <v>-4.1900000000000007E-2</v>
      </c>
      <c r="AD26" s="9">
        <f t="shared" si="14"/>
        <v>53.439098215217626</v>
      </c>
      <c r="AE26" s="11">
        <f t="shared" si="15"/>
        <v>-947343897.21256876</v>
      </c>
      <c r="AF26" s="8" t="str">
        <f t="shared" si="16"/>
        <v>Desceu</v>
      </c>
      <c r="AG26" s="8">
        <f t="shared" si="17"/>
        <v>0.32780000000000004</v>
      </c>
      <c r="AH26" s="9">
        <f t="shared" si="18"/>
        <v>38.560024100015063</v>
      </c>
      <c r="AI26" s="11">
        <f t="shared" si="19"/>
        <v>5347869043.1633692</v>
      </c>
      <c r="AJ26" s="8" t="str">
        <f t="shared" si="20"/>
        <v>Subiu</v>
      </c>
    </row>
    <row r="27" spans="1:36">
      <c r="A27" s="12" t="s">
        <v>79</v>
      </c>
      <c r="B27" s="13">
        <v>45317</v>
      </c>
      <c r="C27" s="14">
        <v>22.64</v>
      </c>
      <c r="D27" s="15">
        <v>0.84</v>
      </c>
      <c r="E27" s="15">
        <v>1.07</v>
      </c>
      <c r="F27" s="15">
        <v>-1.35</v>
      </c>
      <c r="G27" s="15">
        <v>-1.35</v>
      </c>
      <c r="H27" s="15">
        <v>20.93</v>
      </c>
      <c r="I27" s="15">
        <v>22.32</v>
      </c>
      <c r="J27" s="15">
        <v>22.83</v>
      </c>
      <c r="K27" s="12" t="s">
        <v>80</v>
      </c>
      <c r="L27" s="8">
        <f t="shared" si="0"/>
        <v>8.3999999999999995E-3</v>
      </c>
      <c r="M27" s="9">
        <f t="shared" si="1"/>
        <v>22.451408171360573</v>
      </c>
      <c r="N27" s="10">
        <f>VLOOKUP(A27,Total_de_acoes!A:B,2,0)</f>
        <v>1218352541</v>
      </c>
      <c r="O27" s="11">
        <f t="shared" si="2"/>
        <v>229771333.63468358</v>
      </c>
      <c r="P27" s="8" t="str">
        <f t="shared" si="3"/>
        <v>Subiu</v>
      </c>
      <c r="Q27" s="8" t="str">
        <f>VLOOKUP(A27,Ticker!A:B,2,0)</f>
        <v>Rumo</v>
      </c>
      <c r="R27" s="8" t="str">
        <f>VLOOKUP(Q27,ChatGPT!A:B,2,0)</f>
        <v>Transporte Ferroviário</v>
      </c>
      <c r="S27" s="8">
        <f>VLOOKUP(Q27,ChatGPT!A:C,3,0)</f>
        <v>13</v>
      </c>
      <c r="T27" s="8" t="str">
        <f t="shared" si="4"/>
        <v>Menos de 50 anos</v>
      </c>
      <c r="U27" s="8">
        <f t="shared" si="5"/>
        <v>1.0700000000000001E-2</v>
      </c>
      <c r="V27" s="9">
        <f t="shared" si="6"/>
        <v>22.40031661224894</v>
      </c>
      <c r="W27" s="11">
        <f t="shared" si="7"/>
        <v>292018864.50199336</v>
      </c>
      <c r="X27" s="8" t="str">
        <f t="shared" si="8"/>
        <v>Subiu</v>
      </c>
      <c r="Y27" s="8">
        <f t="shared" si="9"/>
        <v>-1.3500000000000002E-2</v>
      </c>
      <c r="Z27" s="9">
        <f t="shared" si="10"/>
        <v>22.949822605169793</v>
      </c>
      <c r="AA27" s="11">
        <f t="shared" si="11"/>
        <v>-377473158.26785594</v>
      </c>
      <c r="AB27" s="8" t="str">
        <f t="shared" si="12"/>
        <v>Desceu</v>
      </c>
      <c r="AC27" s="8">
        <f t="shared" si="13"/>
        <v>-1.3500000000000002E-2</v>
      </c>
      <c r="AD27" s="9">
        <f t="shared" si="14"/>
        <v>22.949822605169793</v>
      </c>
      <c r="AE27" s="11">
        <f t="shared" si="15"/>
        <v>-377473158.26785594</v>
      </c>
      <c r="AF27" s="8" t="str">
        <f t="shared" si="16"/>
        <v>Desceu</v>
      </c>
      <c r="AG27" s="8">
        <f t="shared" si="17"/>
        <v>0.20929999999999999</v>
      </c>
      <c r="AH27" s="9">
        <f t="shared" si="18"/>
        <v>18.721574464566277</v>
      </c>
      <c r="AI27" s="11">
        <f t="shared" si="19"/>
        <v>4774023707.8149624</v>
      </c>
      <c r="AJ27" s="8" t="str">
        <f t="shared" si="20"/>
        <v>Subiu</v>
      </c>
    </row>
    <row r="28" spans="1:36">
      <c r="A28" s="4" t="s">
        <v>81</v>
      </c>
      <c r="B28" s="5">
        <v>45317</v>
      </c>
      <c r="C28" s="6">
        <v>4.9000000000000004</v>
      </c>
      <c r="D28" s="7">
        <v>0.82</v>
      </c>
      <c r="E28" s="7">
        <v>9.3800000000000008</v>
      </c>
      <c r="F28" s="7">
        <v>5.83</v>
      </c>
      <c r="G28" s="7">
        <v>5.83</v>
      </c>
      <c r="H28" s="7">
        <v>-2.19</v>
      </c>
      <c r="I28" s="7">
        <v>4.82</v>
      </c>
      <c r="J28" s="7">
        <v>4.97</v>
      </c>
      <c r="K28" s="4" t="s">
        <v>82</v>
      </c>
      <c r="L28" s="8">
        <f t="shared" si="0"/>
        <v>8.199999999999999E-3</v>
      </c>
      <c r="M28" s="9">
        <f t="shared" si="1"/>
        <v>4.8601467962705813</v>
      </c>
      <c r="N28" s="10">
        <f>VLOOKUP(A28,Total_de_acoes!A:B,2,0)</f>
        <v>1095462329</v>
      </c>
      <c r="O28" s="11">
        <f t="shared" si="2"/>
        <v>43657683.375540853</v>
      </c>
      <c r="P28" s="8" t="str">
        <f t="shared" si="3"/>
        <v>Subiu</v>
      </c>
      <c r="Q28" s="8" t="str">
        <f>VLOOKUP(A28,Ticker!A:B,2,0)</f>
        <v>Cielo</v>
      </c>
      <c r="R28" s="8" t="str">
        <f>VLOOKUP(Q28,ChatGPT!A:B,2,0)</f>
        <v>Serviços Financeiros</v>
      </c>
      <c r="S28" s="8">
        <f>VLOOKUP(Q28,ChatGPT!A:C,3,0)</f>
        <v>11</v>
      </c>
      <c r="T28" s="8" t="str">
        <f t="shared" si="4"/>
        <v>Menos de 50 anos</v>
      </c>
      <c r="U28" s="8">
        <f t="shared" si="5"/>
        <v>9.3800000000000008E-2</v>
      </c>
      <c r="V28" s="9">
        <f t="shared" si="6"/>
        <v>4.4797952093618578</v>
      </c>
      <c r="W28" s="11">
        <f t="shared" si="7"/>
        <v>460318518.60941702</v>
      </c>
      <c r="X28" s="8" t="str">
        <f t="shared" si="8"/>
        <v>Subiu</v>
      </c>
      <c r="Y28" s="8">
        <f t="shared" si="9"/>
        <v>5.8299999999999998E-2</v>
      </c>
      <c r="Z28" s="9">
        <f t="shared" si="10"/>
        <v>4.6300670887272046</v>
      </c>
      <c r="AA28" s="11">
        <f t="shared" si="11"/>
        <v>295701335.65664715</v>
      </c>
      <c r="AB28" s="8" t="str">
        <f t="shared" si="12"/>
        <v>Subiu</v>
      </c>
      <c r="AC28" s="8">
        <f t="shared" si="13"/>
        <v>5.8299999999999998E-2</v>
      </c>
      <c r="AD28" s="9">
        <f t="shared" si="14"/>
        <v>4.6300670887272046</v>
      </c>
      <c r="AE28" s="11">
        <f t="shared" si="15"/>
        <v>295701335.65664715</v>
      </c>
      <c r="AF28" s="8" t="str">
        <f t="shared" si="16"/>
        <v>Subiu</v>
      </c>
      <c r="AG28" s="8">
        <f t="shared" si="17"/>
        <v>-2.1899999999999999E-2</v>
      </c>
      <c r="AH28" s="9">
        <f t="shared" si="18"/>
        <v>5.0097127083120343</v>
      </c>
      <c r="AI28" s="11">
        <f t="shared" si="19"/>
        <v>-120186138.96839836</v>
      </c>
      <c r="AJ28" s="8" t="str">
        <f t="shared" si="20"/>
        <v>Desceu</v>
      </c>
    </row>
    <row r="29" spans="1:36">
      <c r="A29" s="12" t="s">
        <v>83</v>
      </c>
      <c r="B29" s="13">
        <v>45317</v>
      </c>
      <c r="C29" s="14">
        <v>7.81</v>
      </c>
      <c r="D29" s="15">
        <v>0.77</v>
      </c>
      <c r="E29" s="15">
        <v>3.17</v>
      </c>
      <c r="F29" s="15">
        <v>-3.22</v>
      </c>
      <c r="G29" s="15">
        <v>-3.22</v>
      </c>
      <c r="H29" s="15">
        <v>9.94</v>
      </c>
      <c r="I29" s="15">
        <v>7.7</v>
      </c>
      <c r="J29" s="15">
        <v>7.85</v>
      </c>
      <c r="K29" s="12" t="s">
        <v>84</v>
      </c>
      <c r="L29" s="8">
        <f t="shared" si="0"/>
        <v>7.7000000000000002E-3</v>
      </c>
      <c r="M29" s="9">
        <f t="shared" si="1"/>
        <v>7.7503225166220098</v>
      </c>
      <c r="N29" s="10">
        <f>VLOOKUP(A29,Total_de_acoes!A:B,2,0)</f>
        <v>302768240</v>
      </c>
      <c r="O29" s="11">
        <f t="shared" si="2"/>
        <v>18068446.609983239</v>
      </c>
      <c r="P29" s="8" t="str">
        <f t="shared" si="3"/>
        <v>Subiu</v>
      </c>
      <c r="Q29" s="8" t="str">
        <f>VLOOKUP(A29,Ticker!A:B,2,0)</f>
        <v>Dexco</v>
      </c>
      <c r="R29" s="8" t="str">
        <f>VLOOKUP(Q29,ChatGPT!A:B,2,0)</f>
        <v>Tecnologia</v>
      </c>
      <c r="S29" s="8">
        <f>VLOOKUP(Q29,ChatGPT!A:C,3,0)</f>
        <v>6</v>
      </c>
      <c r="T29" s="8" t="str">
        <f t="shared" si="4"/>
        <v>Menos de 50 anos</v>
      </c>
      <c r="U29" s="8">
        <f t="shared" si="5"/>
        <v>3.1699999999999999E-2</v>
      </c>
      <c r="V29" s="9">
        <f t="shared" si="6"/>
        <v>7.5700300474944262</v>
      </c>
      <c r="W29" s="11">
        <f t="shared" si="7"/>
        <v>72655280.172996044</v>
      </c>
      <c r="X29" s="8" t="str">
        <f t="shared" si="8"/>
        <v>Subiu</v>
      </c>
      <c r="Y29" s="8">
        <f t="shared" si="9"/>
        <v>-3.2199999999999999E-2</v>
      </c>
      <c r="Z29" s="9">
        <f t="shared" si="10"/>
        <v>8.0698491423847898</v>
      </c>
      <c r="AA29" s="11">
        <f t="shared" si="11"/>
        <v>-78674067.505352318</v>
      </c>
      <c r="AB29" s="8" t="str">
        <f t="shared" si="12"/>
        <v>Desceu</v>
      </c>
      <c r="AC29" s="8">
        <f t="shared" si="13"/>
        <v>-3.2199999999999999E-2</v>
      </c>
      <c r="AD29" s="9">
        <f t="shared" si="14"/>
        <v>8.0698491423847898</v>
      </c>
      <c r="AE29" s="11">
        <f t="shared" si="15"/>
        <v>-78674067.505352318</v>
      </c>
      <c r="AF29" s="8" t="str">
        <f t="shared" si="16"/>
        <v>Desceu</v>
      </c>
      <c r="AG29" s="8">
        <f t="shared" si="17"/>
        <v>9.9399999999999988E-2</v>
      </c>
      <c r="AH29" s="9">
        <f t="shared" si="18"/>
        <v>7.1038748408222672</v>
      </c>
      <c r="AI29" s="11">
        <f t="shared" si="19"/>
        <v>213792271.66396189</v>
      </c>
      <c r="AJ29" s="8" t="str">
        <f t="shared" si="20"/>
        <v>Subiu</v>
      </c>
    </row>
    <row r="30" spans="1:36">
      <c r="A30" s="4" t="s">
        <v>85</v>
      </c>
      <c r="B30" s="5">
        <v>45317</v>
      </c>
      <c r="C30" s="6">
        <v>17.52</v>
      </c>
      <c r="D30" s="7">
        <v>0.74</v>
      </c>
      <c r="E30" s="7">
        <v>-0.56999999999999995</v>
      </c>
      <c r="F30" s="7">
        <v>-2.29</v>
      </c>
      <c r="G30" s="7">
        <v>-2.29</v>
      </c>
      <c r="H30" s="7">
        <v>56.87</v>
      </c>
      <c r="I30" s="7">
        <v>17.36</v>
      </c>
      <c r="J30" s="7">
        <v>17.579999999999998</v>
      </c>
      <c r="K30" s="4" t="s">
        <v>86</v>
      </c>
      <c r="L30" s="8">
        <f t="shared" si="0"/>
        <v>7.4000000000000003E-3</v>
      </c>
      <c r="M30" s="9">
        <f t="shared" si="1"/>
        <v>17.391304347826086</v>
      </c>
      <c r="N30" s="10">
        <f>VLOOKUP(A30,Total_de_acoes!A:B,2,0)</f>
        <v>807896814</v>
      </c>
      <c r="O30" s="11">
        <f t="shared" si="2"/>
        <v>103972807.36695692</v>
      </c>
      <c r="P30" s="8" t="str">
        <f t="shared" si="3"/>
        <v>Subiu</v>
      </c>
      <c r="Q30" s="8" t="str">
        <f>VLOOKUP(A30,Ticker!A:B,2,0)</f>
        <v>TIM</v>
      </c>
      <c r="R30" s="8" t="str">
        <f>VLOOKUP(Q30,ChatGPT!A:B,2,0)</f>
        <v>Telecomunicações</v>
      </c>
      <c r="S30" s="8">
        <f>VLOOKUP(Q30,ChatGPT!A:C,3,0)</f>
        <v>25</v>
      </c>
      <c r="T30" s="8" t="str">
        <f t="shared" si="4"/>
        <v>Menos de 50 anos</v>
      </c>
      <c r="U30" s="8">
        <f t="shared" si="5"/>
        <v>-5.6999999999999993E-3</v>
      </c>
      <c r="V30" s="9">
        <f t="shared" si="6"/>
        <v>17.620436487981493</v>
      </c>
      <c r="W30" s="11">
        <f t="shared" si="7"/>
        <v>-81142318.649597988</v>
      </c>
      <c r="X30" s="8" t="str">
        <f t="shared" si="8"/>
        <v>Desceu</v>
      </c>
      <c r="Y30" s="8">
        <f t="shared" si="9"/>
        <v>-2.29E-2</v>
      </c>
      <c r="Z30" s="9">
        <f t="shared" si="10"/>
        <v>17.930610991710164</v>
      </c>
      <c r="AA30" s="11">
        <f t="shared" si="11"/>
        <v>-331731311.99602252</v>
      </c>
      <c r="AB30" s="8" t="str">
        <f t="shared" si="12"/>
        <v>Desceu</v>
      </c>
      <c r="AC30" s="8">
        <f t="shared" si="13"/>
        <v>-2.29E-2</v>
      </c>
      <c r="AD30" s="9">
        <f t="shared" si="14"/>
        <v>17.930610991710164</v>
      </c>
      <c r="AE30" s="11">
        <f t="shared" si="15"/>
        <v>-331731311.99602252</v>
      </c>
      <c r="AF30" s="8" t="str">
        <f t="shared" si="16"/>
        <v>Desceu</v>
      </c>
      <c r="AG30" s="8">
        <f t="shared" si="17"/>
        <v>0.56869999999999998</v>
      </c>
      <c r="AH30" s="9">
        <f t="shared" si="18"/>
        <v>11.168483457640084</v>
      </c>
      <c r="AI30" s="11">
        <f t="shared" si="19"/>
        <v>5131369978.640872</v>
      </c>
      <c r="AJ30" s="8" t="str">
        <f t="shared" si="20"/>
        <v>Subiu</v>
      </c>
    </row>
    <row r="31" spans="1:36">
      <c r="A31" s="12" t="s">
        <v>87</v>
      </c>
      <c r="B31" s="13">
        <v>45317</v>
      </c>
      <c r="C31" s="14">
        <v>23.22</v>
      </c>
      <c r="D31" s="15">
        <v>0.73</v>
      </c>
      <c r="E31" s="15">
        <v>1.93</v>
      </c>
      <c r="F31" s="15">
        <v>-9.51</v>
      </c>
      <c r="G31" s="15">
        <v>-9.51</v>
      </c>
      <c r="H31" s="15">
        <v>-20.399999999999999</v>
      </c>
      <c r="I31" s="15">
        <v>22.69</v>
      </c>
      <c r="J31" s="15">
        <v>23.28</v>
      </c>
      <c r="K31" s="12" t="s">
        <v>88</v>
      </c>
      <c r="L31" s="8">
        <f t="shared" si="0"/>
        <v>7.3000000000000001E-3</v>
      </c>
      <c r="M31" s="9">
        <f t="shared" si="1"/>
        <v>23.051722426288094</v>
      </c>
      <c r="N31" s="10">
        <f>VLOOKUP(A31,Total_de_acoes!A:B,2,0)</f>
        <v>251003438</v>
      </c>
      <c r="O31" s="11">
        <f t="shared" si="2"/>
        <v>42238249.539986439</v>
      </c>
      <c r="P31" s="8" t="str">
        <f t="shared" si="3"/>
        <v>Subiu</v>
      </c>
      <c r="Q31" s="8" t="str">
        <f>VLOOKUP(A31,Ticker!A:B,2,0)</f>
        <v>Bradespar</v>
      </c>
      <c r="R31" s="8" t="str">
        <f>VLOOKUP(Q31,ChatGPT!A:B,2,0)</f>
        <v>Investimentos</v>
      </c>
      <c r="S31" s="8">
        <f>VLOOKUP(Q31,ChatGPT!A:C,3,0)</f>
        <v>20</v>
      </c>
      <c r="T31" s="8" t="str">
        <f t="shared" si="4"/>
        <v>Menos de 50 anos</v>
      </c>
      <c r="U31" s="8">
        <f t="shared" si="5"/>
        <v>1.9299999999999998E-2</v>
      </c>
      <c r="V31" s="9">
        <f t="shared" si="6"/>
        <v>22.780339448641222</v>
      </c>
      <c r="W31" s="11">
        <f t="shared" si="7"/>
        <v>110356309.94402866</v>
      </c>
      <c r="X31" s="8" t="str">
        <f t="shared" si="8"/>
        <v>Subiu</v>
      </c>
      <c r="Y31" s="8">
        <f t="shared" si="9"/>
        <v>-9.5100000000000004E-2</v>
      </c>
      <c r="Z31" s="9">
        <f t="shared" si="10"/>
        <v>25.660293955133163</v>
      </c>
      <c r="AA31" s="11">
        <f t="shared" si="11"/>
        <v>-612522172.46904194</v>
      </c>
      <c r="AB31" s="8" t="str">
        <f t="shared" si="12"/>
        <v>Desceu</v>
      </c>
      <c r="AC31" s="8">
        <f t="shared" si="13"/>
        <v>-9.5100000000000004E-2</v>
      </c>
      <c r="AD31" s="9">
        <f t="shared" si="14"/>
        <v>25.660293955133163</v>
      </c>
      <c r="AE31" s="11">
        <f t="shared" si="15"/>
        <v>-612522172.46904194</v>
      </c>
      <c r="AF31" s="8" t="str">
        <f t="shared" si="16"/>
        <v>Desceu</v>
      </c>
      <c r="AG31" s="8">
        <f t="shared" si="17"/>
        <v>-0.20399999999999999</v>
      </c>
      <c r="AH31" s="9">
        <f t="shared" si="18"/>
        <v>29.170854271356781</v>
      </c>
      <c r="AI31" s="11">
        <f t="shared" si="19"/>
        <v>-1493684881.1475372</v>
      </c>
      <c r="AJ31" s="8" t="str">
        <f t="shared" si="20"/>
        <v>Desceu</v>
      </c>
    </row>
    <row r="32" spans="1:36">
      <c r="A32" s="4" t="s">
        <v>89</v>
      </c>
      <c r="B32" s="5">
        <v>45317</v>
      </c>
      <c r="C32" s="6">
        <v>5.55</v>
      </c>
      <c r="D32" s="7">
        <v>0.72</v>
      </c>
      <c r="E32" s="7">
        <v>-3.65</v>
      </c>
      <c r="F32" s="7">
        <v>-7.65</v>
      </c>
      <c r="G32" s="7">
        <v>-7.65</v>
      </c>
      <c r="H32" s="7">
        <v>-14.03</v>
      </c>
      <c r="I32" s="7">
        <v>5.46</v>
      </c>
      <c r="J32" s="7">
        <v>5.6</v>
      </c>
      <c r="K32" s="4" t="s">
        <v>90</v>
      </c>
      <c r="L32" s="8">
        <f t="shared" si="0"/>
        <v>7.1999999999999998E-3</v>
      </c>
      <c r="M32" s="9">
        <f t="shared" si="1"/>
        <v>5.510325655281969</v>
      </c>
      <c r="N32" s="10">
        <f>VLOOKUP(A32,Total_de_acoes!A:B,2,0)</f>
        <v>393173139</v>
      </c>
      <c r="O32" s="11">
        <f t="shared" si="2"/>
        <v>15598886.650556229</v>
      </c>
      <c r="P32" s="8" t="str">
        <f t="shared" si="3"/>
        <v>Subiu</v>
      </c>
      <c r="Q32" s="8" t="str">
        <f>VLOOKUP(A32,Ticker!A:B,2,0)</f>
        <v>Locaweb</v>
      </c>
      <c r="R32" s="8" t="str">
        <f>VLOOKUP(Q32,ChatGPT!A:B,2,0)</f>
        <v>Tecnologia</v>
      </c>
      <c r="S32" s="8">
        <f>VLOOKUP(Q32,ChatGPT!A:C,3,0)</f>
        <v>24</v>
      </c>
      <c r="T32" s="8" t="str">
        <f t="shared" si="4"/>
        <v>Menos de 50 anos</v>
      </c>
      <c r="U32" s="8">
        <f t="shared" si="5"/>
        <v>-3.6499999999999998E-2</v>
      </c>
      <c r="V32" s="9">
        <f t="shared" si="6"/>
        <v>5.7602490918526206</v>
      </c>
      <c r="W32" s="11">
        <f t="shared" si="7"/>
        <v>-82664295.41559422</v>
      </c>
      <c r="X32" s="8" t="str">
        <f t="shared" si="8"/>
        <v>Desceu</v>
      </c>
      <c r="Y32" s="8">
        <f t="shared" si="9"/>
        <v>-7.6499999999999999E-2</v>
      </c>
      <c r="Z32" s="9">
        <f t="shared" si="10"/>
        <v>6.0097455332972389</v>
      </c>
      <c r="AA32" s="11">
        <f t="shared" si="11"/>
        <v>-180759594.4677045</v>
      </c>
      <c r="AB32" s="8" t="str">
        <f t="shared" si="12"/>
        <v>Desceu</v>
      </c>
      <c r="AC32" s="8">
        <f t="shared" si="13"/>
        <v>-7.6499999999999999E-2</v>
      </c>
      <c r="AD32" s="9">
        <f t="shared" si="14"/>
        <v>6.0097455332972389</v>
      </c>
      <c r="AE32" s="11">
        <f t="shared" si="15"/>
        <v>-180759594.4677045</v>
      </c>
      <c r="AF32" s="8" t="str">
        <f t="shared" si="16"/>
        <v>Desceu</v>
      </c>
      <c r="AG32" s="8">
        <f t="shared" si="17"/>
        <v>-0.14029999999999998</v>
      </c>
      <c r="AH32" s="9">
        <f t="shared" si="18"/>
        <v>6.4557403745492614</v>
      </c>
      <c r="AI32" s="11">
        <f t="shared" si="19"/>
        <v>-356112786.18056887</v>
      </c>
      <c r="AJ32" s="8" t="str">
        <f t="shared" si="20"/>
        <v>Desceu</v>
      </c>
    </row>
    <row r="33" spans="1:36">
      <c r="A33" s="12" t="s">
        <v>91</v>
      </c>
      <c r="B33" s="13">
        <v>45317</v>
      </c>
      <c r="C33" s="14">
        <v>23.83</v>
      </c>
      <c r="D33" s="15">
        <v>0.71</v>
      </c>
      <c r="E33" s="15">
        <v>1.49</v>
      </c>
      <c r="F33" s="15">
        <v>9.7100000000000009</v>
      </c>
      <c r="G33" s="15">
        <v>9.7100000000000009</v>
      </c>
      <c r="H33" s="15">
        <v>-26.61</v>
      </c>
      <c r="I33" s="15">
        <v>23.36</v>
      </c>
      <c r="J33" s="15">
        <v>23.99</v>
      </c>
      <c r="K33" s="12" t="s">
        <v>92</v>
      </c>
      <c r="L33" s="8">
        <f t="shared" si="0"/>
        <v>7.0999999999999995E-3</v>
      </c>
      <c r="M33" s="9">
        <f t="shared" si="1"/>
        <v>23.661999801409983</v>
      </c>
      <c r="N33" s="10">
        <f>VLOOKUP(A33,Total_de_acoes!A:B,2,0)</f>
        <v>275005663</v>
      </c>
      <c r="O33" s="11">
        <f t="shared" si="2"/>
        <v>46201005.997378685</v>
      </c>
      <c r="P33" s="8" t="str">
        <f t="shared" si="3"/>
        <v>Subiu</v>
      </c>
      <c r="Q33" s="8" t="str">
        <f>VLOOKUP(A33,Ticker!A:B,2,0)</f>
        <v>PetroRecôncavo</v>
      </c>
      <c r="R33" s="8" t="str">
        <f>VLOOKUP(Q33,ChatGPT!A:B,2,0)</f>
        <v>Petróleo</v>
      </c>
      <c r="S33" s="8">
        <f>VLOOKUP(Q33,ChatGPT!A:C,3,0)</f>
        <v>14</v>
      </c>
      <c r="T33" s="8" t="str">
        <f t="shared" si="4"/>
        <v>Menos de 50 anos</v>
      </c>
      <c r="U33" s="8">
        <f t="shared" si="5"/>
        <v>1.49E-2</v>
      </c>
      <c r="V33" s="9">
        <f t="shared" si="6"/>
        <v>23.480145827175093</v>
      </c>
      <c r="W33" s="11">
        <f t="shared" si="7"/>
        <v>96211878.751029626</v>
      </c>
      <c r="X33" s="8" t="str">
        <f t="shared" si="8"/>
        <v>Subiu</v>
      </c>
      <c r="Y33" s="8">
        <f t="shared" si="9"/>
        <v>9.7100000000000006E-2</v>
      </c>
      <c r="Z33" s="9">
        <f t="shared" si="10"/>
        <v>21.720900556011301</v>
      </c>
      <c r="AA33" s="11">
        <f t="shared" si="11"/>
        <v>580014290.92704296</v>
      </c>
      <c r="AB33" s="8" t="str">
        <f t="shared" si="12"/>
        <v>Subiu</v>
      </c>
      <c r="AC33" s="8">
        <f t="shared" si="13"/>
        <v>9.7100000000000006E-2</v>
      </c>
      <c r="AD33" s="9">
        <f t="shared" si="14"/>
        <v>21.720900556011301</v>
      </c>
      <c r="AE33" s="11">
        <f t="shared" si="15"/>
        <v>580014290.92704296</v>
      </c>
      <c r="AF33" s="8" t="str">
        <f t="shared" si="16"/>
        <v>Subiu</v>
      </c>
      <c r="AG33" s="8">
        <f t="shared" si="17"/>
        <v>-0.2661</v>
      </c>
      <c r="AH33" s="9">
        <f t="shared" si="18"/>
        <v>32.47036380978335</v>
      </c>
      <c r="AI33" s="11">
        <f t="shared" si="19"/>
        <v>-2376148978.0706768</v>
      </c>
      <c r="AJ33" s="8" t="str">
        <f t="shared" si="20"/>
        <v>Desceu</v>
      </c>
    </row>
    <row r="34" spans="1:36">
      <c r="A34" s="4" t="s">
        <v>93</v>
      </c>
      <c r="B34" s="5">
        <v>45317</v>
      </c>
      <c r="C34" s="6">
        <v>10.01</v>
      </c>
      <c r="D34" s="7">
        <v>0.7</v>
      </c>
      <c r="E34" s="7">
        <v>-0.3</v>
      </c>
      <c r="F34" s="7">
        <v>-3.47</v>
      </c>
      <c r="G34" s="7">
        <v>-3.47</v>
      </c>
      <c r="H34" s="7">
        <v>29</v>
      </c>
      <c r="I34" s="7">
        <v>9.93</v>
      </c>
      <c r="J34" s="7">
        <v>10.06</v>
      </c>
      <c r="K34" s="4" t="s">
        <v>94</v>
      </c>
      <c r="L34" s="8">
        <f t="shared" si="0"/>
        <v>6.9999999999999993E-3</v>
      </c>
      <c r="M34" s="9">
        <f t="shared" si="1"/>
        <v>9.9404170804369425</v>
      </c>
      <c r="N34" s="10">
        <f>VLOOKUP(A34,Total_de_acoes!A:B,2,0)</f>
        <v>5372783971</v>
      </c>
      <c r="O34" s="11">
        <f t="shared" si="2"/>
        <v>373853994.88377655</v>
      </c>
      <c r="P34" s="8" t="str">
        <f t="shared" si="3"/>
        <v>Subiu</v>
      </c>
      <c r="Q34" s="8" t="str">
        <f>VLOOKUP(A34,Ticker!A:B,2,0)</f>
        <v>Itaúsa</v>
      </c>
      <c r="R34" s="8" t="str">
        <f>VLOOKUP(Q34,ChatGPT!A:B,2,0)</f>
        <v>Investimentos</v>
      </c>
      <c r="S34" s="8">
        <f>VLOOKUP(Q34,ChatGPT!A:C,3,0)</f>
        <v>56</v>
      </c>
      <c r="T34" s="8" t="str">
        <f t="shared" si="4"/>
        <v>Entre 50 e 100 anos</v>
      </c>
      <c r="U34" s="8">
        <f t="shared" si="5"/>
        <v>-3.0000000000000001E-3</v>
      </c>
      <c r="V34" s="9">
        <f t="shared" si="6"/>
        <v>10.04012036108325</v>
      </c>
      <c r="W34" s="11">
        <f t="shared" si="7"/>
        <v>-161830193.2288208</v>
      </c>
      <c r="X34" s="8" t="str">
        <f t="shared" si="8"/>
        <v>Desceu</v>
      </c>
      <c r="Y34" s="8">
        <f t="shared" si="9"/>
        <v>-3.4700000000000002E-2</v>
      </c>
      <c r="Z34" s="9">
        <f t="shared" si="10"/>
        <v>10.369833212472805</v>
      </c>
      <c r="AA34" s="11">
        <f t="shared" si="11"/>
        <v>-1933306116.2073274</v>
      </c>
      <c r="AB34" s="8" t="str">
        <f t="shared" si="12"/>
        <v>Desceu</v>
      </c>
      <c r="AC34" s="8">
        <f t="shared" si="13"/>
        <v>-3.4700000000000002E-2</v>
      </c>
      <c r="AD34" s="9">
        <f t="shared" si="14"/>
        <v>10.369833212472805</v>
      </c>
      <c r="AE34" s="11">
        <f t="shared" si="15"/>
        <v>-1933306116.2073274</v>
      </c>
      <c r="AF34" s="8" t="str">
        <f t="shared" si="16"/>
        <v>Desceu</v>
      </c>
      <c r="AG34" s="8">
        <f t="shared" si="17"/>
        <v>0.28999999999999998</v>
      </c>
      <c r="AH34" s="9">
        <f t="shared" si="18"/>
        <v>7.7596899224806197</v>
      </c>
      <c r="AI34" s="11">
        <f t="shared" si="19"/>
        <v>12090429914.275892</v>
      </c>
      <c r="AJ34" s="8" t="str">
        <f t="shared" si="20"/>
        <v>Subiu</v>
      </c>
    </row>
    <row r="35" spans="1:36">
      <c r="A35" s="12" t="s">
        <v>95</v>
      </c>
      <c r="B35" s="13">
        <v>45317</v>
      </c>
      <c r="C35" s="14">
        <v>56.97</v>
      </c>
      <c r="D35" s="15">
        <v>0.68</v>
      </c>
      <c r="E35" s="15">
        <v>1.88</v>
      </c>
      <c r="F35" s="15">
        <v>2.85</v>
      </c>
      <c r="G35" s="15">
        <v>2.85</v>
      </c>
      <c r="H35" s="15">
        <v>52.87</v>
      </c>
      <c r="I35" s="15">
        <v>56.55</v>
      </c>
      <c r="J35" s="15">
        <v>56.99</v>
      </c>
      <c r="K35" s="12" t="s">
        <v>96</v>
      </c>
      <c r="L35" s="8">
        <f t="shared" si="0"/>
        <v>6.8000000000000005E-3</v>
      </c>
      <c r="M35" s="9">
        <f t="shared" si="1"/>
        <v>56.585220500595952</v>
      </c>
      <c r="N35" s="10">
        <f>VLOOKUP(A35,Total_de_acoes!A:B,2,0)</f>
        <v>1420949112</v>
      </c>
      <c r="O35" s="11">
        <f t="shared" si="2"/>
        <v>546752087.99398506</v>
      </c>
      <c r="P35" s="8" t="str">
        <f t="shared" si="3"/>
        <v>Subiu</v>
      </c>
      <c r="Q35" s="8" t="str">
        <f>VLOOKUP(A35,Ticker!A:B,2,0)</f>
        <v>Banco do Brasil</v>
      </c>
      <c r="R35" s="8" t="str">
        <f>VLOOKUP(Q35,ChatGPT!A:B,2,0)</f>
        <v>Serviços Financeiros</v>
      </c>
      <c r="S35" s="8">
        <f>VLOOKUP(Q35,ChatGPT!A:C,3,0)</f>
        <v>213</v>
      </c>
      <c r="T35" s="8" t="str">
        <f t="shared" si="4"/>
        <v>Mais de 100 anos</v>
      </c>
      <c r="U35" s="8">
        <f t="shared" si="5"/>
        <v>1.8799999999999997E-2</v>
      </c>
      <c r="V35" s="9">
        <f t="shared" si="6"/>
        <v>55.918727915194346</v>
      </c>
      <c r="W35" s="11">
        <f t="shared" si="7"/>
        <v>1493804135.3749816</v>
      </c>
      <c r="X35" s="8" t="str">
        <f t="shared" si="8"/>
        <v>Subiu</v>
      </c>
      <c r="Y35" s="8">
        <f t="shared" si="9"/>
        <v>2.8500000000000001E-2</v>
      </c>
      <c r="Z35" s="9">
        <f t="shared" si="10"/>
        <v>55.391346621293145</v>
      </c>
      <c r="AA35" s="11">
        <f t="shared" si="11"/>
        <v>2243186116.629303</v>
      </c>
      <c r="AB35" s="8" t="str">
        <f t="shared" si="12"/>
        <v>Subiu</v>
      </c>
      <c r="AC35" s="8">
        <f t="shared" si="13"/>
        <v>2.8500000000000001E-2</v>
      </c>
      <c r="AD35" s="9">
        <f t="shared" si="14"/>
        <v>55.391346621293145</v>
      </c>
      <c r="AE35" s="11">
        <f t="shared" si="15"/>
        <v>2243186116.629303</v>
      </c>
      <c r="AF35" s="8" t="str">
        <f t="shared" si="16"/>
        <v>Subiu</v>
      </c>
      <c r="AG35" s="8">
        <f t="shared" si="17"/>
        <v>0.52869999999999995</v>
      </c>
      <c r="AH35" s="9">
        <f t="shared" si="18"/>
        <v>37.266958853928173</v>
      </c>
      <c r="AI35" s="11">
        <f t="shared" si="19"/>
        <v>27997018820.210224</v>
      </c>
      <c r="AJ35" s="8" t="str">
        <f t="shared" si="20"/>
        <v>Subiu</v>
      </c>
    </row>
    <row r="36" spans="1:36" ht="12.75">
      <c r="A36" s="4" t="s">
        <v>97</v>
      </c>
      <c r="B36" s="5">
        <v>45317</v>
      </c>
      <c r="C36" s="6">
        <v>26.16</v>
      </c>
      <c r="D36" s="7">
        <v>0.61</v>
      </c>
      <c r="E36" s="7">
        <v>-2.75</v>
      </c>
      <c r="F36" s="7">
        <v>-11.02</v>
      </c>
      <c r="G36" s="7">
        <v>-11.02</v>
      </c>
      <c r="H36" s="7">
        <v>10.07</v>
      </c>
      <c r="I36" s="7">
        <v>25.87</v>
      </c>
      <c r="J36" s="7">
        <v>26.38</v>
      </c>
      <c r="K36" s="4" t="s">
        <v>98</v>
      </c>
      <c r="L36" s="8">
        <f t="shared" si="0"/>
        <v>6.0999999999999995E-3</v>
      </c>
      <c r="M36" s="9">
        <f t="shared" si="1"/>
        <v>26.001391511778152</v>
      </c>
      <c r="N36" s="10">
        <f>VLOOKUP(A36,Total_de_acoes!A:B,2,0)</f>
        <v>1275798515</v>
      </c>
      <c r="O36" s="11">
        <f t="shared" si="2"/>
        <v>202352473.73982856</v>
      </c>
      <c r="P36" s="8" t="str">
        <f t="shared" si="3"/>
        <v>Subiu</v>
      </c>
      <c r="Q36" s="8" t="str">
        <f>VLOOKUP(A36,Ticker!A:B,2,0)</f>
        <v>RaiaDrogasil</v>
      </c>
      <c r="R36" s="8" t="str">
        <f>VLOOKUP(Q36,ChatGPT!A:B,2,0)</f>
        <v>Saúde/Varejo</v>
      </c>
      <c r="S36" s="8">
        <f>VLOOKUP(Q36,ChatGPT!A:C,3,0)</f>
        <v>117</v>
      </c>
      <c r="T36" s="8" t="str">
        <f t="shared" si="4"/>
        <v>Mais de 100 anos</v>
      </c>
      <c r="U36" s="8">
        <f t="shared" si="5"/>
        <v>-2.75E-2</v>
      </c>
      <c r="V36" s="9">
        <f t="shared" si="6"/>
        <v>26.899742930591259</v>
      </c>
      <c r="W36" s="11">
        <f t="shared" si="7"/>
        <v>-943762932.3300761</v>
      </c>
      <c r="X36" s="8" t="str">
        <f t="shared" si="8"/>
        <v>Desceu</v>
      </c>
      <c r="Y36" s="8">
        <f t="shared" si="9"/>
        <v>-0.11019999999999999</v>
      </c>
      <c r="Z36" s="9">
        <f t="shared" si="10"/>
        <v>29.399865138233309</v>
      </c>
      <c r="AA36" s="11">
        <f t="shared" si="11"/>
        <v>-4133415132.1583257</v>
      </c>
      <c r="AB36" s="8" t="str">
        <f t="shared" si="12"/>
        <v>Desceu</v>
      </c>
      <c r="AC36" s="8">
        <f t="shared" si="13"/>
        <v>-0.11019999999999999</v>
      </c>
      <c r="AD36" s="9">
        <f t="shared" si="14"/>
        <v>29.399865138233309</v>
      </c>
      <c r="AE36" s="11">
        <f t="shared" si="15"/>
        <v>-4133415132.1583257</v>
      </c>
      <c r="AF36" s="8" t="str">
        <f t="shared" si="16"/>
        <v>Desceu</v>
      </c>
      <c r="AG36" s="8">
        <f t="shared" si="17"/>
        <v>0.1007</v>
      </c>
      <c r="AH36" s="9">
        <f t="shared" si="18"/>
        <v>23.766693922049605</v>
      </c>
      <c r="AI36" s="11">
        <f t="shared" si="19"/>
        <v>3053376340.1895885</v>
      </c>
      <c r="AJ36" s="8" t="str">
        <f t="shared" si="20"/>
        <v>Subiu</v>
      </c>
    </row>
    <row r="37" spans="1:36" ht="12.75">
      <c r="A37" s="12" t="s">
        <v>99</v>
      </c>
      <c r="B37" s="13">
        <v>45317</v>
      </c>
      <c r="C37" s="14">
        <v>10.08</v>
      </c>
      <c r="D37" s="15">
        <v>0.59</v>
      </c>
      <c r="E37" s="15">
        <v>3.28</v>
      </c>
      <c r="F37" s="15">
        <v>-7.18</v>
      </c>
      <c r="G37" s="15">
        <v>-7.18</v>
      </c>
      <c r="H37" s="15">
        <v>-21.14</v>
      </c>
      <c r="I37" s="15">
        <v>10.029999999999999</v>
      </c>
      <c r="J37" s="15">
        <v>10.14</v>
      </c>
      <c r="K37" s="12" t="s">
        <v>100</v>
      </c>
      <c r="L37" s="8">
        <f t="shared" si="0"/>
        <v>5.8999999999999999E-3</v>
      </c>
      <c r="M37" s="9">
        <f t="shared" si="1"/>
        <v>10.020876826722338</v>
      </c>
      <c r="N37" s="10">
        <f>VLOOKUP(A37,Total_de_acoes!A:B,2,0)</f>
        <v>660411219</v>
      </c>
      <c r="O37" s="11">
        <f t="shared" si="2"/>
        <v>39045606.935449012</v>
      </c>
      <c r="P37" s="8" t="str">
        <f t="shared" si="3"/>
        <v>Subiu</v>
      </c>
      <c r="Q37" s="8" t="str">
        <f>VLOOKUP(A37,Ticker!A:B,2,0)</f>
        <v>Metalúrgica Gerdau</v>
      </c>
      <c r="R37" s="8" t="str">
        <f>VLOOKUP(Q37,ChatGPT!A:B,2,0)</f>
        <v>Siderurgia</v>
      </c>
      <c r="S37" s="8">
        <f>VLOOKUP(Q37,ChatGPT!A:C,3,0)</f>
        <v>123</v>
      </c>
      <c r="T37" s="8" t="str">
        <f t="shared" si="4"/>
        <v>Mais de 100 anos</v>
      </c>
      <c r="U37" s="8">
        <f t="shared" si="5"/>
        <v>3.2799999999999996E-2</v>
      </c>
      <c r="V37" s="9">
        <f t="shared" si="6"/>
        <v>9.7598760650658409</v>
      </c>
      <c r="W37" s="11">
        <f t="shared" si="7"/>
        <v>211413438.10094473</v>
      </c>
      <c r="X37" s="8" t="str">
        <f t="shared" si="8"/>
        <v>Subiu</v>
      </c>
      <c r="Y37" s="8">
        <f t="shared" si="9"/>
        <v>-7.1800000000000003E-2</v>
      </c>
      <c r="Z37" s="9">
        <f t="shared" si="10"/>
        <v>10.859728506787331</v>
      </c>
      <c r="AA37" s="11">
        <f t="shared" si="11"/>
        <v>-514941453.65647089</v>
      </c>
      <c r="AB37" s="8" t="str">
        <f t="shared" si="12"/>
        <v>Desceu</v>
      </c>
      <c r="AC37" s="8">
        <f t="shared" si="13"/>
        <v>-7.1800000000000003E-2</v>
      </c>
      <c r="AD37" s="9">
        <f t="shared" si="14"/>
        <v>10.859728506787331</v>
      </c>
      <c r="AE37" s="11">
        <f t="shared" si="15"/>
        <v>-514941453.65647089</v>
      </c>
      <c r="AF37" s="8" t="str">
        <f t="shared" si="16"/>
        <v>Desceu</v>
      </c>
      <c r="AG37" s="8">
        <f t="shared" si="17"/>
        <v>-0.2114</v>
      </c>
      <c r="AH37" s="9">
        <f t="shared" si="18"/>
        <v>12.78214557443571</v>
      </c>
      <c r="AI37" s="11">
        <f t="shared" si="19"/>
        <v>-1784527252.7285421</v>
      </c>
      <c r="AJ37" s="8" t="str">
        <f t="shared" si="20"/>
        <v>Desceu</v>
      </c>
    </row>
    <row r="38" spans="1:36" ht="12.75">
      <c r="A38" s="4" t="s">
        <v>101</v>
      </c>
      <c r="B38" s="5">
        <v>45317</v>
      </c>
      <c r="C38" s="6">
        <v>18.57</v>
      </c>
      <c r="D38" s="7">
        <v>0.59</v>
      </c>
      <c r="E38" s="7">
        <v>2.65</v>
      </c>
      <c r="F38" s="7">
        <v>-4.08</v>
      </c>
      <c r="G38" s="7">
        <v>-4.08</v>
      </c>
      <c r="H38" s="7">
        <v>13.35</v>
      </c>
      <c r="I38" s="7">
        <v>18.3</v>
      </c>
      <c r="J38" s="7">
        <v>18.66</v>
      </c>
      <c r="K38" s="4" t="s">
        <v>102</v>
      </c>
      <c r="L38" s="8">
        <f t="shared" si="0"/>
        <v>5.8999999999999999E-3</v>
      </c>
      <c r="M38" s="9">
        <f t="shared" si="1"/>
        <v>18.461079630181928</v>
      </c>
      <c r="N38" s="10">
        <f>VLOOKUP(A38,Total_de_acoes!A:B,2,0)</f>
        <v>1168097881</v>
      </c>
      <c r="O38" s="11">
        <f t="shared" si="2"/>
        <v>127229653.18222687</v>
      </c>
      <c r="P38" s="8" t="str">
        <f t="shared" si="3"/>
        <v>Subiu</v>
      </c>
      <c r="Q38" s="8" t="str">
        <f>VLOOKUP(A38,Ticker!A:B,2,0)</f>
        <v>Cosan</v>
      </c>
      <c r="R38" s="8" t="str">
        <f>VLOOKUP(Q38,ChatGPT!A:B,2,0)</f>
        <v>Energia</v>
      </c>
      <c r="S38" s="8">
        <f>VLOOKUP(Q38,ChatGPT!A:C,3,0)</f>
        <v>14</v>
      </c>
      <c r="T38" s="8" t="str">
        <f t="shared" si="4"/>
        <v>Menos de 50 anos</v>
      </c>
      <c r="U38" s="8">
        <f t="shared" si="5"/>
        <v>2.6499999999999999E-2</v>
      </c>
      <c r="V38" s="9">
        <f t="shared" si="6"/>
        <v>18.090599123234291</v>
      </c>
      <c r="W38" s="11">
        <f t="shared" si="7"/>
        <v>559987148.29956675</v>
      </c>
      <c r="X38" s="8" t="str">
        <f t="shared" si="8"/>
        <v>Subiu</v>
      </c>
      <c r="Y38" s="8">
        <f t="shared" si="9"/>
        <v>-4.0800000000000003E-2</v>
      </c>
      <c r="Z38" s="9">
        <f t="shared" si="10"/>
        <v>19.359883236030026</v>
      </c>
      <c r="AA38" s="11">
        <f t="shared" si="11"/>
        <v>-922660934.24409556</v>
      </c>
      <c r="AB38" s="8" t="str">
        <f t="shared" si="12"/>
        <v>Desceu</v>
      </c>
      <c r="AC38" s="8">
        <f t="shared" si="13"/>
        <v>-4.0800000000000003E-2</v>
      </c>
      <c r="AD38" s="9">
        <f t="shared" si="14"/>
        <v>19.359883236030026</v>
      </c>
      <c r="AE38" s="11">
        <f t="shared" si="15"/>
        <v>-922660934.24409556</v>
      </c>
      <c r="AF38" s="8" t="str">
        <f t="shared" si="16"/>
        <v>Desceu</v>
      </c>
      <c r="AG38" s="8">
        <f t="shared" si="17"/>
        <v>0.13350000000000001</v>
      </c>
      <c r="AH38" s="9">
        <f t="shared" si="18"/>
        <v>16.382884869872079</v>
      </c>
      <c r="AI38" s="11">
        <f t="shared" si="19"/>
        <v>2554764549.0054641</v>
      </c>
      <c r="AJ38" s="8" t="str">
        <f t="shared" si="20"/>
        <v>Subiu</v>
      </c>
    </row>
    <row r="39" spans="1:36" ht="12.75">
      <c r="A39" s="12" t="s">
        <v>103</v>
      </c>
      <c r="B39" s="13">
        <v>45317</v>
      </c>
      <c r="C39" s="14">
        <v>24.34</v>
      </c>
      <c r="D39" s="15">
        <v>0.56999999999999995</v>
      </c>
      <c r="E39" s="15">
        <v>2.48</v>
      </c>
      <c r="F39" s="15">
        <v>-2.29</v>
      </c>
      <c r="G39" s="15">
        <v>-2.29</v>
      </c>
      <c r="H39" s="15">
        <v>17.29</v>
      </c>
      <c r="I39" s="15">
        <v>24.17</v>
      </c>
      <c r="J39" s="15">
        <v>24.56</v>
      </c>
      <c r="K39" s="12" t="s">
        <v>104</v>
      </c>
      <c r="L39" s="8">
        <f t="shared" si="0"/>
        <v>5.6999999999999993E-3</v>
      </c>
      <c r="M39" s="9">
        <f t="shared" si="1"/>
        <v>24.202048324550063</v>
      </c>
      <c r="N39" s="10">
        <f>VLOOKUP(A39,Total_de_acoes!A:B,2,0)</f>
        <v>1134986472</v>
      </c>
      <c r="O39" s="11">
        <f t="shared" si="2"/>
        <v>156573285.42541304</v>
      </c>
      <c r="P39" s="8" t="str">
        <f t="shared" si="3"/>
        <v>Subiu</v>
      </c>
      <c r="Q39" s="8" t="str">
        <f>VLOOKUP(A39,Ticker!A:B,2,0)</f>
        <v>JBS</v>
      </c>
      <c r="R39" s="8" t="str">
        <f>VLOOKUP(Q39,ChatGPT!A:B,2,0)</f>
        <v>Alimentos</v>
      </c>
      <c r="S39" s="8">
        <f>VLOOKUP(Q39,ChatGPT!A:C,3,0)</f>
        <v>49</v>
      </c>
      <c r="T39" s="8" t="str">
        <f t="shared" si="4"/>
        <v>Menos de 50 anos</v>
      </c>
      <c r="U39" s="8">
        <f t="shared" si="5"/>
        <v>2.4799999999999999E-2</v>
      </c>
      <c r="V39" s="9">
        <f t="shared" si="6"/>
        <v>23.75097580015613</v>
      </c>
      <c r="W39" s="11">
        <f t="shared" si="7"/>
        <v>668534498.50341654</v>
      </c>
      <c r="X39" s="8" t="str">
        <f t="shared" si="8"/>
        <v>Subiu</v>
      </c>
      <c r="Y39" s="8">
        <f t="shared" si="9"/>
        <v>-2.29E-2</v>
      </c>
      <c r="Z39" s="9">
        <f t="shared" si="10"/>
        <v>24.910449288711494</v>
      </c>
      <c r="AA39" s="11">
        <f t="shared" si="11"/>
        <v>-647452225.64956772</v>
      </c>
      <c r="AB39" s="8" t="str">
        <f t="shared" si="12"/>
        <v>Desceu</v>
      </c>
      <c r="AC39" s="8">
        <f t="shared" si="13"/>
        <v>-2.29E-2</v>
      </c>
      <c r="AD39" s="9">
        <f t="shared" si="14"/>
        <v>24.910449288711494</v>
      </c>
      <c r="AE39" s="11">
        <f t="shared" si="15"/>
        <v>-647452225.64956772</v>
      </c>
      <c r="AF39" s="8" t="str">
        <f t="shared" si="16"/>
        <v>Desceu</v>
      </c>
      <c r="AG39" s="8">
        <f t="shared" si="17"/>
        <v>0.1729</v>
      </c>
      <c r="AH39" s="9">
        <f t="shared" si="18"/>
        <v>20.751982266177848</v>
      </c>
      <c r="AI39" s="11">
        <f t="shared" si="19"/>
        <v>4072351589.1842394</v>
      </c>
      <c r="AJ39" s="8" t="str">
        <f t="shared" si="20"/>
        <v>Subiu</v>
      </c>
    </row>
    <row r="40" spans="1:36" ht="12.75">
      <c r="A40" s="4" t="s">
        <v>105</v>
      </c>
      <c r="B40" s="5">
        <v>45317</v>
      </c>
      <c r="C40" s="6">
        <v>2.08</v>
      </c>
      <c r="D40" s="7">
        <v>0.48</v>
      </c>
      <c r="E40" s="7">
        <v>2.46</v>
      </c>
      <c r="F40" s="7">
        <v>-3.7</v>
      </c>
      <c r="G40" s="7">
        <v>-3.7</v>
      </c>
      <c r="H40" s="7">
        <v>-51.4</v>
      </c>
      <c r="I40" s="7">
        <v>2.02</v>
      </c>
      <c r="J40" s="7">
        <v>2.1</v>
      </c>
      <c r="K40" s="4" t="s">
        <v>106</v>
      </c>
      <c r="L40" s="8">
        <f t="shared" si="0"/>
        <v>4.7999999999999996E-3</v>
      </c>
      <c r="M40" s="9">
        <f t="shared" si="1"/>
        <v>2.0700636942675161</v>
      </c>
      <c r="N40" s="10">
        <f>VLOOKUP(A40,Total_de_acoes!A:B,2,0)</f>
        <v>2867627068</v>
      </c>
      <c r="O40" s="11">
        <f t="shared" si="2"/>
        <v>28493619.274394516</v>
      </c>
      <c r="P40" s="8" t="str">
        <f t="shared" si="3"/>
        <v>Subiu</v>
      </c>
      <c r="Q40" s="8" t="str">
        <f>VLOOKUP(A40,Ticker!A:B,2,0)</f>
        <v>Magazine Luiza</v>
      </c>
      <c r="R40" s="8" t="str">
        <f>VLOOKUP(Q40,ChatGPT!A:B,2,0)</f>
        <v>Varejo</v>
      </c>
      <c r="S40" s="8">
        <f>VLOOKUP(Q40,ChatGPT!A:C,3,0)</f>
        <v>64</v>
      </c>
      <c r="T40" s="8" t="str">
        <f t="shared" si="4"/>
        <v>Entre 50 e 100 anos</v>
      </c>
      <c r="U40" s="8">
        <f t="shared" si="5"/>
        <v>2.46E-2</v>
      </c>
      <c r="V40" s="9">
        <f t="shared" si="6"/>
        <v>2.0300605114190904</v>
      </c>
      <c r="W40" s="11">
        <f t="shared" si="7"/>
        <v>143207829.21669352</v>
      </c>
      <c r="X40" s="8" t="str">
        <f t="shared" si="8"/>
        <v>Subiu</v>
      </c>
      <c r="Y40" s="8">
        <f t="shared" si="9"/>
        <v>-3.7000000000000005E-2</v>
      </c>
      <c r="Z40" s="9">
        <f t="shared" si="10"/>
        <v>2.1599169262720666</v>
      </c>
      <c r="AA40" s="11">
        <f t="shared" si="11"/>
        <v>-229171940.96913818</v>
      </c>
      <c r="AB40" s="8" t="str">
        <f t="shared" si="12"/>
        <v>Desceu</v>
      </c>
      <c r="AC40" s="8">
        <f t="shared" si="13"/>
        <v>-3.7000000000000005E-2</v>
      </c>
      <c r="AD40" s="9">
        <f t="shared" si="14"/>
        <v>2.1599169262720666</v>
      </c>
      <c r="AE40" s="11">
        <f t="shared" si="15"/>
        <v>-229171940.96913818</v>
      </c>
      <c r="AF40" s="8" t="str">
        <f t="shared" si="16"/>
        <v>Desceu</v>
      </c>
      <c r="AG40" s="8">
        <f t="shared" si="17"/>
        <v>-0.51400000000000001</v>
      </c>
      <c r="AH40" s="9">
        <f t="shared" si="18"/>
        <v>4.2798353909465021</v>
      </c>
      <c r="AI40" s="11">
        <f t="shared" si="19"/>
        <v>-6308307512.2225513</v>
      </c>
      <c r="AJ40" s="8" t="str">
        <f t="shared" si="20"/>
        <v>Desceu</v>
      </c>
    </row>
    <row r="41" spans="1:36" ht="12.75">
      <c r="A41" s="12" t="s">
        <v>107</v>
      </c>
      <c r="B41" s="13">
        <v>45317</v>
      </c>
      <c r="C41" s="14">
        <v>13.75</v>
      </c>
      <c r="D41" s="15">
        <v>0.36</v>
      </c>
      <c r="E41" s="15">
        <v>-0.72</v>
      </c>
      <c r="F41" s="15">
        <v>-9.9499999999999993</v>
      </c>
      <c r="G41" s="15">
        <v>-9.9499999999999993</v>
      </c>
      <c r="H41" s="15">
        <v>15.78</v>
      </c>
      <c r="I41" s="15">
        <v>13.67</v>
      </c>
      <c r="J41" s="15">
        <v>13.9</v>
      </c>
      <c r="K41" s="12" t="s">
        <v>108</v>
      </c>
      <c r="L41" s="8">
        <f t="shared" si="0"/>
        <v>3.5999999999999999E-3</v>
      </c>
      <c r="M41" s="9">
        <f t="shared" si="1"/>
        <v>13.700677560781187</v>
      </c>
      <c r="N41" s="10">
        <f>VLOOKUP(A41,Total_de_acoes!A:B,2,0)</f>
        <v>1500728902</v>
      </c>
      <c r="O41" s="11">
        <f t="shared" si="2"/>
        <v>74019610.052810252</v>
      </c>
      <c r="P41" s="8" t="str">
        <f t="shared" si="3"/>
        <v>Subiu</v>
      </c>
      <c r="Q41" s="8" t="str">
        <f>VLOOKUP(A41,Ticker!A:B,2,0)</f>
        <v>Banco Bradesco</v>
      </c>
      <c r="R41" s="8" t="str">
        <f>VLOOKUP(Q41,ChatGPT!A:B,2,0)</f>
        <v>Serviços Financeiros</v>
      </c>
      <c r="S41" s="8">
        <f>VLOOKUP(Q41,ChatGPT!A:C,3,0)</f>
        <v>78</v>
      </c>
      <c r="T41" s="8" t="str">
        <f t="shared" si="4"/>
        <v>Entre 50 e 100 anos</v>
      </c>
      <c r="U41" s="8">
        <f t="shared" si="5"/>
        <v>-7.1999999999999998E-3</v>
      </c>
      <c r="V41" s="9">
        <f t="shared" si="6"/>
        <v>13.849717969379533</v>
      </c>
      <c r="W41" s="11">
        <f t="shared" si="7"/>
        <v>-149649638.69661641</v>
      </c>
      <c r="X41" s="8" t="str">
        <f t="shared" si="8"/>
        <v>Desceu</v>
      </c>
      <c r="Y41" s="8">
        <f t="shared" si="9"/>
        <v>-9.9499999999999991E-2</v>
      </c>
      <c r="Z41" s="9">
        <f t="shared" si="10"/>
        <v>15.269294836202111</v>
      </c>
      <c r="AA41" s="11">
        <f t="shared" si="11"/>
        <v>-2280049671.3478632</v>
      </c>
      <c r="AB41" s="8" t="str">
        <f t="shared" si="12"/>
        <v>Desceu</v>
      </c>
      <c r="AC41" s="8">
        <f t="shared" si="13"/>
        <v>-9.9499999999999991E-2</v>
      </c>
      <c r="AD41" s="9">
        <f t="shared" si="14"/>
        <v>15.269294836202111</v>
      </c>
      <c r="AE41" s="11">
        <f t="shared" si="15"/>
        <v>-2280049671.3478632</v>
      </c>
      <c r="AF41" s="8" t="str">
        <f t="shared" si="16"/>
        <v>Desceu</v>
      </c>
      <c r="AG41" s="8">
        <f t="shared" si="17"/>
        <v>0.1578</v>
      </c>
      <c r="AH41" s="9">
        <f t="shared" si="18"/>
        <v>11.875971670409397</v>
      </c>
      <c r="AI41" s="11">
        <f t="shared" si="19"/>
        <v>2812408477.3833995</v>
      </c>
      <c r="AJ41" s="8" t="str">
        <f t="shared" si="20"/>
        <v>Subiu</v>
      </c>
    </row>
    <row r="42" spans="1:36" ht="12.75">
      <c r="A42" s="4" t="s">
        <v>109</v>
      </c>
      <c r="B42" s="5">
        <v>45317</v>
      </c>
      <c r="C42" s="6">
        <v>21.84</v>
      </c>
      <c r="D42" s="7">
        <v>0.27</v>
      </c>
      <c r="E42" s="7">
        <v>3.65</v>
      </c>
      <c r="F42" s="7">
        <v>-8.08</v>
      </c>
      <c r="G42" s="7">
        <v>-8.08</v>
      </c>
      <c r="H42" s="7">
        <v>-26.1</v>
      </c>
      <c r="I42" s="7">
        <v>21.7</v>
      </c>
      <c r="J42" s="7">
        <v>21.94</v>
      </c>
      <c r="K42" s="4" t="s">
        <v>110</v>
      </c>
      <c r="L42" s="8">
        <f t="shared" si="0"/>
        <v>2.7000000000000001E-3</v>
      </c>
      <c r="M42" s="9">
        <f t="shared" si="1"/>
        <v>21.781190784880824</v>
      </c>
      <c r="N42" s="10">
        <f>VLOOKUP(A42,Total_de_acoes!A:B,2,0)</f>
        <v>1118525506</v>
      </c>
      <c r="O42" s="11">
        <f t="shared" si="2"/>
        <v>65779607.098639093</v>
      </c>
      <c r="P42" s="8" t="str">
        <f t="shared" si="3"/>
        <v>Subiu</v>
      </c>
      <c r="Q42" s="8" t="str">
        <f>VLOOKUP(A42,Ticker!A:B,2,0)</f>
        <v>Gerdau</v>
      </c>
      <c r="R42" s="8" t="str">
        <f>VLOOKUP(Q42,ChatGPT!A:B,2,0)</f>
        <v>Siderurgia</v>
      </c>
      <c r="S42" s="8">
        <f>VLOOKUP(Q42,ChatGPT!A:C,3,0)</f>
        <v>119</v>
      </c>
      <c r="T42" s="8" t="str">
        <f t="shared" si="4"/>
        <v>Mais de 100 anos</v>
      </c>
      <c r="U42" s="8">
        <f t="shared" si="5"/>
        <v>3.6499999999999998E-2</v>
      </c>
      <c r="V42" s="9">
        <f t="shared" si="6"/>
        <v>21.070911722141823</v>
      </c>
      <c r="W42" s="11">
        <f t="shared" si="7"/>
        <v>860244855.14998639</v>
      </c>
      <c r="X42" s="8" t="str">
        <f t="shared" si="8"/>
        <v>Subiu</v>
      </c>
      <c r="Y42" s="8">
        <f t="shared" si="9"/>
        <v>-8.0799999999999997E-2</v>
      </c>
      <c r="Z42" s="9">
        <f t="shared" si="10"/>
        <v>23.759791122715406</v>
      </c>
      <c r="AA42" s="11">
        <f t="shared" si="11"/>
        <v>-2147335336.9495575</v>
      </c>
      <c r="AB42" s="8" t="str">
        <f t="shared" si="12"/>
        <v>Desceu</v>
      </c>
      <c r="AC42" s="8">
        <f t="shared" si="13"/>
        <v>-8.0799999999999997E-2</v>
      </c>
      <c r="AD42" s="9">
        <f t="shared" si="14"/>
        <v>23.759791122715406</v>
      </c>
      <c r="AE42" s="11">
        <f t="shared" si="15"/>
        <v>-2147335336.9495575</v>
      </c>
      <c r="AF42" s="8" t="str">
        <f t="shared" si="16"/>
        <v>Desceu</v>
      </c>
      <c r="AG42" s="8">
        <f t="shared" si="17"/>
        <v>-0.26100000000000001</v>
      </c>
      <c r="AH42" s="9">
        <f t="shared" si="18"/>
        <v>29.553450608930987</v>
      </c>
      <c r="AI42" s="11">
        <f t="shared" si="19"/>
        <v>-8627691245.3605404</v>
      </c>
      <c r="AJ42" s="8" t="str">
        <f t="shared" si="20"/>
        <v>Desceu</v>
      </c>
    </row>
    <row r="43" spans="1:36" ht="12.75">
      <c r="A43" s="12" t="s">
        <v>111</v>
      </c>
      <c r="B43" s="13">
        <v>45317</v>
      </c>
      <c r="C43" s="14">
        <v>3.74</v>
      </c>
      <c r="D43" s="15">
        <v>0.26</v>
      </c>
      <c r="E43" s="15">
        <v>0</v>
      </c>
      <c r="F43" s="15">
        <v>-7.2</v>
      </c>
      <c r="G43" s="15">
        <v>-7.2</v>
      </c>
      <c r="H43" s="15">
        <v>15.46</v>
      </c>
      <c r="I43" s="15">
        <v>3.71</v>
      </c>
      <c r="J43" s="15">
        <v>3.78</v>
      </c>
      <c r="K43" s="12" t="s">
        <v>112</v>
      </c>
      <c r="L43" s="8">
        <f t="shared" si="0"/>
        <v>2.5999999999999999E-3</v>
      </c>
      <c r="M43" s="9">
        <f t="shared" si="1"/>
        <v>3.7303012168362262</v>
      </c>
      <c r="N43" s="10">
        <f>VLOOKUP(A43,Total_de_acoes!A:B,2,0)</f>
        <v>1193047233</v>
      </c>
      <c r="O43" s="11">
        <f t="shared" si="2"/>
        <v>11571106.417007603</v>
      </c>
      <c r="P43" s="8" t="str">
        <f t="shared" si="3"/>
        <v>Subiu</v>
      </c>
      <c r="Q43" s="8" t="str">
        <f>VLOOKUP(A43,Ticker!A:B,2,0)</f>
        <v>Raízen</v>
      </c>
      <c r="R43" s="8" t="str">
        <f>VLOOKUP(Q43,ChatGPT!A:B,2,0)</f>
        <v>Energia</v>
      </c>
      <c r="S43" s="8">
        <f>VLOOKUP(Q43,ChatGPT!A:C,3,0)</f>
        <v>10</v>
      </c>
      <c r="T43" s="8" t="str">
        <f t="shared" si="4"/>
        <v>Menos de 50 anos</v>
      </c>
      <c r="U43" s="8">
        <f t="shared" si="5"/>
        <v>0</v>
      </c>
      <c r="V43" s="9">
        <f t="shared" si="6"/>
        <v>3.74</v>
      </c>
      <c r="W43" s="11">
        <f t="shared" si="7"/>
        <v>0</v>
      </c>
      <c r="X43" s="8" t="str">
        <f t="shared" si="8"/>
        <v>Manteve</v>
      </c>
      <c r="Y43" s="8">
        <f t="shared" si="9"/>
        <v>-7.2000000000000008E-2</v>
      </c>
      <c r="Z43" s="9">
        <f t="shared" si="10"/>
        <v>4.0301724137931041</v>
      </c>
      <c r="AA43" s="11">
        <f t="shared" si="11"/>
        <v>-346189395.36879361</v>
      </c>
      <c r="AB43" s="8" t="str">
        <f t="shared" si="12"/>
        <v>Desceu</v>
      </c>
      <c r="AC43" s="8">
        <f t="shared" si="13"/>
        <v>-7.2000000000000008E-2</v>
      </c>
      <c r="AD43" s="9">
        <f t="shared" si="14"/>
        <v>4.0301724137931041</v>
      </c>
      <c r="AE43" s="11">
        <f t="shared" si="15"/>
        <v>-346189395.36879361</v>
      </c>
      <c r="AF43" s="8" t="str">
        <f t="shared" si="16"/>
        <v>Desceu</v>
      </c>
      <c r="AG43" s="8">
        <f t="shared" si="17"/>
        <v>0.15460000000000002</v>
      </c>
      <c r="AH43" s="9">
        <f t="shared" si="18"/>
        <v>3.2392170448640223</v>
      </c>
      <c r="AI43" s="11">
        <f t="shared" si="19"/>
        <v>597457718.95854163</v>
      </c>
      <c r="AJ43" s="8" t="str">
        <f t="shared" si="20"/>
        <v>Subiu</v>
      </c>
    </row>
    <row r="44" spans="1:36" ht="12.75">
      <c r="A44" s="4" t="s">
        <v>113</v>
      </c>
      <c r="B44" s="5">
        <v>45317</v>
      </c>
      <c r="C44" s="6">
        <v>10.07</v>
      </c>
      <c r="D44" s="7">
        <v>0.19</v>
      </c>
      <c r="E44" s="7">
        <v>0.9</v>
      </c>
      <c r="F44" s="7">
        <v>-2.8</v>
      </c>
      <c r="G44" s="7">
        <v>-2.8</v>
      </c>
      <c r="H44" s="7">
        <v>32.08</v>
      </c>
      <c r="I44" s="7">
        <v>9.9600000000000009</v>
      </c>
      <c r="J44" s="7">
        <v>10.130000000000001</v>
      </c>
      <c r="K44" s="4" t="s">
        <v>114</v>
      </c>
      <c r="L44" s="8">
        <f t="shared" si="0"/>
        <v>1.9E-3</v>
      </c>
      <c r="M44" s="9">
        <f t="shared" si="1"/>
        <v>10.050903283760855</v>
      </c>
      <c r="N44" s="10">
        <f>VLOOKUP(A44,Total_de_acoes!A:B,2,0)</f>
        <v>1679335290</v>
      </c>
      <c r="O44" s="11">
        <f t="shared" si="2"/>
        <v>32069789.503513202</v>
      </c>
      <c r="P44" s="8" t="str">
        <f t="shared" si="3"/>
        <v>Subiu</v>
      </c>
      <c r="Q44" s="8" t="str">
        <f>VLOOKUP(A44,Ticker!A:B,2,0)</f>
        <v>Copel</v>
      </c>
      <c r="R44" s="8" t="str">
        <f>VLOOKUP(Q44,ChatGPT!A:B,2,0)</f>
        <v>Energia</v>
      </c>
      <c r="S44" s="8">
        <f>VLOOKUP(Q44,ChatGPT!A:C,3,0)</f>
        <v>67</v>
      </c>
      <c r="T44" s="8" t="str">
        <f t="shared" si="4"/>
        <v>Entre 50 e 100 anos</v>
      </c>
      <c r="U44" s="8">
        <f t="shared" si="5"/>
        <v>9.0000000000000011E-3</v>
      </c>
      <c r="V44" s="9">
        <f t="shared" si="6"/>
        <v>9.9801783944499523</v>
      </c>
      <c r="W44" s="11">
        <f t="shared" si="7"/>
        <v>150840592.00465551</v>
      </c>
      <c r="X44" s="8" t="str">
        <f t="shared" si="8"/>
        <v>Subiu</v>
      </c>
      <c r="Y44" s="8">
        <f t="shared" si="9"/>
        <v>-2.7999999999999997E-2</v>
      </c>
      <c r="Z44" s="9">
        <f t="shared" si="10"/>
        <v>10.360082304526749</v>
      </c>
      <c r="AA44" s="11">
        <f t="shared" si="11"/>
        <v>-487145450.99629575</v>
      </c>
      <c r="AB44" s="8" t="str">
        <f t="shared" si="12"/>
        <v>Desceu</v>
      </c>
      <c r="AC44" s="8">
        <f t="shared" si="13"/>
        <v>-2.7999999999999997E-2</v>
      </c>
      <c r="AD44" s="9">
        <f t="shared" si="14"/>
        <v>10.360082304526749</v>
      </c>
      <c r="AE44" s="11">
        <f t="shared" si="15"/>
        <v>-487145450.99629575</v>
      </c>
      <c r="AF44" s="8" t="str">
        <f t="shared" si="16"/>
        <v>Desceu</v>
      </c>
      <c r="AG44" s="8">
        <f t="shared" si="17"/>
        <v>0.32079999999999997</v>
      </c>
      <c r="AH44" s="9">
        <f t="shared" si="18"/>
        <v>7.6241671714112664</v>
      </c>
      <c r="AI44" s="11">
        <f t="shared" si="19"/>
        <v>4107373382.4895816</v>
      </c>
      <c r="AJ44" s="8" t="str">
        <f t="shared" si="20"/>
        <v>Subiu</v>
      </c>
    </row>
    <row r="45" spans="1:36" ht="12.75">
      <c r="A45" s="12" t="s">
        <v>115</v>
      </c>
      <c r="B45" s="13">
        <v>45317</v>
      </c>
      <c r="C45" s="14">
        <v>8.18</v>
      </c>
      <c r="D45" s="15">
        <v>0.12</v>
      </c>
      <c r="E45" s="15">
        <v>-3.76</v>
      </c>
      <c r="F45" s="15">
        <v>-18.77</v>
      </c>
      <c r="G45" s="15">
        <v>-18.77</v>
      </c>
      <c r="H45" s="15">
        <v>-40.74</v>
      </c>
      <c r="I45" s="15">
        <v>8.11</v>
      </c>
      <c r="J45" s="15">
        <v>8.27</v>
      </c>
      <c r="K45" s="12" t="s">
        <v>116</v>
      </c>
      <c r="L45" s="8">
        <f t="shared" si="0"/>
        <v>1.1999999999999999E-3</v>
      </c>
      <c r="M45" s="9">
        <f t="shared" si="1"/>
        <v>8.1701957650819015</v>
      </c>
      <c r="N45" s="10">
        <f>VLOOKUP(A45,Total_de_acoes!A:B,2,0)</f>
        <v>421383330</v>
      </c>
      <c r="O45" s="11">
        <f t="shared" si="2"/>
        <v>4131341.1578905098</v>
      </c>
      <c r="P45" s="8" t="str">
        <f t="shared" si="3"/>
        <v>Subiu</v>
      </c>
      <c r="Q45" s="8" t="str">
        <f>VLOOKUP(A45,Ticker!A:B,2,0)</f>
        <v>Grupo Vamos</v>
      </c>
      <c r="R45" s="8" t="str">
        <f>VLOOKUP(Q45,ChatGPT!A:B,2,0)</f>
        <v>Logística</v>
      </c>
      <c r="S45" s="8">
        <f>VLOOKUP(Q45,ChatGPT!A:C,3,0)</f>
        <v>6</v>
      </c>
      <c r="T45" s="8" t="str">
        <f t="shared" si="4"/>
        <v>Menos de 50 anos</v>
      </c>
      <c r="U45" s="8">
        <f t="shared" si="5"/>
        <v>-3.7599999999999995E-2</v>
      </c>
      <c r="V45" s="9">
        <f t="shared" si="6"/>
        <v>8.4995843724023263</v>
      </c>
      <c r="W45" s="11">
        <f t="shared" si="7"/>
        <v>-134667527.05885249</v>
      </c>
      <c r="X45" s="8" t="str">
        <f t="shared" si="8"/>
        <v>Desceu</v>
      </c>
      <c r="Y45" s="8">
        <f t="shared" si="9"/>
        <v>-0.18770000000000001</v>
      </c>
      <c r="Z45" s="9">
        <f t="shared" si="10"/>
        <v>10.070171119044687</v>
      </c>
      <c r="AA45" s="11">
        <f t="shared" si="11"/>
        <v>-796486600.41287684</v>
      </c>
      <c r="AB45" s="8" t="str">
        <f t="shared" si="12"/>
        <v>Desceu</v>
      </c>
      <c r="AC45" s="8">
        <f t="shared" si="13"/>
        <v>-0.18770000000000001</v>
      </c>
      <c r="AD45" s="9">
        <f t="shared" si="14"/>
        <v>10.070171119044687</v>
      </c>
      <c r="AE45" s="11">
        <f t="shared" si="15"/>
        <v>-796486600.41287684</v>
      </c>
      <c r="AF45" s="8" t="str">
        <f t="shared" si="16"/>
        <v>Desceu</v>
      </c>
      <c r="AG45" s="8">
        <f t="shared" si="17"/>
        <v>-0.40740000000000004</v>
      </c>
      <c r="AH45" s="9">
        <f t="shared" si="18"/>
        <v>13.803577455281808</v>
      </c>
      <c r="AI45" s="11">
        <f t="shared" si="19"/>
        <v>-2369681794.6195741</v>
      </c>
      <c r="AJ45" s="8" t="str">
        <f t="shared" si="20"/>
        <v>Desceu</v>
      </c>
    </row>
    <row r="46" spans="1:36" ht="12.75">
      <c r="A46" s="4" t="s">
        <v>117</v>
      </c>
      <c r="B46" s="5">
        <v>45317</v>
      </c>
      <c r="C46" s="6">
        <v>9.74</v>
      </c>
      <c r="D46" s="7">
        <v>0</v>
      </c>
      <c r="E46" s="7">
        <v>5.3</v>
      </c>
      <c r="F46" s="7">
        <v>0.41</v>
      </c>
      <c r="G46" s="7">
        <v>0.41</v>
      </c>
      <c r="H46" s="7">
        <v>17.989999999999998</v>
      </c>
      <c r="I46" s="7">
        <v>9.61</v>
      </c>
      <c r="J46" s="7">
        <v>9.86</v>
      </c>
      <c r="K46" s="4" t="s">
        <v>118</v>
      </c>
      <c r="L46" s="8">
        <f t="shared" si="0"/>
        <v>0</v>
      </c>
      <c r="M46" s="9">
        <f t="shared" si="1"/>
        <v>9.74</v>
      </c>
      <c r="N46" s="10">
        <f>VLOOKUP(A46,Total_de_acoes!A:B,2,0)</f>
        <v>331799687</v>
      </c>
      <c r="O46" s="11">
        <f t="shared" si="2"/>
        <v>0</v>
      </c>
      <c r="P46" s="8" t="str">
        <f t="shared" si="3"/>
        <v>Manteve</v>
      </c>
      <c r="Q46" s="8" t="str">
        <f>VLOOKUP(A46,Ticker!A:B,2,0)</f>
        <v>Marfrig</v>
      </c>
      <c r="R46" s="8" t="str">
        <f>VLOOKUP(Q46,ChatGPT!A:B,2,0)</f>
        <v>Alimentos</v>
      </c>
      <c r="S46" s="8">
        <f>VLOOKUP(Q46,ChatGPT!A:C,3,0)</f>
        <v>14</v>
      </c>
      <c r="T46" s="8" t="str">
        <f t="shared" si="4"/>
        <v>Menos de 50 anos</v>
      </c>
      <c r="U46" s="8">
        <f t="shared" si="5"/>
        <v>5.2999999999999999E-2</v>
      </c>
      <c r="V46" s="9">
        <f t="shared" si="6"/>
        <v>9.2497625830959169</v>
      </c>
      <c r="W46" s="11">
        <f t="shared" si="7"/>
        <v>162660621.48446333</v>
      </c>
      <c r="X46" s="8" t="str">
        <f t="shared" si="8"/>
        <v>Subiu</v>
      </c>
      <c r="Y46" s="8">
        <f t="shared" si="9"/>
        <v>4.0999999999999995E-3</v>
      </c>
      <c r="Z46" s="9">
        <f t="shared" si="10"/>
        <v>9.7002290608505124</v>
      </c>
      <c r="AA46" s="11">
        <f t="shared" si="11"/>
        <v>13195985.161496103</v>
      </c>
      <c r="AB46" s="8" t="str">
        <f t="shared" si="12"/>
        <v>Subiu</v>
      </c>
      <c r="AC46" s="8">
        <f t="shared" si="13"/>
        <v>4.0999999999999995E-3</v>
      </c>
      <c r="AD46" s="9">
        <f t="shared" si="14"/>
        <v>9.7002290608505124</v>
      </c>
      <c r="AE46" s="11">
        <f t="shared" si="15"/>
        <v>13195985.161496103</v>
      </c>
      <c r="AF46" s="8" t="str">
        <f t="shared" si="16"/>
        <v>Subiu</v>
      </c>
      <c r="AG46" s="8">
        <f t="shared" si="17"/>
        <v>0.17989999999999998</v>
      </c>
      <c r="AH46" s="9">
        <f t="shared" si="18"/>
        <v>8.2549368590558529</v>
      </c>
      <c r="AI46" s="11">
        <f t="shared" si="19"/>
        <v>492743485.34050494</v>
      </c>
      <c r="AJ46" s="8" t="str">
        <f t="shared" si="20"/>
        <v>Subiu</v>
      </c>
    </row>
    <row r="47" spans="1:36" ht="12.75">
      <c r="A47" s="12" t="s">
        <v>119</v>
      </c>
      <c r="B47" s="13">
        <v>45317</v>
      </c>
      <c r="C47" s="14">
        <v>13.2</v>
      </c>
      <c r="D47" s="15">
        <v>0</v>
      </c>
      <c r="E47" s="15">
        <v>-1.1200000000000001</v>
      </c>
      <c r="F47" s="15">
        <v>-3.86</v>
      </c>
      <c r="G47" s="15">
        <v>-3.86</v>
      </c>
      <c r="H47" s="15">
        <v>0.3</v>
      </c>
      <c r="I47" s="15">
        <v>13.15</v>
      </c>
      <c r="J47" s="15">
        <v>13.29</v>
      </c>
      <c r="K47" s="12" t="s">
        <v>120</v>
      </c>
      <c r="L47" s="8">
        <f t="shared" si="0"/>
        <v>0</v>
      </c>
      <c r="M47" s="9">
        <f t="shared" si="1"/>
        <v>13.2</v>
      </c>
      <c r="N47" s="10">
        <f>VLOOKUP(A47,Total_de_acoes!A:B,2,0)</f>
        <v>4394245879</v>
      </c>
      <c r="O47" s="11">
        <f t="shared" si="2"/>
        <v>0</v>
      </c>
      <c r="P47" s="8" t="str">
        <f t="shared" si="3"/>
        <v>Manteve</v>
      </c>
      <c r="Q47" s="8" t="str">
        <f>VLOOKUP(A47,Ticker!A:B,2,0)</f>
        <v>Ambev</v>
      </c>
      <c r="R47" s="8" t="str">
        <f>VLOOKUP(Q47,ChatGPT!A:B,2,0)</f>
        <v>Bebidas</v>
      </c>
      <c r="S47" s="8">
        <f>VLOOKUP(Q47,ChatGPT!A:C,3,0)</f>
        <v>31</v>
      </c>
      <c r="T47" s="8" t="str">
        <f t="shared" si="4"/>
        <v>Menos de 50 anos</v>
      </c>
      <c r="U47" s="8">
        <f t="shared" si="5"/>
        <v>-1.1200000000000002E-2</v>
      </c>
      <c r="V47" s="9">
        <f t="shared" si="6"/>
        <v>13.349514563106796</v>
      </c>
      <c r="W47" s="11">
        <f t="shared" si="7"/>
        <v>-657003752.78252673</v>
      </c>
      <c r="X47" s="8" t="str">
        <f t="shared" si="8"/>
        <v>Desceu</v>
      </c>
      <c r="Y47" s="8">
        <f t="shared" si="9"/>
        <v>-3.8599999999999995E-2</v>
      </c>
      <c r="Z47" s="9">
        <f t="shared" si="10"/>
        <v>13.729977116704804</v>
      </c>
      <c r="AA47" s="11">
        <f t="shared" si="11"/>
        <v>-2328849761.0443897</v>
      </c>
      <c r="AB47" s="8" t="str">
        <f t="shared" si="12"/>
        <v>Desceu</v>
      </c>
      <c r="AC47" s="8">
        <f t="shared" si="13"/>
        <v>-3.8599999999999995E-2</v>
      </c>
      <c r="AD47" s="9">
        <f t="shared" si="14"/>
        <v>13.729977116704804</v>
      </c>
      <c r="AE47" s="11">
        <f t="shared" si="15"/>
        <v>-2328849761.0443897</v>
      </c>
      <c r="AF47" s="8" t="str">
        <f t="shared" si="16"/>
        <v>Desceu</v>
      </c>
      <c r="AG47" s="8">
        <f t="shared" si="17"/>
        <v>3.0000000000000001E-3</v>
      </c>
      <c r="AH47" s="9">
        <f t="shared" si="18"/>
        <v>13.160518444666003</v>
      </c>
      <c r="AI47" s="11">
        <f t="shared" si="19"/>
        <v>173491661.82292238</v>
      </c>
      <c r="AJ47" s="8" t="str">
        <f t="shared" si="20"/>
        <v>Subiu</v>
      </c>
    </row>
    <row r="48" spans="1:36" ht="12.75">
      <c r="A48" s="4" t="s">
        <v>121</v>
      </c>
      <c r="B48" s="5">
        <v>45317</v>
      </c>
      <c r="C48" s="6">
        <v>33.729999999999997</v>
      </c>
      <c r="D48" s="7">
        <v>-0.02</v>
      </c>
      <c r="E48" s="7">
        <v>-2.37</v>
      </c>
      <c r="F48" s="7">
        <v>0.24</v>
      </c>
      <c r="G48" s="7">
        <v>0.24</v>
      </c>
      <c r="H48" s="7">
        <v>0.91</v>
      </c>
      <c r="I48" s="7">
        <v>33.729999999999997</v>
      </c>
      <c r="J48" s="7">
        <v>34.03</v>
      </c>
      <c r="K48" s="4" t="s">
        <v>122</v>
      </c>
      <c r="L48" s="8">
        <f t="shared" si="0"/>
        <v>-2.0000000000000001E-4</v>
      </c>
      <c r="M48" s="9">
        <f t="shared" si="1"/>
        <v>33.736747349469887</v>
      </c>
      <c r="N48" s="10">
        <f>VLOOKUP(A48,Total_de_acoes!A:B,2,0)</f>
        <v>671750768</v>
      </c>
      <c r="O48" s="11">
        <f t="shared" si="2"/>
        <v>-4532537.1883631321</v>
      </c>
      <c r="P48" s="8" t="str">
        <f t="shared" si="3"/>
        <v>Desceu</v>
      </c>
      <c r="Q48" s="8" t="str">
        <f>VLOOKUP(A48,Ticker!A:B,2,0)</f>
        <v>BB Seguridade</v>
      </c>
      <c r="R48" s="8" t="str">
        <f>VLOOKUP(Q48,ChatGPT!A:B,2,0)</f>
        <v>Seguros</v>
      </c>
      <c r="S48" s="8">
        <f>VLOOKUP(Q48,ChatGPT!A:C,3,0)</f>
        <v>8</v>
      </c>
      <c r="T48" s="8" t="str">
        <f t="shared" si="4"/>
        <v>Menos de 50 anos</v>
      </c>
      <c r="U48" s="8">
        <f t="shared" si="5"/>
        <v>-2.3700000000000002E-2</v>
      </c>
      <c r="V48" s="9">
        <f t="shared" si="6"/>
        <v>34.54880671924613</v>
      </c>
      <c r="W48" s="11">
        <f t="shared" si="7"/>
        <v>-550034042.49715042</v>
      </c>
      <c r="X48" s="8" t="str">
        <f t="shared" si="8"/>
        <v>Desceu</v>
      </c>
      <c r="Y48" s="8">
        <f t="shared" si="9"/>
        <v>2.3999999999999998E-3</v>
      </c>
      <c r="Z48" s="9">
        <f t="shared" si="10"/>
        <v>33.649241819632877</v>
      </c>
      <c r="AA48" s="11">
        <f t="shared" si="11"/>
        <v>54249369.683895245</v>
      </c>
      <c r="AB48" s="8" t="str">
        <f t="shared" si="12"/>
        <v>Subiu</v>
      </c>
      <c r="AC48" s="8">
        <f t="shared" si="13"/>
        <v>2.3999999999999998E-3</v>
      </c>
      <c r="AD48" s="9">
        <f t="shared" si="14"/>
        <v>33.649241819632877</v>
      </c>
      <c r="AE48" s="11">
        <f t="shared" si="15"/>
        <v>54249369.683895245</v>
      </c>
      <c r="AF48" s="8" t="str">
        <f t="shared" si="16"/>
        <v>Subiu</v>
      </c>
      <c r="AG48" s="8">
        <f t="shared" si="17"/>
        <v>9.1000000000000004E-3</v>
      </c>
      <c r="AH48" s="9">
        <f t="shared" si="18"/>
        <v>33.425824992567627</v>
      </c>
      <c r="AI48" s="11">
        <f t="shared" si="19"/>
        <v>204329794.84910035</v>
      </c>
      <c r="AJ48" s="8" t="str">
        <f t="shared" si="20"/>
        <v>Subiu</v>
      </c>
    </row>
    <row r="49" spans="1:36" ht="12.75">
      <c r="A49" s="12" t="s">
        <v>123</v>
      </c>
      <c r="B49" s="13">
        <v>45317</v>
      </c>
      <c r="C49" s="14">
        <v>77.040000000000006</v>
      </c>
      <c r="D49" s="15">
        <v>-0.06</v>
      </c>
      <c r="E49" s="15">
        <v>1.37</v>
      </c>
      <c r="F49" s="15">
        <v>2.2200000000000002</v>
      </c>
      <c r="G49" s="15">
        <v>2.2200000000000002</v>
      </c>
      <c r="H49" s="15">
        <v>45.92</v>
      </c>
      <c r="I49" s="15">
        <v>76.52</v>
      </c>
      <c r="J49" s="15">
        <v>77.69</v>
      </c>
      <c r="K49" s="12" t="s">
        <v>124</v>
      </c>
      <c r="L49" s="8">
        <f t="shared" si="0"/>
        <v>-5.9999999999999995E-4</v>
      </c>
      <c r="M49" s="9">
        <f t="shared" si="1"/>
        <v>77.086251751050639</v>
      </c>
      <c r="N49" s="10">
        <f>VLOOKUP(A49,Total_de_acoes!A:B,2,0)</f>
        <v>340001799</v>
      </c>
      <c r="O49" s="11">
        <f t="shared" si="2"/>
        <v>-15725678.564115381</v>
      </c>
      <c r="P49" s="8" t="str">
        <f t="shared" si="3"/>
        <v>Desceu</v>
      </c>
      <c r="Q49" s="8" t="str">
        <f>VLOOKUP(A49,Ticker!A:B,2,0)</f>
        <v>Sabesp</v>
      </c>
      <c r="R49" s="8" t="str">
        <f>VLOOKUP(Q49,ChatGPT!A:B,2,0)</f>
        <v>Saneamento</v>
      </c>
      <c r="S49" s="8">
        <f>VLOOKUP(Q49,ChatGPT!A:C,3,0)</f>
        <v>48</v>
      </c>
      <c r="T49" s="8" t="str">
        <f t="shared" si="4"/>
        <v>Menos de 50 anos</v>
      </c>
      <c r="U49" s="8">
        <f t="shared" si="5"/>
        <v>1.37E-2</v>
      </c>
      <c r="V49" s="9">
        <f t="shared" si="6"/>
        <v>75.998816217815929</v>
      </c>
      <c r="W49" s="11">
        <f t="shared" si="7"/>
        <v>354004359.03221059</v>
      </c>
      <c r="X49" s="8" t="str">
        <f t="shared" si="8"/>
        <v>Subiu</v>
      </c>
      <c r="Y49" s="8">
        <f t="shared" si="9"/>
        <v>2.2200000000000001E-2</v>
      </c>
      <c r="Z49" s="9">
        <f t="shared" si="10"/>
        <v>75.366855801213077</v>
      </c>
      <c r="AA49" s="11">
        <f t="shared" si="11"/>
        <v>568872037.57396948</v>
      </c>
      <c r="AB49" s="8" t="str">
        <f t="shared" si="12"/>
        <v>Subiu</v>
      </c>
      <c r="AC49" s="8">
        <f t="shared" si="13"/>
        <v>2.2200000000000001E-2</v>
      </c>
      <c r="AD49" s="9">
        <f t="shared" si="14"/>
        <v>75.366855801213077</v>
      </c>
      <c r="AE49" s="11">
        <f t="shared" si="15"/>
        <v>568872037.57396948</v>
      </c>
      <c r="AF49" s="8" t="str">
        <f t="shared" si="16"/>
        <v>Subiu</v>
      </c>
      <c r="AG49" s="8">
        <f t="shared" si="17"/>
        <v>0.4592</v>
      </c>
      <c r="AH49" s="9">
        <f t="shared" si="18"/>
        <v>52.796052631578952</v>
      </c>
      <c r="AI49" s="11">
        <f t="shared" si="19"/>
        <v>8242985720.1244745</v>
      </c>
      <c r="AJ49" s="8" t="str">
        <f t="shared" si="20"/>
        <v>Subiu</v>
      </c>
    </row>
    <row r="50" spans="1:36" ht="12.75">
      <c r="A50" s="4" t="s">
        <v>125</v>
      </c>
      <c r="B50" s="5">
        <v>45317</v>
      </c>
      <c r="C50" s="6">
        <v>30.88</v>
      </c>
      <c r="D50" s="7">
        <v>-0.06</v>
      </c>
      <c r="E50" s="7">
        <v>-2.65</v>
      </c>
      <c r="F50" s="7">
        <v>-8.34</v>
      </c>
      <c r="G50" s="7">
        <v>-8.34</v>
      </c>
      <c r="H50" s="7">
        <v>5.89</v>
      </c>
      <c r="I50" s="7">
        <v>30.65</v>
      </c>
      <c r="J50" s="7">
        <v>31.34</v>
      </c>
      <c r="K50" s="4" t="s">
        <v>126</v>
      </c>
      <c r="L50" s="8">
        <f t="shared" si="0"/>
        <v>-5.9999999999999995E-4</v>
      </c>
      <c r="M50" s="9">
        <f t="shared" si="1"/>
        <v>30.898539123474084</v>
      </c>
      <c r="N50" s="10">
        <f>VLOOKUP(A50,Total_de_acoes!A:B,2,0)</f>
        <v>514122351</v>
      </c>
      <c r="O50" s="11">
        <f t="shared" si="2"/>
        <v>-9531377.7459757738</v>
      </c>
      <c r="P50" s="8" t="str">
        <f t="shared" si="3"/>
        <v>Desceu</v>
      </c>
      <c r="Q50" s="8" t="str">
        <f>VLOOKUP(A50,Ticker!A:B,2,0)</f>
        <v>Totvs</v>
      </c>
      <c r="R50" s="8" t="str">
        <f>VLOOKUP(Q50,ChatGPT!A:B,2,0)</f>
        <v>Tecnologia</v>
      </c>
      <c r="S50" s="8">
        <f>VLOOKUP(Q50,ChatGPT!A:C,3,0)</f>
        <v>39</v>
      </c>
      <c r="T50" s="8" t="str">
        <f t="shared" si="4"/>
        <v>Menos de 50 anos</v>
      </c>
      <c r="U50" s="8">
        <f t="shared" si="5"/>
        <v>-2.6499999999999999E-2</v>
      </c>
      <c r="V50" s="9">
        <f t="shared" si="6"/>
        <v>31.720595788392398</v>
      </c>
      <c r="W50" s="11">
        <f t="shared" si="7"/>
        <v>-432169082.96899861</v>
      </c>
      <c r="X50" s="8" t="str">
        <f t="shared" si="8"/>
        <v>Desceu</v>
      </c>
      <c r="Y50" s="8">
        <f t="shared" si="9"/>
        <v>-8.3400000000000002E-2</v>
      </c>
      <c r="Z50" s="9">
        <f t="shared" si="10"/>
        <v>33.689722888937375</v>
      </c>
      <c r="AA50" s="11">
        <f t="shared" si="11"/>
        <v>-1444541337.3189957</v>
      </c>
      <c r="AB50" s="8" t="str">
        <f t="shared" si="12"/>
        <v>Desceu</v>
      </c>
      <c r="AC50" s="8">
        <f t="shared" si="13"/>
        <v>-8.3400000000000002E-2</v>
      </c>
      <c r="AD50" s="9">
        <f t="shared" si="14"/>
        <v>33.689722888937375</v>
      </c>
      <c r="AE50" s="11">
        <f t="shared" si="15"/>
        <v>-1444541337.3189957</v>
      </c>
      <c r="AF50" s="8" t="str">
        <f t="shared" si="16"/>
        <v>Desceu</v>
      </c>
      <c r="AG50" s="8">
        <f t="shared" si="17"/>
        <v>5.8899999999999994E-2</v>
      </c>
      <c r="AH50" s="9">
        <f t="shared" si="18"/>
        <v>29.162338275568988</v>
      </c>
      <c r="AI50" s="11">
        <f t="shared" si="19"/>
        <v>883088283.98718548</v>
      </c>
      <c r="AJ50" s="8" t="str">
        <f t="shared" si="20"/>
        <v>Subiu</v>
      </c>
    </row>
    <row r="51" spans="1:36" ht="12.75">
      <c r="A51" s="12" t="s">
        <v>127</v>
      </c>
      <c r="B51" s="13">
        <v>45317</v>
      </c>
      <c r="C51" s="14">
        <v>11.64</v>
      </c>
      <c r="D51" s="15">
        <v>-0.17</v>
      </c>
      <c r="E51" s="15">
        <v>0.95</v>
      </c>
      <c r="F51" s="15">
        <v>1.39</v>
      </c>
      <c r="G51" s="15">
        <v>1.39</v>
      </c>
      <c r="H51" s="15">
        <v>12.26</v>
      </c>
      <c r="I51" s="15">
        <v>11.64</v>
      </c>
      <c r="J51" s="15">
        <v>11.8</v>
      </c>
      <c r="K51" s="12" t="s">
        <v>128</v>
      </c>
      <c r="L51" s="8">
        <f t="shared" si="0"/>
        <v>-1.7000000000000001E-3</v>
      </c>
      <c r="M51" s="9">
        <f t="shared" si="1"/>
        <v>11.659821696884705</v>
      </c>
      <c r="N51" s="10">
        <f>VLOOKUP(A51,Total_de_acoes!A:B,2,0)</f>
        <v>1437415777</v>
      </c>
      <c r="O51" s="11">
        <f t="shared" si="2"/>
        <v>-28492019.828986604</v>
      </c>
      <c r="P51" s="8" t="str">
        <f t="shared" si="3"/>
        <v>Desceu</v>
      </c>
      <c r="Q51" s="8" t="str">
        <f>VLOOKUP(A51,Ticker!A:B,2,0)</f>
        <v>CEMIG</v>
      </c>
      <c r="R51" s="8" t="str">
        <f>VLOOKUP(Q51,ChatGPT!A:B,2,0)</f>
        <v>Energia</v>
      </c>
      <c r="S51" s="8">
        <f>VLOOKUP(Q51,ChatGPT!A:C,3,0)</f>
        <v>69</v>
      </c>
      <c r="T51" s="8" t="str">
        <f t="shared" si="4"/>
        <v>Entre 50 e 100 anos</v>
      </c>
      <c r="U51" s="8">
        <f t="shared" si="5"/>
        <v>9.4999999999999998E-3</v>
      </c>
      <c r="V51" s="9">
        <f t="shared" si="6"/>
        <v>11.530460624071322</v>
      </c>
      <c r="W51" s="11">
        <f t="shared" si="7"/>
        <v>157453627.16261613</v>
      </c>
      <c r="X51" s="8" t="str">
        <f t="shared" si="8"/>
        <v>Subiu</v>
      </c>
      <c r="Y51" s="8">
        <f t="shared" si="9"/>
        <v>1.3899999999999999E-2</v>
      </c>
      <c r="Z51" s="9">
        <f t="shared" si="10"/>
        <v>11.480422132360193</v>
      </c>
      <c r="AA51" s="11">
        <f t="shared" si="11"/>
        <v>229379744.60547724</v>
      </c>
      <c r="AB51" s="8" t="str">
        <f t="shared" si="12"/>
        <v>Subiu</v>
      </c>
      <c r="AC51" s="8">
        <f t="shared" si="13"/>
        <v>1.3899999999999999E-2</v>
      </c>
      <c r="AD51" s="9">
        <f t="shared" si="14"/>
        <v>11.480422132360193</v>
      </c>
      <c r="AE51" s="11">
        <f t="shared" si="15"/>
        <v>229379744.60547724</v>
      </c>
      <c r="AF51" s="8" t="str">
        <f t="shared" si="16"/>
        <v>Subiu</v>
      </c>
      <c r="AG51" s="8">
        <f t="shared" si="17"/>
        <v>0.1226</v>
      </c>
      <c r="AH51" s="9">
        <f t="shared" si="18"/>
        <v>10.36878674505612</v>
      </c>
      <c r="AI51" s="11">
        <f t="shared" si="19"/>
        <v>1827261988.5878572</v>
      </c>
      <c r="AJ51" s="8" t="str">
        <f t="shared" si="20"/>
        <v>Subiu</v>
      </c>
    </row>
    <row r="52" spans="1:36" ht="12.75">
      <c r="A52" s="4" t="s">
        <v>129</v>
      </c>
      <c r="B52" s="5">
        <v>45317</v>
      </c>
      <c r="C52" s="6">
        <v>46.04</v>
      </c>
      <c r="D52" s="7">
        <v>-0.19</v>
      </c>
      <c r="E52" s="7">
        <v>-1.41</v>
      </c>
      <c r="F52" s="7">
        <v>-2</v>
      </c>
      <c r="G52" s="7">
        <v>-2</v>
      </c>
      <c r="H52" s="7">
        <v>7.43</v>
      </c>
      <c r="I52" s="7">
        <v>45.91</v>
      </c>
      <c r="J52" s="7">
        <v>46.42</v>
      </c>
      <c r="K52" s="4" t="s">
        <v>130</v>
      </c>
      <c r="L52" s="8">
        <f t="shared" si="0"/>
        <v>-1.9E-3</v>
      </c>
      <c r="M52" s="9">
        <f t="shared" si="1"/>
        <v>46.1276425207895</v>
      </c>
      <c r="N52" s="10">
        <f>VLOOKUP(A52,Total_de_acoes!A:B,2,0)</f>
        <v>268544014</v>
      </c>
      <c r="O52" s="11">
        <f t="shared" si="2"/>
        <v>-23535874.329891067</v>
      </c>
      <c r="P52" s="8" t="str">
        <f t="shared" si="3"/>
        <v>Desceu</v>
      </c>
      <c r="Q52" s="8" t="str">
        <f>VLOOKUP(A52,Ticker!A:B,2,0)</f>
        <v>Eletrobras</v>
      </c>
      <c r="R52" s="8" t="str">
        <f>VLOOKUP(Q52,ChatGPT!A:B,2,0)</f>
        <v>Energia</v>
      </c>
      <c r="S52" s="8">
        <f>VLOOKUP(Q52,ChatGPT!A:C,3,0)</f>
        <v>60</v>
      </c>
      <c r="T52" s="8" t="str">
        <f t="shared" si="4"/>
        <v>Entre 50 e 100 anos</v>
      </c>
      <c r="U52" s="8">
        <f t="shared" si="5"/>
        <v>-1.41E-2</v>
      </c>
      <c r="V52" s="9">
        <f t="shared" si="6"/>
        <v>46.698448118470431</v>
      </c>
      <c r="W52" s="11">
        <f t="shared" si="7"/>
        <v>-176822300.74479723</v>
      </c>
      <c r="X52" s="8" t="str">
        <f t="shared" si="8"/>
        <v>Desceu</v>
      </c>
      <c r="Y52" s="8">
        <f t="shared" si="9"/>
        <v>-0.02</v>
      </c>
      <c r="Z52" s="9">
        <f t="shared" si="10"/>
        <v>46.979591836734691</v>
      </c>
      <c r="AA52" s="11">
        <f t="shared" si="11"/>
        <v>-252321763.35836691</v>
      </c>
      <c r="AB52" s="8" t="str">
        <f t="shared" si="12"/>
        <v>Desceu</v>
      </c>
      <c r="AC52" s="8">
        <f t="shared" si="13"/>
        <v>-0.02</v>
      </c>
      <c r="AD52" s="9">
        <f t="shared" si="14"/>
        <v>46.979591836734691</v>
      </c>
      <c r="AE52" s="11">
        <f t="shared" si="15"/>
        <v>-252321763.35836691</v>
      </c>
      <c r="AF52" s="8" t="str">
        <f t="shared" si="16"/>
        <v>Desceu</v>
      </c>
      <c r="AG52" s="8">
        <f t="shared" si="17"/>
        <v>7.4299999999999991E-2</v>
      </c>
      <c r="AH52" s="9">
        <f t="shared" si="18"/>
        <v>42.855813087591919</v>
      </c>
      <c r="AI52" s="11">
        <f t="shared" si="19"/>
        <v>855094334.78433228</v>
      </c>
      <c r="AJ52" s="8" t="str">
        <f t="shared" si="20"/>
        <v>Subiu</v>
      </c>
    </row>
    <row r="53" spans="1:36" ht="12.75">
      <c r="A53" s="12" t="s">
        <v>131</v>
      </c>
      <c r="B53" s="13">
        <v>45317</v>
      </c>
      <c r="C53" s="14">
        <v>12.87</v>
      </c>
      <c r="D53" s="15">
        <v>-0.23</v>
      </c>
      <c r="E53" s="15">
        <v>1.42</v>
      </c>
      <c r="F53" s="15">
        <v>-5.44</v>
      </c>
      <c r="G53" s="15">
        <v>-5.44</v>
      </c>
      <c r="H53" s="15">
        <v>6.36</v>
      </c>
      <c r="I53" s="15">
        <v>12.84</v>
      </c>
      <c r="J53" s="15">
        <v>13.09</v>
      </c>
      <c r="K53" s="12" t="s">
        <v>132</v>
      </c>
      <c r="L53" s="8">
        <f t="shared" si="0"/>
        <v>-2.3E-3</v>
      </c>
      <c r="M53" s="9">
        <f t="shared" si="1"/>
        <v>12.899669239250274</v>
      </c>
      <c r="N53" s="10">
        <f>VLOOKUP(A53,Total_de_acoes!A:B,2,0)</f>
        <v>1579130168</v>
      </c>
      <c r="O53" s="11">
        <f t="shared" si="2"/>
        <v>-46851590.76171875</v>
      </c>
      <c r="P53" s="8" t="str">
        <f t="shared" si="3"/>
        <v>Desceu</v>
      </c>
      <c r="Q53" s="8" t="str">
        <f>VLOOKUP(A53,Ticker!A:B,2,0)</f>
        <v>Eneva</v>
      </c>
      <c r="R53" s="8" t="str">
        <f>VLOOKUP(Q53,ChatGPT!A:B,2,0)</f>
        <v>Energia</v>
      </c>
      <c r="S53" s="8">
        <f>VLOOKUP(Q53,ChatGPT!A:C,3,0)</f>
        <v>12</v>
      </c>
      <c r="T53" s="8" t="str">
        <f t="shared" si="4"/>
        <v>Menos de 50 anos</v>
      </c>
      <c r="U53" s="8">
        <f t="shared" si="5"/>
        <v>1.4199999999999999E-2</v>
      </c>
      <c r="V53" s="9">
        <f t="shared" si="6"/>
        <v>12.689804772234273</v>
      </c>
      <c r="W53" s="11">
        <f t="shared" si="7"/>
        <v>284551720.29448873</v>
      </c>
      <c r="X53" s="8" t="str">
        <f t="shared" si="8"/>
        <v>Subiu</v>
      </c>
      <c r="Y53" s="8">
        <f t="shared" si="9"/>
        <v>-5.4400000000000004E-2</v>
      </c>
      <c r="Z53" s="9">
        <f t="shared" si="10"/>
        <v>13.610406091370558</v>
      </c>
      <c r="AA53" s="11">
        <f t="shared" si="11"/>
        <v>-1169197595.4542146</v>
      </c>
      <c r="AB53" s="8" t="str">
        <f t="shared" si="12"/>
        <v>Desceu</v>
      </c>
      <c r="AC53" s="8">
        <f t="shared" si="13"/>
        <v>-5.4400000000000004E-2</v>
      </c>
      <c r="AD53" s="9">
        <f t="shared" si="14"/>
        <v>13.610406091370558</v>
      </c>
      <c r="AE53" s="11">
        <f t="shared" si="15"/>
        <v>-1169197595.4542146</v>
      </c>
      <c r="AF53" s="8" t="str">
        <f t="shared" si="16"/>
        <v>Desceu</v>
      </c>
      <c r="AG53" s="8">
        <f t="shared" si="17"/>
        <v>6.3600000000000004E-2</v>
      </c>
      <c r="AH53" s="9">
        <f t="shared" si="18"/>
        <v>12.1004136893569</v>
      </c>
      <c r="AI53" s="11">
        <f t="shared" si="19"/>
        <v>1215276960.0163374</v>
      </c>
      <c r="AJ53" s="8" t="str">
        <f t="shared" si="20"/>
        <v>Subiu</v>
      </c>
    </row>
    <row r="54" spans="1:36" ht="12.75">
      <c r="A54" s="4" t="s">
        <v>133</v>
      </c>
      <c r="B54" s="5">
        <v>45317</v>
      </c>
      <c r="C54" s="6">
        <v>33.17</v>
      </c>
      <c r="D54" s="7">
        <v>-0.24</v>
      </c>
      <c r="E54" s="7">
        <v>-0.93</v>
      </c>
      <c r="F54" s="7">
        <v>-10.130000000000001</v>
      </c>
      <c r="G54" s="7">
        <v>-10.130000000000001</v>
      </c>
      <c r="H54" s="7">
        <v>-11.84</v>
      </c>
      <c r="I54" s="7">
        <v>33.04</v>
      </c>
      <c r="J54" s="7">
        <v>33.5</v>
      </c>
      <c r="K54" s="4" t="s">
        <v>134</v>
      </c>
      <c r="L54" s="8">
        <f t="shared" si="0"/>
        <v>-2.3999999999999998E-3</v>
      </c>
      <c r="M54" s="9">
        <f t="shared" si="1"/>
        <v>33.249799518845229</v>
      </c>
      <c r="N54" s="10">
        <f>VLOOKUP(A54,Total_de_acoes!A:B,2,0)</f>
        <v>1481593024</v>
      </c>
      <c r="O54" s="11">
        <f t="shared" si="2"/>
        <v>-118230410.43964578</v>
      </c>
      <c r="P54" s="8" t="str">
        <f t="shared" si="3"/>
        <v>Desceu</v>
      </c>
      <c r="Q54" s="8" t="str">
        <f>VLOOKUP(A54,Ticker!A:B,2,0)</f>
        <v>WEG</v>
      </c>
      <c r="R54" s="8" t="str">
        <f>VLOOKUP(Q54,ChatGPT!A:B,2,0)</f>
        <v>Equipamentos Elétricos</v>
      </c>
      <c r="S54" s="8">
        <f>VLOOKUP(Q54,ChatGPT!A:C,3,0)</f>
        <v>59</v>
      </c>
      <c r="T54" s="8" t="str">
        <f t="shared" si="4"/>
        <v>Entre 50 e 100 anos</v>
      </c>
      <c r="U54" s="8">
        <f t="shared" si="5"/>
        <v>-9.300000000000001E-3</v>
      </c>
      <c r="V54" s="9">
        <f t="shared" si="6"/>
        <v>33.481376804279805</v>
      </c>
      <c r="W54" s="11">
        <f t="shared" si="7"/>
        <v>-461333701.05636925</v>
      </c>
      <c r="X54" s="8" t="str">
        <f t="shared" si="8"/>
        <v>Desceu</v>
      </c>
      <c r="Y54" s="8">
        <f t="shared" si="9"/>
        <v>-0.1013</v>
      </c>
      <c r="Z54" s="9">
        <f t="shared" si="10"/>
        <v>36.908868365416716</v>
      </c>
      <c r="AA54" s="11">
        <f t="shared" si="11"/>
        <v>-5539481287.8556862</v>
      </c>
      <c r="AB54" s="8" t="str">
        <f t="shared" si="12"/>
        <v>Desceu</v>
      </c>
      <c r="AC54" s="8">
        <f t="shared" si="13"/>
        <v>-0.1013</v>
      </c>
      <c r="AD54" s="9">
        <f t="shared" si="14"/>
        <v>36.908868365416716</v>
      </c>
      <c r="AE54" s="11">
        <f t="shared" si="15"/>
        <v>-5539481287.8556862</v>
      </c>
      <c r="AF54" s="8" t="str">
        <f t="shared" si="16"/>
        <v>Desceu</v>
      </c>
      <c r="AG54" s="8">
        <f t="shared" si="17"/>
        <v>-0.11840000000000001</v>
      </c>
      <c r="AH54" s="9">
        <f t="shared" si="18"/>
        <v>37.624773139745919</v>
      </c>
      <c r="AI54" s="11">
        <f t="shared" si="19"/>
        <v>-6600160807.3501282</v>
      </c>
      <c r="AJ54" s="8" t="str">
        <f t="shared" si="20"/>
        <v>Desceu</v>
      </c>
    </row>
    <row r="55" spans="1:36" ht="12.75">
      <c r="A55" s="12" t="s">
        <v>135</v>
      </c>
      <c r="B55" s="13">
        <v>45317</v>
      </c>
      <c r="C55" s="14">
        <v>19.3</v>
      </c>
      <c r="D55" s="15">
        <v>-0.25</v>
      </c>
      <c r="E55" s="15">
        <v>2.0099999999999998</v>
      </c>
      <c r="F55" s="15">
        <v>2.5499999999999998</v>
      </c>
      <c r="G55" s="15">
        <v>2.5499999999999998</v>
      </c>
      <c r="H55" s="15">
        <v>-10.11</v>
      </c>
      <c r="I55" s="15">
        <v>19.100000000000001</v>
      </c>
      <c r="J55" s="15">
        <v>19.510000000000002</v>
      </c>
      <c r="K55" s="12" t="s">
        <v>136</v>
      </c>
      <c r="L55" s="8">
        <f t="shared" si="0"/>
        <v>-2.5000000000000001E-3</v>
      </c>
      <c r="M55" s="9">
        <f t="shared" si="1"/>
        <v>19.348370927318296</v>
      </c>
      <c r="N55" s="10">
        <f>VLOOKUP(A55,Total_de_acoes!A:B,2,0)</f>
        <v>195751130</v>
      </c>
      <c r="O55" s="11">
        <f t="shared" si="2"/>
        <v>-9468663.6817041729</v>
      </c>
      <c r="P55" s="8" t="str">
        <f t="shared" si="3"/>
        <v>Desceu</v>
      </c>
      <c r="Q55" s="8" t="str">
        <f>VLOOKUP(A55,Ticker!A:B,2,0)</f>
        <v>SLC Agrícola</v>
      </c>
      <c r="R55" s="8" t="str">
        <f>VLOOKUP(Q55,ChatGPT!A:B,2,0)</f>
        <v>Agronegócio</v>
      </c>
      <c r="S55" s="8">
        <f>VLOOKUP(Q55,ChatGPT!A:C,3,0)</f>
        <v>42</v>
      </c>
      <c r="T55" s="8" t="str">
        <f t="shared" si="4"/>
        <v>Menos de 50 anos</v>
      </c>
      <c r="U55" s="8">
        <f t="shared" si="5"/>
        <v>2.0099999999999996E-2</v>
      </c>
      <c r="V55" s="9">
        <f t="shared" si="6"/>
        <v>18.919713753553573</v>
      </c>
      <c r="W55" s="11">
        <f t="shared" si="7"/>
        <v>74441462.465346694</v>
      </c>
      <c r="X55" s="8" t="str">
        <f t="shared" si="8"/>
        <v>Subiu</v>
      </c>
      <c r="Y55" s="8">
        <f t="shared" si="9"/>
        <v>2.5499999999999998E-2</v>
      </c>
      <c r="Z55" s="9">
        <f t="shared" si="10"/>
        <v>18.820087762067285</v>
      </c>
      <c r="AA55" s="11">
        <f t="shared" si="11"/>
        <v>93943362.876157999</v>
      </c>
      <c r="AB55" s="8" t="str">
        <f t="shared" si="12"/>
        <v>Subiu</v>
      </c>
      <c r="AC55" s="8">
        <f t="shared" si="13"/>
        <v>2.5499999999999998E-2</v>
      </c>
      <c r="AD55" s="9">
        <f t="shared" si="14"/>
        <v>18.820087762067285</v>
      </c>
      <c r="AE55" s="11">
        <f t="shared" si="15"/>
        <v>93943362.876157999</v>
      </c>
      <c r="AF55" s="8" t="str">
        <f t="shared" si="16"/>
        <v>Subiu</v>
      </c>
      <c r="AG55" s="8">
        <f t="shared" si="17"/>
        <v>-0.1011</v>
      </c>
      <c r="AH55" s="9">
        <f t="shared" si="18"/>
        <v>21.470686394482144</v>
      </c>
      <c r="AI55" s="11">
        <f t="shared" si="19"/>
        <v>-424914314.59550524</v>
      </c>
      <c r="AJ55" s="8" t="str">
        <f t="shared" si="20"/>
        <v>Desceu</v>
      </c>
    </row>
    <row r="56" spans="1:36" ht="12.75">
      <c r="A56" s="4" t="s">
        <v>137</v>
      </c>
      <c r="B56" s="5">
        <v>45317</v>
      </c>
      <c r="C56" s="6">
        <v>24.62</v>
      </c>
      <c r="D56" s="7">
        <v>-0.28000000000000003</v>
      </c>
      <c r="E56" s="7">
        <v>0.53</v>
      </c>
      <c r="F56" s="7">
        <v>-7.27</v>
      </c>
      <c r="G56" s="7">
        <v>-7.27</v>
      </c>
      <c r="H56" s="7">
        <v>39.82</v>
      </c>
      <c r="I56" s="7">
        <v>24.53</v>
      </c>
      <c r="J56" s="7">
        <v>24.92</v>
      </c>
      <c r="K56" s="4" t="s">
        <v>138</v>
      </c>
      <c r="L56" s="8">
        <f t="shared" si="0"/>
        <v>-2.8000000000000004E-3</v>
      </c>
      <c r="M56" s="9">
        <f t="shared" si="1"/>
        <v>24.689129562775772</v>
      </c>
      <c r="N56" s="10">
        <f>VLOOKUP(A56,Total_de_acoes!A:B,2,0)</f>
        <v>532616595</v>
      </c>
      <c r="O56" s="11">
        <f t="shared" si="2"/>
        <v>-36819552.339469947</v>
      </c>
      <c r="P56" s="8" t="str">
        <f t="shared" si="3"/>
        <v>Desceu</v>
      </c>
      <c r="Q56" s="8" t="str">
        <f>VLOOKUP(A56,Ticker!A:B,2,0)</f>
        <v>ALOS3</v>
      </c>
      <c r="R56" s="8" t="str">
        <f>VLOOKUP(Q56,ChatGPT!A:B,2,0)</f>
        <v>Saúde</v>
      </c>
      <c r="S56" s="8">
        <f>VLOOKUP(Q56,ChatGPT!A:C,3,0)</f>
        <v>19</v>
      </c>
      <c r="T56" s="8" t="str">
        <f t="shared" si="4"/>
        <v>Menos de 50 anos</v>
      </c>
      <c r="U56" s="8">
        <f t="shared" si="5"/>
        <v>5.3E-3</v>
      </c>
      <c r="V56" s="9">
        <f t="shared" si="6"/>
        <v>24.490201929772205</v>
      </c>
      <c r="W56" s="11">
        <f t="shared" si="7"/>
        <v>69132606.20229964</v>
      </c>
      <c r="X56" s="8" t="str">
        <f t="shared" si="8"/>
        <v>Subiu</v>
      </c>
      <c r="Y56" s="8">
        <f t="shared" si="9"/>
        <v>-7.2700000000000001E-2</v>
      </c>
      <c r="Z56" s="9">
        <f t="shared" si="10"/>
        <v>26.55019950393616</v>
      </c>
      <c r="AA56" s="11">
        <f t="shared" si="11"/>
        <v>-1028056287.4571658</v>
      </c>
      <c r="AB56" s="8" t="str">
        <f t="shared" si="12"/>
        <v>Desceu</v>
      </c>
      <c r="AC56" s="8">
        <f t="shared" si="13"/>
        <v>-7.2700000000000001E-2</v>
      </c>
      <c r="AD56" s="9">
        <f t="shared" si="14"/>
        <v>26.55019950393616</v>
      </c>
      <c r="AE56" s="11">
        <f t="shared" si="15"/>
        <v>-1028056287.4571658</v>
      </c>
      <c r="AF56" s="8" t="str">
        <f t="shared" si="16"/>
        <v>Desceu</v>
      </c>
      <c r="AG56" s="8">
        <f t="shared" si="17"/>
        <v>0.3982</v>
      </c>
      <c r="AH56" s="9">
        <f t="shared" si="18"/>
        <v>17.608353597482477</v>
      </c>
      <c r="AI56" s="11">
        <f t="shared" si="19"/>
        <v>3734519232.252883</v>
      </c>
      <c r="AJ56" s="8" t="str">
        <f t="shared" si="20"/>
        <v>Subiu</v>
      </c>
    </row>
    <row r="57" spans="1:36" ht="12.75">
      <c r="A57" s="12" t="s">
        <v>139</v>
      </c>
      <c r="B57" s="13">
        <v>45317</v>
      </c>
      <c r="C57" s="14">
        <v>13.27</v>
      </c>
      <c r="D57" s="15">
        <v>-0.3</v>
      </c>
      <c r="E57" s="15">
        <v>-1.78</v>
      </c>
      <c r="F57" s="15">
        <v>-6.42</v>
      </c>
      <c r="G57" s="15">
        <v>-6.42</v>
      </c>
      <c r="H57" s="15">
        <v>13.59</v>
      </c>
      <c r="I57" s="15">
        <v>13.23</v>
      </c>
      <c r="J57" s="15">
        <v>13.41</v>
      </c>
      <c r="K57" s="12" t="s">
        <v>140</v>
      </c>
      <c r="L57" s="8">
        <f t="shared" si="0"/>
        <v>-3.0000000000000001E-3</v>
      </c>
      <c r="M57" s="9">
        <f t="shared" si="1"/>
        <v>13.309929789368104</v>
      </c>
      <c r="N57" s="10">
        <f>VLOOKUP(A57,Total_de_acoes!A:B,2,0)</f>
        <v>995335937</v>
      </c>
      <c r="O57" s="11">
        <f t="shared" si="2"/>
        <v>-39743554.314914532</v>
      </c>
      <c r="P57" s="8" t="str">
        <f t="shared" si="3"/>
        <v>Desceu</v>
      </c>
      <c r="Q57" s="8" t="str">
        <f>VLOOKUP(A57,Ticker!A:B,2,0)</f>
        <v>Grupo CCR</v>
      </c>
      <c r="R57" s="8" t="str">
        <f>VLOOKUP(Q57,ChatGPT!A:B,2,0)</f>
        <v>Infraestrutura</v>
      </c>
      <c r="S57" s="8">
        <f>VLOOKUP(Q57,ChatGPT!A:C,3,0)</f>
        <v>24</v>
      </c>
      <c r="T57" s="8" t="str">
        <f t="shared" si="4"/>
        <v>Menos de 50 anos</v>
      </c>
      <c r="U57" s="8">
        <f t="shared" si="5"/>
        <v>-1.78E-2</v>
      </c>
      <c r="V57" s="9">
        <f t="shared" si="6"/>
        <v>13.510486662594177</v>
      </c>
      <c r="W57" s="11">
        <f t="shared" si="7"/>
        <v>-239365017.6491785</v>
      </c>
      <c r="X57" s="8" t="str">
        <f t="shared" si="8"/>
        <v>Desceu</v>
      </c>
      <c r="Y57" s="8">
        <f t="shared" si="9"/>
        <v>-6.4199999999999993E-2</v>
      </c>
      <c r="Z57" s="9">
        <f t="shared" si="10"/>
        <v>14.180380423167344</v>
      </c>
      <c r="AA57" s="11">
        <f t="shared" si="11"/>
        <v>-906134351.51972556</v>
      </c>
      <c r="AB57" s="8" t="str">
        <f t="shared" si="12"/>
        <v>Desceu</v>
      </c>
      <c r="AC57" s="8">
        <f t="shared" si="13"/>
        <v>-6.4199999999999993E-2</v>
      </c>
      <c r="AD57" s="9">
        <f t="shared" si="14"/>
        <v>14.180380423167344</v>
      </c>
      <c r="AE57" s="11">
        <f t="shared" si="15"/>
        <v>-906134351.51972556</v>
      </c>
      <c r="AF57" s="8" t="str">
        <f t="shared" si="16"/>
        <v>Desceu</v>
      </c>
      <c r="AG57" s="8">
        <f t="shared" si="17"/>
        <v>0.13589999999999999</v>
      </c>
      <c r="AH57" s="9">
        <f t="shared" si="18"/>
        <v>11.682366405493442</v>
      </c>
      <c r="AI57" s="11">
        <f t="shared" si="19"/>
        <v>1580228771.4008629</v>
      </c>
      <c r="AJ57" s="8" t="str">
        <f t="shared" si="20"/>
        <v>Subiu</v>
      </c>
    </row>
    <row r="58" spans="1:36" ht="12.75">
      <c r="A58" s="4" t="s">
        <v>141</v>
      </c>
      <c r="B58" s="5">
        <v>45317</v>
      </c>
      <c r="C58" s="6">
        <v>3.03</v>
      </c>
      <c r="D58" s="7">
        <v>-0.32</v>
      </c>
      <c r="E58" s="7">
        <v>-5.0199999999999996</v>
      </c>
      <c r="F58" s="7">
        <v>-13.18</v>
      </c>
      <c r="G58" s="7">
        <v>-13.18</v>
      </c>
      <c r="H58" s="7">
        <v>37.729999999999997</v>
      </c>
      <c r="I58" s="7">
        <v>2.97</v>
      </c>
      <c r="J58" s="7">
        <v>3.06</v>
      </c>
      <c r="K58" s="4" t="s">
        <v>142</v>
      </c>
      <c r="L58" s="8">
        <f t="shared" si="0"/>
        <v>-3.2000000000000002E-3</v>
      </c>
      <c r="M58" s="9">
        <f t="shared" si="1"/>
        <v>3.0397271268057784</v>
      </c>
      <c r="N58" s="10">
        <f>VLOOKUP(A58,Total_de_acoes!A:B,2,0)</f>
        <v>1814920980</v>
      </c>
      <c r="O58" s="11">
        <f t="shared" si="2"/>
        <v>-17653966.514927939</v>
      </c>
      <c r="P58" s="8" t="str">
        <f t="shared" si="3"/>
        <v>Desceu</v>
      </c>
      <c r="Q58" s="8" t="str">
        <f>VLOOKUP(A58,Ticker!A:B,2,0)</f>
        <v>Cogna</v>
      </c>
      <c r="R58" s="8" t="str">
        <f>VLOOKUP(Q58,ChatGPT!A:B,2,0)</f>
        <v>Educação</v>
      </c>
      <c r="S58" s="8">
        <f>VLOOKUP(Q58,ChatGPT!A:C,3,0)</f>
        <v>14</v>
      </c>
      <c r="T58" s="8" t="str">
        <f t="shared" si="4"/>
        <v>Menos de 50 anos</v>
      </c>
      <c r="U58" s="8">
        <f t="shared" si="5"/>
        <v>-5.0199999999999995E-2</v>
      </c>
      <c r="V58" s="9">
        <f t="shared" si="6"/>
        <v>3.1901452937460517</v>
      </c>
      <c r="W58" s="11">
        <f t="shared" si="7"/>
        <v>-290651053.4679724</v>
      </c>
      <c r="X58" s="8" t="str">
        <f t="shared" si="8"/>
        <v>Desceu</v>
      </c>
      <c r="Y58" s="8">
        <f t="shared" si="9"/>
        <v>-0.1318</v>
      </c>
      <c r="Z58" s="9">
        <f t="shared" si="10"/>
        <v>3.4899792674498964</v>
      </c>
      <c r="AA58" s="11">
        <f t="shared" si="11"/>
        <v>-834826022.85984838</v>
      </c>
      <c r="AB58" s="8" t="str">
        <f t="shared" si="12"/>
        <v>Desceu</v>
      </c>
      <c r="AC58" s="8">
        <f t="shared" si="13"/>
        <v>-0.1318</v>
      </c>
      <c r="AD58" s="9">
        <f t="shared" si="14"/>
        <v>3.4899792674498964</v>
      </c>
      <c r="AE58" s="11">
        <f t="shared" si="15"/>
        <v>-834826022.85984838</v>
      </c>
      <c r="AF58" s="8" t="str">
        <f t="shared" si="16"/>
        <v>Desceu</v>
      </c>
      <c r="AG58" s="8">
        <f t="shared" si="17"/>
        <v>0.37729999999999997</v>
      </c>
      <c r="AH58" s="9">
        <f t="shared" si="18"/>
        <v>2.1999564365062079</v>
      </c>
      <c r="AI58" s="11">
        <f t="shared" si="19"/>
        <v>1506463477.6988451</v>
      </c>
      <c r="AJ58" s="8" t="str">
        <f t="shared" si="20"/>
        <v>Subiu</v>
      </c>
    </row>
    <row r="59" spans="1:36" ht="12.75">
      <c r="A59" s="12" t="s">
        <v>143</v>
      </c>
      <c r="B59" s="13">
        <v>45317</v>
      </c>
      <c r="C59" s="14">
        <v>26.12</v>
      </c>
      <c r="D59" s="15">
        <v>-0.41</v>
      </c>
      <c r="E59" s="15">
        <v>-1.25</v>
      </c>
      <c r="F59" s="15">
        <v>-1.43</v>
      </c>
      <c r="G59" s="15">
        <v>-1.43</v>
      </c>
      <c r="H59" s="15">
        <v>22.81</v>
      </c>
      <c r="I59" s="15">
        <v>26.09</v>
      </c>
      <c r="J59" s="15">
        <v>26.4</v>
      </c>
      <c r="K59" s="12" t="s">
        <v>144</v>
      </c>
      <c r="L59" s="8">
        <f t="shared" si="0"/>
        <v>-4.0999999999999995E-3</v>
      </c>
      <c r="M59" s="9">
        <f t="shared" si="1"/>
        <v>26.227532884827795</v>
      </c>
      <c r="N59" s="10">
        <f>VLOOKUP(A59,Total_de_acoes!A:B,2,0)</f>
        <v>395801044</v>
      </c>
      <c r="O59" s="11">
        <f t="shared" si="2"/>
        <v>-42561628.079172671</v>
      </c>
      <c r="P59" s="8" t="str">
        <f t="shared" si="3"/>
        <v>Desceu</v>
      </c>
      <c r="Q59" s="8" t="str">
        <f>VLOOKUP(A59,Ticker!A:B,2,0)</f>
        <v>Transmissão Paulista</v>
      </c>
      <c r="R59" s="8" t="str">
        <f>VLOOKUP(Q59,ChatGPT!A:B,2,0)</f>
        <v>Energia</v>
      </c>
      <c r="S59" s="8">
        <f>VLOOKUP(Q59,ChatGPT!A:C,3,0)</f>
        <v>23</v>
      </c>
      <c r="T59" s="8" t="str">
        <f t="shared" si="4"/>
        <v>Menos de 50 anos</v>
      </c>
      <c r="U59" s="8">
        <f t="shared" si="5"/>
        <v>-1.2500000000000001E-2</v>
      </c>
      <c r="V59" s="9">
        <f t="shared" si="6"/>
        <v>26.450632911392404</v>
      </c>
      <c r="W59" s="11">
        <f t="shared" si="7"/>
        <v>-130864851.50987257</v>
      </c>
      <c r="X59" s="8" t="str">
        <f t="shared" si="8"/>
        <v>Desceu</v>
      </c>
      <c r="Y59" s="8">
        <f t="shared" si="9"/>
        <v>-1.43E-2</v>
      </c>
      <c r="Z59" s="9">
        <f t="shared" si="10"/>
        <v>26.498934767170539</v>
      </c>
      <c r="AA59" s="11">
        <f t="shared" si="11"/>
        <v>-149982776.45399582</v>
      </c>
      <c r="AB59" s="8" t="str">
        <f t="shared" si="12"/>
        <v>Desceu</v>
      </c>
      <c r="AC59" s="8">
        <f t="shared" si="13"/>
        <v>-1.43E-2</v>
      </c>
      <c r="AD59" s="9">
        <f t="shared" si="14"/>
        <v>26.498934767170539</v>
      </c>
      <c r="AE59" s="11">
        <f t="shared" si="15"/>
        <v>-149982776.45399582</v>
      </c>
      <c r="AF59" s="8" t="str">
        <f t="shared" si="16"/>
        <v>Desceu</v>
      </c>
      <c r="AG59" s="8">
        <f t="shared" si="17"/>
        <v>0.2281</v>
      </c>
      <c r="AH59" s="9">
        <f t="shared" si="18"/>
        <v>21.268626333360476</v>
      </c>
      <c r="AI59" s="11">
        <f t="shared" si="19"/>
        <v>1920178762.0900319</v>
      </c>
      <c r="AJ59" s="8" t="str">
        <f t="shared" si="20"/>
        <v>Subiu</v>
      </c>
    </row>
    <row r="60" spans="1:36" ht="12.75">
      <c r="A60" s="4" t="s">
        <v>145</v>
      </c>
      <c r="B60" s="5">
        <v>45317</v>
      </c>
      <c r="C60" s="6">
        <v>41.04</v>
      </c>
      <c r="D60" s="7">
        <v>-0.46</v>
      </c>
      <c r="E60" s="7">
        <v>0.56000000000000005</v>
      </c>
      <c r="F60" s="7">
        <v>-9.4600000000000009</v>
      </c>
      <c r="G60" s="7">
        <v>-9.4600000000000009</v>
      </c>
      <c r="H60" s="7">
        <v>13.41</v>
      </c>
      <c r="I60" s="7">
        <v>40.92</v>
      </c>
      <c r="J60" s="7">
        <v>41.59</v>
      </c>
      <c r="K60" s="4" t="s">
        <v>146</v>
      </c>
      <c r="L60" s="8">
        <f t="shared" si="0"/>
        <v>-4.5999999999999999E-3</v>
      </c>
      <c r="M60" s="9">
        <f t="shared" si="1"/>
        <v>41.229656419529839</v>
      </c>
      <c r="N60" s="10">
        <f>VLOOKUP(A60,Total_de_acoes!A:B,2,0)</f>
        <v>255236961</v>
      </c>
      <c r="O60" s="11">
        <f t="shared" si="2"/>
        <v>-48407328.154937305</v>
      </c>
      <c r="P60" s="8" t="str">
        <f t="shared" si="3"/>
        <v>Desceu</v>
      </c>
      <c r="Q60" s="8" t="str">
        <f>VLOOKUP(A60,Ticker!A:B,2,0)</f>
        <v>Engie</v>
      </c>
      <c r="R60" s="8" t="str">
        <f>VLOOKUP(Q60,ChatGPT!A:B,2,0)</f>
        <v>Energia</v>
      </c>
      <c r="S60" s="8">
        <f>VLOOKUP(Q60,ChatGPT!A:C,3,0)</f>
        <v>31</v>
      </c>
      <c r="T60" s="8" t="str">
        <f t="shared" si="4"/>
        <v>Menos de 50 anos</v>
      </c>
      <c r="U60" s="8">
        <f t="shared" si="5"/>
        <v>5.6000000000000008E-3</v>
      </c>
      <c r="V60" s="9">
        <f t="shared" si="6"/>
        <v>40.811455847255367</v>
      </c>
      <c r="W60" s="11">
        <f t="shared" si="7"/>
        <v>58332915.000859775</v>
      </c>
      <c r="X60" s="8" t="str">
        <f t="shared" si="8"/>
        <v>Subiu</v>
      </c>
      <c r="Y60" s="8">
        <f t="shared" si="9"/>
        <v>-9.4600000000000004E-2</v>
      </c>
      <c r="Z60" s="9">
        <f t="shared" si="10"/>
        <v>45.328031809145131</v>
      </c>
      <c r="AA60" s="11">
        <f t="shared" si="11"/>
        <v>-1094464207.6375353</v>
      </c>
      <c r="AB60" s="8" t="str">
        <f t="shared" si="12"/>
        <v>Desceu</v>
      </c>
      <c r="AC60" s="8">
        <f t="shared" si="13"/>
        <v>-9.4600000000000004E-2</v>
      </c>
      <c r="AD60" s="9">
        <f t="shared" si="14"/>
        <v>45.328031809145131</v>
      </c>
      <c r="AE60" s="11">
        <f t="shared" si="15"/>
        <v>-1094464207.6375353</v>
      </c>
      <c r="AF60" s="8" t="str">
        <f t="shared" si="16"/>
        <v>Desceu</v>
      </c>
      <c r="AG60" s="8">
        <f t="shared" si="17"/>
        <v>0.1341</v>
      </c>
      <c r="AH60" s="9">
        <f t="shared" si="18"/>
        <v>36.187285071863144</v>
      </c>
      <c r="AI60" s="11">
        <f t="shared" si="19"/>
        <v>1238592210.8569844</v>
      </c>
      <c r="AJ60" s="8" t="str">
        <f t="shared" si="20"/>
        <v>Subiu</v>
      </c>
    </row>
    <row r="61" spans="1:36" ht="12.75">
      <c r="A61" s="12" t="s">
        <v>147</v>
      </c>
      <c r="B61" s="13">
        <v>45317</v>
      </c>
      <c r="C61" s="14">
        <v>23.23</v>
      </c>
      <c r="D61" s="15">
        <v>-0.47</v>
      </c>
      <c r="E61" s="15">
        <v>2.4300000000000002</v>
      </c>
      <c r="F61" s="15">
        <v>2.0699999999999998</v>
      </c>
      <c r="G61" s="15">
        <v>2.0699999999999998</v>
      </c>
      <c r="H61" s="15">
        <v>50.65</v>
      </c>
      <c r="I61" s="15">
        <v>22.97</v>
      </c>
      <c r="J61" s="15">
        <v>23.4</v>
      </c>
      <c r="K61" s="12" t="s">
        <v>148</v>
      </c>
      <c r="L61" s="8">
        <f t="shared" si="0"/>
        <v>-4.6999999999999993E-3</v>
      </c>
      <c r="M61" s="9">
        <f t="shared" si="1"/>
        <v>23.339696573897317</v>
      </c>
      <c r="N61" s="10">
        <f>VLOOKUP(A61,Total_de_acoes!A:B,2,0)</f>
        <v>1114412532</v>
      </c>
      <c r="O61" s="11">
        <f t="shared" si="2"/>
        <v>-122247236.66863392</v>
      </c>
      <c r="P61" s="8" t="str">
        <f t="shared" si="3"/>
        <v>Desceu</v>
      </c>
      <c r="Q61" s="8" t="str">
        <f>VLOOKUP(A61,Ticker!A:B,2,0)</f>
        <v>Vibra Energia</v>
      </c>
      <c r="R61" s="8" t="str">
        <f>VLOOKUP(Q61,ChatGPT!A:B,2,0)</f>
        <v>Energia</v>
      </c>
      <c r="S61" s="8">
        <f>VLOOKUP(Q61,ChatGPT!A:C,3,0)</f>
        <v>9</v>
      </c>
      <c r="T61" s="8" t="str">
        <f t="shared" si="4"/>
        <v>Menos de 50 anos</v>
      </c>
      <c r="U61" s="8">
        <f t="shared" si="5"/>
        <v>2.4300000000000002E-2</v>
      </c>
      <c r="V61" s="9">
        <f t="shared" si="6"/>
        <v>22.678902665234794</v>
      </c>
      <c r="W61" s="11">
        <f t="shared" si="7"/>
        <v>614149776.21414506</v>
      </c>
      <c r="X61" s="8" t="str">
        <f t="shared" si="8"/>
        <v>Subiu</v>
      </c>
      <c r="Y61" s="8">
        <f t="shared" si="9"/>
        <v>2.07E-2</v>
      </c>
      <c r="Z61" s="9">
        <f t="shared" si="10"/>
        <v>22.758890957186246</v>
      </c>
      <c r="AA61" s="11">
        <f t="shared" si="11"/>
        <v>525009821.25017262</v>
      </c>
      <c r="AB61" s="8" t="str">
        <f t="shared" si="12"/>
        <v>Subiu</v>
      </c>
      <c r="AC61" s="8">
        <f t="shared" si="13"/>
        <v>2.07E-2</v>
      </c>
      <c r="AD61" s="9">
        <f t="shared" si="14"/>
        <v>22.758890957186246</v>
      </c>
      <c r="AE61" s="11">
        <f t="shared" si="15"/>
        <v>525009821.25017262</v>
      </c>
      <c r="AF61" s="8" t="str">
        <f t="shared" si="16"/>
        <v>Subiu</v>
      </c>
      <c r="AG61" s="8">
        <f t="shared" si="17"/>
        <v>0.50649999999999995</v>
      </c>
      <c r="AH61" s="9">
        <f t="shared" si="18"/>
        <v>15.419847328244275</v>
      </c>
      <c r="AI61" s="11">
        <f t="shared" si="19"/>
        <v>8703732014.2378635</v>
      </c>
      <c r="AJ61" s="8" t="str">
        <f t="shared" si="20"/>
        <v>Subiu</v>
      </c>
    </row>
    <row r="62" spans="1:36" ht="12.75">
      <c r="A62" s="4" t="s">
        <v>149</v>
      </c>
      <c r="B62" s="5">
        <v>45317</v>
      </c>
      <c r="C62" s="6">
        <v>40.65</v>
      </c>
      <c r="D62" s="7">
        <v>-0.65</v>
      </c>
      <c r="E62" s="7">
        <v>5.45</v>
      </c>
      <c r="F62" s="7">
        <v>-8.24</v>
      </c>
      <c r="G62" s="7">
        <v>-8.24</v>
      </c>
      <c r="H62" s="7">
        <v>73.5</v>
      </c>
      <c r="I62" s="7">
        <v>40.090000000000003</v>
      </c>
      <c r="J62" s="7">
        <v>41.4</v>
      </c>
      <c r="K62" s="4" t="s">
        <v>150</v>
      </c>
      <c r="L62" s="8">
        <f t="shared" si="0"/>
        <v>-6.5000000000000006E-3</v>
      </c>
      <c r="M62" s="9">
        <f t="shared" si="1"/>
        <v>40.915953699043783</v>
      </c>
      <c r="N62" s="10">
        <f>VLOOKUP(A62,Total_de_acoes!A:B,2,0)</f>
        <v>81838843</v>
      </c>
      <c r="O62" s="11">
        <f t="shared" si="2"/>
        <v>-21765343.021313515</v>
      </c>
      <c r="P62" s="8" t="str">
        <f t="shared" si="3"/>
        <v>Desceu</v>
      </c>
      <c r="Q62" s="8" t="str">
        <f>VLOOKUP(A62,Ticker!A:B,2,0)</f>
        <v>IRB Brasil RE</v>
      </c>
      <c r="R62" s="8" t="str">
        <f>VLOOKUP(Q62,ChatGPT!A:B,2,0)</f>
        <v>Seguros/Resseguros</v>
      </c>
      <c r="S62" s="8">
        <f>VLOOKUP(Q62,ChatGPT!A:C,3,0)</f>
        <v>83</v>
      </c>
      <c r="T62" s="8" t="str">
        <f t="shared" si="4"/>
        <v>Entre 50 e 100 anos</v>
      </c>
      <c r="U62" s="8">
        <f t="shared" si="5"/>
        <v>5.45E-2</v>
      </c>
      <c r="V62" s="9">
        <f t="shared" si="6"/>
        <v>38.549075391180651</v>
      </c>
      <c r="W62" s="11">
        <f t="shared" si="7"/>
        <v>171937239.21600303</v>
      </c>
      <c r="X62" s="8" t="str">
        <f t="shared" si="8"/>
        <v>Subiu</v>
      </c>
      <c r="Y62" s="8">
        <f t="shared" si="9"/>
        <v>-8.2400000000000001E-2</v>
      </c>
      <c r="Z62" s="9">
        <f t="shared" si="10"/>
        <v>44.300348735832607</v>
      </c>
      <c r="AA62" s="11">
        <f t="shared" si="11"/>
        <v>-298740317.0870533</v>
      </c>
      <c r="AB62" s="8" t="str">
        <f t="shared" si="12"/>
        <v>Desceu</v>
      </c>
      <c r="AC62" s="8">
        <f t="shared" si="13"/>
        <v>-8.2400000000000001E-2</v>
      </c>
      <c r="AD62" s="9">
        <f t="shared" si="14"/>
        <v>44.300348735832607</v>
      </c>
      <c r="AE62" s="11">
        <f t="shared" si="15"/>
        <v>-298740317.0870533</v>
      </c>
      <c r="AF62" s="8" t="str">
        <f t="shared" si="16"/>
        <v>Desceu</v>
      </c>
      <c r="AG62" s="8">
        <f t="shared" si="17"/>
        <v>0.73499999999999999</v>
      </c>
      <c r="AH62" s="9">
        <f t="shared" si="18"/>
        <v>23.429394812680115</v>
      </c>
      <c r="AI62" s="11">
        <f t="shared" si="19"/>
        <v>1409314404.2900574</v>
      </c>
      <c r="AJ62" s="8" t="str">
        <f t="shared" si="20"/>
        <v>Subiu</v>
      </c>
    </row>
    <row r="63" spans="1:36" ht="12.75">
      <c r="A63" s="12" t="s">
        <v>151</v>
      </c>
      <c r="B63" s="13">
        <v>45317</v>
      </c>
      <c r="C63" s="14">
        <v>40.86</v>
      </c>
      <c r="D63" s="15">
        <v>-0.65</v>
      </c>
      <c r="E63" s="15">
        <v>-2.04</v>
      </c>
      <c r="F63" s="15">
        <v>-3.7</v>
      </c>
      <c r="G63" s="15">
        <v>-3.7</v>
      </c>
      <c r="H63" s="15">
        <v>-3.64</v>
      </c>
      <c r="I63" s="15">
        <v>40.86</v>
      </c>
      <c r="J63" s="15">
        <v>41.44</v>
      </c>
      <c r="K63" s="12" t="s">
        <v>152</v>
      </c>
      <c r="L63" s="8">
        <f t="shared" si="0"/>
        <v>-6.5000000000000006E-3</v>
      </c>
      <c r="M63" s="9">
        <f t="shared" si="1"/>
        <v>41.127327629592351</v>
      </c>
      <c r="N63" s="10">
        <f>VLOOKUP(A63,Total_de_acoes!A:B,2,0)</f>
        <v>1980568384</v>
      </c>
      <c r="O63" s="11">
        <f t="shared" si="2"/>
        <v>-529460651.3402741</v>
      </c>
      <c r="P63" s="8" t="str">
        <f t="shared" si="3"/>
        <v>Desceu</v>
      </c>
      <c r="Q63" s="8" t="str">
        <f>VLOOKUP(A63,Ticker!A:B,2,0)</f>
        <v>Eletrobras</v>
      </c>
      <c r="R63" s="8" t="str">
        <f>VLOOKUP(Q63,ChatGPT!A:B,2,0)</f>
        <v>Energia</v>
      </c>
      <c r="S63" s="8">
        <f>VLOOKUP(Q63,ChatGPT!A:C,3,0)</f>
        <v>60</v>
      </c>
      <c r="T63" s="8" t="str">
        <f t="shared" si="4"/>
        <v>Entre 50 e 100 anos</v>
      </c>
      <c r="U63" s="8">
        <f t="shared" si="5"/>
        <v>-2.0400000000000001E-2</v>
      </c>
      <c r="V63" s="9">
        <f t="shared" si="6"/>
        <v>41.710902409146591</v>
      </c>
      <c r="W63" s="11">
        <f t="shared" si="7"/>
        <v>-1685270409.4251721</v>
      </c>
      <c r="X63" s="8" t="str">
        <f t="shared" si="8"/>
        <v>Desceu</v>
      </c>
      <c r="Y63" s="8">
        <f t="shared" si="9"/>
        <v>-3.7000000000000005E-2</v>
      </c>
      <c r="Z63" s="9">
        <f t="shared" si="10"/>
        <v>42.429906542056074</v>
      </c>
      <c r="AA63" s="11">
        <f t="shared" si="11"/>
        <v>-3109307263.0310268</v>
      </c>
      <c r="AB63" s="8" t="str">
        <f t="shared" si="12"/>
        <v>Desceu</v>
      </c>
      <c r="AC63" s="8">
        <f t="shared" si="13"/>
        <v>-3.7000000000000005E-2</v>
      </c>
      <c r="AD63" s="9">
        <f t="shared" si="14"/>
        <v>42.429906542056074</v>
      </c>
      <c r="AE63" s="11">
        <f t="shared" si="15"/>
        <v>-3109307263.0310268</v>
      </c>
      <c r="AF63" s="8" t="str">
        <f t="shared" si="16"/>
        <v>Desceu</v>
      </c>
      <c r="AG63" s="8">
        <f t="shared" si="17"/>
        <v>-3.6400000000000002E-2</v>
      </c>
      <c r="AH63" s="9">
        <f t="shared" si="18"/>
        <v>42.403486924034866</v>
      </c>
      <c r="AI63" s="11">
        <f t="shared" si="19"/>
        <v>-3056981402.8608656</v>
      </c>
      <c r="AJ63" s="8" t="str">
        <f t="shared" si="20"/>
        <v>Desceu</v>
      </c>
    </row>
    <row r="64" spans="1:36" ht="12.75">
      <c r="A64" s="4" t="s">
        <v>153</v>
      </c>
      <c r="B64" s="5">
        <v>45317</v>
      </c>
      <c r="C64" s="6">
        <v>3.4</v>
      </c>
      <c r="D64" s="7">
        <v>-0.87</v>
      </c>
      <c r="E64" s="7">
        <v>-4.2300000000000004</v>
      </c>
      <c r="F64" s="7">
        <v>-13.92</v>
      </c>
      <c r="G64" s="7">
        <v>-13.92</v>
      </c>
      <c r="H64" s="7">
        <v>-46.63</v>
      </c>
      <c r="I64" s="7">
        <v>3.35</v>
      </c>
      <c r="J64" s="7">
        <v>3.47</v>
      </c>
      <c r="K64" s="4" t="s">
        <v>154</v>
      </c>
      <c r="L64" s="8">
        <f t="shared" si="0"/>
        <v>-8.6999999999999994E-3</v>
      </c>
      <c r="M64" s="9">
        <f t="shared" si="1"/>
        <v>3.4298396045596693</v>
      </c>
      <c r="N64" s="10">
        <f>VLOOKUP(A64,Total_de_acoes!A:B,2,0)</f>
        <v>309729428</v>
      </c>
      <c r="O64" s="11">
        <f t="shared" si="2"/>
        <v>-9242203.6520125903</v>
      </c>
      <c r="P64" s="8" t="str">
        <f t="shared" si="3"/>
        <v>Desceu</v>
      </c>
      <c r="Q64" s="8" t="str">
        <f>VLOOKUP(A64,Ticker!A:B,2,0)</f>
        <v>Petz</v>
      </c>
      <c r="R64" s="8" t="str">
        <f>VLOOKUP(Q64,ChatGPT!A:B,2,0)</f>
        <v>Varejo</v>
      </c>
      <c r="S64" s="8">
        <f>VLOOKUP(Q64,ChatGPT!A:C,3,0)</f>
        <v>6</v>
      </c>
      <c r="T64" s="8" t="str">
        <f t="shared" si="4"/>
        <v>Menos de 50 anos</v>
      </c>
      <c r="U64" s="8">
        <f t="shared" si="5"/>
        <v>-4.2300000000000004E-2</v>
      </c>
      <c r="V64" s="9">
        <f t="shared" si="6"/>
        <v>3.550172287772789</v>
      </c>
      <c r="W64" s="11">
        <f t="shared" si="7"/>
        <v>-46512776.79331737</v>
      </c>
      <c r="X64" s="8" t="str">
        <f t="shared" si="8"/>
        <v>Desceu</v>
      </c>
      <c r="Y64" s="8">
        <f t="shared" si="9"/>
        <v>-0.13919999999999999</v>
      </c>
      <c r="Z64" s="9">
        <f t="shared" si="10"/>
        <v>3.949814126394052</v>
      </c>
      <c r="AA64" s="11">
        <f t="shared" si="11"/>
        <v>-170293614.87434947</v>
      </c>
      <c r="AB64" s="8" t="str">
        <f t="shared" si="12"/>
        <v>Desceu</v>
      </c>
      <c r="AC64" s="8">
        <f t="shared" si="13"/>
        <v>-0.13919999999999999</v>
      </c>
      <c r="AD64" s="9">
        <f t="shared" si="14"/>
        <v>3.949814126394052</v>
      </c>
      <c r="AE64" s="11">
        <f t="shared" si="15"/>
        <v>-170293614.87434947</v>
      </c>
      <c r="AF64" s="8" t="str">
        <f t="shared" si="16"/>
        <v>Desceu</v>
      </c>
      <c r="AG64" s="8">
        <f t="shared" si="17"/>
        <v>-0.46630000000000005</v>
      </c>
      <c r="AH64" s="9">
        <f t="shared" si="18"/>
        <v>6.3706201986134534</v>
      </c>
      <c r="AI64" s="11">
        <f t="shared" si="19"/>
        <v>-920088494.92179132</v>
      </c>
      <c r="AJ64" s="8" t="str">
        <f t="shared" si="20"/>
        <v>Desceu</v>
      </c>
    </row>
    <row r="65" spans="1:36" ht="12.75">
      <c r="A65" s="12" t="s">
        <v>155</v>
      </c>
      <c r="B65" s="13">
        <v>45317</v>
      </c>
      <c r="C65" s="14">
        <v>15.91</v>
      </c>
      <c r="D65" s="15">
        <v>-0.93</v>
      </c>
      <c r="E65" s="15">
        <v>-2.39</v>
      </c>
      <c r="F65" s="15">
        <v>-14.92</v>
      </c>
      <c r="G65" s="15">
        <v>-14.92</v>
      </c>
      <c r="H65" s="15">
        <v>8.93</v>
      </c>
      <c r="I65" s="15">
        <v>15.85</v>
      </c>
      <c r="J65" s="15">
        <v>16.309999999999999</v>
      </c>
      <c r="K65" s="12" t="s">
        <v>156</v>
      </c>
      <c r="L65" s="8">
        <f t="shared" si="0"/>
        <v>-9.300000000000001E-3</v>
      </c>
      <c r="M65" s="9">
        <f t="shared" si="1"/>
        <v>16.059351973352175</v>
      </c>
      <c r="N65" s="10">
        <f>VLOOKUP(A65,Total_de_acoes!A:B,2,0)</f>
        <v>91514307</v>
      </c>
      <c r="O65" s="11">
        <f t="shared" si="2"/>
        <v>-13667842.34040677</v>
      </c>
      <c r="P65" s="8" t="str">
        <f t="shared" si="3"/>
        <v>Desceu</v>
      </c>
      <c r="Q65" s="8" t="str">
        <f>VLOOKUP(A65,Ticker!A:B,2,0)</f>
        <v>EZTEC</v>
      </c>
      <c r="R65" s="8" t="str">
        <f>VLOOKUP(Q65,ChatGPT!A:B,2,0)</f>
        <v>Construção Civil</v>
      </c>
      <c r="S65" s="8">
        <f>VLOOKUP(Q65,ChatGPT!A:C,3,0)</f>
        <v>41</v>
      </c>
      <c r="T65" s="8" t="str">
        <f t="shared" si="4"/>
        <v>Menos de 50 anos</v>
      </c>
      <c r="U65" s="8">
        <f t="shared" si="5"/>
        <v>-2.3900000000000001E-2</v>
      </c>
      <c r="V65" s="9">
        <f t="shared" si="6"/>
        <v>16.29955947136564</v>
      </c>
      <c r="W65" s="11">
        <f t="shared" si="7"/>
        <v>-35650265.057312891</v>
      </c>
      <c r="X65" s="8" t="str">
        <f t="shared" si="8"/>
        <v>Desceu</v>
      </c>
      <c r="Y65" s="8">
        <f t="shared" si="9"/>
        <v>-0.1492</v>
      </c>
      <c r="Z65" s="9">
        <f t="shared" si="10"/>
        <v>18.700047014574519</v>
      </c>
      <c r="AA65" s="11">
        <f t="shared" si="11"/>
        <v>-255329219.03620601</v>
      </c>
      <c r="AB65" s="8" t="str">
        <f t="shared" si="12"/>
        <v>Desceu</v>
      </c>
      <c r="AC65" s="8">
        <f t="shared" si="13"/>
        <v>-0.1492</v>
      </c>
      <c r="AD65" s="9">
        <f t="shared" si="14"/>
        <v>18.700047014574519</v>
      </c>
      <c r="AE65" s="11">
        <f t="shared" si="15"/>
        <v>-255329219.03620601</v>
      </c>
      <c r="AF65" s="8" t="str">
        <f t="shared" si="16"/>
        <v>Desceu</v>
      </c>
      <c r="AG65" s="8">
        <f t="shared" si="17"/>
        <v>8.929999999999999E-2</v>
      </c>
      <c r="AH65" s="9">
        <f t="shared" si="18"/>
        <v>14.605710089048014</v>
      </c>
      <c r="AI65" s="11">
        <f t="shared" si="19"/>
        <v>119361187.32786275</v>
      </c>
      <c r="AJ65" s="8" t="str">
        <f t="shared" si="20"/>
        <v>Subiu</v>
      </c>
    </row>
    <row r="66" spans="1:36" ht="12.75">
      <c r="A66" s="4" t="s">
        <v>157</v>
      </c>
      <c r="B66" s="5">
        <v>45317</v>
      </c>
      <c r="C66" s="6">
        <v>16.489999999999998</v>
      </c>
      <c r="D66" s="7">
        <v>-1.07</v>
      </c>
      <c r="E66" s="7">
        <v>1.04</v>
      </c>
      <c r="F66" s="7">
        <v>-8.59</v>
      </c>
      <c r="G66" s="7">
        <v>-8.59</v>
      </c>
      <c r="H66" s="7">
        <v>17.16</v>
      </c>
      <c r="I66" s="7">
        <v>16.399999999999999</v>
      </c>
      <c r="J66" s="7">
        <v>16.71</v>
      </c>
      <c r="K66" s="4" t="s">
        <v>100</v>
      </c>
      <c r="L66" s="8">
        <f t="shared" si="0"/>
        <v>-1.0700000000000001E-2</v>
      </c>
      <c r="M66" s="9">
        <f t="shared" si="1"/>
        <v>16.668351359547152</v>
      </c>
      <c r="N66" s="10">
        <f>VLOOKUP(A66,Total_de_acoes!A:B,2,0)</f>
        <v>240822651</v>
      </c>
      <c r="O66" s="11">
        <f t="shared" si="2"/>
        <v>-42951047.215599783</v>
      </c>
      <c r="P66" s="8" t="str">
        <f t="shared" si="3"/>
        <v>Desceu</v>
      </c>
      <c r="Q66" s="8" t="str">
        <f>VLOOKUP(A66,Ticker!A:B,2,0)</f>
        <v>Fleury</v>
      </c>
      <c r="R66" s="8" t="str">
        <f>VLOOKUP(Q66,ChatGPT!A:B,2,0)</f>
        <v>Saúde</v>
      </c>
      <c r="S66" s="8">
        <f>VLOOKUP(Q66,ChatGPT!A:C,3,0)</f>
        <v>95</v>
      </c>
      <c r="T66" s="8" t="str">
        <f t="shared" si="4"/>
        <v>Entre 50 e 100 anos</v>
      </c>
      <c r="U66" s="8">
        <f t="shared" si="5"/>
        <v>1.04E-2</v>
      </c>
      <c r="V66" s="9">
        <f t="shared" si="6"/>
        <v>16.320269200316705</v>
      </c>
      <c r="W66" s="11">
        <f t="shared" si="7"/>
        <v>40875021.136080652</v>
      </c>
      <c r="X66" s="8" t="str">
        <f t="shared" si="8"/>
        <v>Subiu</v>
      </c>
      <c r="Y66" s="8">
        <f t="shared" si="9"/>
        <v>-8.5900000000000004E-2</v>
      </c>
      <c r="Z66" s="9">
        <f t="shared" si="10"/>
        <v>18.039601794114429</v>
      </c>
      <c r="AA66" s="11">
        <f t="shared" si="11"/>
        <v>-373179212.0529933</v>
      </c>
      <c r="AB66" s="8" t="str">
        <f t="shared" si="12"/>
        <v>Desceu</v>
      </c>
      <c r="AC66" s="8">
        <f t="shared" si="13"/>
        <v>-8.5900000000000004E-2</v>
      </c>
      <c r="AD66" s="9">
        <f t="shared" si="14"/>
        <v>18.039601794114429</v>
      </c>
      <c r="AE66" s="11">
        <f t="shared" si="15"/>
        <v>-373179212.0529933</v>
      </c>
      <c r="AF66" s="8" t="str">
        <f t="shared" si="16"/>
        <v>Desceu</v>
      </c>
      <c r="AG66" s="8">
        <f t="shared" si="17"/>
        <v>0.1716</v>
      </c>
      <c r="AH66" s="9">
        <f t="shared" si="18"/>
        <v>14.074769545920109</v>
      </c>
      <c r="AI66" s="11">
        <f t="shared" si="19"/>
        <v>581642200.72745275</v>
      </c>
      <c r="AJ66" s="8" t="str">
        <f t="shared" si="20"/>
        <v>Subiu</v>
      </c>
    </row>
    <row r="67" spans="1:36" ht="12.75">
      <c r="A67" s="12" t="s">
        <v>158</v>
      </c>
      <c r="B67" s="13">
        <v>45317</v>
      </c>
      <c r="C67" s="14">
        <v>6.95</v>
      </c>
      <c r="D67" s="15">
        <v>-1.27</v>
      </c>
      <c r="E67" s="15">
        <v>-0.43</v>
      </c>
      <c r="F67" s="15">
        <v>-6.71</v>
      </c>
      <c r="G67" s="15">
        <v>-6.71</v>
      </c>
      <c r="H67" s="15">
        <v>-30.01</v>
      </c>
      <c r="I67" s="15">
        <v>6.87</v>
      </c>
      <c r="J67" s="15">
        <v>7.14</v>
      </c>
      <c r="K67" s="12" t="s">
        <v>159</v>
      </c>
      <c r="L67" s="8">
        <f t="shared" si="0"/>
        <v>-1.2699999999999999E-2</v>
      </c>
      <c r="M67" s="9">
        <f t="shared" si="1"/>
        <v>7.0394003848880793</v>
      </c>
      <c r="N67" s="10">
        <f>VLOOKUP(A67,Total_de_acoes!A:B,2,0)</f>
        <v>496029967</v>
      </c>
      <c r="O67" s="11">
        <f t="shared" si="2"/>
        <v>-44345269.965821177</v>
      </c>
      <c r="P67" s="8" t="str">
        <f t="shared" si="3"/>
        <v>Desceu</v>
      </c>
      <c r="Q67" s="8" t="str">
        <f>VLOOKUP(A67,Ticker!A:B,2,0)</f>
        <v>Grupo Soma</v>
      </c>
      <c r="R67" s="8" t="str">
        <f>VLOOKUP(Q67,ChatGPT!A:B,2,0)</f>
        <v>Moda</v>
      </c>
      <c r="S67" s="8">
        <f>VLOOKUP(Q67,ChatGPT!A:C,3,0)</f>
        <v>7</v>
      </c>
      <c r="T67" s="8" t="str">
        <f t="shared" si="4"/>
        <v>Menos de 50 anos</v>
      </c>
      <c r="U67" s="8">
        <f t="shared" si="5"/>
        <v>-4.3E-3</v>
      </c>
      <c r="V67" s="9">
        <f t="shared" si="6"/>
        <v>6.9800140604599781</v>
      </c>
      <c r="W67" s="11">
        <f t="shared" si="7"/>
        <v>-14887873.419498842</v>
      </c>
      <c r="X67" s="8" t="str">
        <f t="shared" si="8"/>
        <v>Desceu</v>
      </c>
      <c r="Y67" s="8">
        <f t="shared" si="9"/>
        <v>-6.7099999999999993E-2</v>
      </c>
      <c r="Z67" s="9">
        <f t="shared" si="10"/>
        <v>7.4498874477435946</v>
      </c>
      <c r="AA67" s="11">
        <f t="shared" si="11"/>
        <v>-247959154.20796934</v>
      </c>
      <c r="AB67" s="8" t="str">
        <f t="shared" si="12"/>
        <v>Desceu</v>
      </c>
      <c r="AC67" s="8">
        <f t="shared" si="13"/>
        <v>-6.7099999999999993E-2</v>
      </c>
      <c r="AD67" s="9">
        <f t="shared" si="14"/>
        <v>7.4498874477435946</v>
      </c>
      <c r="AE67" s="11">
        <f t="shared" si="15"/>
        <v>-247959154.20796934</v>
      </c>
      <c r="AF67" s="8" t="str">
        <f t="shared" si="16"/>
        <v>Desceu</v>
      </c>
      <c r="AG67" s="8">
        <f t="shared" si="17"/>
        <v>-0.30010000000000003</v>
      </c>
      <c r="AH67" s="9">
        <f t="shared" si="18"/>
        <v>9.9299899985712248</v>
      </c>
      <c r="AI67" s="11">
        <f t="shared" si="19"/>
        <v>-1478164340.6516147</v>
      </c>
      <c r="AJ67" s="8" t="str">
        <f t="shared" si="20"/>
        <v>Desceu</v>
      </c>
    </row>
    <row r="68" spans="1:36" ht="12.75">
      <c r="A68" s="4" t="s">
        <v>160</v>
      </c>
      <c r="B68" s="5">
        <v>45317</v>
      </c>
      <c r="C68" s="6">
        <v>8.67</v>
      </c>
      <c r="D68" s="7">
        <v>-1.36</v>
      </c>
      <c r="E68" s="7">
        <v>4.08</v>
      </c>
      <c r="F68" s="7">
        <v>-14.33</v>
      </c>
      <c r="G68" s="7">
        <v>-14.33</v>
      </c>
      <c r="H68" s="7">
        <v>-34.520000000000003</v>
      </c>
      <c r="I68" s="7">
        <v>8.6199999999999992</v>
      </c>
      <c r="J68" s="7">
        <v>8.8000000000000007</v>
      </c>
      <c r="K68" s="4" t="s">
        <v>161</v>
      </c>
      <c r="L68" s="8">
        <f t="shared" si="0"/>
        <v>-1.3600000000000001E-2</v>
      </c>
      <c r="M68" s="9">
        <f t="shared" si="1"/>
        <v>8.7895377128953776</v>
      </c>
      <c r="N68" s="10">
        <f>VLOOKUP(A68,Total_de_acoes!A:B,2,0)</f>
        <v>176733968</v>
      </c>
      <c r="O68" s="11">
        <f t="shared" si="2"/>
        <v>-21126374.325644854</v>
      </c>
      <c r="P68" s="8" t="str">
        <f t="shared" si="3"/>
        <v>Desceu</v>
      </c>
      <c r="Q68" s="8" t="str">
        <f>VLOOKUP(A68,Ticker!A:B,2,0)</f>
        <v>Alpargatas</v>
      </c>
      <c r="R68" s="8" t="str">
        <f>VLOOKUP(Q68,ChatGPT!A:B,2,0)</f>
        <v>Calçados</v>
      </c>
      <c r="S68" s="8">
        <f>VLOOKUP(Q68,ChatGPT!A:C,3,0)</f>
        <v>113</v>
      </c>
      <c r="T68" s="8" t="str">
        <f t="shared" si="4"/>
        <v>Mais de 100 anos</v>
      </c>
      <c r="U68" s="8">
        <f t="shared" si="5"/>
        <v>4.0800000000000003E-2</v>
      </c>
      <c r="V68" s="9">
        <f t="shared" si="6"/>
        <v>8.3301306687163716</v>
      </c>
      <c r="W68" s="11">
        <f t="shared" si="7"/>
        <v>60066455.519262157</v>
      </c>
      <c r="X68" s="8" t="str">
        <f t="shared" si="8"/>
        <v>Subiu</v>
      </c>
      <c r="Y68" s="8">
        <f t="shared" si="9"/>
        <v>-0.14330000000000001</v>
      </c>
      <c r="Z68" s="9">
        <f t="shared" si="10"/>
        <v>10.120228784872184</v>
      </c>
      <c r="AA68" s="11">
        <f t="shared" si="11"/>
        <v>-256304687.65827948</v>
      </c>
      <c r="AB68" s="8" t="str">
        <f t="shared" si="12"/>
        <v>Desceu</v>
      </c>
      <c r="AC68" s="8">
        <f t="shared" si="13"/>
        <v>-0.14330000000000001</v>
      </c>
      <c r="AD68" s="9">
        <f t="shared" si="14"/>
        <v>10.120228784872184</v>
      </c>
      <c r="AE68" s="11">
        <f t="shared" si="15"/>
        <v>-256304687.65827948</v>
      </c>
      <c r="AF68" s="8" t="str">
        <f t="shared" si="16"/>
        <v>Desceu</v>
      </c>
      <c r="AG68" s="8">
        <f t="shared" si="17"/>
        <v>-0.34520000000000001</v>
      </c>
      <c r="AH68" s="9">
        <f t="shared" si="18"/>
        <v>13.240684178375075</v>
      </c>
      <c r="AI68" s="11">
        <f t="shared" si="19"/>
        <v>-807795151.31904674</v>
      </c>
      <c r="AJ68" s="8" t="str">
        <f t="shared" si="20"/>
        <v>Desceu</v>
      </c>
    </row>
    <row r="69" spans="1:36" ht="12.75">
      <c r="A69" s="12" t="s">
        <v>162</v>
      </c>
      <c r="B69" s="13">
        <v>45317</v>
      </c>
      <c r="C69" s="14">
        <v>22.84</v>
      </c>
      <c r="D69" s="15">
        <v>-1.38</v>
      </c>
      <c r="E69" s="15">
        <v>2.38</v>
      </c>
      <c r="F69" s="15">
        <v>-5.15</v>
      </c>
      <c r="G69" s="15">
        <v>-5.15</v>
      </c>
      <c r="H69" s="15">
        <v>60.09</v>
      </c>
      <c r="I69" s="15">
        <v>22.62</v>
      </c>
      <c r="J69" s="15">
        <v>23.34</v>
      </c>
      <c r="K69" s="12" t="s">
        <v>163</v>
      </c>
      <c r="L69" s="8">
        <f t="shared" si="0"/>
        <v>-1.38E-2</v>
      </c>
      <c r="M69" s="9">
        <f t="shared" si="1"/>
        <v>23.1596025147029</v>
      </c>
      <c r="N69" s="10">
        <f>VLOOKUP(A69,Total_de_acoes!A:B,2,0)</f>
        <v>265784616</v>
      </c>
      <c r="O69" s="11">
        <f t="shared" si="2"/>
        <v>-84945431.642944753</v>
      </c>
      <c r="P69" s="8" t="str">
        <f t="shared" si="3"/>
        <v>Desceu</v>
      </c>
      <c r="Q69" s="8" t="str">
        <f>VLOOKUP(A69,Ticker!A:B,2,0)</f>
        <v>Cyrela</v>
      </c>
      <c r="R69" s="8" t="str">
        <f>VLOOKUP(Q69,ChatGPT!A:B,2,0)</f>
        <v>Construção Civil</v>
      </c>
      <c r="S69" s="8">
        <f>VLOOKUP(Q69,ChatGPT!A:C,3,0)</f>
        <v>60</v>
      </c>
      <c r="T69" s="8" t="str">
        <f t="shared" si="4"/>
        <v>Entre 50 e 100 anos</v>
      </c>
      <c r="U69" s="8">
        <f t="shared" si="5"/>
        <v>2.3799999999999998E-2</v>
      </c>
      <c r="V69" s="9">
        <f t="shared" si="6"/>
        <v>22.309044735299864</v>
      </c>
      <c r="W69" s="11">
        <f t="shared" si="7"/>
        <v>141119741.14150402</v>
      </c>
      <c r="X69" s="8" t="str">
        <f t="shared" si="8"/>
        <v>Subiu</v>
      </c>
      <c r="Y69" s="8">
        <f t="shared" si="9"/>
        <v>-5.1500000000000004E-2</v>
      </c>
      <c r="Z69" s="9">
        <f t="shared" si="10"/>
        <v>24.080126515550869</v>
      </c>
      <c r="AA69" s="11">
        <f t="shared" si="11"/>
        <v>-329606549.72710592</v>
      </c>
      <c r="AB69" s="8" t="str">
        <f t="shared" si="12"/>
        <v>Desceu</v>
      </c>
      <c r="AC69" s="8">
        <f t="shared" si="13"/>
        <v>-5.1500000000000004E-2</v>
      </c>
      <c r="AD69" s="9">
        <f t="shared" si="14"/>
        <v>24.080126515550869</v>
      </c>
      <c r="AE69" s="11">
        <f t="shared" si="15"/>
        <v>-329606549.72710592</v>
      </c>
      <c r="AF69" s="8" t="str">
        <f t="shared" si="16"/>
        <v>Desceu</v>
      </c>
      <c r="AG69" s="8">
        <f t="shared" si="17"/>
        <v>0.60089999999999999</v>
      </c>
      <c r="AH69" s="9">
        <f t="shared" si="18"/>
        <v>14.266974826660004</v>
      </c>
      <c r="AI69" s="11">
        <f t="shared" si="19"/>
        <v>2278578203.6545043</v>
      </c>
      <c r="AJ69" s="8" t="str">
        <f t="shared" si="20"/>
        <v>Subiu</v>
      </c>
    </row>
    <row r="70" spans="1:36" ht="12.75">
      <c r="A70" s="4" t="s">
        <v>164</v>
      </c>
      <c r="B70" s="5">
        <v>45317</v>
      </c>
      <c r="C70" s="6">
        <v>22.4</v>
      </c>
      <c r="D70" s="7">
        <v>-1.4</v>
      </c>
      <c r="E70" s="7">
        <v>5.0199999999999996</v>
      </c>
      <c r="F70" s="7">
        <v>0.04</v>
      </c>
      <c r="G70" s="7">
        <v>0.04</v>
      </c>
      <c r="H70" s="7">
        <v>34.29</v>
      </c>
      <c r="I70" s="7">
        <v>22.26</v>
      </c>
      <c r="J70" s="7">
        <v>22.92</v>
      </c>
      <c r="K70" s="4" t="s">
        <v>165</v>
      </c>
      <c r="L70" s="8">
        <f t="shared" si="0"/>
        <v>-1.3999999999999999E-2</v>
      </c>
      <c r="M70" s="9">
        <f t="shared" si="1"/>
        <v>22.718052738336713</v>
      </c>
      <c r="N70" s="10">
        <f>VLOOKUP(A70,Total_de_acoes!A:B,2,0)</f>
        <v>734632705</v>
      </c>
      <c r="O70" s="11">
        <f t="shared" si="2"/>
        <v>-233651943.49695757</v>
      </c>
      <c r="P70" s="8" t="str">
        <f t="shared" si="3"/>
        <v>Desceu</v>
      </c>
      <c r="Q70" s="8" t="str">
        <f>VLOOKUP(A70,Ticker!A:B,2,0)</f>
        <v>Embraer</v>
      </c>
      <c r="R70" s="8" t="str">
        <f>VLOOKUP(Q70,ChatGPT!A:B,2,0)</f>
        <v>Aeroespacial</v>
      </c>
      <c r="S70" s="8">
        <f>VLOOKUP(Q70,ChatGPT!A:C,3,0)</f>
        <v>54</v>
      </c>
      <c r="T70" s="8" t="str">
        <f t="shared" si="4"/>
        <v>Entre 50 e 100 anos</v>
      </c>
      <c r="U70" s="8">
        <f t="shared" si="5"/>
        <v>5.0199999999999995E-2</v>
      </c>
      <c r="V70" s="9">
        <f t="shared" si="6"/>
        <v>21.329270615120926</v>
      </c>
      <c r="W70" s="11">
        <f t="shared" si="7"/>
        <v>786592824.33669925</v>
      </c>
      <c r="X70" s="8" t="str">
        <f t="shared" si="8"/>
        <v>Subiu</v>
      </c>
      <c r="Y70" s="8">
        <f t="shared" si="9"/>
        <v>4.0000000000000002E-4</v>
      </c>
      <c r="Z70" s="9">
        <f t="shared" si="10"/>
        <v>22.391043582566972</v>
      </c>
      <c r="AA70" s="11">
        <f t="shared" si="11"/>
        <v>6579677.1659332905</v>
      </c>
      <c r="AB70" s="8" t="str">
        <f t="shared" si="12"/>
        <v>Subiu</v>
      </c>
      <c r="AC70" s="8">
        <f t="shared" si="13"/>
        <v>4.0000000000000002E-4</v>
      </c>
      <c r="AD70" s="9">
        <f t="shared" si="14"/>
        <v>22.391043582566972</v>
      </c>
      <c r="AE70" s="11">
        <f t="shared" si="15"/>
        <v>6579677.1659332905</v>
      </c>
      <c r="AF70" s="8" t="str">
        <f t="shared" si="16"/>
        <v>Subiu</v>
      </c>
      <c r="AG70" s="8">
        <f t="shared" si="17"/>
        <v>0.34289999999999998</v>
      </c>
      <c r="AH70" s="9">
        <f t="shared" si="18"/>
        <v>16.680318713232555</v>
      </c>
      <c r="AI70" s="11">
        <f t="shared" si="19"/>
        <v>4201864935.4358473</v>
      </c>
      <c r="AJ70" s="8" t="str">
        <f t="shared" si="20"/>
        <v>Subiu</v>
      </c>
    </row>
    <row r="71" spans="1:36" ht="12.75">
      <c r="A71" s="12" t="s">
        <v>166</v>
      </c>
      <c r="B71" s="13">
        <v>45317</v>
      </c>
      <c r="C71" s="14">
        <v>15.97</v>
      </c>
      <c r="D71" s="15">
        <v>-1.41</v>
      </c>
      <c r="E71" s="15">
        <v>-7.37</v>
      </c>
      <c r="F71" s="15">
        <v>-5.45</v>
      </c>
      <c r="G71" s="15">
        <v>-5.45</v>
      </c>
      <c r="H71" s="15">
        <v>23.51</v>
      </c>
      <c r="I71" s="15">
        <v>15.84</v>
      </c>
      <c r="J71" s="15">
        <v>16.43</v>
      </c>
      <c r="K71" s="12" t="s">
        <v>167</v>
      </c>
      <c r="L71" s="8">
        <f t="shared" si="0"/>
        <v>-1.41E-2</v>
      </c>
      <c r="M71" s="9">
        <f t="shared" si="1"/>
        <v>16.198397403387769</v>
      </c>
      <c r="N71" s="10">
        <f>VLOOKUP(A71,Total_de_acoes!A:B,2,0)</f>
        <v>846244302</v>
      </c>
      <c r="O71" s="11">
        <f t="shared" si="2"/>
        <v>-193280001.20849475</v>
      </c>
      <c r="P71" s="8" t="str">
        <f t="shared" si="3"/>
        <v>Desceu</v>
      </c>
      <c r="Q71" s="8" t="str">
        <f>VLOOKUP(A71,Ticker!A:B,2,0)</f>
        <v>Natura</v>
      </c>
      <c r="R71" s="8" t="str">
        <f>VLOOKUP(Q71,ChatGPT!A:B,2,0)</f>
        <v>Cosméticos</v>
      </c>
      <c r="S71" s="8">
        <f>VLOOKUP(Q71,ChatGPT!A:C,3,0)</f>
        <v>54</v>
      </c>
      <c r="T71" s="8" t="str">
        <f t="shared" si="4"/>
        <v>Entre 50 e 100 anos</v>
      </c>
      <c r="U71" s="8">
        <f t="shared" si="5"/>
        <v>-7.3700000000000002E-2</v>
      </c>
      <c r="V71" s="9">
        <f t="shared" si="6"/>
        <v>17.240634783547446</v>
      </c>
      <c r="W71" s="11">
        <f t="shared" si="7"/>
        <v>-1075267445.5000286</v>
      </c>
      <c r="X71" s="8" t="str">
        <f t="shared" si="8"/>
        <v>Desceu</v>
      </c>
      <c r="Y71" s="8">
        <f t="shared" si="9"/>
        <v>-5.45E-2</v>
      </c>
      <c r="Z71" s="9">
        <f t="shared" si="10"/>
        <v>16.890534108937072</v>
      </c>
      <c r="AA71" s="11">
        <f t="shared" si="11"/>
        <v>-778996744.48464346</v>
      </c>
      <c r="AB71" s="8" t="str">
        <f t="shared" si="12"/>
        <v>Desceu</v>
      </c>
      <c r="AC71" s="8">
        <f t="shared" si="13"/>
        <v>-5.45E-2</v>
      </c>
      <c r="AD71" s="9">
        <f t="shared" si="14"/>
        <v>16.890534108937072</v>
      </c>
      <c r="AE71" s="11">
        <f t="shared" si="15"/>
        <v>-778996744.48464346</v>
      </c>
      <c r="AF71" s="8" t="str">
        <f t="shared" si="16"/>
        <v>Desceu</v>
      </c>
      <c r="AG71" s="8">
        <f t="shared" si="17"/>
        <v>0.2351</v>
      </c>
      <c r="AH71" s="9">
        <f t="shared" si="18"/>
        <v>12.930127115213343</v>
      </c>
      <c r="AI71" s="11">
        <f t="shared" si="19"/>
        <v>2572475107.5550113</v>
      </c>
      <c r="AJ71" s="8" t="str">
        <f t="shared" si="20"/>
        <v>Subiu</v>
      </c>
    </row>
    <row r="72" spans="1:36" ht="12.75">
      <c r="A72" s="4" t="s">
        <v>168</v>
      </c>
      <c r="B72" s="5">
        <v>45317</v>
      </c>
      <c r="C72" s="6">
        <v>13.8</v>
      </c>
      <c r="D72" s="7">
        <v>-1.42</v>
      </c>
      <c r="E72" s="7">
        <v>-3.5</v>
      </c>
      <c r="F72" s="7">
        <v>2</v>
      </c>
      <c r="G72" s="7">
        <v>2</v>
      </c>
      <c r="H72" s="7">
        <v>-34.020000000000003</v>
      </c>
      <c r="I72" s="7">
        <v>13.63</v>
      </c>
      <c r="J72" s="7">
        <v>14</v>
      </c>
      <c r="K72" s="4" t="s">
        <v>169</v>
      </c>
      <c r="L72" s="8">
        <f t="shared" si="0"/>
        <v>-1.4199999999999999E-2</v>
      </c>
      <c r="M72" s="9">
        <f t="shared" si="1"/>
        <v>13.998782714546561</v>
      </c>
      <c r="N72" s="10">
        <f>VLOOKUP(A72,Total_de_acoes!A:B,2,0)</f>
        <v>1349217892</v>
      </c>
      <c r="O72" s="11">
        <f t="shared" si="2"/>
        <v>-268201195.08654764</v>
      </c>
      <c r="P72" s="8" t="str">
        <f t="shared" si="3"/>
        <v>Desceu</v>
      </c>
      <c r="Q72" s="8" t="str">
        <f>VLOOKUP(A72,Ticker!A:B,2,0)</f>
        <v>Assaí</v>
      </c>
      <c r="R72" s="8" t="str">
        <f>VLOOKUP(Q72,ChatGPT!A:B,2,0)</f>
        <v>Varejo</v>
      </c>
      <c r="S72" s="8">
        <f>VLOOKUP(Q72,ChatGPT!A:C,3,0)</f>
        <v>6</v>
      </c>
      <c r="T72" s="8" t="str">
        <f t="shared" si="4"/>
        <v>Menos de 50 anos</v>
      </c>
      <c r="U72" s="8">
        <f t="shared" si="5"/>
        <v>-3.5000000000000003E-2</v>
      </c>
      <c r="V72" s="9">
        <f t="shared" si="6"/>
        <v>14.300518134715027</v>
      </c>
      <c r="W72" s="11">
        <f t="shared" si="7"/>
        <v>-675308022.62797976</v>
      </c>
      <c r="X72" s="8" t="str">
        <f t="shared" si="8"/>
        <v>Desceu</v>
      </c>
      <c r="Y72" s="8">
        <f t="shared" si="9"/>
        <v>0.02</v>
      </c>
      <c r="Z72" s="9">
        <f t="shared" si="10"/>
        <v>13.529411764705882</v>
      </c>
      <c r="AA72" s="11">
        <f t="shared" si="11"/>
        <v>365082488.42353052</v>
      </c>
      <c r="AB72" s="8" t="str">
        <f t="shared" si="12"/>
        <v>Subiu</v>
      </c>
      <c r="AC72" s="8">
        <f t="shared" si="13"/>
        <v>0.02</v>
      </c>
      <c r="AD72" s="9">
        <f t="shared" si="14"/>
        <v>13.529411764705882</v>
      </c>
      <c r="AE72" s="11">
        <f t="shared" si="15"/>
        <v>365082488.42353052</v>
      </c>
      <c r="AF72" s="8" t="str">
        <f t="shared" si="16"/>
        <v>Subiu</v>
      </c>
      <c r="AG72" s="8">
        <f t="shared" si="17"/>
        <v>-0.34020000000000006</v>
      </c>
      <c r="AH72" s="9">
        <f t="shared" si="18"/>
        <v>20.915428917853898</v>
      </c>
      <c r="AI72" s="11">
        <f t="shared" si="19"/>
        <v>-9600264005.2226772</v>
      </c>
      <c r="AJ72" s="8" t="str">
        <f t="shared" si="20"/>
        <v>Desceu</v>
      </c>
    </row>
    <row r="73" spans="1:36" ht="12.75">
      <c r="A73" s="12" t="s">
        <v>170</v>
      </c>
      <c r="B73" s="13">
        <v>45317</v>
      </c>
      <c r="C73" s="14">
        <v>13.22</v>
      </c>
      <c r="D73" s="15">
        <v>-1.56</v>
      </c>
      <c r="E73" s="15">
        <v>-4.13</v>
      </c>
      <c r="F73" s="15">
        <v>-8.58</v>
      </c>
      <c r="G73" s="15">
        <v>-8.58</v>
      </c>
      <c r="H73" s="15">
        <v>3.88</v>
      </c>
      <c r="I73" s="15">
        <v>13.18</v>
      </c>
      <c r="J73" s="15">
        <v>13.42</v>
      </c>
      <c r="K73" s="12" t="s">
        <v>171</v>
      </c>
      <c r="L73" s="8">
        <f t="shared" si="0"/>
        <v>-1.5600000000000001E-2</v>
      </c>
      <c r="M73" s="9">
        <f t="shared" si="1"/>
        <v>13.429500203169443</v>
      </c>
      <c r="N73" s="10">
        <f>VLOOKUP(A73,Total_de_acoes!A:B,2,0)</f>
        <v>5602790110</v>
      </c>
      <c r="O73" s="11">
        <f t="shared" si="2"/>
        <v>-1173785666.3607426</v>
      </c>
      <c r="P73" s="8" t="str">
        <f t="shared" si="3"/>
        <v>Desceu</v>
      </c>
      <c r="Q73" s="8" t="str">
        <f>VLOOKUP(A73,Ticker!A:B,2,0)</f>
        <v>B3</v>
      </c>
      <c r="R73" s="8" t="str">
        <f>VLOOKUP(Q73,ChatGPT!A:B,2,0)</f>
        <v>Bolsa de Valores</v>
      </c>
      <c r="S73" s="8">
        <f>VLOOKUP(Q73,ChatGPT!A:C,3,0)</f>
        <v>20</v>
      </c>
      <c r="T73" s="8" t="str">
        <f t="shared" si="4"/>
        <v>Menos de 50 anos</v>
      </c>
      <c r="U73" s="8">
        <f t="shared" si="5"/>
        <v>-4.1299999999999996E-2</v>
      </c>
      <c r="V73" s="9">
        <f t="shared" si="6"/>
        <v>13.789506623552729</v>
      </c>
      <c r="W73" s="11">
        <f t="shared" si="7"/>
        <v>-3190826078.0207186</v>
      </c>
      <c r="X73" s="8" t="str">
        <f t="shared" si="8"/>
        <v>Desceu</v>
      </c>
      <c r="Y73" s="8">
        <f t="shared" si="9"/>
        <v>-8.5800000000000001E-2</v>
      </c>
      <c r="Z73" s="9">
        <f t="shared" si="10"/>
        <v>14.460730693502516</v>
      </c>
      <c r="AA73" s="11">
        <f t="shared" si="11"/>
        <v>-6951553658.7293329</v>
      </c>
      <c r="AB73" s="8" t="str">
        <f t="shared" si="12"/>
        <v>Desceu</v>
      </c>
      <c r="AC73" s="8">
        <f t="shared" si="13"/>
        <v>-8.5800000000000001E-2</v>
      </c>
      <c r="AD73" s="9">
        <f t="shared" si="14"/>
        <v>14.460730693502516</v>
      </c>
      <c r="AE73" s="11">
        <f t="shared" si="15"/>
        <v>-6951553658.7293329</v>
      </c>
      <c r="AF73" s="8" t="str">
        <f t="shared" si="16"/>
        <v>Desceu</v>
      </c>
      <c r="AG73" s="8">
        <f t="shared" si="17"/>
        <v>3.8800000000000001E-2</v>
      </c>
      <c r="AH73" s="9">
        <f t="shared" si="18"/>
        <v>12.726222564497498</v>
      </c>
      <c r="AI73" s="11">
        <f t="shared" si="19"/>
        <v>2766531332.1745872</v>
      </c>
      <c r="AJ73" s="8" t="str">
        <f t="shared" si="20"/>
        <v>Subiu</v>
      </c>
    </row>
    <row r="74" spans="1:36" ht="12.75">
      <c r="A74" s="4" t="s">
        <v>172</v>
      </c>
      <c r="B74" s="5">
        <v>45317</v>
      </c>
      <c r="C74" s="6">
        <v>31.08</v>
      </c>
      <c r="D74" s="7">
        <v>-1.61</v>
      </c>
      <c r="E74" s="7">
        <v>-5.27</v>
      </c>
      <c r="F74" s="7">
        <v>-13.06</v>
      </c>
      <c r="G74" s="7">
        <v>-13.06</v>
      </c>
      <c r="H74" s="7">
        <v>-27.52</v>
      </c>
      <c r="I74" s="7">
        <v>30.91</v>
      </c>
      <c r="J74" s="7">
        <v>31.72</v>
      </c>
      <c r="K74" s="4" t="s">
        <v>173</v>
      </c>
      <c r="L74" s="8">
        <f t="shared" si="0"/>
        <v>-1.61E-2</v>
      </c>
      <c r="M74" s="9">
        <f t="shared" si="1"/>
        <v>31.588576074804347</v>
      </c>
      <c r="N74" s="10">
        <f>VLOOKUP(A74,Total_de_acoes!A:B,2,0)</f>
        <v>409490388</v>
      </c>
      <c r="O74" s="11">
        <f t="shared" si="2"/>
        <v>-208257014.19914994</v>
      </c>
      <c r="P74" s="8" t="str">
        <f t="shared" si="3"/>
        <v>Desceu</v>
      </c>
      <c r="Q74" s="8" t="str">
        <f>VLOOKUP(A74,Ticker!A:B,2,0)</f>
        <v>Hypera</v>
      </c>
      <c r="R74" s="8" t="str">
        <f>VLOOKUP(Q74,ChatGPT!A:B,2,0)</f>
        <v>Farmacêutico</v>
      </c>
      <c r="S74" s="8">
        <f>VLOOKUP(Q74,ChatGPT!A:C,3,0)</f>
        <v>21</v>
      </c>
      <c r="T74" s="8" t="str">
        <f t="shared" si="4"/>
        <v>Menos de 50 anos</v>
      </c>
      <c r="U74" s="8">
        <f t="shared" si="5"/>
        <v>-5.2699999999999997E-2</v>
      </c>
      <c r="V74" s="9">
        <f t="shared" si="6"/>
        <v>32.809036208170589</v>
      </c>
      <c r="W74" s="11">
        <f t="shared" si="7"/>
        <v>-708023707.74982405</v>
      </c>
      <c r="X74" s="8" t="str">
        <f t="shared" si="8"/>
        <v>Desceu</v>
      </c>
      <c r="Y74" s="8">
        <f t="shared" si="9"/>
        <v>-0.13059999999999999</v>
      </c>
      <c r="Z74" s="9">
        <f t="shared" si="10"/>
        <v>35.748792270531403</v>
      </c>
      <c r="AA74" s="11">
        <f t="shared" si="11"/>
        <v>-1911825558.351306</v>
      </c>
      <c r="AB74" s="8" t="str">
        <f t="shared" si="12"/>
        <v>Desceu</v>
      </c>
      <c r="AC74" s="8">
        <f t="shared" si="13"/>
        <v>-0.13059999999999999</v>
      </c>
      <c r="AD74" s="9">
        <f t="shared" si="14"/>
        <v>35.748792270531403</v>
      </c>
      <c r="AE74" s="11">
        <f t="shared" si="15"/>
        <v>-1911825558.351306</v>
      </c>
      <c r="AF74" s="8" t="str">
        <f t="shared" si="16"/>
        <v>Desceu</v>
      </c>
      <c r="AG74" s="8">
        <f t="shared" si="17"/>
        <v>-0.2752</v>
      </c>
      <c r="AH74" s="9">
        <f t="shared" si="18"/>
        <v>42.880794701986751</v>
      </c>
      <c r="AI74" s="11">
        <f t="shared" si="19"/>
        <v>-4832312001.2249002</v>
      </c>
      <c r="AJ74" s="8" t="str">
        <f t="shared" si="20"/>
        <v>Desceu</v>
      </c>
    </row>
    <row r="75" spans="1:36" ht="12.75">
      <c r="A75" s="12" t="s">
        <v>174</v>
      </c>
      <c r="B75" s="13">
        <v>45317</v>
      </c>
      <c r="C75" s="14">
        <v>28.2</v>
      </c>
      <c r="D75" s="15">
        <v>-1.94</v>
      </c>
      <c r="E75" s="15">
        <v>0.36</v>
      </c>
      <c r="F75" s="15">
        <v>-3.79</v>
      </c>
      <c r="G75" s="15">
        <v>-3.79</v>
      </c>
      <c r="H75" s="15">
        <v>17.100000000000001</v>
      </c>
      <c r="I75" s="15">
        <v>28.13</v>
      </c>
      <c r="J75" s="15">
        <v>28.97</v>
      </c>
      <c r="K75" s="12" t="s">
        <v>175</v>
      </c>
      <c r="L75" s="8">
        <f t="shared" si="0"/>
        <v>-1.9400000000000001E-2</v>
      </c>
      <c r="M75" s="9">
        <f t="shared" si="1"/>
        <v>28.757903324495206</v>
      </c>
      <c r="N75" s="10">
        <f>VLOOKUP(A75,Total_de_acoes!A:B,2,0)</f>
        <v>142377330</v>
      </c>
      <c r="O75" s="11">
        <f t="shared" si="2"/>
        <v>-79432785.73975119</v>
      </c>
      <c r="P75" s="8" t="str">
        <f t="shared" si="3"/>
        <v>Desceu</v>
      </c>
      <c r="Q75" s="8" t="str">
        <f>VLOOKUP(A75,Ticker!A:B,2,0)</f>
        <v>São Martinho</v>
      </c>
      <c r="R75" s="8" t="str">
        <f>VLOOKUP(Q75,ChatGPT!A:B,2,0)</f>
        <v>Açúcar e Etanol</v>
      </c>
      <c r="S75" s="8">
        <f>VLOOKUP(Q75,ChatGPT!A:C,3,0)</f>
        <v>90</v>
      </c>
      <c r="T75" s="8" t="str">
        <f t="shared" si="4"/>
        <v>Entre 50 e 100 anos</v>
      </c>
      <c r="U75" s="8">
        <f t="shared" si="5"/>
        <v>3.5999999999999999E-3</v>
      </c>
      <c r="V75" s="9">
        <f t="shared" si="6"/>
        <v>28.098844161020324</v>
      </c>
      <c r="W75" s="11">
        <f t="shared" si="7"/>
        <v>14402298.267836107</v>
      </c>
      <c r="X75" s="8" t="str">
        <f t="shared" si="8"/>
        <v>Subiu</v>
      </c>
      <c r="Y75" s="8">
        <f t="shared" si="9"/>
        <v>-3.7900000000000003E-2</v>
      </c>
      <c r="Z75" s="9">
        <f t="shared" si="10"/>
        <v>29.310882444652325</v>
      </c>
      <c r="AA75" s="11">
        <f t="shared" si="11"/>
        <v>-158164476.41347092</v>
      </c>
      <c r="AB75" s="8" t="str">
        <f t="shared" si="12"/>
        <v>Desceu</v>
      </c>
      <c r="AC75" s="8">
        <f t="shared" si="13"/>
        <v>-3.7900000000000003E-2</v>
      </c>
      <c r="AD75" s="9">
        <f t="shared" si="14"/>
        <v>29.310882444652325</v>
      </c>
      <c r="AE75" s="11">
        <f t="shared" si="15"/>
        <v>-158164476.41347092</v>
      </c>
      <c r="AF75" s="8" t="str">
        <f t="shared" si="16"/>
        <v>Desceu</v>
      </c>
      <c r="AG75" s="8">
        <f t="shared" si="17"/>
        <v>0.17100000000000001</v>
      </c>
      <c r="AH75" s="9">
        <f t="shared" si="18"/>
        <v>24.08198121263877</v>
      </c>
      <c r="AI75" s="11">
        <f t="shared" si="19"/>
        <v>586312519.83432961</v>
      </c>
      <c r="AJ75" s="8" t="str">
        <f t="shared" si="20"/>
        <v>Subiu</v>
      </c>
    </row>
    <row r="76" spans="1:36" ht="12.75">
      <c r="A76" s="4" t="s">
        <v>176</v>
      </c>
      <c r="B76" s="5">
        <v>45317</v>
      </c>
      <c r="C76" s="6">
        <v>3.93</v>
      </c>
      <c r="D76" s="7">
        <v>-1.99</v>
      </c>
      <c r="E76" s="7">
        <v>-2.2400000000000002</v>
      </c>
      <c r="F76" s="7">
        <v>-11.69</v>
      </c>
      <c r="G76" s="7">
        <v>-11.69</v>
      </c>
      <c r="H76" s="7">
        <v>-11.49</v>
      </c>
      <c r="I76" s="7">
        <v>3.89</v>
      </c>
      <c r="J76" s="7">
        <v>4.0599999999999996</v>
      </c>
      <c r="K76" s="4" t="s">
        <v>177</v>
      </c>
      <c r="L76" s="8">
        <f t="shared" si="0"/>
        <v>-1.9900000000000001E-2</v>
      </c>
      <c r="M76" s="9">
        <f t="shared" si="1"/>
        <v>4.0097949188858282</v>
      </c>
      <c r="N76" s="10">
        <f>VLOOKUP(A76,Total_de_acoes!A:B,2,0)</f>
        <v>4394332306</v>
      </c>
      <c r="O76" s="11">
        <f t="shared" si="2"/>
        <v>-350645389.91464359</v>
      </c>
      <c r="P76" s="8" t="str">
        <f t="shared" si="3"/>
        <v>Desceu</v>
      </c>
      <c r="Q76" s="8" t="str">
        <f>VLOOKUP(A76,Ticker!A:B,2,0)</f>
        <v>Hapvida</v>
      </c>
      <c r="R76" s="8" t="str">
        <f>VLOOKUP(Q76,ChatGPT!A:B,2,0)</f>
        <v>Saúde</v>
      </c>
      <c r="S76" s="8">
        <f>VLOOKUP(Q76,ChatGPT!A:C,3,0)</f>
        <v>44</v>
      </c>
      <c r="T76" s="8" t="str">
        <f t="shared" si="4"/>
        <v>Menos de 50 anos</v>
      </c>
      <c r="U76" s="8">
        <f t="shared" si="5"/>
        <v>-2.2400000000000003E-2</v>
      </c>
      <c r="V76" s="9">
        <f t="shared" si="6"/>
        <v>4.0200490998363341</v>
      </c>
      <c r="W76" s="11">
        <f t="shared" si="7"/>
        <v>-395705668.5370214</v>
      </c>
      <c r="X76" s="8" t="str">
        <f t="shared" si="8"/>
        <v>Desceu</v>
      </c>
      <c r="Y76" s="8">
        <f t="shared" si="9"/>
        <v>-0.11689999999999999</v>
      </c>
      <c r="Z76" s="9">
        <f t="shared" si="10"/>
        <v>4.4502321367908504</v>
      </c>
      <c r="AA76" s="11">
        <f t="shared" si="11"/>
        <v>-2286072885.3194442</v>
      </c>
      <c r="AB76" s="8" t="str">
        <f t="shared" si="12"/>
        <v>Desceu</v>
      </c>
      <c r="AC76" s="8">
        <f t="shared" si="13"/>
        <v>-0.11689999999999999</v>
      </c>
      <c r="AD76" s="9">
        <f t="shared" si="14"/>
        <v>4.4502321367908504</v>
      </c>
      <c r="AE76" s="11">
        <f t="shared" si="15"/>
        <v>-2286072885.3194442</v>
      </c>
      <c r="AF76" s="8" t="str">
        <f t="shared" si="16"/>
        <v>Desceu</v>
      </c>
      <c r="AG76" s="8">
        <f t="shared" si="17"/>
        <v>-0.1149</v>
      </c>
      <c r="AH76" s="9">
        <f t="shared" si="18"/>
        <v>4.4401762512710432</v>
      </c>
      <c r="AI76" s="11">
        <f t="shared" si="19"/>
        <v>-2241883982.7143178</v>
      </c>
      <c r="AJ76" s="8" t="str">
        <f t="shared" si="20"/>
        <v>Desceu</v>
      </c>
    </row>
    <row r="77" spans="1:36" ht="12.75">
      <c r="A77" s="12" t="s">
        <v>178</v>
      </c>
      <c r="B77" s="13">
        <v>45317</v>
      </c>
      <c r="C77" s="14">
        <v>15.78</v>
      </c>
      <c r="D77" s="15">
        <v>-2.29</v>
      </c>
      <c r="E77" s="15">
        <v>-5.62</v>
      </c>
      <c r="F77" s="15">
        <v>-9.41</v>
      </c>
      <c r="G77" s="15">
        <v>-9.41</v>
      </c>
      <c r="H77" s="15">
        <v>-24.94</v>
      </c>
      <c r="I77" s="15">
        <v>15.7</v>
      </c>
      <c r="J77" s="15">
        <v>16.23</v>
      </c>
      <c r="K77" s="12" t="s">
        <v>179</v>
      </c>
      <c r="L77" s="8">
        <f t="shared" si="0"/>
        <v>-2.29E-2</v>
      </c>
      <c r="M77" s="9">
        <f t="shared" si="1"/>
        <v>16.149831132944428</v>
      </c>
      <c r="N77" s="10">
        <f>VLOOKUP(A77,Total_de_acoes!A:B,2,0)</f>
        <v>951329770</v>
      </c>
      <c r="O77" s="11">
        <f t="shared" si="2"/>
        <v>-351831366.6428625</v>
      </c>
      <c r="P77" s="8" t="str">
        <f t="shared" si="3"/>
        <v>Desceu</v>
      </c>
      <c r="Q77" s="8" t="str">
        <f>VLOOKUP(A77,Ticker!A:B,2,0)</f>
        <v>Lojas Renner</v>
      </c>
      <c r="R77" s="8" t="str">
        <f>VLOOKUP(Q77,ChatGPT!A:B,2,0)</f>
        <v>Moda</v>
      </c>
      <c r="S77" s="8">
        <f>VLOOKUP(Q77,ChatGPT!A:C,3,0)</f>
        <v>59</v>
      </c>
      <c r="T77" s="8" t="str">
        <f t="shared" si="4"/>
        <v>Entre 50 e 100 anos</v>
      </c>
      <c r="U77" s="8">
        <f t="shared" si="5"/>
        <v>-5.62E-2</v>
      </c>
      <c r="V77" s="9">
        <f t="shared" si="6"/>
        <v>16.719643992371264</v>
      </c>
      <c r="W77" s="11">
        <f t="shared" si="7"/>
        <v>-893911303.14443684</v>
      </c>
      <c r="X77" s="8" t="str">
        <f t="shared" si="8"/>
        <v>Desceu</v>
      </c>
      <c r="Y77" s="8">
        <f t="shared" si="9"/>
        <v>-9.4100000000000003E-2</v>
      </c>
      <c r="Z77" s="9">
        <f t="shared" si="10"/>
        <v>17.419141185561319</v>
      </c>
      <c r="AA77" s="11">
        <f t="shared" si="11"/>
        <v>-1559363807.0575776</v>
      </c>
      <c r="AB77" s="8" t="str">
        <f t="shared" si="12"/>
        <v>Desceu</v>
      </c>
      <c r="AC77" s="8">
        <f t="shared" si="13"/>
        <v>-9.4100000000000003E-2</v>
      </c>
      <c r="AD77" s="9">
        <f t="shared" si="14"/>
        <v>17.419141185561319</v>
      </c>
      <c r="AE77" s="11">
        <f t="shared" si="15"/>
        <v>-1559363807.0575776</v>
      </c>
      <c r="AF77" s="8" t="str">
        <f t="shared" si="16"/>
        <v>Desceu</v>
      </c>
      <c r="AG77" s="8">
        <f t="shared" si="17"/>
        <v>-0.24940000000000001</v>
      </c>
      <c r="AH77" s="9">
        <f t="shared" si="18"/>
        <v>21.023181454836131</v>
      </c>
      <c r="AI77" s="11">
        <f t="shared" si="19"/>
        <v>-4987994607.4975224</v>
      </c>
      <c r="AJ77" s="8" t="str">
        <f t="shared" si="20"/>
        <v>Desceu</v>
      </c>
    </row>
    <row r="78" spans="1:36" ht="12.75">
      <c r="A78" s="4" t="s">
        <v>180</v>
      </c>
      <c r="B78" s="5">
        <v>45317</v>
      </c>
      <c r="C78" s="6">
        <v>10.71</v>
      </c>
      <c r="D78" s="7">
        <v>-2.4500000000000002</v>
      </c>
      <c r="E78" s="7">
        <v>-9.4700000000000006</v>
      </c>
      <c r="F78" s="7">
        <v>-13.98</v>
      </c>
      <c r="G78" s="7">
        <v>-13.98</v>
      </c>
      <c r="H78" s="7">
        <v>-32.72</v>
      </c>
      <c r="I78" s="7">
        <v>10.7</v>
      </c>
      <c r="J78" s="7">
        <v>11.08</v>
      </c>
      <c r="K78" s="4" t="s">
        <v>181</v>
      </c>
      <c r="L78" s="8">
        <f t="shared" si="0"/>
        <v>-2.4500000000000001E-2</v>
      </c>
      <c r="M78" s="9">
        <f t="shared" si="1"/>
        <v>10.978985135827781</v>
      </c>
      <c r="N78" s="10">
        <f>VLOOKUP(A78,Total_de_acoes!A:B,2,0)</f>
        <v>533990587</v>
      </c>
      <c r="O78" s="11">
        <f t="shared" si="2"/>
        <v>-143635530.57495093</v>
      </c>
      <c r="P78" s="8" t="str">
        <f t="shared" si="3"/>
        <v>Desceu</v>
      </c>
      <c r="Q78" s="8" t="str">
        <f>VLOOKUP(A78,Ticker!A:B,2,0)</f>
        <v>Carrefour Brasil</v>
      </c>
      <c r="R78" s="8" t="str">
        <f>VLOOKUP(Q78,ChatGPT!A:B,2,0)</f>
        <v>Varejo</v>
      </c>
      <c r="S78" s="8">
        <f>VLOOKUP(Q78,ChatGPT!A:C,3,0)</f>
        <v>46</v>
      </c>
      <c r="T78" s="8" t="str">
        <f t="shared" si="4"/>
        <v>Menos de 50 anos</v>
      </c>
      <c r="U78" s="8">
        <f t="shared" si="5"/>
        <v>-9.4700000000000006E-2</v>
      </c>
      <c r="V78" s="9">
        <f t="shared" si="6"/>
        <v>11.830332486468574</v>
      </c>
      <c r="W78" s="11">
        <f t="shared" si="7"/>
        <v>-598247002.08452296</v>
      </c>
      <c r="X78" s="8" t="str">
        <f t="shared" si="8"/>
        <v>Desceu</v>
      </c>
      <c r="Y78" s="8">
        <f t="shared" si="9"/>
        <v>-0.13980000000000001</v>
      </c>
      <c r="Z78" s="9">
        <f t="shared" si="10"/>
        <v>12.450592885375496</v>
      </c>
      <c r="AA78" s="11">
        <f t="shared" si="11"/>
        <v>-929460216.58968437</v>
      </c>
      <c r="AB78" s="8" t="str">
        <f t="shared" si="12"/>
        <v>Desceu</v>
      </c>
      <c r="AC78" s="8">
        <f t="shared" si="13"/>
        <v>-0.13980000000000001</v>
      </c>
      <c r="AD78" s="9">
        <f t="shared" si="14"/>
        <v>12.450592885375496</v>
      </c>
      <c r="AE78" s="11">
        <f t="shared" si="15"/>
        <v>-929460216.58968437</v>
      </c>
      <c r="AF78" s="8" t="str">
        <f t="shared" si="16"/>
        <v>Desceu</v>
      </c>
      <c r="AG78" s="8">
        <f t="shared" si="17"/>
        <v>-0.32719999999999999</v>
      </c>
      <c r="AH78" s="9">
        <f t="shared" si="18"/>
        <v>15.918549346016647</v>
      </c>
      <c r="AI78" s="11">
        <f t="shared" si="19"/>
        <v>-2781316322.6978951</v>
      </c>
      <c r="AJ78" s="8" t="str">
        <f t="shared" si="20"/>
        <v>Desceu</v>
      </c>
    </row>
    <row r="79" spans="1:36" ht="12.75">
      <c r="A79" s="12" t="s">
        <v>182</v>
      </c>
      <c r="B79" s="13">
        <v>45317</v>
      </c>
      <c r="C79" s="14">
        <v>8.6999999999999993</v>
      </c>
      <c r="D79" s="15">
        <v>-2.46</v>
      </c>
      <c r="E79" s="15">
        <v>-6.95</v>
      </c>
      <c r="F79" s="15">
        <v>-23.55</v>
      </c>
      <c r="G79" s="15">
        <v>-23.55</v>
      </c>
      <c r="H79" s="15">
        <v>-85.74</v>
      </c>
      <c r="I79" s="15">
        <v>8.67</v>
      </c>
      <c r="J79" s="15">
        <v>8.9499999999999993</v>
      </c>
      <c r="K79" s="12" t="s">
        <v>183</v>
      </c>
      <c r="L79" s="8">
        <f t="shared" si="0"/>
        <v>-2.46E-2</v>
      </c>
      <c r="M79" s="9">
        <f t="shared" si="1"/>
        <v>8.9194176748000817</v>
      </c>
      <c r="N79" s="10">
        <f>VLOOKUP(A79,Total_de_acoes!A:B,2,0)</f>
        <v>94843047</v>
      </c>
      <c r="O79" s="11">
        <f t="shared" si="2"/>
        <v>-20810240.843694936</v>
      </c>
      <c r="P79" s="8" t="str">
        <f t="shared" si="3"/>
        <v>Desceu</v>
      </c>
      <c r="Q79" s="8" t="str">
        <f>VLOOKUP(A79,Ticker!A:B,2,0)</f>
        <v>Casas Bahia</v>
      </c>
      <c r="R79" s="8" t="str">
        <f>VLOOKUP(Q79,ChatGPT!A:B,2,0)</f>
        <v>Varejo</v>
      </c>
      <c r="S79" s="8">
        <f>VLOOKUP(Q79,ChatGPT!A:C,3,0)</f>
        <v>70</v>
      </c>
      <c r="T79" s="8" t="str">
        <f t="shared" si="4"/>
        <v>Entre 50 e 100 anos</v>
      </c>
      <c r="U79" s="8">
        <f t="shared" si="5"/>
        <v>-6.9500000000000006E-2</v>
      </c>
      <c r="V79" s="9">
        <f t="shared" si="6"/>
        <v>9.3498119290703912</v>
      </c>
      <c r="W79" s="11">
        <f t="shared" si="7"/>
        <v>-61630143.329983845</v>
      </c>
      <c r="X79" s="8" t="str">
        <f t="shared" si="8"/>
        <v>Desceu</v>
      </c>
      <c r="Y79" s="8">
        <f t="shared" si="9"/>
        <v>-0.23550000000000001</v>
      </c>
      <c r="Z79" s="9">
        <f t="shared" si="10"/>
        <v>11.379986919555265</v>
      </c>
      <c r="AA79" s="11">
        <f t="shared" si="11"/>
        <v>-254178125.37076524</v>
      </c>
      <c r="AB79" s="8" t="str">
        <f t="shared" si="12"/>
        <v>Desceu</v>
      </c>
      <c r="AC79" s="8">
        <f t="shared" si="13"/>
        <v>-0.23550000000000001</v>
      </c>
      <c r="AD79" s="9">
        <f t="shared" si="14"/>
        <v>11.379986919555265</v>
      </c>
      <c r="AE79" s="11">
        <f t="shared" si="15"/>
        <v>-254178125.37076524</v>
      </c>
      <c r="AF79" s="8" t="str">
        <f t="shared" si="16"/>
        <v>Desceu</v>
      </c>
      <c r="AG79" s="8">
        <f t="shared" si="17"/>
        <v>-0.85739999999999994</v>
      </c>
      <c r="AH79" s="9">
        <f t="shared" si="18"/>
        <v>61.009817671809223</v>
      </c>
      <c r="AI79" s="11">
        <f t="shared" si="19"/>
        <v>-4961222496.0088329</v>
      </c>
      <c r="AJ79" s="8" t="str">
        <f t="shared" si="20"/>
        <v>Desceu</v>
      </c>
    </row>
    <row r="80" spans="1:36" ht="12.75">
      <c r="A80" s="4" t="s">
        <v>184</v>
      </c>
      <c r="B80" s="5">
        <v>45317</v>
      </c>
      <c r="C80" s="6">
        <v>56.24</v>
      </c>
      <c r="D80" s="7">
        <v>-3.63</v>
      </c>
      <c r="E80" s="7">
        <v>-6.41</v>
      </c>
      <c r="F80" s="7">
        <v>-11.57</v>
      </c>
      <c r="G80" s="7">
        <v>-11.57</v>
      </c>
      <c r="H80" s="7">
        <v>-2.77</v>
      </c>
      <c r="I80" s="7">
        <v>56.04</v>
      </c>
      <c r="J80" s="7">
        <v>58.9</v>
      </c>
      <c r="K80" s="4" t="s">
        <v>185</v>
      </c>
      <c r="L80" s="8">
        <f t="shared" si="0"/>
        <v>-3.6299999999999999E-2</v>
      </c>
      <c r="M80" s="9">
        <f t="shared" si="1"/>
        <v>58.358410293659851</v>
      </c>
      <c r="N80" s="10">
        <f>VLOOKUP(A80,Total_de_acoes!A:B,2,0)</f>
        <v>853202347</v>
      </c>
      <c r="O80" s="11">
        <f t="shared" si="2"/>
        <v>-1807432634.4595425</v>
      </c>
      <c r="P80" s="8" t="str">
        <f t="shared" si="3"/>
        <v>Desceu</v>
      </c>
      <c r="Q80" s="8" t="str">
        <f>VLOOKUP(A80,Ticker!A:B,2,0)</f>
        <v>Localiza</v>
      </c>
      <c r="R80" s="8" t="str">
        <f>VLOOKUP(Q80,ChatGPT!A:B,2,0)</f>
        <v>Aluguel de Carros</v>
      </c>
      <c r="S80" s="8">
        <f>VLOOKUP(Q80,ChatGPT!A:C,3,0)</f>
        <v>49</v>
      </c>
      <c r="T80" s="8" t="str">
        <f t="shared" si="4"/>
        <v>Menos de 50 anos</v>
      </c>
      <c r="U80" s="8">
        <f t="shared" si="5"/>
        <v>-6.4100000000000004E-2</v>
      </c>
      <c r="V80" s="9">
        <f t="shared" si="6"/>
        <v>60.09189015920505</v>
      </c>
      <c r="W80" s="11">
        <f t="shared" si="7"/>
        <v>-3286441724.2199507</v>
      </c>
      <c r="X80" s="8" t="str">
        <f t="shared" si="8"/>
        <v>Desceu</v>
      </c>
      <c r="Y80" s="8">
        <f t="shared" si="9"/>
        <v>-0.1157</v>
      </c>
      <c r="Z80" s="9">
        <f t="shared" si="10"/>
        <v>63.59832635983264</v>
      </c>
      <c r="AA80" s="11">
        <f t="shared" si="11"/>
        <v>-6278141320.2011738</v>
      </c>
      <c r="AB80" s="8" t="str">
        <f t="shared" si="12"/>
        <v>Desceu</v>
      </c>
      <c r="AC80" s="8">
        <f t="shared" si="13"/>
        <v>-0.1157</v>
      </c>
      <c r="AD80" s="9">
        <f t="shared" si="14"/>
        <v>63.59832635983264</v>
      </c>
      <c r="AE80" s="11">
        <f t="shared" si="15"/>
        <v>-6278141320.2011738</v>
      </c>
      <c r="AF80" s="8" t="str">
        <f t="shared" si="16"/>
        <v>Desceu</v>
      </c>
      <c r="AG80" s="8">
        <f t="shared" si="17"/>
        <v>-2.7699999999999999E-2</v>
      </c>
      <c r="AH80" s="9">
        <f t="shared" si="18"/>
        <v>57.842229764475981</v>
      </c>
      <c r="AI80" s="11">
        <f t="shared" si="19"/>
        <v>-1367026195.4841623</v>
      </c>
      <c r="AJ80" s="8" t="str">
        <f t="shared" si="20"/>
        <v>Desceu</v>
      </c>
    </row>
    <row r="81" spans="1:36" ht="12.75">
      <c r="A81" s="12" t="s">
        <v>186</v>
      </c>
      <c r="B81" s="13">
        <v>45317</v>
      </c>
      <c r="C81" s="14">
        <v>3.07</v>
      </c>
      <c r="D81" s="15">
        <v>-4.3600000000000003</v>
      </c>
      <c r="E81" s="15">
        <v>-5.54</v>
      </c>
      <c r="F81" s="15">
        <v>-12.29</v>
      </c>
      <c r="G81" s="15">
        <v>-12.29</v>
      </c>
      <c r="H81" s="15">
        <v>-36.83</v>
      </c>
      <c r="I81" s="15">
        <v>3.05</v>
      </c>
      <c r="J81" s="15">
        <v>3.23</v>
      </c>
      <c r="K81" s="12" t="s">
        <v>187</v>
      </c>
      <c r="L81" s="8">
        <f t="shared" si="0"/>
        <v>-4.36E-2</v>
      </c>
      <c r="M81" s="9">
        <f t="shared" si="1"/>
        <v>3.2099539941447093</v>
      </c>
      <c r="N81" s="10">
        <f>VLOOKUP(A81,Total_de_acoes!A:B,2,0)</f>
        <v>525582771</v>
      </c>
      <c r="O81" s="11">
        <f t="shared" si="2"/>
        <v>-73557408.055094168</v>
      </c>
      <c r="P81" s="8" t="str">
        <f t="shared" si="3"/>
        <v>Desceu</v>
      </c>
      <c r="Q81" s="8" t="str">
        <f>VLOOKUP(A81,Ticker!A:B,2,0)</f>
        <v>CVC</v>
      </c>
      <c r="R81" s="8" t="str">
        <f>VLOOKUP(Q81,ChatGPT!A:B,2,0)</f>
        <v>Turismo</v>
      </c>
      <c r="S81" s="8">
        <f>VLOOKUP(Q81,ChatGPT!A:C,3,0)</f>
        <v>48</v>
      </c>
      <c r="T81" s="8" t="str">
        <f t="shared" si="4"/>
        <v>Menos de 50 anos</v>
      </c>
      <c r="U81" s="8">
        <f t="shared" si="5"/>
        <v>-5.5399999999999998E-2</v>
      </c>
      <c r="V81" s="9">
        <f t="shared" si="6"/>
        <v>3.2500529324581833</v>
      </c>
      <c r="W81" s="11">
        <f t="shared" si="7"/>
        <v>-94632719.16804789</v>
      </c>
      <c r="X81" s="8" t="str">
        <f t="shared" si="8"/>
        <v>Desceu</v>
      </c>
      <c r="Y81" s="8">
        <f t="shared" si="9"/>
        <v>-0.1229</v>
      </c>
      <c r="Z81" s="9">
        <f t="shared" si="10"/>
        <v>3.5001710181279213</v>
      </c>
      <c r="AA81" s="11">
        <f t="shared" si="11"/>
        <v>-226090475.71156418</v>
      </c>
      <c r="AB81" s="8" t="str">
        <f t="shared" si="12"/>
        <v>Desceu</v>
      </c>
      <c r="AC81" s="8">
        <f t="shared" si="13"/>
        <v>-0.1229</v>
      </c>
      <c r="AD81" s="9">
        <f t="shared" si="14"/>
        <v>3.5001710181279213</v>
      </c>
      <c r="AE81" s="11">
        <f t="shared" si="15"/>
        <v>-226090475.71156418</v>
      </c>
      <c r="AF81" s="8" t="str">
        <f t="shared" si="16"/>
        <v>Desceu</v>
      </c>
      <c r="AG81" s="8">
        <f t="shared" si="17"/>
        <v>-0.36829999999999996</v>
      </c>
      <c r="AH81" s="9">
        <f t="shared" si="18"/>
        <v>4.859901852145005</v>
      </c>
      <c r="AI81" s="11">
        <f t="shared" si="19"/>
        <v>-940741575.26840413</v>
      </c>
      <c r="AJ81" s="8" t="str">
        <f t="shared" si="20"/>
        <v>Desceu</v>
      </c>
    </row>
    <row r="82" spans="1:36" ht="12.75">
      <c r="A82" s="4" t="s">
        <v>188</v>
      </c>
      <c r="B82" s="5">
        <v>45317</v>
      </c>
      <c r="C82" s="6">
        <v>5.92</v>
      </c>
      <c r="D82" s="7">
        <v>-8.07</v>
      </c>
      <c r="E82" s="7">
        <v>-15.91</v>
      </c>
      <c r="F82" s="7">
        <v>-34</v>
      </c>
      <c r="G82" s="7">
        <v>-34</v>
      </c>
      <c r="H82" s="7">
        <v>-25.44</v>
      </c>
      <c r="I82" s="7">
        <v>5.51</v>
      </c>
      <c r="J82" s="7">
        <v>6.02</v>
      </c>
      <c r="K82" s="4" t="s">
        <v>189</v>
      </c>
      <c r="L82" s="8">
        <f t="shared" si="0"/>
        <v>-8.0700000000000008E-2</v>
      </c>
      <c r="M82" s="9">
        <f t="shared" si="1"/>
        <v>6.4396823670183831</v>
      </c>
      <c r="N82" s="10">
        <f>VLOOKUP(A82,Total_de_acoes!A:B,2,0)</f>
        <v>198184909</v>
      </c>
      <c r="O82" s="11">
        <f t="shared" si="2"/>
        <v>-102993202.61644287</v>
      </c>
      <c r="P82" s="8" t="str">
        <f t="shared" si="3"/>
        <v>Desceu</v>
      </c>
      <c r="Q82" s="8" t="str">
        <f>VLOOKUP(A82,Ticker!A:B,2,0)</f>
        <v>GOL</v>
      </c>
      <c r="R82" s="8" t="str">
        <f>VLOOKUP(Q82,ChatGPT!A:B,2,0)</f>
        <v>Transporte Aéreo</v>
      </c>
      <c r="S82" s="8">
        <f>VLOOKUP(Q82,ChatGPT!A:C,3,0)</f>
        <v>21</v>
      </c>
      <c r="T82" s="8" t="str">
        <f t="shared" si="4"/>
        <v>Menos de 50 anos</v>
      </c>
      <c r="U82" s="8">
        <f t="shared" si="5"/>
        <v>-0.15909999999999999</v>
      </c>
      <c r="V82" s="9">
        <f t="shared" si="6"/>
        <v>7.0400761089309078</v>
      </c>
      <c r="W82" s="11">
        <f t="shared" si="7"/>
        <v>-221982181.72154608</v>
      </c>
      <c r="X82" s="8" t="str">
        <f t="shared" si="8"/>
        <v>Desceu</v>
      </c>
      <c r="Y82" s="8">
        <f t="shared" si="9"/>
        <v>-0.34</v>
      </c>
      <c r="Z82" s="9">
        <f t="shared" si="10"/>
        <v>8.9696969696969706</v>
      </c>
      <c r="AA82" s="11">
        <f t="shared" si="11"/>
        <v>-604403916.4169699</v>
      </c>
      <c r="AB82" s="8" t="str">
        <f t="shared" si="12"/>
        <v>Desceu</v>
      </c>
      <c r="AC82" s="8">
        <f t="shared" si="13"/>
        <v>-0.34</v>
      </c>
      <c r="AD82" s="9">
        <f t="shared" si="14"/>
        <v>8.9696969696969706</v>
      </c>
      <c r="AE82" s="11">
        <f t="shared" si="15"/>
        <v>-604403916.4169699</v>
      </c>
      <c r="AF82" s="8" t="str">
        <f t="shared" si="16"/>
        <v>Desceu</v>
      </c>
      <c r="AG82" s="8">
        <f t="shared" si="17"/>
        <v>-0.25440000000000002</v>
      </c>
      <c r="AH82" s="9">
        <f t="shared" si="18"/>
        <v>7.939914163090128</v>
      </c>
      <c r="AI82" s="11">
        <f t="shared" si="19"/>
        <v>-400316504.59982818</v>
      </c>
      <c r="AJ82" s="8" t="str">
        <f t="shared" si="20"/>
        <v>Desceu</v>
      </c>
    </row>
    <row r="83" spans="1:36" ht="14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8"/>
      <c r="M83" s="8"/>
      <c r="N83" s="8"/>
      <c r="O83" s="11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</row>
    <row r="84" spans="1:36" ht="14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8"/>
      <c r="M84" s="8"/>
      <c r="N84" s="8"/>
      <c r="O84" s="11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 spans="1:36" ht="14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8"/>
      <c r="M85" s="8"/>
      <c r="N85" s="8"/>
      <c r="O85" s="11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 spans="1:36" ht="14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8"/>
      <c r="M86" s="8"/>
      <c r="N86" s="8"/>
      <c r="O86" s="11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 spans="1:36" ht="14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8"/>
      <c r="M87" s="8"/>
      <c r="N87" s="8"/>
      <c r="O87" s="11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 ht="14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8"/>
      <c r="M88" s="8"/>
      <c r="N88" s="8"/>
      <c r="O88" s="11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 spans="1:36" ht="14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8"/>
      <c r="M89" s="8"/>
      <c r="N89" s="8"/>
      <c r="O89" s="11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 spans="1:36" ht="14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8"/>
      <c r="M90" s="8"/>
      <c r="N90" s="8"/>
      <c r="O90" s="11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 spans="1:36" ht="14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8"/>
      <c r="M91" s="8"/>
      <c r="N91" s="8"/>
      <c r="O91" s="11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 spans="1:36" ht="14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8"/>
      <c r="M92" s="8"/>
      <c r="N92" s="8"/>
      <c r="O92" s="11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 ht="14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8"/>
      <c r="M93" s="8"/>
      <c r="N93" s="8"/>
      <c r="O93" s="11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 ht="14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8"/>
      <c r="M94" s="8"/>
      <c r="N94" s="8"/>
      <c r="O94" s="11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1:36" ht="14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8"/>
      <c r="M95" s="8"/>
      <c r="N95" s="8"/>
      <c r="O95" s="11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 ht="14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8"/>
      <c r="M96" s="8"/>
      <c r="N96" s="8"/>
      <c r="O96" s="11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 ht="14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8"/>
      <c r="M97" s="8"/>
      <c r="N97" s="8"/>
      <c r="O97" s="11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 spans="1:36" ht="14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8"/>
      <c r="M98" s="8"/>
      <c r="N98" s="8"/>
      <c r="O98" s="11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 spans="1:36" ht="14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8"/>
      <c r="M99" s="8"/>
      <c r="N99" s="8"/>
      <c r="O99" s="11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 spans="1:36" ht="14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8"/>
      <c r="M100" s="8"/>
      <c r="N100" s="8"/>
      <c r="O100" s="11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1:36" ht="14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8"/>
      <c r="M101" s="8"/>
      <c r="N101" s="8"/>
      <c r="O101" s="11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1:36" ht="14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8"/>
      <c r="M102" s="8"/>
      <c r="N102" s="8"/>
      <c r="O102" s="11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1:36" ht="14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8"/>
      <c r="M103" s="8"/>
      <c r="N103" s="8"/>
      <c r="O103" s="11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 spans="1:36" ht="14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8"/>
      <c r="M104" s="8"/>
      <c r="N104" s="8"/>
      <c r="O104" s="11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spans="1:36" ht="14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8"/>
      <c r="M105" s="8"/>
      <c r="N105" s="8"/>
      <c r="O105" s="11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 spans="1:36" ht="14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8"/>
      <c r="M106" s="8"/>
      <c r="N106" s="8"/>
      <c r="O106" s="11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 spans="1:36" ht="14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8"/>
      <c r="M107" s="8"/>
      <c r="N107" s="8"/>
      <c r="O107" s="11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 spans="1:36" ht="14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8"/>
      <c r="M108" s="8"/>
      <c r="N108" s="8"/>
      <c r="O108" s="11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 spans="1:36" ht="14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8"/>
      <c r="M109" s="8"/>
      <c r="N109" s="8"/>
      <c r="O109" s="11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 spans="1:36" ht="14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8"/>
      <c r="M110" s="8"/>
      <c r="N110" s="8"/>
      <c r="O110" s="11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 spans="1:36" ht="14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8"/>
      <c r="M111" s="8"/>
      <c r="N111" s="8"/>
      <c r="O111" s="11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 spans="1:36" ht="14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8"/>
      <c r="M112" s="8"/>
      <c r="N112" s="8"/>
      <c r="O112" s="11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 spans="1:36" ht="14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8"/>
      <c r="M113" s="8"/>
      <c r="N113" s="8"/>
      <c r="O113" s="11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 spans="1:36" ht="14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8"/>
      <c r="M114" s="8"/>
      <c r="N114" s="8"/>
      <c r="O114" s="11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 spans="1:36" ht="14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8"/>
      <c r="M115" s="8"/>
      <c r="N115" s="8"/>
      <c r="O115" s="11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 spans="1:36" ht="14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8"/>
      <c r="M116" s="8"/>
      <c r="N116" s="8"/>
      <c r="O116" s="11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 spans="1:36" ht="14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8"/>
      <c r="M117" s="8"/>
      <c r="N117" s="8"/>
      <c r="O117" s="11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 spans="1:36" ht="14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8"/>
      <c r="M118" s="8"/>
      <c r="N118" s="8"/>
      <c r="O118" s="11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 spans="1:36" ht="14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8"/>
      <c r="M119" s="8"/>
      <c r="N119" s="8"/>
      <c r="O119" s="11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 spans="1:36" ht="14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8"/>
      <c r="M120" s="8"/>
      <c r="N120" s="8"/>
      <c r="O120" s="11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 spans="1:36" ht="14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8"/>
      <c r="M121" s="8"/>
      <c r="N121" s="8"/>
      <c r="O121" s="11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 spans="1:36" ht="14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8"/>
      <c r="M122" s="8"/>
      <c r="N122" s="8"/>
      <c r="O122" s="11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 spans="1:36" ht="14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8"/>
      <c r="M123" s="8"/>
      <c r="N123" s="8"/>
      <c r="O123" s="11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 spans="1:36" ht="14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8"/>
      <c r="M124" s="8"/>
      <c r="N124" s="8"/>
      <c r="O124" s="11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 spans="1:36" ht="14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8"/>
      <c r="M125" s="8"/>
      <c r="N125" s="8"/>
      <c r="O125" s="11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</row>
    <row r="126" spans="1:36" ht="14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8"/>
      <c r="M126" s="8"/>
      <c r="N126" s="8"/>
      <c r="O126" s="11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</row>
    <row r="127" spans="1:36" ht="14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8"/>
      <c r="M127" s="8"/>
      <c r="N127" s="8"/>
      <c r="O127" s="11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 spans="1:36" ht="14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8"/>
      <c r="M128" s="8"/>
      <c r="N128" s="8"/>
      <c r="O128" s="11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</row>
    <row r="129" spans="1:36" ht="14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8"/>
      <c r="M129" s="8"/>
      <c r="N129" s="8"/>
      <c r="O129" s="11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</row>
    <row r="130" spans="1:36" ht="14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8"/>
      <c r="M130" s="8"/>
      <c r="N130" s="8"/>
      <c r="O130" s="11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</row>
    <row r="131" spans="1:36" ht="14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8"/>
      <c r="M131" s="8"/>
      <c r="N131" s="8"/>
      <c r="O131" s="11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</row>
    <row r="132" spans="1:36" ht="14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8"/>
      <c r="M132" s="8"/>
      <c r="N132" s="8"/>
      <c r="O132" s="11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</row>
    <row r="133" spans="1:36" ht="14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8"/>
      <c r="M133" s="8"/>
      <c r="N133" s="8"/>
      <c r="O133" s="11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</row>
    <row r="134" spans="1:36" ht="14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8"/>
      <c r="M134" s="8"/>
      <c r="N134" s="8"/>
      <c r="O134" s="11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</row>
    <row r="135" spans="1:36" ht="14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8"/>
      <c r="M135" s="8"/>
      <c r="N135" s="8"/>
      <c r="O135" s="11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 spans="1:36" ht="14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8"/>
      <c r="M136" s="8"/>
      <c r="N136" s="8"/>
      <c r="O136" s="11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 spans="1:36" ht="14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8"/>
      <c r="M137" s="8"/>
      <c r="N137" s="8"/>
      <c r="O137" s="11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 spans="1:36" ht="14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8"/>
      <c r="M138" s="8"/>
      <c r="N138" s="8"/>
      <c r="O138" s="11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 spans="1:36" ht="14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8"/>
      <c r="M139" s="8"/>
      <c r="N139" s="8"/>
      <c r="O139" s="11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 spans="1:36" ht="14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8"/>
      <c r="M140" s="8"/>
      <c r="N140" s="8"/>
      <c r="O140" s="11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 spans="1:36" ht="14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8"/>
      <c r="M141" s="8"/>
      <c r="N141" s="8"/>
      <c r="O141" s="11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 spans="1:36" ht="14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8"/>
      <c r="M142" s="8"/>
      <c r="N142" s="8"/>
      <c r="O142" s="11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 spans="1:36" ht="14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8"/>
      <c r="M143" s="8"/>
      <c r="N143" s="8"/>
      <c r="O143" s="11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 spans="1:36" ht="14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8"/>
      <c r="M144" s="8"/>
      <c r="N144" s="8"/>
      <c r="O144" s="11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 spans="1:36" ht="14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8"/>
      <c r="M145" s="8"/>
      <c r="N145" s="8"/>
      <c r="O145" s="11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</row>
    <row r="146" spans="1:36" ht="14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8"/>
      <c r="M146" s="8"/>
      <c r="N146" s="8"/>
      <c r="O146" s="11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 spans="1:36" ht="14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8"/>
      <c r="M147" s="8"/>
      <c r="N147" s="8"/>
      <c r="O147" s="11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 spans="1:36" ht="14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8"/>
      <c r="M148" s="8"/>
      <c r="N148" s="8"/>
      <c r="O148" s="11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 spans="1:36" ht="14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8"/>
      <c r="M149" s="8"/>
      <c r="N149" s="8"/>
      <c r="O149" s="11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 spans="1:36" ht="14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8"/>
      <c r="M150" s="8"/>
      <c r="N150" s="8"/>
      <c r="O150" s="11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 spans="1:36" ht="14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8"/>
      <c r="M151" s="8"/>
      <c r="N151" s="8"/>
      <c r="O151" s="11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 spans="1:36" ht="14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8"/>
      <c r="M152" s="8"/>
      <c r="N152" s="8"/>
      <c r="O152" s="11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</row>
    <row r="153" spans="1:36" ht="14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8"/>
      <c r="M153" s="8"/>
      <c r="N153" s="8"/>
      <c r="O153" s="11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 spans="1:36" ht="14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8"/>
      <c r="M154" s="8"/>
      <c r="N154" s="8"/>
      <c r="O154" s="11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</row>
    <row r="155" spans="1:36" ht="14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8"/>
      <c r="M155" s="8"/>
      <c r="N155" s="8"/>
      <c r="O155" s="11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 spans="1:36" ht="14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8"/>
      <c r="M156" s="8"/>
      <c r="N156" s="8"/>
      <c r="O156" s="11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 spans="1:36" ht="14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8"/>
      <c r="M157" s="8"/>
      <c r="N157" s="8"/>
      <c r="O157" s="11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 spans="1:36" ht="14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8"/>
      <c r="M158" s="8"/>
      <c r="N158" s="8"/>
      <c r="O158" s="11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 spans="1:36" ht="14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8"/>
      <c r="M159" s="8"/>
      <c r="N159" s="8"/>
      <c r="O159" s="11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 spans="1:36" ht="14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8"/>
      <c r="M160" s="8"/>
      <c r="N160" s="8"/>
      <c r="O160" s="11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 spans="1:36" ht="14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8"/>
      <c r="M161" s="8"/>
      <c r="N161" s="8"/>
      <c r="O161" s="11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 spans="1:36" ht="14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8"/>
      <c r="M162" s="8"/>
      <c r="N162" s="8"/>
      <c r="O162" s="11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 spans="1:36" ht="14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8"/>
      <c r="M163" s="8"/>
      <c r="N163" s="8"/>
      <c r="O163" s="11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 spans="1:36" ht="14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8"/>
      <c r="M164" s="8"/>
      <c r="N164" s="8"/>
      <c r="O164" s="11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 spans="1:36" ht="14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8"/>
      <c r="M165" s="8"/>
      <c r="N165" s="8"/>
      <c r="O165" s="11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 spans="1:36" ht="14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8"/>
      <c r="M166" s="8"/>
      <c r="N166" s="8"/>
      <c r="O166" s="11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 spans="1:36" ht="14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8"/>
      <c r="M167" s="8"/>
      <c r="N167" s="8"/>
      <c r="O167" s="11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</row>
    <row r="168" spans="1:36" ht="14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8"/>
      <c r="M168" s="8"/>
      <c r="N168" s="8"/>
      <c r="O168" s="11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</row>
    <row r="169" spans="1:36" ht="14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8"/>
      <c r="M169" s="8"/>
      <c r="N169" s="8"/>
      <c r="O169" s="11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</row>
    <row r="170" spans="1:36" ht="14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8"/>
      <c r="M170" s="8"/>
      <c r="N170" s="8"/>
      <c r="O170" s="11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</row>
    <row r="171" spans="1:36" ht="14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8"/>
      <c r="M171" s="8"/>
      <c r="N171" s="8"/>
      <c r="O171" s="11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 spans="1:36" ht="14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8"/>
      <c r="M172" s="8"/>
      <c r="N172" s="8"/>
      <c r="O172" s="11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</row>
    <row r="173" spans="1:36" ht="14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8"/>
      <c r="M173" s="8"/>
      <c r="N173" s="8"/>
      <c r="O173" s="11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 spans="1:36" ht="14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8"/>
      <c r="M174" s="8"/>
      <c r="N174" s="8"/>
      <c r="O174" s="11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</row>
    <row r="175" spans="1:36" ht="14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8"/>
      <c r="M175" s="8"/>
      <c r="N175" s="8"/>
      <c r="O175" s="11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 spans="1:36" ht="14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8"/>
      <c r="M176" s="8"/>
      <c r="N176" s="8"/>
      <c r="O176" s="11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</row>
    <row r="177" spans="1:36" ht="14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8"/>
      <c r="M177" s="8"/>
      <c r="N177" s="8"/>
      <c r="O177" s="11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</row>
    <row r="178" spans="1:36" ht="14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8"/>
      <c r="M178" s="8"/>
      <c r="N178" s="8"/>
      <c r="O178" s="11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  <row r="179" spans="1:36" ht="14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8"/>
      <c r="M179" s="8"/>
      <c r="N179" s="8"/>
      <c r="O179" s="11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 spans="1:36" ht="14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8"/>
      <c r="M180" s="8"/>
      <c r="N180" s="8"/>
      <c r="O180" s="11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 spans="1:36" ht="14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8"/>
      <c r="M181" s="8"/>
      <c r="N181" s="8"/>
      <c r="O181" s="11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 spans="1:36" ht="14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8"/>
      <c r="M182" s="8"/>
      <c r="N182" s="8"/>
      <c r="O182" s="11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 spans="1:36" ht="14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8"/>
      <c r="M183" s="8"/>
      <c r="N183" s="8"/>
      <c r="O183" s="11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4" spans="1:36" ht="14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8"/>
      <c r="M184" s="8"/>
      <c r="N184" s="8"/>
      <c r="O184" s="11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 spans="1:36" ht="14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8"/>
      <c r="M185" s="8"/>
      <c r="N185" s="8"/>
      <c r="O185" s="11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</row>
    <row r="186" spans="1:36" ht="14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8"/>
      <c r="M186" s="8"/>
      <c r="N186" s="8"/>
      <c r="O186" s="11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</row>
    <row r="187" spans="1:36" ht="14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8"/>
      <c r="M187" s="8"/>
      <c r="N187" s="8"/>
      <c r="O187" s="11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</row>
    <row r="188" spans="1:36" ht="14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8"/>
      <c r="M188" s="8"/>
      <c r="N188" s="8"/>
      <c r="O188" s="11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</row>
    <row r="189" spans="1:36" ht="14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8"/>
      <c r="M189" s="8"/>
      <c r="N189" s="8"/>
      <c r="O189" s="11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</row>
    <row r="190" spans="1:36" ht="14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8"/>
      <c r="M190" s="8"/>
      <c r="N190" s="8"/>
      <c r="O190" s="11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</row>
    <row r="191" spans="1:36" ht="14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8"/>
      <c r="M191" s="8"/>
      <c r="N191" s="8"/>
      <c r="O191" s="11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</row>
    <row r="192" spans="1:36" ht="14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8"/>
      <c r="M192" s="8"/>
      <c r="N192" s="8"/>
      <c r="O192" s="11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</row>
    <row r="193" spans="1:36" ht="14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8"/>
      <c r="M193" s="8"/>
      <c r="N193" s="8"/>
      <c r="O193" s="11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</row>
    <row r="194" spans="1:36" ht="14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8"/>
      <c r="M194" s="8"/>
      <c r="N194" s="8"/>
      <c r="O194" s="11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 spans="1:36" ht="14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8"/>
      <c r="M195" s="8"/>
      <c r="N195" s="8"/>
      <c r="O195" s="11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</row>
    <row r="196" spans="1:36" ht="14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8"/>
      <c r="M196" s="8"/>
      <c r="N196" s="8"/>
      <c r="O196" s="11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</row>
    <row r="197" spans="1:36" ht="14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8"/>
      <c r="M197" s="8"/>
      <c r="N197" s="8"/>
      <c r="O197" s="11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</row>
    <row r="198" spans="1:36" ht="14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8"/>
      <c r="M198" s="8"/>
      <c r="N198" s="8"/>
      <c r="O198" s="11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</row>
    <row r="199" spans="1:36" ht="14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8"/>
      <c r="M199" s="8"/>
      <c r="N199" s="8"/>
      <c r="O199" s="11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</row>
    <row r="200" spans="1:36" ht="14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8"/>
      <c r="M200" s="8"/>
      <c r="N200" s="8"/>
      <c r="O200" s="11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</row>
    <row r="201" spans="1:36" ht="14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8"/>
      <c r="M201" s="8"/>
      <c r="N201" s="8"/>
      <c r="O201" s="11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</row>
    <row r="202" spans="1:36" ht="14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8"/>
      <c r="M202" s="8"/>
      <c r="N202" s="8"/>
      <c r="O202" s="11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</row>
    <row r="203" spans="1:36" ht="14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8"/>
      <c r="M203" s="8"/>
      <c r="N203" s="8"/>
      <c r="O203" s="11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</row>
    <row r="204" spans="1:36" ht="14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8"/>
      <c r="M204" s="8"/>
      <c r="N204" s="8"/>
      <c r="O204" s="11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</row>
    <row r="205" spans="1:36" ht="14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8"/>
      <c r="M205" s="8"/>
      <c r="N205" s="8"/>
      <c r="O205" s="11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</row>
    <row r="206" spans="1:36" ht="14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8"/>
      <c r="M206" s="8"/>
      <c r="N206" s="8"/>
      <c r="O206" s="11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</row>
    <row r="207" spans="1:36" ht="14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8"/>
      <c r="M207" s="8"/>
      <c r="N207" s="8"/>
      <c r="O207" s="11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</row>
    <row r="208" spans="1:36" ht="14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8"/>
      <c r="M208" s="8"/>
      <c r="N208" s="8"/>
      <c r="O208" s="11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</row>
    <row r="209" spans="1:36" ht="14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8"/>
      <c r="M209" s="8"/>
      <c r="N209" s="8"/>
      <c r="O209" s="1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</row>
    <row r="210" spans="1:36" ht="14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8"/>
      <c r="M210" s="8"/>
      <c r="N210" s="8"/>
      <c r="O210" s="1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</row>
    <row r="211" spans="1:36" ht="14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8"/>
      <c r="M211" s="8"/>
      <c r="N211" s="8"/>
      <c r="O211" s="1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</row>
    <row r="212" spans="1:36" ht="14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8"/>
      <c r="M212" s="8"/>
      <c r="N212" s="8"/>
      <c r="O212" s="1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</row>
    <row r="213" spans="1:36" ht="14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8"/>
      <c r="M213" s="8"/>
      <c r="N213" s="8"/>
      <c r="O213" s="1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</row>
    <row r="214" spans="1:36" ht="14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8"/>
      <c r="M214" s="8"/>
      <c r="N214" s="8"/>
      <c r="O214" s="1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</row>
    <row r="215" spans="1:36" ht="14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8"/>
      <c r="M215" s="8"/>
      <c r="N215" s="8"/>
      <c r="O215" s="1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</row>
    <row r="216" spans="1:36" ht="14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8"/>
      <c r="M216" s="8"/>
      <c r="N216" s="8"/>
      <c r="O216" s="1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</row>
    <row r="217" spans="1:36" ht="14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8"/>
      <c r="M217" s="8"/>
      <c r="N217" s="8"/>
      <c r="O217" s="1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</row>
    <row r="218" spans="1:36" ht="14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8"/>
      <c r="M218" s="8"/>
      <c r="N218" s="8"/>
      <c r="O218" s="1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</row>
    <row r="219" spans="1:36" ht="14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8"/>
      <c r="M219" s="8"/>
      <c r="N219" s="8"/>
      <c r="O219" s="1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</row>
    <row r="220" spans="1:36" ht="14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8"/>
      <c r="M220" s="8"/>
      <c r="N220" s="8"/>
      <c r="O220" s="1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</row>
    <row r="221" spans="1:36" ht="14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8"/>
      <c r="M221" s="8"/>
      <c r="N221" s="8"/>
      <c r="O221" s="1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</row>
    <row r="222" spans="1:36" ht="14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8"/>
      <c r="M222" s="8"/>
      <c r="N222" s="8"/>
      <c r="O222" s="1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</row>
    <row r="223" spans="1:36" ht="14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8"/>
      <c r="M223" s="8"/>
      <c r="N223" s="8"/>
      <c r="O223" s="1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</row>
    <row r="224" spans="1:36" ht="14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8"/>
      <c r="M224" s="8"/>
      <c r="N224" s="8"/>
      <c r="O224" s="1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</row>
    <row r="225" spans="1:36" ht="14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8"/>
      <c r="M225" s="8"/>
      <c r="N225" s="8"/>
      <c r="O225" s="1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</row>
    <row r="226" spans="1:36" ht="14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8"/>
      <c r="M226" s="8"/>
      <c r="N226" s="8"/>
      <c r="O226" s="1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</row>
    <row r="227" spans="1:36" ht="14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8"/>
      <c r="M227" s="8"/>
      <c r="N227" s="8"/>
      <c r="O227" s="1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</row>
    <row r="228" spans="1:36" ht="14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8"/>
      <c r="M228" s="8"/>
      <c r="N228" s="8"/>
      <c r="O228" s="1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</row>
    <row r="229" spans="1:36" ht="14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8"/>
      <c r="M229" s="8"/>
      <c r="N229" s="8"/>
      <c r="O229" s="1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</row>
    <row r="230" spans="1:36" ht="14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8"/>
      <c r="M230" s="8"/>
      <c r="N230" s="8"/>
      <c r="O230" s="1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</row>
    <row r="231" spans="1:36" ht="14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8"/>
      <c r="M231" s="8"/>
      <c r="N231" s="8"/>
      <c r="O231" s="1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</row>
    <row r="232" spans="1:36" ht="14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8"/>
      <c r="M232" s="8"/>
      <c r="N232" s="8"/>
      <c r="O232" s="1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</row>
    <row r="233" spans="1:36" ht="14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8"/>
      <c r="M233" s="8"/>
      <c r="N233" s="8"/>
      <c r="O233" s="1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</row>
    <row r="234" spans="1:36" ht="14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8"/>
      <c r="M234" s="8"/>
      <c r="N234" s="8"/>
      <c r="O234" s="1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</row>
    <row r="235" spans="1:36" ht="14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8"/>
      <c r="M235" s="8"/>
      <c r="N235" s="8"/>
      <c r="O235" s="1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</row>
    <row r="236" spans="1:36" ht="14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8"/>
      <c r="M236" s="8"/>
      <c r="N236" s="8"/>
      <c r="O236" s="1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</row>
    <row r="237" spans="1:36" ht="14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8"/>
      <c r="M237" s="8"/>
      <c r="N237" s="8"/>
      <c r="O237" s="1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</row>
    <row r="238" spans="1:36" ht="14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8"/>
      <c r="M238" s="8"/>
      <c r="N238" s="8"/>
      <c r="O238" s="1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</row>
    <row r="239" spans="1:36" ht="14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8"/>
      <c r="M239" s="8"/>
      <c r="N239" s="8"/>
      <c r="O239" s="1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</row>
    <row r="240" spans="1:36" ht="14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8"/>
      <c r="M240" s="8"/>
      <c r="N240" s="8"/>
      <c r="O240" s="1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</row>
    <row r="241" spans="1:36" ht="14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8"/>
      <c r="M241" s="8"/>
      <c r="N241" s="8"/>
      <c r="O241" s="1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</row>
    <row r="242" spans="1:36" ht="14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8"/>
      <c r="M242" s="8"/>
      <c r="N242" s="8"/>
      <c r="O242" s="1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</row>
    <row r="243" spans="1:36" ht="14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8"/>
      <c r="M243" s="8"/>
      <c r="N243" s="8"/>
      <c r="O243" s="1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</row>
    <row r="244" spans="1:36" ht="14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8"/>
      <c r="M244" s="8"/>
      <c r="N244" s="8"/>
      <c r="O244" s="1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</row>
    <row r="245" spans="1:36" ht="14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8"/>
      <c r="M245" s="8"/>
      <c r="N245" s="8"/>
      <c r="O245" s="1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</row>
    <row r="246" spans="1:36" ht="14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8"/>
      <c r="M246" s="8"/>
      <c r="N246" s="8"/>
      <c r="O246" s="1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</row>
    <row r="247" spans="1:36" ht="14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8"/>
      <c r="M247" s="8"/>
      <c r="N247" s="8"/>
      <c r="O247" s="1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</row>
    <row r="248" spans="1:36" ht="14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8"/>
      <c r="M248" s="8"/>
      <c r="N248" s="8"/>
      <c r="O248" s="1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</row>
    <row r="249" spans="1:36" ht="14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8"/>
      <c r="M249" s="8"/>
      <c r="N249" s="8"/>
      <c r="O249" s="1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</row>
    <row r="250" spans="1:36" ht="14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8"/>
      <c r="M250" s="8"/>
      <c r="N250" s="8"/>
      <c r="O250" s="11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</row>
    <row r="251" spans="1:36" ht="14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8"/>
      <c r="M251" s="8"/>
      <c r="N251" s="8"/>
      <c r="O251" s="11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</row>
    <row r="252" spans="1:36" ht="14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8"/>
      <c r="M252" s="8"/>
      <c r="N252" s="8"/>
      <c r="O252" s="11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</row>
    <row r="253" spans="1:36" ht="14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8"/>
      <c r="M253" s="8"/>
      <c r="N253" s="8"/>
      <c r="O253" s="11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</row>
    <row r="254" spans="1:36" ht="14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8"/>
      <c r="M254" s="8"/>
      <c r="N254" s="8"/>
      <c r="O254" s="11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</row>
    <row r="255" spans="1:36" ht="14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8"/>
      <c r="M255" s="8"/>
      <c r="N255" s="8"/>
      <c r="O255" s="11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</row>
    <row r="256" spans="1:36" ht="14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8"/>
      <c r="M256" s="8"/>
      <c r="N256" s="8"/>
      <c r="O256" s="11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</row>
    <row r="257" spans="1:36" ht="14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8"/>
      <c r="M257" s="8"/>
      <c r="N257" s="8"/>
      <c r="O257" s="11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</row>
    <row r="258" spans="1:36" ht="14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8"/>
      <c r="M258" s="8"/>
      <c r="N258" s="8"/>
      <c r="O258" s="11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</row>
    <row r="259" spans="1:36" ht="14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8"/>
      <c r="M259" s="8"/>
      <c r="N259" s="8"/>
      <c r="O259" s="11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</row>
    <row r="260" spans="1:36" ht="14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8"/>
      <c r="M260" s="8"/>
      <c r="N260" s="8"/>
      <c r="O260" s="11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</row>
    <row r="261" spans="1:36" ht="14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8"/>
      <c r="M261" s="8"/>
      <c r="N261" s="8"/>
      <c r="O261" s="11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</row>
    <row r="262" spans="1:36" ht="14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8"/>
      <c r="M262" s="8"/>
      <c r="N262" s="8"/>
      <c r="O262" s="11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</row>
    <row r="263" spans="1:36" ht="14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8"/>
      <c r="M263" s="8"/>
      <c r="N263" s="8"/>
      <c r="O263" s="11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</row>
    <row r="264" spans="1:36" ht="14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8"/>
      <c r="M264" s="8"/>
      <c r="N264" s="8"/>
      <c r="O264" s="11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</row>
    <row r="265" spans="1:36" ht="14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8"/>
      <c r="M265" s="8"/>
      <c r="N265" s="8"/>
      <c r="O265" s="11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</row>
    <row r="266" spans="1:36" ht="14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8"/>
      <c r="M266" s="8"/>
      <c r="N266" s="8"/>
      <c r="O266" s="11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</row>
    <row r="267" spans="1:36" ht="14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8"/>
      <c r="M267" s="8"/>
      <c r="N267" s="8"/>
      <c r="O267" s="11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</row>
    <row r="268" spans="1:36" ht="14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8"/>
      <c r="M268" s="8"/>
      <c r="N268" s="8"/>
      <c r="O268" s="11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</row>
    <row r="269" spans="1:36" ht="14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8"/>
      <c r="M269" s="8"/>
      <c r="N269" s="8"/>
      <c r="O269" s="11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</row>
    <row r="270" spans="1:36" ht="14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8"/>
      <c r="M270" s="8"/>
      <c r="N270" s="8"/>
      <c r="O270" s="11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</row>
    <row r="271" spans="1:36" ht="14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8"/>
      <c r="M271" s="8"/>
      <c r="N271" s="8"/>
      <c r="O271" s="11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</row>
    <row r="272" spans="1:36" ht="14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8"/>
      <c r="M272" s="8"/>
      <c r="N272" s="8"/>
      <c r="O272" s="11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</row>
    <row r="273" spans="1:36" ht="14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8"/>
      <c r="M273" s="8"/>
      <c r="N273" s="8"/>
      <c r="O273" s="11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</row>
    <row r="274" spans="1:36" ht="14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8"/>
      <c r="M274" s="8"/>
      <c r="N274" s="8"/>
      <c r="O274" s="11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</row>
    <row r="275" spans="1:36" ht="14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8"/>
      <c r="M275" s="8"/>
      <c r="N275" s="8"/>
      <c r="O275" s="11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</row>
    <row r="276" spans="1:36" ht="14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8"/>
      <c r="M276" s="8"/>
      <c r="N276" s="8"/>
      <c r="O276" s="11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</row>
    <row r="277" spans="1:36" ht="14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8"/>
      <c r="M277" s="8"/>
      <c r="N277" s="8"/>
      <c r="O277" s="11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</row>
    <row r="278" spans="1:36" ht="14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8"/>
      <c r="M278" s="8"/>
      <c r="N278" s="8"/>
      <c r="O278" s="11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</row>
    <row r="279" spans="1:36" ht="14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8"/>
      <c r="M279" s="8"/>
      <c r="N279" s="8"/>
      <c r="O279" s="11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</row>
    <row r="280" spans="1:36" ht="14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8"/>
      <c r="M280" s="8"/>
      <c r="N280" s="8"/>
      <c r="O280" s="11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</row>
    <row r="281" spans="1:36" ht="14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8"/>
      <c r="M281" s="8"/>
      <c r="N281" s="8"/>
      <c r="O281" s="11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</row>
    <row r="282" spans="1:36" ht="14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8"/>
      <c r="M282" s="8"/>
      <c r="N282" s="8"/>
      <c r="O282" s="11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</row>
    <row r="283" spans="1:36" ht="14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8"/>
      <c r="M283" s="8"/>
      <c r="N283" s="8"/>
      <c r="O283" s="11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</row>
    <row r="284" spans="1:36" ht="14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8"/>
      <c r="M284" s="8"/>
      <c r="N284" s="8"/>
      <c r="O284" s="11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</row>
    <row r="285" spans="1:36" ht="14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8"/>
      <c r="M285" s="8"/>
      <c r="N285" s="8"/>
      <c r="O285" s="11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</row>
    <row r="286" spans="1:36" ht="14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8"/>
      <c r="M286" s="8"/>
      <c r="N286" s="8"/>
      <c r="O286" s="11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</row>
    <row r="287" spans="1:36" ht="14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8"/>
      <c r="M287" s="8"/>
      <c r="N287" s="8"/>
      <c r="O287" s="11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</row>
    <row r="288" spans="1:36" ht="14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8"/>
      <c r="M288" s="8"/>
      <c r="N288" s="8"/>
      <c r="O288" s="11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</row>
    <row r="289" spans="1:36" ht="14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8"/>
      <c r="M289" s="8"/>
      <c r="N289" s="8"/>
      <c r="O289" s="11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</row>
    <row r="290" spans="1:36" ht="14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8"/>
      <c r="M290" s="8"/>
      <c r="N290" s="8"/>
      <c r="O290" s="11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</row>
    <row r="291" spans="1:36" ht="14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8"/>
      <c r="M291" s="8"/>
      <c r="N291" s="8"/>
      <c r="O291" s="11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</row>
    <row r="292" spans="1:36" ht="14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8"/>
      <c r="M292" s="8"/>
      <c r="N292" s="8"/>
      <c r="O292" s="11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</row>
    <row r="293" spans="1:36" ht="14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8"/>
      <c r="M293" s="8"/>
      <c r="N293" s="8"/>
      <c r="O293" s="11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</row>
    <row r="294" spans="1:36" ht="14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8"/>
      <c r="M294" s="8"/>
      <c r="N294" s="8"/>
      <c r="O294" s="11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</row>
    <row r="295" spans="1:36" ht="14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8"/>
      <c r="M295" s="8"/>
      <c r="N295" s="8"/>
      <c r="O295" s="11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</row>
    <row r="296" spans="1:36" ht="14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8"/>
      <c r="M296" s="8"/>
      <c r="N296" s="8"/>
      <c r="O296" s="11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</row>
    <row r="297" spans="1:36" ht="14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8"/>
      <c r="M297" s="8"/>
      <c r="N297" s="8"/>
      <c r="O297" s="11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</row>
    <row r="298" spans="1:36" ht="14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8"/>
      <c r="M298" s="8"/>
      <c r="N298" s="8"/>
      <c r="O298" s="11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</row>
    <row r="299" spans="1:36" ht="14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8"/>
      <c r="M299" s="8"/>
      <c r="N299" s="8"/>
      <c r="O299" s="11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</row>
    <row r="300" spans="1:36" ht="14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8"/>
      <c r="M300" s="8"/>
      <c r="N300" s="8"/>
      <c r="O300" s="11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</row>
    <row r="301" spans="1:36" ht="14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8"/>
      <c r="M301" s="8"/>
      <c r="N301" s="8"/>
      <c r="O301" s="11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</row>
    <row r="302" spans="1:36" ht="14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8"/>
      <c r="M302" s="8"/>
      <c r="N302" s="8"/>
      <c r="O302" s="11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</row>
    <row r="303" spans="1:36" ht="14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8"/>
      <c r="M303" s="8"/>
      <c r="N303" s="8"/>
      <c r="O303" s="11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</row>
    <row r="304" spans="1:36" ht="14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8"/>
      <c r="M304" s="8"/>
      <c r="N304" s="8"/>
      <c r="O304" s="11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</row>
    <row r="305" spans="1:36" ht="14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8"/>
      <c r="M305" s="8"/>
      <c r="N305" s="8"/>
      <c r="O305" s="11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</row>
    <row r="306" spans="1:36" ht="14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8"/>
      <c r="M306" s="8"/>
      <c r="N306" s="8"/>
      <c r="O306" s="11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</row>
    <row r="307" spans="1:36" ht="14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8"/>
      <c r="M307" s="8"/>
      <c r="N307" s="8"/>
      <c r="O307" s="11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</row>
    <row r="308" spans="1:36" ht="14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8"/>
      <c r="M308" s="8"/>
      <c r="N308" s="8"/>
      <c r="O308" s="11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</row>
    <row r="309" spans="1:36" ht="14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8"/>
      <c r="M309" s="8"/>
      <c r="N309" s="8"/>
      <c r="O309" s="11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</row>
    <row r="310" spans="1:36" ht="14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8"/>
      <c r="M310" s="8"/>
      <c r="N310" s="8"/>
      <c r="O310" s="11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</row>
    <row r="311" spans="1:36" ht="14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8"/>
      <c r="M311" s="8"/>
      <c r="N311" s="8"/>
      <c r="O311" s="11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</row>
    <row r="312" spans="1:36" ht="14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8"/>
      <c r="M312" s="8"/>
      <c r="N312" s="8"/>
      <c r="O312" s="11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</row>
    <row r="313" spans="1:36" ht="14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8"/>
      <c r="M313" s="8"/>
      <c r="N313" s="8"/>
      <c r="O313" s="11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</row>
    <row r="314" spans="1:36" ht="14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8"/>
      <c r="M314" s="8"/>
      <c r="N314" s="8"/>
      <c r="O314" s="11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</row>
    <row r="315" spans="1:36" ht="14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8"/>
      <c r="M315" s="8"/>
      <c r="N315" s="8"/>
      <c r="O315" s="11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</row>
    <row r="316" spans="1:36" ht="14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8"/>
      <c r="M316" s="8"/>
      <c r="N316" s="8"/>
      <c r="O316" s="11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</row>
    <row r="317" spans="1:36" ht="14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8"/>
      <c r="M317" s="8"/>
      <c r="N317" s="8"/>
      <c r="O317" s="11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</row>
    <row r="318" spans="1:36" ht="14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8"/>
      <c r="M318" s="8"/>
      <c r="N318" s="8"/>
      <c r="O318" s="11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</row>
    <row r="319" spans="1:36" ht="14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8"/>
      <c r="M319" s="8"/>
      <c r="N319" s="8"/>
      <c r="O319" s="11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</row>
    <row r="320" spans="1:36" ht="14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8"/>
      <c r="M320" s="8"/>
      <c r="N320" s="8"/>
      <c r="O320" s="11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</row>
    <row r="321" spans="1:36" ht="14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8"/>
      <c r="M321" s="8"/>
      <c r="N321" s="8"/>
      <c r="O321" s="11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</row>
    <row r="322" spans="1:36" ht="14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8"/>
      <c r="M322" s="8"/>
      <c r="N322" s="8"/>
      <c r="O322" s="11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</row>
    <row r="323" spans="1:36" ht="14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8"/>
      <c r="M323" s="8"/>
      <c r="N323" s="8"/>
      <c r="O323" s="11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</row>
    <row r="324" spans="1:36" ht="14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8"/>
      <c r="M324" s="8"/>
      <c r="N324" s="8"/>
      <c r="O324" s="11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</row>
    <row r="325" spans="1:36" ht="14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8"/>
      <c r="M325" s="8"/>
      <c r="N325" s="8"/>
      <c r="O325" s="11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</row>
    <row r="326" spans="1:36" ht="14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8"/>
      <c r="M326" s="8"/>
      <c r="N326" s="8"/>
      <c r="O326" s="11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</row>
    <row r="327" spans="1:36" ht="14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8"/>
      <c r="M327" s="8"/>
      <c r="N327" s="8"/>
      <c r="O327" s="11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</row>
    <row r="328" spans="1:36" ht="14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8"/>
      <c r="M328" s="8"/>
      <c r="N328" s="8"/>
      <c r="O328" s="11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</row>
    <row r="329" spans="1:36" ht="14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8"/>
      <c r="M329" s="8"/>
      <c r="N329" s="8"/>
      <c r="O329" s="11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</row>
    <row r="330" spans="1:36" ht="14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8"/>
      <c r="M330" s="8"/>
      <c r="N330" s="8"/>
      <c r="O330" s="11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</row>
    <row r="331" spans="1:36" ht="14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8"/>
      <c r="M331" s="8"/>
      <c r="N331" s="8"/>
      <c r="O331" s="11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</row>
    <row r="332" spans="1:36" ht="14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8"/>
      <c r="M332" s="8"/>
      <c r="N332" s="8"/>
      <c r="O332" s="11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</row>
    <row r="333" spans="1:36" ht="14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8"/>
      <c r="M333" s="8"/>
      <c r="N333" s="8"/>
      <c r="O333" s="11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</row>
    <row r="334" spans="1:36" ht="14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8"/>
      <c r="M334" s="8"/>
      <c r="N334" s="8"/>
      <c r="O334" s="11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</row>
    <row r="335" spans="1:36" ht="14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8"/>
      <c r="M335" s="8"/>
      <c r="N335" s="8"/>
      <c r="O335" s="11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</row>
    <row r="336" spans="1:36" ht="14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8"/>
      <c r="M336" s="8"/>
      <c r="N336" s="8"/>
      <c r="O336" s="11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</row>
    <row r="337" spans="1:36" ht="14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8"/>
      <c r="M337" s="8"/>
      <c r="N337" s="8"/>
      <c r="O337" s="11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</row>
    <row r="338" spans="1:36" ht="14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8"/>
      <c r="M338" s="8"/>
      <c r="N338" s="8"/>
      <c r="O338" s="11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</row>
    <row r="339" spans="1:36" ht="14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8"/>
      <c r="M339" s="8"/>
      <c r="N339" s="8"/>
      <c r="O339" s="11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</row>
    <row r="340" spans="1:36" ht="14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8"/>
      <c r="M340" s="8"/>
      <c r="N340" s="8"/>
      <c r="O340" s="11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</row>
    <row r="341" spans="1:36" ht="14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8"/>
      <c r="M341" s="8"/>
      <c r="N341" s="8"/>
      <c r="O341" s="11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</row>
    <row r="342" spans="1:36" ht="14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8"/>
      <c r="M342" s="8"/>
      <c r="N342" s="8"/>
      <c r="O342" s="11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</row>
    <row r="343" spans="1:36" ht="14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8"/>
      <c r="M343" s="8"/>
      <c r="N343" s="8"/>
      <c r="O343" s="11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</row>
    <row r="344" spans="1:36" ht="14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8"/>
      <c r="M344" s="8"/>
      <c r="N344" s="8"/>
      <c r="O344" s="11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</row>
    <row r="345" spans="1:36" ht="14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8"/>
      <c r="M345" s="8"/>
      <c r="N345" s="8"/>
      <c r="O345" s="11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</row>
    <row r="346" spans="1:36" ht="14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8"/>
      <c r="M346" s="8"/>
      <c r="N346" s="8"/>
      <c r="O346" s="11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</row>
    <row r="347" spans="1:36" ht="14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8"/>
      <c r="M347" s="8"/>
      <c r="N347" s="8"/>
      <c r="O347" s="11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</row>
    <row r="348" spans="1:36" ht="14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8"/>
      <c r="M348" s="8"/>
      <c r="N348" s="8"/>
      <c r="O348" s="11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</row>
    <row r="349" spans="1:36" ht="14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8"/>
      <c r="M349" s="8"/>
      <c r="N349" s="8"/>
      <c r="O349" s="11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</row>
    <row r="350" spans="1:36" ht="14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8"/>
      <c r="M350" s="8"/>
      <c r="N350" s="8"/>
      <c r="O350" s="11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</row>
    <row r="351" spans="1:36" ht="14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8"/>
      <c r="M351" s="8"/>
      <c r="N351" s="8"/>
      <c r="O351" s="11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</row>
    <row r="352" spans="1:36" ht="14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8"/>
      <c r="M352" s="8"/>
      <c r="N352" s="8"/>
      <c r="O352" s="11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</row>
    <row r="353" spans="1:36" ht="14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8"/>
      <c r="M353" s="8"/>
      <c r="N353" s="8"/>
      <c r="O353" s="11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</row>
    <row r="354" spans="1:36" ht="14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8"/>
      <c r="M354" s="8"/>
      <c r="N354" s="8"/>
      <c r="O354" s="11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</row>
    <row r="355" spans="1:36" ht="14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8"/>
      <c r="M355" s="8"/>
      <c r="N355" s="8"/>
      <c r="O355" s="11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</row>
    <row r="356" spans="1:36" ht="14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8"/>
      <c r="M356" s="8"/>
      <c r="N356" s="8"/>
      <c r="O356" s="11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</row>
    <row r="357" spans="1:36" ht="14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8"/>
      <c r="M357" s="8"/>
      <c r="N357" s="8"/>
      <c r="O357" s="11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</row>
    <row r="358" spans="1:36" ht="14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8"/>
      <c r="M358" s="8"/>
      <c r="N358" s="8"/>
      <c r="O358" s="11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</row>
    <row r="359" spans="1:36" ht="14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8"/>
      <c r="M359" s="8"/>
      <c r="N359" s="8"/>
      <c r="O359" s="11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</row>
    <row r="360" spans="1:36" ht="14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8"/>
      <c r="M360" s="8"/>
      <c r="N360" s="8"/>
      <c r="O360" s="11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</row>
    <row r="361" spans="1:36" ht="14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8"/>
      <c r="M361" s="8"/>
      <c r="N361" s="8"/>
      <c r="O361" s="11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</row>
    <row r="362" spans="1:36" ht="14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8"/>
      <c r="M362" s="8"/>
      <c r="N362" s="8"/>
      <c r="O362" s="11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</row>
    <row r="363" spans="1:36" ht="14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8"/>
      <c r="M363" s="8"/>
      <c r="N363" s="8"/>
      <c r="O363" s="11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</row>
    <row r="364" spans="1:36" ht="14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8"/>
      <c r="M364" s="8"/>
      <c r="N364" s="8"/>
      <c r="O364" s="11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</row>
    <row r="365" spans="1:36" ht="14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8"/>
      <c r="M365" s="8"/>
      <c r="N365" s="8"/>
      <c r="O365" s="11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</row>
    <row r="366" spans="1:36" ht="14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8"/>
      <c r="M366" s="8"/>
      <c r="N366" s="8"/>
      <c r="O366" s="11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</row>
    <row r="367" spans="1:36" ht="14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8"/>
      <c r="M367" s="8"/>
      <c r="N367" s="8"/>
      <c r="O367" s="11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</row>
    <row r="368" spans="1:36" ht="14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8"/>
      <c r="M368" s="8"/>
      <c r="N368" s="8"/>
      <c r="O368" s="11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</row>
    <row r="369" spans="1:36" ht="14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8"/>
      <c r="M369" s="8"/>
      <c r="N369" s="8"/>
      <c r="O369" s="11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</row>
    <row r="370" spans="1:36" ht="14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8"/>
      <c r="M370" s="8"/>
      <c r="N370" s="8"/>
      <c r="O370" s="11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</row>
    <row r="371" spans="1:36" ht="14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8"/>
      <c r="M371" s="8"/>
      <c r="N371" s="8"/>
      <c r="O371" s="11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</row>
    <row r="372" spans="1:36" ht="14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8"/>
      <c r="M372" s="8"/>
      <c r="N372" s="8"/>
      <c r="O372" s="11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</row>
    <row r="373" spans="1:36" ht="14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8"/>
      <c r="M373" s="8"/>
      <c r="N373" s="8"/>
      <c r="O373" s="11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</row>
    <row r="374" spans="1:36" ht="14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8"/>
      <c r="M374" s="8"/>
      <c r="N374" s="8"/>
      <c r="O374" s="11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</row>
    <row r="375" spans="1:36" ht="14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8"/>
      <c r="M375" s="8"/>
      <c r="N375" s="8"/>
      <c r="O375" s="11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</row>
    <row r="376" spans="1:36" ht="14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8"/>
      <c r="M376" s="8"/>
      <c r="N376" s="8"/>
      <c r="O376" s="11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</row>
    <row r="377" spans="1:36" ht="14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8"/>
      <c r="M377" s="8"/>
      <c r="N377" s="8"/>
      <c r="O377" s="11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</row>
    <row r="378" spans="1:36" ht="14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8"/>
      <c r="M378" s="8"/>
      <c r="N378" s="8"/>
      <c r="O378" s="11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</row>
    <row r="379" spans="1:36" ht="14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8"/>
      <c r="M379" s="8"/>
      <c r="N379" s="8"/>
      <c r="O379" s="11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</row>
    <row r="380" spans="1:36" ht="14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8"/>
      <c r="M380" s="8"/>
      <c r="N380" s="8"/>
      <c r="O380" s="11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</row>
    <row r="381" spans="1:36" ht="14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8"/>
      <c r="M381" s="8"/>
      <c r="N381" s="8"/>
      <c r="O381" s="11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</row>
    <row r="382" spans="1:36" ht="14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8"/>
      <c r="M382" s="8"/>
      <c r="N382" s="8"/>
      <c r="O382" s="11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</row>
    <row r="383" spans="1:36" ht="14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8"/>
      <c r="M383" s="8"/>
      <c r="N383" s="8"/>
      <c r="O383" s="11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</row>
    <row r="384" spans="1:36" ht="14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8"/>
      <c r="M384" s="8"/>
      <c r="N384" s="8"/>
      <c r="O384" s="11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</row>
    <row r="385" spans="1:36" ht="14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8"/>
      <c r="M385" s="8"/>
      <c r="N385" s="8"/>
      <c r="O385" s="11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</row>
    <row r="386" spans="1:36" ht="14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8"/>
      <c r="M386" s="8"/>
      <c r="N386" s="8"/>
      <c r="O386" s="11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</row>
    <row r="387" spans="1:36" ht="14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8"/>
      <c r="M387" s="8"/>
      <c r="N387" s="8"/>
      <c r="O387" s="11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</row>
    <row r="388" spans="1:36" ht="14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8"/>
      <c r="M388" s="8"/>
      <c r="N388" s="8"/>
      <c r="O388" s="11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</row>
    <row r="389" spans="1:36" ht="14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8"/>
      <c r="M389" s="8"/>
      <c r="N389" s="8"/>
      <c r="O389" s="11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</row>
    <row r="390" spans="1:36" ht="14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8"/>
      <c r="M390" s="8"/>
      <c r="N390" s="8"/>
      <c r="O390" s="11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</row>
    <row r="391" spans="1:36" ht="14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8"/>
      <c r="M391" s="8"/>
      <c r="N391" s="8"/>
      <c r="O391" s="11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</row>
    <row r="392" spans="1:36" ht="14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8"/>
      <c r="M392" s="8"/>
      <c r="N392" s="8"/>
      <c r="O392" s="11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</row>
    <row r="393" spans="1:36" ht="14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8"/>
      <c r="M393" s="8"/>
      <c r="N393" s="8"/>
      <c r="O393" s="11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</row>
    <row r="394" spans="1:36" ht="14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8"/>
      <c r="M394" s="8"/>
      <c r="N394" s="8"/>
      <c r="O394" s="11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</row>
    <row r="395" spans="1:36" ht="14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8"/>
      <c r="M395" s="8"/>
      <c r="N395" s="8"/>
      <c r="O395" s="11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</row>
    <row r="396" spans="1:36" ht="14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8"/>
      <c r="M396" s="8"/>
      <c r="N396" s="8"/>
      <c r="O396" s="11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</row>
    <row r="397" spans="1:36" ht="14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8"/>
      <c r="M397" s="8"/>
      <c r="N397" s="8"/>
      <c r="O397" s="11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</row>
    <row r="398" spans="1:36" ht="14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8"/>
      <c r="M398" s="8"/>
      <c r="N398" s="8"/>
      <c r="O398" s="11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</row>
    <row r="399" spans="1:36" ht="14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8"/>
      <c r="M399" s="8"/>
      <c r="N399" s="8"/>
      <c r="O399" s="11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</row>
    <row r="400" spans="1:36" ht="14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8"/>
      <c r="M400" s="8"/>
      <c r="N400" s="8"/>
      <c r="O400" s="11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</row>
    <row r="401" spans="1:36" ht="14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8"/>
      <c r="M401" s="8"/>
      <c r="N401" s="8"/>
      <c r="O401" s="11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</row>
    <row r="402" spans="1:36" ht="14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8"/>
      <c r="M402" s="8"/>
      <c r="N402" s="8"/>
      <c r="O402" s="11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</row>
    <row r="403" spans="1:36" ht="14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8"/>
      <c r="M403" s="8"/>
      <c r="N403" s="8"/>
      <c r="O403" s="11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</row>
    <row r="404" spans="1:36" ht="14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8"/>
      <c r="M404" s="8"/>
      <c r="N404" s="8"/>
      <c r="O404" s="11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</row>
    <row r="405" spans="1:36" ht="14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8"/>
      <c r="M405" s="8"/>
      <c r="N405" s="8"/>
      <c r="O405" s="11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</row>
    <row r="406" spans="1:36" ht="14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8"/>
      <c r="M406" s="8"/>
      <c r="N406" s="8"/>
      <c r="O406" s="11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</row>
    <row r="407" spans="1:36" ht="14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8"/>
      <c r="M407" s="8"/>
      <c r="N407" s="8"/>
      <c r="O407" s="11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</row>
    <row r="408" spans="1:36" ht="14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8"/>
      <c r="M408" s="8"/>
      <c r="N408" s="8"/>
      <c r="O408" s="11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</row>
    <row r="409" spans="1:36" ht="14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8"/>
      <c r="M409" s="8"/>
      <c r="N409" s="8"/>
      <c r="O409" s="11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</row>
    <row r="410" spans="1:36" ht="14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8"/>
      <c r="M410" s="8"/>
      <c r="N410" s="8"/>
      <c r="O410" s="11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</row>
    <row r="411" spans="1:36" ht="14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8"/>
      <c r="M411" s="8"/>
      <c r="N411" s="8"/>
      <c r="O411" s="11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</row>
    <row r="412" spans="1:36" ht="14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8"/>
      <c r="M412" s="8"/>
      <c r="N412" s="8"/>
      <c r="O412" s="11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</row>
    <row r="413" spans="1:36" ht="14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8"/>
      <c r="M413" s="8"/>
      <c r="N413" s="8"/>
      <c r="O413" s="11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</row>
    <row r="414" spans="1:36" ht="14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8"/>
      <c r="M414" s="8"/>
      <c r="N414" s="8"/>
      <c r="O414" s="11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</row>
    <row r="415" spans="1:36" ht="14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8"/>
      <c r="M415" s="8"/>
      <c r="N415" s="8"/>
      <c r="O415" s="11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</row>
    <row r="416" spans="1:36" ht="14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8"/>
      <c r="M416" s="8"/>
      <c r="N416" s="8"/>
      <c r="O416" s="11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</row>
    <row r="417" spans="1:36" ht="14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8"/>
      <c r="M417" s="8"/>
      <c r="N417" s="8"/>
      <c r="O417" s="11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</row>
    <row r="418" spans="1:36" ht="14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8"/>
      <c r="M418" s="8"/>
      <c r="N418" s="8"/>
      <c r="O418" s="11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</row>
    <row r="419" spans="1:36" ht="14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8"/>
      <c r="M419" s="8"/>
      <c r="N419" s="8"/>
      <c r="O419" s="11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</row>
    <row r="420" spans="1:36" ht="14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8"/>
      <c r="M420" s="8"/>
      <c r="N420" s="8"/>
      <c r="O420" s="11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</row>
    <row r="421" spans="1:36" ht="14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8"/>
      <c r="M421" s="8"/>
      <c r="N421" s="8"/>
      <c r="O421" s="11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</row>
    <row r="422" spans="1:36" ht="14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8"/>
      <c r="M422" s="8"/>
      <c r="N422" s="8"/>
      <c r="O422" s="11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</row>
    <row r="423" spans="1:36" ht="14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8"/>
      <c r="M423" s="8"/>
      <c r="N423" s="8"/>
      <c r="O423" s="11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</row>
    <row r="424" spans="1:36" ht="14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8"/>
      <c r="M424" s="8"/>
      <c r="N424" s="8"/>
      <c r="O424" s="11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</row>
    <row r="425" spans="1:36" ht="14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8"/>
      <c r="M425" s="8"/>
      <c r="N425" s="8"/>
      <c r="O425" s="11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</row>
    <row r="426" spans="1:36" ht="14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8"/>
      <c r="M426" s="8"/>
      <c r="N426" s="8"/>
      <c r="O426" s="11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</row>
    <row r="427" spans="1:36" ht="14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8"/>
      <c r="M427" s="8"/>
      <c r="N427" s="8"/>
      <c r="O427" s="11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</row>
    <row r="428" spans="1:36" ht="14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8"/>
      <c r="M428" s="8"/>
      <c r="N428" s="8"/>
      <c r="O428" s="11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</row>
    <row r="429" spans="1:36" ht="14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8"/>
      <c r="M429" s="8"/>
      <c r="N429" s="8"/>
      <c r="O429" s="11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</row>
    <row r="430" spans="1:36" ht="14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8"/>
      <c r="M430" s="8"/>
      <c r="N430" s="8"/>
      <c r="O430" s="11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</row>
    <row r="431" spans="1:36" ht="14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8"/>
      <c r="M431" s="8"/>
      <c r="N431" s="8"/>
      <c r="O431" s="11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</row>
    <row r="432" spans="1:36" ht="14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8"/>
      <c r="M432" s="8"/>
      <c r="N432" s="8"/>
      <c r="O432" s="11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</row>
    <row r="433" spans="1:36" ht="14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8"/>
      <c r="M433" s="8"/>
      <c r="N433" s="8"/>
      <c r="O433" s="11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</row>
    <row r="434" spans="1:36" ht="14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8"/>
      <c r="M434" s="8"/>
      <c r="N434" s="8"/>
      <c r="O434" s="11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</row>
    <row r="435" spans="1:36" ht="14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8"/>
      <c r="M435" s="8"/>
      <c r="N435" s="8"/>
      <c r="O435" s="11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</row>
    <row r="436" spans="1:36" ht="14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8"/>
      <c r="M436" s="8"/>
      <c r="N436" s="8"/>
      <c r="O436" s="11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</row>
    <row r="437" spans="1:36" ht="14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8"/>
      <c r="M437" s="8"/>
      <c r="N437" s="8"/>
      <c r="O437" s="11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</row>
    <row r="438" spans="1:36" ht="14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8"/>
      <c r="M438" s="8"/>
      <c r="N438" s="8"/>
      <c r="O438" s="11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</row>
    <row r="439" spans="1:36" ht="14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8"/>
      <c r="M439" s="8"/>
      <c r="N439" s="8"/>
      <c r="O439" s="11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</row>
    <row r="440" spans="1:36" ht="14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8"/>
      <c r="M440" s="8"/>
      <c r="N440" s="8"/>
      <c r="O440" s="11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</row>
    <row r="441" spans="1:36" ht="14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8"/>
      <c r="M441" s="8"/>
      <c r="N441" s="8"/>
      <c r="O441" s="11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</row>
    <row r="442" spans="1:36" ht="14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8"/>
      <c r="M442" s="8"/>
      <c r="N442" s="8"/>
      <c r="O442" s="11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</row>
    <row r="443" spans="1:36" ht="14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8"/>
      <c r="M443" s="8"/>
      <c r="N443" s="8"/>
      <c r="O443" s="11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</row>
    <row r="444" spans="1:36" ht="14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8"/>
      <c r="M444" s="8"/>
      <c r="N444" s="8"/>
      <c r="O444" s="11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</row>
    <row r="445" spans="1:36" ht="14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8"/>
      <c r="M445" s="8"/>
      <c r="N445" s="8"/>
      <c r="O445" s="11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</row>
    <row r="446" spans="1:36" ht="14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8"/>
      <c r="M446" s="8"/>
      <c r="N446" s="8"/>
      <c r="O446" s="11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</row>
    <row r="447" spans="1:36" ht="14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8"/>
      <c r="M447" s="8"/>
      <c r="N447" s="8"/>
      <c r="O447" s="11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</row>
    <row r="448" spans="1:36" ht="14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8"/>
      <c r="M448" s="8"/>
      <c r="N448" s="8"/>
      <c r="O448" s="11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</row>
    <row r="449" spans="1:36" ht="14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8"/>
      <c r="M449" s="8"/>
      <c r="N449" s="8"/>
      <c r="O449" s="11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</row>
    <row r="450" spans="1:36" ht="14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8"/>
      <c r="M450" s="8"/>
      <c r="N450" s="8"/>
      <c r="O450" s="11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</row>
    <row r="451" spans="1:36" ht="14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8"/>
      <c r="M451" s="8"/>
      <c r="N451" s="8"/>
      <c r="O451" s="11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</row>
    <row r="452" spans="1:36" ht="14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8"/>
      <c r="M452" s="8"/>
      <c r="N452" s="8"/>
      <c r="O452" s="11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</row>
    <row r="453" spans="1:36" ht="14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8"/>
      <c r="M453" s="8"/>
      <c r="N453" s="8"/>
      <c r="O453" s="11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</row>
    <row r="454" spans="1:36" ht="14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8"/>
      <c r="M454" s="8"/>
      <c r="N454" s="8"/>
      <c r="O454" s="11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</row>
    <row r="455" spans="1:36" ht="14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8"/>
      <c r="M455" s="8"/>
      <c r="N455" s="8"/>
      <c r="O455" s="11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</row>
    <row r="456" spans="1:36" ht="14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8"/>
      <c r="M456" s="8"/>
      <c r="N456" s="8"/>
      <c r="O456" s="11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</row>
    <row r="457" spans="1:36" ht="14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8"/>
      <c r="M457" s="8"/>
      <c r="N457" s="8"/>
      <c r="O457" s="11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</row>
    <row r="458" spans="1:36" ht="14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8"/>
      <c r="M458" s="8"/>
      <c r="N458" s="8"/>
      <c r="O458" s="11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</row>
    <row r="459" spans="1:36" ht="14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8"/>
      <c r="M459" s="8"/>
      <c r="N459" s="8"/>
      <c r="O459" s="11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</row>
    <row r="460" spans="1:36" ht="14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8"/>
      <c r="M460" s="8"/>
      <c r="N460" s="8"/>
      <c r="O460" s="11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</row>
    <row r="461" spans="1:36" ht="14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8"/>
      <c r="M461" s="8"/>
      <c r="N461" s="8"/>
      <c r="O461" s="11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</row>
    <row r="462" spans="1:36" ht="14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8"/>
      <c r="M462" s="8"/>
      <c r="N462" s="8"/>
      <c r="O462" s="11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</row>
    <row r="463" spans="1:36" ht="14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8"/>
      <c r="M463" s="8"/>
      <c r="N463" s="8"/>
      <c r="O463" s="11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</row>
    <row r="464" spans="1:36" ht="14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8"/>
      <c r="M464" s="8"/>
      <c r="N464" s="8"/>
      <c r="O464" s="11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</row>
    <row r="465" spans="1:36" ht="14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8"/>
      <c r="M465" s="8"/>
      <c r="N465" s="8"/>
      <c r="O465" s="11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</row>
    <row r="466" spans="1:36" ht="14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8"/>
      <c r="M466" s="8"/>
      <c r="N466" s="8"/>
      <c r="O466" s="11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</row>
    <row r="467" spans="1:36" ht="14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8"/>
      <c r="M467" s="8"/>
      <c r="N467" s="8"/>
      <c r="O467" s="11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</row>
    <row r="468" spans="1:36" ht="14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8"/>
      <c r="M468" s="8"/>
      <c r="N468" s="8"/>
      <c r="O468" s="11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</row>
    <row r="469" spans="1:36" ht="14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8"/>
      <c r="M469" s="8"/>
      <c r="N469" s="8"/>
      <c r="O469" s="11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</row>
    <row r="470" spans="1:36" ht="14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8"/>
      <c r="M470" s="8"/>
      <c r="N470" s="8"/>
      <c r="O470" s="11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</row>
    <row r="471" spans="1:36" ht="14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8"/>
      <c r="M471" s="8"/>
      <c r="N471" s="8"/>
      <c r="O471" s="11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</row>
    <row r="472" spans="1:36" ht="14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8"/>
      <c r="M472" s="8"/>
      <c r="N472" s="8"/>
      <c r="O472" s="11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</row>
    <row r="473" spans="1:36" ht="14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8"/>
      <c r="M473" s="8"/>
      <c r="N473" s="8"/>
      <c r="O473" s="11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</row>
    <row r="474" spans="1:36" ht="14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8"/>
      <c r="M474" s="8"/>
      <c r="N474" s="8"/>
      <c r="O474" s="11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</row>
    <row r="475" spans="1:36" ht="14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8"/>
      <c r="M475" s="8"/>
      <c r="N475" s="8"/>
      <c r="O475" s="11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</row>
    <row r="476" spans="1:36" ht="14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8"/>
      <c r="M476" s="8"/>
      <c r="N476" s="8"/>
      <c r="O476" s="11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</row>
    <row r="477" spans="1:36" ht="14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8"/>
      <c r="M477" s="8"/>
      <c r="N477" s="8"/>
      <c r="O477" s="11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</row>
    <row r="478" spans="1:36" ht="14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8"/>
      <c r="M478" s="8"/>
      <c r="N478" s="8"/>
      <c r="O478" s="11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</row>
    <row r="479" spans="1:36" ht="14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8"/>
      <c r="M479" s="8"/>
      <c r="N479" s="8"/>
      <c r="O479" s="11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</row>
    <row r="480" spans="1:36" ht="14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8"/>
      <c r="M480" s="8"/>
      <c r="N480" s="8"/>
      <c r="O480" s="11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</row>
    <row r="481" spans="1:36" ht="14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8"/>
      <c r="M481" s="8"/>
      <c r="N481" s="8"/>
      <c r="O481" s="11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</row>
    <row r="482" spans="1:36" ht="14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8"/>
      <c r="M482" s="8"/>
      <c r="N482" s="8"/>
      <c r="O482" s="11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</row>
    <row r="483" spans="1:36" ht="14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8"/>
      <c r="M483" s="8"/>
      <c r="N483" s="8"/>
      <c r="O483" s="11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</row>
    <row r="484" spans="1:36" ht="14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8"/>
      <c r="M484" s="8"/>
      <c r="N484" s="8"/>
      <c r="O484" s="11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</row>
    <row r="485" spans="1:36" ht="14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8"/>
      <c r="M485" s="8"/>
      <c r="N485" s="8"/>
      <c r="O485" s="11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</row>
    <row r="486" spans="1:36" ht="14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8"/>
      <c r="M486" s="8"/>
      <c r="N486" s="8"/>
      <c r="O486" s="11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</row>
    <row r="487" spans="1:36" ht="14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8"/>
      <c r="M487" s="8"/>
      <c r="N487" s="8"/>
      <c r="O487" s="11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</row>
    <row r="488" spans="1:36" ht="14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8"/>
      <c r="M488" s="8"/>
      <c r="N488" s="8"/>
      <c r="O488" s="11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</row>
    <row r="489" spans="1:36" ht="14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8"/>
      <c r="M489" s="8"/>
      <c r="N489" s="8"/>
      <c r="O489" s="11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</row>
    <row r="490" spans="1:36" ht="14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8"/>
      <c r="M490" s="8"/>
      <c r="N490" s="8"/>
      <c r="O490" s="11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</row>
    <row r="491" spans="1:36" ht="14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8"/>
      <c r="M491" s="8"/>
      <c r="N491" s="8"/>
      <c r="O491" s="11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</row>
    <row r="492" spans="1:36" ht="14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8"/>
      <c r="M492" s="8"/>
      <c r="N492" s="8"/>
      <c r="O492" s="11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</row>
    <row r="493" spans="1:36" ht="14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8"/>
      <c r="M493" s="8"/>
      <c r="N493" s="8"/>
      <c r="O493" s="11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</row>
    <row r="494" spans="1:36" ht="14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8"/>
      <c r="M494" s="8"/>
      <c r="N494" s="8"/>
      <c r="O494" s="11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</row>
    <row r="495" spans="1:36" ht="14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8"/>
      <c r="M495" s="8"/>
      <c r="N495" s="8"/>
      <c r="O495" s="11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</row>
    <row r="496" spans="1:36" ht="14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8"/>
      <c r="M496" s="8"/>
      <c r="N496" s="8"/>
      <c r="O496" s="11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</row>
    <row r="497" spans="1:36" ht="14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8"/>
      <c r="M497" s="8"/>
      <c r="N497" s="8"/>
      <c r="O497" s="11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</row>
    <row r="498" spans="1:36" ht="14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8"/>
      <c r="M498" s="8"/>
      <c r="N498" s="8"/>
      <c r="O498" s="11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</row>
    <row r="499" spans="1:36" ht="14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8"/>
      <c r="M499" s="8"/>
      <c r="N499" s="8"/>
      <c r="O499" s="11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</row>
    <row r="500" spans="1:36" ht="14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8"/>
      <c r="M500" s="8"/>
      <c r="N500" s="8"/>
      <c r="O500" s="11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</row>
    <row r="501" spans="1:36" ht="14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8"/>
      <c r="M501" s="8"/>
      <c r="N501" s="8"/>
      <c r="O501" s="11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</row>
    <row r="502" spans="1:36" ht="14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8"/>
      <c r="M502" s="8"/>
      <c r="N502" s="8"/>
      <c r="O502" s="11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</row>
    <row r="503" spans="1:36" ht="14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8"/>
      <c r="M503" s="8"/>
      <c r="N503" s="8"/>
      <c r="O503" s="11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</row>
    <row r="504" spans="1:36" ht="14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8"/>
      <c r="M504" s="8"/>
      <c r="N504" s="8"/>
      <c r="O504" s="11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</row>
    <row r="505" spans="1:36" ht="14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8"/>
      <c r="M505" s="8"/>
      <c r="N505" s="8"/>
      <c r="O505" s="11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</row>
    <row r="506" spans="1:36" ht="14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8"/>
      <c r="M506" s="8"/>
      <c r="N506" s="8"/>
      <c r="O506" s="11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</row>
    <row r="507" spans="1:36" ht="14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8"/>
      <c r="M507" s="8"/>
      <c r="N507" s="8"/>
      <c r="O507" s="11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</row>
    <row r="508" spans="1:36" ht="14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8"/>
      <c r="M508" s="8"/>
      <c r="N508" s="8"/>
      <c r="O508" s="11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</row>
    <row r="509" spans="1:36" ht="14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8"/>
      <c r="M509" s="8"/>
      <c r="N509" s="8"/>
      <c r="O509" s="11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</row>
    <row r="510" spans="1:36" ht="14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8"/>
      <c r="M510" s="8"/>
      <c r="N510" s="8"/>
      <c r="O510" s="11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</row>
    <row r="511" spans="1:36" ht="14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8"/>
      <c r="M511" s="8"/>
      <c r="N511" s="8"/>
      <c r="O511" s="11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</row>
    <row r="512" spans="1:36" ht="14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8"/>
      <c r="M512" s="8"/>
      <c r="N512" s="8"/>
      <c r="O512" s="11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</row>
    <row r="513" spans="1:36" ht="14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8"/>
      <c r="M513" s="8"/>
      <c r="N513" s="8"/>
      <c r="O513" s="11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</row>
    <row r="514" spans="1:36" ht="14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8"/>
      <c r="M514" s="8"/>
      <c r="N514" s="8"/>
      <c r="O514" s="11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</row>
    <row r="515" spans="1:36" ht="14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8"/>
      <c r="M515" s="8"/>
      <c r="N515" s="8"/>
      <c r="O515" s="11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</row>
    <row r="516" spans="1:36" ht="14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8"/>
      <c r="M516" s="8"/>
      <c r="N516" s="8"/>
      <c r="O516" s="11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</row>
    <row r="517" spans="1:36" ht="14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8"/>
      <c r="M517" s="8"/>
      <c r="N517" s="8"/>
      <c r="O517" s="11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</row>
    <row r="518" spans="1:36" ht="14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8"/>
      <c r="M518" s="8"/>
      <c r="N518" s="8"/>
      <c r="O518" s="11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</row>
    <row r="519" spans="1:36" ht="14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8"/>
      <c r="M519" s="8"/>
      <c r="N519" s="8"/>
      <c r="O519" s="11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</row>
    <row r="520" spans="1:36" ht="14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8"/>
      <c r="M520" s="8"/>
      <c r="N520" s="8"/>
      <c r="O520" s="11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</row>
    <row r="521" spans="1:36" ht="14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8"/>
      <c r="M521" s="8"/>
      <c r="N521" s="8"/>
      <c r="O521" s="11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</row>
    <row r="522" spans="1:36" ht="14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8"/>
      <c r="M522" s="8"/>
      <c r="N522" s="8"/>
      <c r="O522" s="11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</row>
    <row r="523" spans="1:36" ht="14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8"/>
      <c r="M523" s="8"/>
      <c r="N523" s="8"/>
      <c r="O523" s="11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</row>
    <row r="524" spans="1:36" ht="14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8"/>
      <c r="M524" s="8"/>
      <c r="N524" s="8"/>
      <c r="O524" s="11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</row>
    <row r="525" spans="1:36" ht="14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8"/>
      <c r="M525" s="8"/>
      <c r="N525" s="8"/>
      <c r="O525" s="11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</row>
    <row r="526" spans="1:36" ht="14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8"/>
      <c r="M526" s="8"/>
      <c r="N526" s="8"/>
      <c r="O526" s="11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</row>
    <row r="527" spans="1:36" ht="14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8"/>
      <c r="M527" s="8"/>
      <c r="N527" s="8"/>
      <c r="O527" s="11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</row>
    <row r="528" spans="1:36" ht="14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8"/>
      <c r="M528" s="8"/>
      <c r="N528" s="8"/>
      <c r="O528" s="11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</row>
    <row r="529" spans="1:36" ht="14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8"/>
      <c r="M529" s="8"/>
      <c r="N529" s="8"/>
      <c r="O529" s="11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</row>
    <row r="530" spans="1:36" ht="14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8"/>
      <c r="M530" s="8"/>
      <c r="N530" s="8"/>
      <c r="O530" s="11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</row>
    <row r="531" spans="1:36" ht="14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8"/>
      <c r="M531" s="8"/>
      <c r="N531" s="8"/>
      <c r="O531" s="11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</row>
    <row r="532" spans="1:36" ht="14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8"/>
      <c r="M532" s="8"/>
      <c r="N532" s="8"/>
      <c r="O532" s="11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</row>
    <row r="533" spans="1:36" ht="14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8"/>
      <c r="M533" s="8"/>
      <c r="N533" s="8"/>
      <c r="O533" s="11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</row>
    <row r="534" spans="1:36" ht="14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8"/>
      <c r="M534" s="8"/>
      <c r="N534" s="8"/>
      <c r="O534" s="11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</row>
    <row r="535" spans="1:36" ht="14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8"/>
      <c r="M535" s="8"/>
      <c r="N535" s="8"/>
      <c r="O535" s="11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</row>
    <row r="536" spans="1:36" ht="14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8"/>
      <c r="M536" s="8"/>
      <c r="N536" s="8"/>
      <c r="O536" s="11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</row>
    <row r="537" spans="1:36" ht="14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8"/>
      <c r="M537" s="8"/>
      <c r="N537" s="8"/>
      <c r="O537" s="11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</row>
    <row r="538" spans="1:36" ht="14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8"/>
      <c r="M538" s="8"/>
      <c r="N538" s="8"/>
      <c r="O538" s="11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</row>
    <row r="539" spans="1:36" ht="14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8"/>
      <c r="M539" s="8"/>
      <c r="N539" s="8"/>
      <c r="O539" s="11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</row>
    <row r="540" spans="1:36" ht="14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8"/>
      <c r="M540" s="8"/>
      <c r="N540" s="8"/>
      <c r="O540" s="11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</row>
    <row r="541" spans="1:36" ht="14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8"/>
      <c r="M541" s="8"/>
      <c r="N541" s="8"/>
      <c r="O541" s="11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</row>
    <row r="542" spans="1:36" ht="14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8"/>
      <c r="M542" s="8"/>
      <c r="N542" s="8"/>
      <c r="O542" s="11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</row>
    <row r="543" spans="1:36" ht="14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8"/>
      <c r="M543" s="8"/>
      <c r="N543" s="8"/>
      <c r="O543" s="11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</row>
    <row r="544" spans="1:36" ht="14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8"/>
      <c r="M544" s="8"/>
      <c r="N544" s="8"/>
      <c r="O544" s="11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</row>
    <row r="545" spans="1:36" ht="14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8"/>
      <c r="M545" s="8"/>
      <c r="N545" s="8"/>
      <c r="O545" s="11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</row>
    <row r="546" spans="1:36" ht="14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8"/>
      <c r="M546" s="8"/>
      <c r="N546" s="8"/>
      <c r="O546" s="11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</row>
    <row r="547" spans="1:36" ht="14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8"/>
      <c r="M547" s="8"/>
      <c r="N547" s="8"/>
      <c r="O547" s="11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</row>
    <row r="548" spans="1:36" ht="14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8"/>
      <c r="M548" s="8"/>
      <c r="N548" s="8"/>
      <c r="O548" s="11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</row>
    <row r="549" spans="1:36" ht="14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8"/>
      <c r="M549" s="8"/>
      <c r="N549" s="8"/>
      <c r="O549" s="11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</row>
    <row r="550" spans="1:36" ht="14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8"/>
      <c r="M550" s="8"/>
      <c r="N550" s="8"/>
      <c r="O550" s="11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</row>
    <row r="551" spans="1:36" ht="14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8"/>
      <c r="M551" s="8"/>
      <c r="N551" s="8"/>
      <c r="O551" s="11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</row>
    <row r="552" spans="1:36" ht="14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8"/>
      <c r="M552" s="8"/>
      <c r="N552" s="8"/>
      <c r="O552" s="11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</row>
    <row r="553" spans="1:36" ht="14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8"/>
      <c r="M553" s="8"/>
      <c r="N553" s="8"/>
      <c r="O553" s="11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</row>
    <row r="554" spans="1:36" ht="14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8"/>
      <c r="M554" s="8"/>
      <c r="N554" s="8"/>
      <c r="O554" s="11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</row>
    <row r="555" spans="1:36" ht="14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8"/>
      <c r="M555" s="8"/>
      <c r="N555" s="8"/>
      <c r="O555" s="11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</row>
    <row r="556" spans="1:36" ht="14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8"/>
      <c r="M556" s="8"/>
      <c r="N556" s="8"/>
      <c r="O556" s="11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</row>
    <row r="557" spans="1:36" ht="14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8"/>
      <c r="M557" s="8"/>
      <c r="N557" s="8"/>
      <c r="O557" s="11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</row>
    <row r="558" spans="1:36" ht="14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8"/>
      <c r="M558" s="8"/>
      <c r="N558" s="8"/>
      <c r="O558" s="11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</row>
    <row r="559" spans="1:36" ht="14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8"/>
      <c r="M559" s="8"/>
      <c r="N559" s="8"/>
      <c r="O559" s="11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</row>
    <row r="560" spans="1:36" ht="14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8"/>
      <c r="M560" s="8"/>
      <c r="N560" s="8"/>
      <c r="O560" s="11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</row>
    <row r="561" spans="1:36" ht="14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8"/>
      <c r="M561" s="8"/>
      <c r="N561" s="8"/>
      <c r="O561" s="11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</row>
    <row r="562" spans="1:36" ht="14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8"/>
      <c r="M562" s="8"/>
      <c r="N562" s="8"/>
      <c r="O562" s="11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</row>
    <row r="563" spans="1:36" ht="14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8"/>
      <c r="M563" s="8"/>
      <c r="N563" s="8"/>
      <c r="O563" s="11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</row>
    <row r="564" spans="1:36" ht="14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8"/>
      <c r="M564" s="8"/>
      <c r="N564" s="8"/>
      <c r="O564" s="11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</row>
    <row r="565" spans="1:36" ht="14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8"/>
      <c r="M565" s="8"/>
      <c r="N565" s="8"/>
      <c r="O565" s="11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</row>
    <row r="566" spans="1:36" ht="14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8"/>
      <c r="M566" s="8"/>
      <c r="N566" s="8"/>
      <c r="O566" s="11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</row>
    <row r="567" spans="1:36" ht="14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8"/>
      <c r="M567" s="8"/>
      <c r="N567" s="8"/>
      <c r="O567" s="11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</row>
    <row r="568" spans="1:36" ht="14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8"/>
      <c r="M568" s="8"/>
      <c r="N568" s="8"/>
      <c r="O568" s="11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</row>
    <row r="569" spans="1:36" ht="14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8"/>
      <c r="M569" s="8"/>
      <c r="N569" s="8"/>
      <c r="O569" s="11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</row>
    <row r="570" spans="1:36" ht="14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8"/>
      <c r="M570" s="8"/>
      <c r="N570" s="8"/>
      <c r="O570" s="11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</row>
    <row r="571" spans="1:36" ht="14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8"/>
      <c r="M571" s="8"/>
      <c r="N571" s="8"/>
      <c r="O571" s="11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</row>
    <row r="572" spans="1:36" ht="14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8"/>
      <c r="M572" s="8"/>
      <c r="N572" s="8"/>
      <c r="O572" s="11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</row>
    <row r="573" spans="1:36" ht="14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8"/>
      <c r="M573" s="8"/>
      <c r="N573" s="8"/>
      <c r="O573" s="11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</row>
    <row r="574" spans="1:36" ht="14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8"/>
      <c r="M574" s="8"/>
      <c r="N574" s="8"/>
      <c r="O574" s="11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</row>
    <row r="575" spans="1:36" ht="14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8"/>
      <c r="M575" s="8"/>
      <c r="N575" s="8"/>
      <c r="O575" s="11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</row>
    <row r="576" spans="1:36" ht="14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8"/>
      <c r="M576" s="8"/>
      <c r="N576" s="8"/>
      <c r="O576" s="11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</row>
    <row r="577" spans="1:36" ht="14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8"/>
      <c r="M577" s="8"/>
      <c r="N577" s="8"/>
      <c r="O577" s="11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</row>
    <row r="578" spans="1:36" ht="14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8"/>
      <c r="M578" s="8"/>
      <c r="N578" s="8"/>
      <c r="O578" s="11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</row>
    <row r="579" spans="1:36" ht="14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8"/>
      <c r="M579" s="8"/>
      <c r="N579" s="8"/>
      <c r="O579" s="11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</row>
    <row r="580" spans="1:36" ht="14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8"/>
      <c r="M580" s="8"/>
      <c r="N580" s="8"/>
      <c r="O580" s="11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</row>
    <row r="581" spans="1:36" ht="14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8"/>
      <c r="M581" s="8"/>
      <c r="N581" s="8"/>
      <c r="O581" s="11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</row>
    <row r="582" spans="1:36" ht="14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8"/>
      <c r="M582" s="8"/>
      <c r="N582" s="8"/>
      <c r="O582" s="11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</row>
    <row r="583" spans="1:36" ht="14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8"/>
      <c r="M583" s="8"/>
      <c r="N583" s="8"/>
      <c r="O583" s="11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</row>
    <row r="584" spans="1:36" ht="14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8"/>
      <c r="M584" s="8"/>
      <c r="N584" s="8"/>
      <c r="O584" s="11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</row>
    <row r="585" spans="1:36" ht="14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8"/>
      <c r="M585" s="8"/>
      <c r="N585" s="8"/>
      <c r="O585" s="11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</row>
    <row r="586" spans="1:36" ht="14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8"/>
      <c r="M586" s="8"/>
      <c r="N586" s="8"/>
      <c r="O586" s="11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</row>
    <row r="587" spans="1:36" ht="14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8"/>
      <c r="M587" s="8"/>
      <c r="N587" s="8"/>
      <c r="O587" s="11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</row>
    <row r="588" spans="1:36" ht="14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8"/>
      <c r="M588" s="8"/>
      <c r="N588" s="8"/>
      <c r="O588" s="11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</row>
    <row r="589" spans="1:36" ht="14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8"/>
      <c r="M589" s="8"/>
      <c r="N589" s="8"/>
      <c r="O589" s="11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</row>
    <row r="590" spans="1:36" ht="14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8"/>
      <c r="M590" s="8"/>
      <c r="N590" s="8"/>
      <c r="O590" s="11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</row>
    <row r="591" spans="1:36" ht="14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8"/>
      <c r="M591" s="8"/>
      <c r="N591" s="8"/>
      <c r="O591" s="11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</row>
    <row r="592" spans="1:36" ht="14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8"/>
      <c r="M592" s="8"/>
      <c r="N592" s="8"/>
      <c r="O592" s="11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</row>
    <row r="593" spans="1:36" ht="14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8"/>
      <c r="M593" s="8"/>
      <c r="N593" s="8"/>
      <c r="O593" s="11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</row>
    <row r="594" spans="1:36" ht="14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8"/>
      <c r="M594" s="8"/>
      <c r="N594" s="8"/>
      <c r="O594" s="11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</row>
    <row r="595" spans="1:36" ht="14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8"/>
      <c r="M595" s="8"/>
      <c r="N595" s="8"/>
      <c r="O595" s="11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</row>
    <row r="596" spans="1:36" ht="14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8"/>
      <c r="M596" s="8"/>
      <c r="N596" s="8"/>
      <c r="O596" s="11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</row>
    <row r="597" spans="1:36" ht="14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8"/>
      <c r="M597" s="8"/>
      <c r="N597" s="8"/>
      <c r="O597" s="11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</row>
    <row r="598" spans="1:36" ht="14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8"/>
      <c r="M598" s="8"/>
      <c r="N598" s="8"/>
      <c r="O598" s="11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</row>
    <row r="599" spans="1:36" ht="14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8"/>
      <c r="M599" s="8"/>
      <c r="N599" s="8"/>
      <c r="O599" s="11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</row>
    <row r="600" spans="1:36" ht="14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8"/>
      <c r="M600" s="8"/>
      <c r="N600" s="8"/>
      <c r="O600" s="11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</row>
    <row r="601" spans="1:36" ht="14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8"/>
      <c r="M601" s="8"/>
      <c r="N601" s="8"/>
      <c r="O601" s="11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</row>
    <row r="602" spans="1:36" ht="14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8"/>
      <c r="M602" s="8"/>
      <c r="N602" s="8"/>
      <c r="O602" s="11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</row>
    <row r="603" spans="1:36" ht="14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8"/>
      <c r="M603" s="8"/>
      <c r="N603" s="8"/>
      <c r="O603" s="11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</row>
    <row r="604" spans="1:36" ht="14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8"/>
      <c r="M604" s="8"/>
      <c r="N604" s="8"/>
      <c r="O604" s="11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</row>
    <row r="605" spans="1:36" ht="14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8"/>
      <c r="M605" s="8"/>
      <c r="N605" s="8"/>
      <c r="O605" s="11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</row>
    <row r="606" spans="1:36" ht="14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8"/>
      <c r="M606" s="8"/>
      <c r="N606" s="8"/>
      <c r="O606" s="11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</row>
    <row r="607" spans="1:36" ht="14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8"/>
      <c r="M607" s="8"/>
      <c r="N607" s="8"/>
      <c r="O607" s="11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</row>
    <row r="608" spans="1:36" ht="14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8"/>
      <c r="M608" s="8"/>
      <c r="N608" s="8"/>
      <c r="O608" s="11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</row>
    <row r="609" spans="1:36" ht="14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8"/>
      <c r="M609" s="8"/>
      <c r="N609" s="8"/>
      <c r="O609" s="11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</row>
    <row r="610" spans="1:36" ht="14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8"/>
      <c r="M610" s="8"/>
      <c r="N610" s="8"/>
      <c r="O610" s="11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</row>
    <row r="611" spans="1:36" ht="14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8"/>
      <c r="M611" s="8"/>
      <c r="N611" s="8"/>
      <c r="O611" s="11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</row>
    <row r="612" spans="1:36" ht="14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8"/>
      <c r="M612" s="8"/>
      <c r="N612" s="8"/>
      <c r="O612" s="11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</row>
    <row r="613" spans="1:36" ht="14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8"/>
      <c r="M613" s="8"/>
      <c r="N613" s="8"/>
      <c r="O613" s="11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</row>
    <row r="614" spans="1:36" ht="14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8"/>
      <c r="M614" s="8"/>
      <c r="N614" s="8"/>
      <c r="O614" s="11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</row>
    <row r="615" spans="1:36" ht="14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8"/>
      <c r="M615" s="8"/>
      <c r="N615" s="8"/>
      <c r="O615" s="11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</row>
    <row r="616" spans="1:36" ht="14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8"/>
      <c r="M616" s="8"/>
      <c r="N616" s="8"/>
      <c r="O616" s="11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</row>
    <row r="617" spans="1:36" ht="14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8"/>
      <c r="M617" s="8"/>
      <c r="N617" s="8"/>
      <c r="O617" s="11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</row>
    <row r="618" spans="1:36" ht="14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8"/>
      <c r="M618" s="8"/>
      <c r="N618" s="8"/>
      <c r="O618" s="11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</row>
    <row r="619" spans="1:36" ht="14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8"/>
      <c r="M619" s="8"/>
      <c r="N619" s="8"/>
      <c r="O619" s="11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</row>
    <row r="620" spans="1:36" ht="14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8"/>
      <c r="M620" s="8"/>
      <c r="N620" s="8"/>
      <c r="O620" s="11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</row>
    <row r="621" spans="1:36" ht="14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8"/>
      <c r="M621" s="8"/>
      <c r="N621" s="8"/>
      <c r="O621" s="11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</row>
    <row r="622" spans="1:36" ht="14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8"/>
      <c r="M622" s="8"/>
      <c r="N622" s="8"/>
      <c r="O622" s="11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</row>
    <row r="623" spans="1:36" ht="14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8"/>
      <c r="M623" s="8"/>
      <c r="N623" s="8"/>
      <c r="O623" s="11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</row>
    <row r="624" spans="1:36" ht="14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8"/>
      <c r="M624" s="8"/>
      <c r="N624" s="8"/>
      <c r="O624" s="11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</row>
    <row r="625" spans="1:36" ht="14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8"/>
      <c r="M625" s="8"/>
      <c r="N625" s="8"/>
      <c r="O625" s="11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</row>
    <row r="626" spans="1:36" ht="14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8"/>
      <c r="M626" s="8"/>
      <c r="N626" s="8"/>
      <c r="O626" s="11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</row>
    <row r="627" spans="1:36" ht="14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8"/>
      <c r="M627" s="8"/>
      <c r="N627" s="8"/>
      <c r="O627" s="11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</row>
    <row r="628" spans="1:36" ht="14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8"/>
      <c r="M628" s="8"/>
      <c r="N628" s="8"/>
      <c r="O628" s="11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</row>
    <row r="629" spans="1:36" ht="14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8"/>
      <c r="M629" s="8"/>
      <c r="N629" s="8"/>
      <c r="O629" s="11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</row>
    <row r="630" spans="1:36" ht="14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8"/>
      <c r="M630" s="8"/>
      <c r="N630" s="8"/>
      <c r="O630" s="11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</row>
    <row r="631" spans="1:36" ht="14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8"/>
      <c r="M631" s="8"/>
      <c r="N631" s="8"/>
      <c r="O631" s="11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</row>
    <row r="632" spans="1:36" ht="14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8"/>
      <c r="M632" s="8"/>
      <c r="N632" s="8"/>
      <c r="O632" s="11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</row>
    <row r="633" spans="1:36" ht="14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8"/>
      <c r="M633" s="8"/>
      <c r="N633" s="8"/>
      <c r="O633" s="11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</row>
    <row r="634" spans="1:36" ht="14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8"/>
      <c r="M634" s="8"/>
      <c r="N634" s="8"/>
      <c r="O634" s="11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</row>
    <row r="635" spans="1:36" ht="14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8"/>
      <c r="M635" s="8"/>
      <c r="N635" s="8"/>
      <c r="O635" s="11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</row>
    <row r="636" spans="1:36" ht="14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8"/>
      <c r="M636" s="8"/>
      <c r="N636" s="8"/>
      <c r="O636" s="11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</row>
    <row r="637" spans="1:36" ht="14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8"/>
      <c r="M637" s="8"/>
      <c r="N637" s="8"/>
      <c r="O637" s="11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</row>
    <row r="638" spans="1:36" ht="14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8"/>
      <c r="M638" s="8"/>
      <c r="N638" s="8"/>
      <c r="O638" s="11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</row>
    <row r="639" spans="1:36" ht="14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8"/>
      <c r="M639" s="8"/>
      <c r="N639" s="8"/>
      <c r="O639" s="11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</row>
    <row r="640" spans="1:36" ht="14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8"/>
      <c r="M640" s="8"/>
      <c r="N640" s="8"/>
      <c r="O640" s="11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</row>
    <row r="641" spans="1:36" ht="14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8"/>
      <c r="M641" s="8"/>
      <c r="N641" s="8"/>
      <c r="O641" s="11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</row>
    <row r="642" spans="1:36" ht="14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8"/>
      <c r="M642" s="8"/>
      <c r="N642" s="8"/>
      <c r="O642" s="11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</row>
    <row r="643" spans="1:36" ht="14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8"/>
      <c r="M643" s="8"/>
      <c r="N643" s="8"/>
      <c r="O643" s="11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</row>
    <row r="644" spans="1:36" ht="14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8"/>
      <c r="M644" s="8"/>
      <c r="N644" s="8"/>
      <c r="O644" s="11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</row>
    <row r="645" spans="1:36" ht="14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8"/>
      <c r="M645" s="8"/>
      <c r="N645" s="8"/>
      <c r="O645" s="11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</row>
    <row r="646" spans="1:36" ht="14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8"/>
      <c r="M646" s="8"/>
      <c r="N646" s="8"/>
      <c r="O646" s="11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</row>
    <row r="647" spans="1:36" ht="14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8"/>
      <c r="M647" s="8"/>
      <c r="N647" s="8"/>
      <c r="O647" s="11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</row>
    <row r="648" spans="1:36" ht="14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8"/>
      <c r="M648" s="8"/>
      <c r="N648" s="8"/>
      <c r="O648" s="11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</row>
    <row r="649" spans="1:36" ht="14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8"/>
      <c r="M649" s="8"/>
      <c r="N649" s="8"/>
      <c r="O649" s="11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</row>
    <row r="650" spans="1:36" ht="14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8"/>
      <c r="M650" s="8"/>
      <c r="N650" s="8"/>
      <c r="O650" s="11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</row>
    <row r="651" spans="1:36" ht="14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8"/>
      <c r="M651" s="8"/>
      <c r="N651" s="8"/>
      <c r="O651" s="11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</row>
    <row r="652" spans="1:36" ht="14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8"/>
      <c r="M652" s="8"/>
      <c r="N652" s="8"/>
      <c r="O652" s="11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</row>
    <row r="653" spans="1:36" ht="14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8"/>
      <c r="M653" s="8"/>
      <c r="N653" s="8"/>
      <c r="O653" s="11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</row>
    <row r="654" spans="1:36" ht="14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8"/>
      <c r="M654" s="8"/>
      <c r="N654" s="8"/>
      <c r="O654" s="11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</row>
    <row r="655" spans="1:36" ht="14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8"/>
      <c r="M655" s="8"/>
      <c r="N655" s="8"/>
      <c r="O655" s="11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</row>
    <row r="656" spans="1:36" ht="14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8"/>
      <c r="M656" s="8"/>
      <c r="N656" s="8"/>
      <c r="O656" s="11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</row>
    <row r="657" spans="1:36" ht="14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8"/>
      <c r="M657" s="8"/>
      <c r="N657" s="8"/>
      <c r="O657" s="11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</row>
    <row r="658" spans="1:36" ht="14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8"/>
      <c r="M658" s="8"/>
      <c r="N658" s="8"/>
      <c r="O658" s="11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</row>
    <row r="659" spans="1:36" ht="14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8"/>
      <c r="M659" s="8"/>
      <c r="N659" s="8"/>
      <c r="O659" s="11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</row>
    <row r="660" spans="1:36" ht="14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8"/>
      <c r="M660" s="8"/>
      <c r="N660" s="8"/>
      <c r="O660" s="11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</row>
    <row r="661" spans="1:36" ht="14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8"/>
      <c r="M661" s="8"/>
      <c r="N661" s="8"/>
      <c r="O661" s="11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</row>
    <row r="662" spans="1:36" ht="14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8"/>
      <c r="M662" s="8"/>
      <c r="N662" s="8"/>
      <c r="O662" s="11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</row>
    <row r="663" spans="1:36" ht="14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8"/>
      <c r="M663" s="8"/>
      <c r="N663" s="8"/>
      <c r="O663" s="11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</row>
    <row r="664" spans="1:36" ht="14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8"/>
      <c r="M664" s="8"/>
      <c r="N664" s="8"/>
      <c r="O664" s="11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</row>
    <row r="665" spans="1:36" ht="14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8"/>
      <c r="M665" s="8"/>
      <c r="N665" s="8"/>
      <c r="O665" s="11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</row>
    <row r="666" spans="1:36" ht="14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8"/>
      <c r="M666" s="8"/>
      <c r="N666" s="8"/>
      <c r="O666" s="11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</row>
    <row r="667" spans="1:36" ht="14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8"/>
      <c r="M667" s="8"/>
      <c r="N667" s="8"/>
      <c r="O667" s="11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</row>
    <row r="668" spans="1:36" ht="14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8"/>
      <c r="M668" s="8"/>
      <c r="N668" s="8"/>
      <c r="O668" s="11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</row>
    <row r="669" spans="1:36" ht="14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8"/>
      <c r="M669" s="8"/>
      <c r="N669" s="8"/>
      <c r="O669" s="11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</row>
    <row r="670" spans="1:36" ht="14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8"/>
      <c r="M670" s="8"/>
      <c r="N670" s="8"/>
      <c r="O670" s="11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</row>
    <row r="671" spans="1:36" ht="14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8"/>
      <c r="M671" s="8"/>
      <c r="N671" s="8"/>
      <c r="O671" s="11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</row>
    <row r="672" spans="1:36" ht="14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8"/>
      <c r="M672" s="8"/>
      <c r="N672" s="8"/>
      <c r="O672" s="11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</row>
    <row r="673" spans="1:36" ht="14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8"/>
      <c r="M673" s="8"/>
      <c r="N673" s="8"/>
      <c r="O673" s="11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</row>
    <row r="674" spans="1:36" ht="14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8"/>
      <c r="M674" s="8"/>
      <c r="N674" s="8"/>
      <c r="O674" s="11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</row>
    <row r="675" spans="1:36" ht="14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8"/>
      <c r="M675" s="8"/>
      <c r="N675" s="8"/>
      <c r="O675" s="11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</row>
    <row r="676" spans="1:36" ht="14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8"/>
      <c r="M676" s="8"/>
      <c r="N676" s="8"/>
      <c r="O676" s="11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</row>
    <row r="677" spans="1:36" ht="14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8"/>
      <c r="M677" s="8"/>
      <c r="N677" s="8"/>
      <c r="O677" s="11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</row>
    <row r="678" spans="1:36" ht="14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8"/>
      <c r="M678" s="8"/>
      <c r="N678" s="8"/>
      <c r="O678" s="11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</row>
    <row r="679" spans="1:36" ht="14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8"/>
      <c r="M679" s="8"/>
      <c r="N679" s="8"/>
      <c r="O679" s="11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</row>
    <row r="680" spans="1:36" ht="14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8"/>
      <c r="M680" s="8"/>
      <c r="N680" s="8"/>
      <c r="O680" s="11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</row>
    <row r="681" spans="1:36" ht="14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8"/>
      <c r="M681" s="8"/>
      <c r="N681" s="8"/>
      <c r="O681" s="11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</row>
    <row r="682" spans="1:36" ht="14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8"/>
      <c r="M682" s="8"/>
      <c r="N682" s="8"/>
      <c r="O682" s="11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</row>
    <row r="683" spans="1:36" ht="14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8"/>
      <c r="M683" s="8"/>
      <c r="N683" s="8"/>
      <c r="O683" s="11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</row>
    <row r="684" spans="1:36" ht="14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8"/>
      <c r="M684" s="8"/>
      <c r="N684" s="8"/>
      <c r="O684" s="11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</row>
    <row r="685" spans="1:36" ht="14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8"/>
      <c r="M685" s="8"/>
      <c r="N685" s="8"/>
      <c r="O685" s="11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</row>
    <row r="686" spans="1:36" ht="14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8"/>
      <c r="M686" s="8"/>
      <c r="N686" s="8"/>
      <c r="O686" s="11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</row>
    <row r="687" spans="1:36" ht="14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8"/>
      <c r="M687" s="8"/>
      <c r="N687" s="8"/>
      <c r="O687" s="11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</row>
    <row r="688" spans="1:36" ht="14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8"/>
      <c r="M688" s="8"/>
      <c r="N688" s="8"/>
      <c r="O688" s="11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</row>
    <row r="689" spans="1:36" ht="14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8"/>
      <c r="M689" s="8"/>
      <c r="N689" s="8"/>
      <c r="O689" s="11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</row>
    <row r="690" spans="1:36" ht="14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8"/>
      <c r="M690" s="8"/>
      <c r="N690" s="8"/>
      <c r="O690" s="11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</row>
    <row r="691" spans="1:36" ht="14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8"/>
      <c r="M691" s="8"/>
      <c r="N691" s="8"/>
      <c r="O691" s="11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</row>
    <row r="692" spans="1:36" ht="14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8"/>
      <c r="M692" s="8"/>
      <c r="N692" s="8"/>
      <c r="O692" s="11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</row>
    <row r="693" spans="1:36" ht="14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8"/>
      <c r="M693" s="8"/>
      <c r="N693" s="8"/>
      <c r="O693" s="11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</row>
    <row r="694" spans="1:36" ht="14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8"/>
      <c r="M694" s="8"/>
      <c r="N694" s="8"/>
      <c r="O694" s="11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</row>
    <row r="695" spans="1:36" ht="14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8"/>
      <c r="M695" s="8"/>
      <c r="N695" s="8"/>
      <c r="O695" s="11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</row>
    <row r="696" spans="1:36" ht="14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8"/>
      <c r="M696" s="8"/>
      <c r="N696" s="8"/>
      <c r="O696" s="11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</row>
    <row r="697" spans="1:36" ht="14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8"/>
      <c r="M697" s="8"/>
      <c r="N697" s="8"/>
      <c r="O697" s="11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</row>
    <row r="698" spans="1:36" ht="14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8"/>
      <c r="M698" s="8"/>
      <c r="N698" s="8"/>
      <c r="O698" s="11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</row>
    <row r="699" spans="1:36" ht="14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8"/>
      <c r="M699" s="8"/>
      <c r="N699" s="8"/>
      <c r="O699" s="11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</row>
    <row r="700" spans="1:36" ht="14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8"/>
      <c r="M700" s="8"/>
      <c r="N700" s="8"/>
      <c r="O700" s="11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</row>
    <row r="701" spans="1:36" ht="14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8"/>
      <c r="M701" s="8"/>
      <c r="N701" s="8"/>
      <c r="O701" s="11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</row>
    <row r="702" spans="1:36" ht="14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8"/>
      <c r="M702" s="8"/>
      <c r="N702" s="8"/>
      <c r="O702" s="11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</row>
    <row r="703" spans="1:36" ht="14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8"/>
      <c r="M703" s="8"/>
      <c r="N703" s="8"/>
      <c r="O703" s="11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</row>
    <row r="704" spans="1:36" ht="14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8"/>
      <c r="M704" s="8"/>
      <c r="N704" s="8"/>
      <c r="O704" s="11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</row>
    <row r="705" spans="1:36" ht="14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8"/>
      <c r="M705" s="8"/>
      <c r="N705" s="8"/>
      <c r="O705" s="11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</row>
    <row r="706" spans="1:36" ht="14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8"/>
      <c r="M706" s="8"/>
      <c r="N706" s="8"/>
      <c r="O706" s="11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</row>
    <row r="707" spans="1:36" ht="14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8"/>
      <c r="M707" s="8"/>
      <c r="N707" s="8"/>
      <c r="O707" s="11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</row>
    <row r="708" spans="1:36" ht="14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8"/>
      <c r="M708" s="8"/>
      <c r="N708" s="8"/>
      <c r="O708" s="11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</row>
    <row r="709" spans="1:36" ht="14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8"/>
      <c r="M709" s="8"/>
      <c r="N709" s="8"/>
      <c r="O709" s="11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</row>
    <row r="710" spans="1:36" ht="14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8"/>
      <c r="M710" s="8"/>
      <c r="N710" s="8"/>
      <c r="O710" s="11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</row>
    <row r="711" spans="1:36" ht="14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8"/>
      <c r="M711" s="8"/>
      <c r="N711" s="8"/>
      <c r="O711" s="11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</row>
    <row r="712" spans="1:36" ht="14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8"/>
      <c r="M712" s="8"/>
      <c r="N712" s="8"/>
      <c r="O712" s="11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</row>
    <row r="713" spans="1:36" ht="14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8"/>
      <c r="M713" s="8"/>
      <c r="N713" s="8"/>
      <c r="O713" s="11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</row>
    <row r="714" spans="1:36" ht="14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8"/>
      <c r="M714" s="8"/>
      <c r="N714" s="8"/>
      <c r="O714" s="11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</row>
    <row r="715" spans="1:36" ht="14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8"/>
      <c r="M715" s="8"/>
      <c r="N715" s="8"/>
      <c r="O715" s="11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</row>
    <row r="716" spans="1:36" ht="14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8"/>
      <c r="M716" s="8"/>
      <c r="N716" s="8"/>
      <c r="O716" s="11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</row>
    <row r="717" spans="1:36" ht="14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8"/>
      <c r="M717" s="8"/>
      <c r="N717" s="8"/>
      <c r="O717" s="11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</row>
    <row r="718" spans="1:36" ht="14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8"/>
      <c r="M718" s="8"/>
      <c r="N718" s="8"/>
      <c r="O718" s="11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</row>
    <row r="719" spans="1:36" ht="14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8"/>
      <c r="M719" s="8"/>
      <c r="N719" s="8"/>
      <c r="O719" s="11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</row>
    <row r="720" spans="1:36" ht="14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8"/>
      <c r="M720" s="8"/>
      <c r="N720" s="8"/>
      <c r="O720" s="11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</row>
    <row r="721" spans="1:36" ht="14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8"/>
      <c r="M721" s="8"/>
      <c r="N721" s="8"/>
      <c r="O721" s="11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</row>
    <row r="722" spans="1:36" ht="14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8"/>
      <c r="M722" s="8"/>
      <c r="N722" s="8"/>
      <c r="O722" s="11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</row>
    <row r="723" spans="1:36" ht="14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8"/>
      <c r="M723" s="8"/>
      <c r="N723" s="8"/>
      <c r="O723" s="11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</row>
    <row r="724" spans="1:36" ht="14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8"/>
      <c r="M724" s="8"/>
      <c r="N724" s="8"/>
      <c r="O724" s="11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</row>
    <row r="725" spans="1:36" ht="14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8"/>
      <c r="M725" s="8"/>
      <c r="N725" s="8"/>
      <c r="O725" s="11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</row>
    <row r="726" spans="1:36" ht="14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8"/>
      <c r="M726" s="8"/>
      <c r="N726" s="8"/>
      <c r="O726" s="11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</row>
    <row r="727" spans="1:36" ht="14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8"/>
      <c r="M727" s="8"/>
      <c r="N727" s="8"/>
      <c r="O727" s="11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</row>
    <row r="728" spans="1:36" ht="14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8"/>
      <c r="M728" s="8"/>
      <c r="N728" s="8"/>
      <c r="O728" s="11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</row>
    <row r="729" spans="1:36" ht="14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8"/>
      <c r="M729" s="8"/>
      <c r="N729" s="8"/>
      <c r="O729" s="11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</row>
    <row r="730" spans="1:36" ht="14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8"/>
      <c r="M730" s="8"/>
      <c r="N730" s="8"/>
      <c r="O730" s="11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</row>
    <row r="731" spans="1:36" ht="14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8"/>
      <c r="M731" s="8"/>
      <c r="N731" s="8"/>
      <c r="O731" s="11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</row>
    <row r="732" spans="1:36" ht="14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8"/>
      <c r="M732" s="8"/>
      <c r="N732" s="8"/>
      <c r="O732" s="11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</row>
    <row r="733" spans="1:36" ht="14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8"/>
      <c r="M733" s="8"/>
      <c r="N733" s="8"/>
      <c r="O733" s="11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</row>
    <row r="734" spans="1:36" ht="14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8"/>
      <c r="M734" s="8"/>
      <c r="N734" s="8"/>
      <c r="O734" s="11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</row>
    <row r="735" spans="1:36" ht="14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11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</row>
    <row r="736" spans="1:36" ht="14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8"/>
      <c r="M736" s="8"/>
      <c r="N736" s="8"/>
      <c r="O736" s="11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</row>
    <row r="737" spans="1:36" ht="14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11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</row>
    <row r="738" spans="1:36" ht="14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8"/>
      <c r="M738" s="8"/>
      <c r="N738" s="8"/>
      <c r="O738" s="11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</row>
    <row r="739" spans="1:36" ht="14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11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</row>
    <row r="740" spans="1:36" ht="14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8"/>
      <c r="M740" s="8"/>
      <c r="N740" s="8"/>
      <c r="O740" s="11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</row>
    <row r="741" spans="1:36" ht="14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11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</row>
    <row r="742" spans="1:36" ht="14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8"/>
      <c r="M742" s="8"/>
      <c r="N742" s="8"/>
      <c r="O742" s="11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</row>
    <row r="743" spans="1:36" ht="14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11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</row>
    <row r="744" spans="1:36" ht="14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8"/>
      <c r="M744" s="8"/>
      <c r="N744" s="8"/>
      <c r="O744" s="11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</row>
    <row r="745" spans="1:36" ht="14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11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</row>
    <row r="746" spans="1:36" ht="14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8"/>
      <c r="M746" s="8"/>
      <c r="N746" s="8"/>
      <c r="O746" s="11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</row>
    <row r="747" spans="1:36" ht="14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11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</row>
    <row r="748" spans="1:36" ht="14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8"/>
      <c r="M748" s="8"/>
      <c r="N748" s="8"/>
      <c r="O748" s="11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</row>
    <row r="749" spans="1:36" ht="14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11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</row>
    <row r="750" spans="1:36" ht="14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8"/>
      <c r="M750" s="8"/>
      <c r="N750" s="8"/>
      <c r="O750" s="11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</row>
    <row r="751" spans="1:36" ht="14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11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</row>
    <row r="752" spans="1:36" ht="14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8"/>
      <c r="M752" s="8"/>
      <c r="N752" s="8"/>
      <c r="O752" s="11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</row>
    <row r="753" spans="1:36" ht="14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8"/>
      <c r="M753" s="8"/>
      <c r="N753" s="8"/>
      <c r="O753" s="11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</row>
    <row r="754" spans="1:36" ht="14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8"/>
      <c r="M754" s="8"/>
      <c r="N754" s="8"/>
      <c r="O754" s="11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</row>
    <row r="755" spans="1:36" ht="14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8"/>
      <c r="M755" s="8"/>
      <c r="N755" s="8"/>
      <c r="O755" s="11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</row>
    <row r="756" spans="1:36" ht="14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8"/>
      <c r="M756" s="8"/>
      <c r="N756" s="8"/>
      <c r="O756" s="11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</row>
    <row r="757" spans="1:36" ht="14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8"/>
      <c r="M757" s="8"/>
      <c r="N757" s="8"/>
      <c r="O757" s="11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</row>
    <row r="758" spans="1:36" ht="14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8"/>
      <c r="M758" s="8"/>
      <c r="N758" s="8"/>
      <c r="O758" s="11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</row>
    <row r="759" spans="1:36" ht="14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8"/>
      <c r="M759" s="8"/>
      <c r="N759" s="8"/>
      <c r="O759" s="11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</row>
    <row r="760" spans="1:36" ht="14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8"/>
      <c r="M760" s="8"/>
      <c r="N760" s="8"/>
      <c r="O760" s="11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</row>
    <row r="761" spans="1:36" ht="14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8"/>
      <c r="M761" s="8"/>
      <c r="N761" s="8"/>
      <c r="O761" s="11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</row>
    <row r="762" spans="1:36" ht="14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8"/>
      <c r="M762" s="8"/>
      <c r="N762" s="8"/>
      <c r="O762" s="11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</row>
    <row r="763" spans="1:36" ht="14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8"/>
      <c r="M763" s="8"/>
      <c r="N763" s="8"/>
      <c r="O763" s="11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</row>
    <row r="764" spans="1:36" ht="14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8"/>
      <c r="M764" s="8"/>
      <c r="N764" s="8"/>
      <c r="O764" s="11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</row>
    <row r="765" spans="1:36" ht="14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8"/>
      <c r="M765" s="8"/>
      <c r="N765" s="8"/>
      <c r="O765" s="11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</row>
    <row r="766" spans="1:36" ht="14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8"/>
      <c r="M766" s="8"/>
      <c r="N766" s="8"/>
      <c r="O766" s="11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</row>
    <row r="767" spans="1:36" ht="14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8"/>
      <c r="M767" s="8"/>
      <c r="N767" s="8"/>
      <c r="O767" s="11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</row>
    <row r="768" spans="1:36" ht="14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8"/>
      <c r="M768" s="8"/>
      <c r="N768" s="8"/>
      <c r="O768" s="11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</row>
    <row r="769" spans="1:36" ht="14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8"/>
      <c r="M769" s="8"/>
      <c r="N769" s="8"/>
      <c r="O769" s="11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</row>
    <row r="770" spans="1:36" ht="14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8"/>
      <c r="M770" s="8"/>
      <c r="N770" s="8"/>
      <c r="O770" s="11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</row>
    <row r="771" spans="1:36" ht="14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8"/>
      <c r="M771" s="8"/>
      <c r="N771" s="8"/>
      <c r="O771" s="11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</row>
    <row r="772" spans="1:36" ht="14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8"/>
      <c r="M772" s="8"/>
      <c r="N772" s="8"/>
      <c r="O772" s="11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</row>
    <row r="773" spans="1:36" ht="14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8"/>
      <c r="M773" s="8"/>
      <c r="N773" s="8"/>
      <c r="O773" s="11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</row>
    <row r="774" spans="1:36" ht="14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8"/>
      <c r="M774" s="8"/>
      <c r="N774" s="8"/>
      <c r="O774" s="11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</row>
    <row r="775" spans="1:36" ht="14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8"/>
      <c r="M775" s="8"/>
      <c r="N775" s="8"/>
      <c r="O775" s="11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</row>
    <row r="776" spans="1:36" ht="14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8"/>
      <c r="M776" s="8"/>
      <c r="N776" s="8"/>
      <c r="O776" s="11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</row>
    <row r="777" spans="1:36" ht="14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8"/>
      <c r="M777" s="8"/>
      <c r="N777" s="8"/>
      <c r="O777" s="11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</row>
    <row r="778" spans="1:36" ht="14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8"/>
      <c r="M778" s="8"/>
      <c r="N778" s="8"/>
      <c r="O778" s="11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</row>
    <row r="779" spans="1:36" ht="14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8"/>
      <c r="M779" s="8"/>
      <c r="N779" s="8"/>
      <c r="O779" s="11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</row>
    <row r="780" spans="1:36" ht="14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8"/>
      <c r="M780" s="8"/>
      <c r="N780" s="8"/>
      <c r="O780" s="11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</row>
    <row r="781" spans="1:36" ht="14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8"/>
      <c r="M781" s="8"/>
      <c r="N781" s="8"/>
      <c r="O781" s="11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</row>
    <row r="782" spans="1:36" ht="14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8"/>
      <c r="M782" s="8"/>
      <c r="N782" s="8"/>
      <c r="O782" s="11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</row>
    <row r="783" spans="1:36" ht="14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8"/>
      <c r="M783" s="8"/>
      <c r="N783" s="8"/>
      <c r="O783" s="11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</row>
    <row r="784" spans="1:36" ht="14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8"/>
      <c r="M784" s="8"/>
      <c r="N784" s="8"/>
      <c r="O784" s="11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</row>
    <row r="785" spans="1:36" ht="14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8"/>
      <c r="M785" s="8"/>
      <c r="N785" s="8"/>
      <c r="O785" s="11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</row>
    <row r="786" spans="1:36" ht="14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8"/>
      <c r="M786" s="8"/>
      <c r="N786" s="8"/>
      <c r="O786" s="11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</row>
    <row r="787" spans="1:36" ht="14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8"/>
      <c r="M787" s="8"/>
      <c r="N787" s="8"/>
      <c r="O787" s="11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</row>
    <row r="788" spans="1:36" ht="14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8"/>
      <c r="M788" s="8"/>
      <c r="N788" s="8"/>
      <c r="O788" s="11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</row>
    <row r="789" spans="1:36" ht="14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8"/>
      <c r="M789" s="8"/>
      <c r="N789" s="8"/>
      <c r="O789" s="11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</row>
    <row r="790" spans="1:36" ht="14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8"/>
      <c r="M790" s="8"/>
      <c r="N790" s="8"/>
      <c r="O790" s="11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</row>
    <row r="791" spans="1:36" ht="14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8"/>
      <c r="M791" s="8"/>
      <c r="N791" s="8"/>
      <c r="O791" s="11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</row>
    <row r="792" spans="1:36" ht="14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8"/>
      <c r="M792" s="8"/>
      <c r="N792" s="8"/>
      <c r="O792" s="11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</row>
    <row r="793" spans="1:36" ht="14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8"/>
      <c r="M793" s="8"/>
      <c r="N793" s="8"/>
      <c r="O793" s="11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</row>
    <row r="794" spans="1:36" ht="14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8"/>
      <c r="M794" s="8"/>
      <c r="N794" s="8"/>
      <c r="O794" s="11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</row>
    <row r="795" spans="1:36" ht="14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8"/>
      <c r="M795" s="8"/>
      <c r="N795" s="8"/>
      <c r="O795" s="11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</row>
    <row r="796" spans="1:36" ht="14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8"/>
      <c r="M796" s="8"/>
      <c r="N796" s="8"/>
      <c r="O796" s="11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</row>
    <row r="797" spans="1:36" ht="14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8"/>
      <c r="M797" s="8"/>
      <c r="N797" s="8"/>
      <c r="O797" s="11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</row>
    <row r="798" spans="1:36" ht="14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8"/>
      <c r="M798" s="8"/>
      <c r="N798" s="8"/>
      <c r="O798" s="11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</row>
    <row r="799" spans="1:36" ht="14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8"/>
      <c r="M799" s="8"/>
      <c r="N799" s="8"/>
      <c r="O799" s="11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</row>
    <row r="800" spans="1:36" ht="14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8"/>
      <c r="M800" s="8"/>
      <c r="N800" s="8"/>
      <c r="O800" s="11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</row>
    <row r="801" spans="1:36" ht="14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8"/>
      <c r="M801" s="8"/>
      <c r="N801" s="8"/>
      <c r="O801" s="11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</row>
    <row r="802" spans="1:36" ht="14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8"/>
      <c r="M802" s="8"/>
      <c r="N802" s="8"/>
      <c r="O802" s="11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</row>
    <row r="803" spans="1:36" ht="14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8"/>
      <c r="M803" s="8"/>
      <c r="N803" s="8"/>
      <c r="O803" s="11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</row>
    <row r="804" spans="1:36" ht="14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8"/>
      <c r="M804" s="8"/>
      <c r="N804" s="8"/>
      <c r="O804" s="11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</row>
    <row r="805" spans="1:36" ht="14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8"/>
      <c r="M805" s="8"/>
      <c r="N805" s="8"/>
      <c r="O805" s="11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</row>
    <row r="806" spans="1:36" ht="14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8"/>
      <c r="M806" s="8"/>
      <c r="N806" s="8"/>
      <c r="O806" s="11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</row>
    <row r="807" spans="1:36" ht="14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8"/>
      <c r="M807" s="8"/>
      <c r="N807" s="8"/>
      <c r="O807" s="11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</row>
    <row r="808" spans="1:36" ht="14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8"/>
      <c r="M808" s="8"/>
      <c r="N808" s="8"/>
      <c r="O808" s="11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</row>
    <row r="809" spans="1:36" ht="14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8"/>
      <c r="M809" s="8"/>
      <c r="N809" s="8"/>
      <c r="O809" s="11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</row>
    <row r="810" spans="1:36" ht="14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8"/>
      <c r="M810" s="8"/>
      <c r="N810" s="8"/>
      <c r="O810" s="11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</row>
    <row r="811" spans="1:36" ht="14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8"/>
      <c r="M811" s="8"/>
      <c r="N811" s="8"/>
      <c r="O811" s="11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</row>
    <row r="812" spans="1:36" ht="14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8"/>
      <c r="M812" s="8"/>
      <c r="N812" s="8"/>
      <c r="O812" s="11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</row>
    <row r="813" spans="1:36" ht="14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8"/>
      <c r="M813" s="8"/>
      <c r="N813" s="8"/>
      <c r="O813" s="11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</row>
    <row r="814" spans="1:36" ht="14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8"/>
      <c r="M814" s="8"/>
      <c r="N814" s="8"/>
      <c r="O814" s="11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</row>
    <row r="815" spans="1:36" ht="14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8"/>
      <c r="M815" s="8"/>
      <c r="N815" s="8"/>
      <c r="O815" s="11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</row>
    <row r="816" spans="1:36" ht="14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8"/>
      <c r="M816" s="8"/>
      <c r="N816" s="8"/>
      <c r="O816" s="11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</row>
    <row r="817" spans="1:36" ht="14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8"/>
      <c r="M817" s="8"/>
      <c r="N817" s="8"/>
      <c r="O817" s="11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</row>
    <row r="818" spans="1:36" ht="14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8"/>
      <c r="M818" s="8"/>
      <c r="N818" s="8"/>
      <c r="O818" s="11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</row>
    <row r="819" spans="1:36" ht="14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8"/>
      <c r="M819" s="8"/>
      <c r="N819" s="8"/>
      <c r="O819" s="11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</row>
    <row r="820" spans="1:36" ht="14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8"/>
      <c r="M820" s="8"/>
      <c r="N820" s="8"/>
      <c r="O820" s="11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</row>
    <row r="821" spans="1:36" ht="14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8"/>
      <c r="M821" s="8"/>
      <c r="N821" s="8"/>
      <c r="O821" s="11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</row>
    <row r="822" spans="1:36" ht="14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8"/>
      <c r="M822" s="8"/>
      <c r="N822" s="8"/>
      <c r="O822" s="11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</row>
    <row r="823" spans="1:36" ht="14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8"/>
      <c r="M823" s="8"/>
      <c r="N823" s="8"/>
      <c r="O823" s="11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</row>
    <row r="824" spans="1:36" ht="14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8"/>
      <c r="M824" s="8"/>
      <c r="N824" s="8"/>
      <c r="O824" s="11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</row>
    <row r="825" spans="1:36" ht="14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8"/>
      <c r="M825" s="8"/>
      <c r="N825" s="8"/>
      <c r="O825" s="11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</row>
    <row r="826" spans="1:36" ht="14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8"/>
      <c r="M826" s="8"/>
      <c r="N826" s="8"/>
      <c r="O826" s="11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</row>
    <row r="827" spans="1:36" ht="14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8"/>
      <c r="M827" s="8"/>
      <c r="N827" s="8"/>
      <c r="O827" s="11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</row>
    <row r="828" spans="1:36" ht="14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8"/>
      <c r="M828" s="8"/>
      <c r="N828" s="8"/>
      <c r="O828" s="11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</row>
    <row r="829" spans="1:36" ht="14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8"/>
      <c r="M829" s="8"/>
      <c r="N829" s="8"/>
      <c r="O829" s="11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</row>
    <row r="830" spans="1:36" ht="14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8"/>
      <c r="M830" s="8"/>
      <c r="N830" s="8"/>
      <c r="O830" s="11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</row>
    <row r="831" spans="1:36" ht="14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8"/>
      <c r="M831" s="8"/>
      <c r="N831" s="8"/>
      <c r="O831" s="11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</row>
    <row r="832" spans="1:36" ht="14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8"/>
      <c r="M832" s="8"/>
      <c r="N832" s="8"/>
      <c r="O832" s="11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</row>
    <row r="833" spans="1:36" ht="14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8"/>
      <c r="M833" s="8"/>
      <c r="N833" s="8"/>
      <c r="O833" s="11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</row>
    <row r="834" spans="1:36" ht="14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8"/>
      <c r="M834" s="8"/>
      <c r="N834" s="8"/>
      <c r="O834" s="11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</row>
    <row r="835" spans="1:36" ht="14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8"/>
      <c r="M835" s="8"/>
      <c r="N835" s="8"/>
      <c r="O835" s="11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</row>
    <row r="836" spans="1:36" ht="14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8"/>
      <c r="M836" s="8"/>
      <c r="N836" s="8"/>
      <c r="O836" s="11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</row>
    <row r="837" spans="1:36" ht="14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8"/>
      <c r="M837" s="8"/>
      <c r="N837" s="8"/>
      <c r="O837" s="11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</row>
    <row r="838" spans="1:36" ht="14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8"/>
      <c r="M838" s="8"/>
      <c r="N838" s="8"/>
      <c r="O838" s="11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</row>
    <row r="839" spans="1:36" ht="14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8"/>
      <c r="M839" s="8"/>
      <c r="N839" s="8"/>
      <c r="O839" s="11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</row>
    <row r="840" spans="1:36" ht="14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8"/>
      <c r="M840" s="8"/>
      <c r="N840" s="8"/>
      <c r="O840" s="11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</row>
    <row r="841" spans="1:36" ht="14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8"/>
      <c r="M841" s="8"/>
      <c r="N841" s="8"/>
      <c r="O841" s="11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</row>
    <row r="842" spans="1:36" ht="14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8"/>
      <c r="M842" s="8"/>
      <c r="N842" s="8"/>
      <c r="O842" s="11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</row>
    <row r="843" spans="1:36" ht="14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8"/>
      <c r="M843" s="8"/>
      <c r="N843" s="8"/>
      <c r="O843" s="11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</row>
    <row r="844" spans="1:36" ht="14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8"/>
      <c r="M844" s="8"/>
      <c r="N844" s="8"/>
      <c r="O844" s="11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</row>
    <row r="845" spans="1:36" ht="14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8"/>
      <c r="M845" s="8"/>
      <c r="N845" s="8"/>
      <c r="O845" s="11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</row>
    <row r="846" spans="1:36" ht="14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8"/>
      <c r="M846" s="8"/>
      <c r="N846" s="8"/>
      <c r="O846" s="11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</row>
    <row r="847" spans="1:36" ht="14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8"/>
      <c r="M847" s="8"/>
      <c r="N847" s="8"/>
      <c r="O847" s="11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</row>
    <row r="848" spans="1:36" ht="14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8"/>
      <c r="M848" s="8"/>
      <c r="N848" s="8"/>
      <c r="O848" s="11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</row>
    <row r="849" spans="1:36" ht="14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8"/>
      <c r="M849" s="8"/>
      <c r="N849" s="8"/>
      <c r="O849" s="11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</row>
    <row r="850" spans="1:36" ht="14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8"/>
      <c r="M850" s="8"/>
      <c r="N850" s="8"/>
      <c r="O850" s="11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</row>
    <row r="851" spans="1:36" ht="14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8"/>
      <c r="M851" s="8"/>
      <c r="N851" s="8"/>
      <c r="O851" s="11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</row>
    <row r="852" spans="1:36" ht="14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8"/>
      <c r="M852" s="8"/>
      <c r="N852" s="8"/>
      <c r="O852" s="11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</row>
    <row r="853" spans="1:36" ht="14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8"/>
      <c r="M853" s="8"/>
      <c r="N853" s="8"/>
      <c r="O853" s="11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</row>
    <row r="854" spans="1:36" ht="14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8"/>
      <c r="M854" s="8"/>
      <c r="N854" s="8"/>
      <c r="O854" s="11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</row>
    <row r="855" spans="1:36" ht="14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8"/>
      <c r="M855" s="8"/>
      <c r="N855" s="8"/>
      <c r="O855" s="11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</row>
    <row r="856" spans="1:36" ht="14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8"/>
      <c r="M856" s="8"/>
      <c r="N856" s="8"/>
      <c r="O856" s="11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</row>
    <row r="857" spans="1:36" ht="14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8"/>
      <c r="M857" s="8"/>
      <c r="N857" s="8"/>
      <c r="O857" s="11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</row>
    <row r="858" spans="1:36" ht="14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8"/>
      <c r="M858" s="8"/>
      <c r="N858" s="8"/>
      <c r="O858" s="11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</row>
    <row r="859" spans="1:36" ht="14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8"/>
      <c r="M859" s="8"/>
      <c r="N859" s="8"/>
      <c r="O859" s="11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</row>
    <row r="860" spans="1:36" ht="14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8"/>
      <c r="M860" s="8"/>
      <c r="N860" s="8"/>
      <c r="O860" s="11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</row>
    <row r="861" spans="1:36" ht="14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8"/>
      <c r="M861" s="8"/>
      <c r="N861" s="8"/>
      <c r="O861" s="11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</row>
    <row r="862" spans="1:36" ht="14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8"/>
      <c r="M862" s="8"/>
      <c r="N862" s="8"/>
      <c r="O862" s="11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</row>
    <row r="863" spans="1:36" ht="14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8"/>
      <c r="M863" s="8"/>
      <c r="N863" s="8"/>
      <c r="O863" s="11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</row>
    <row r="864" spans="1:36" ht="14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8"/>
      <c r="M864" s="8"/>
      <c r="N864" s="8"/>
      <c r="O864" s="11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</row>
    <row r="865" spans="1:36" ht="14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8"/>
      <c r="M865" s="8"/>
      <c r="N865" s="8"/>
      <c r="O865" s="11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</row>
    <row r="866" spans="1:36" ht="14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8"/>
      <c r="M866" s="8"/>
      <c r="N866" s="8"/>
      <c r="O866" s="11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</row>
    <row r="867" spans="1:36" ht="14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8"/>
      <c r="M867" s="8"/>
      <c r="N867" s="8"/>
      <c r="O867" s="11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</row>
    <row r="868" spans="1:36" ht="14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8"/>
      <c r="M868" s="8"/>
      <c r="N868" s="8"/>
      <c r="O868" s="11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</row>
    <row r="869" spans="1:36" ht="14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8"/>
      <c r="M869" s="8"/>
      <c r="N869" s="8"/>
      <c r="O869" s="11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</row>
    <row r="870" spans="1:36" ht="14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8"/>
      <c r="M870" s="8"/>
      <c r="N870" s="8"/>
      <c r="O870" s="11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</row>
    <row r="871" spans="1:36" ht="14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8"/>
      <c r="M871" s="8"/>
      <c r="N871" s="8"/>
      <c r="O871" s="11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</row>
    <row r="872" spans="1:36" ht="14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8"/>
      <c r="M872" s="8"/>
      <c r="N872" s="8"/>
      <c r="O872" s="11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</row>
    <row r="873" spans="1:36" ht="14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8"/>
      <c r="M873" s="8"/>
      <c r="N873" s="8"/>
      <c r="O873" s="11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</row>
    <row r="874" spans="1:36" ht="14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8"/>
      <c r="M874" s="8"/>
      <c r="N874" s="8"/>
      <c r="O874" s="11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</row>
    <row r="875" spans="1:36" ht="14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8"/>
      <c r="M875" s="8"/>
      <c r="N875" s="8"/>
      <c r="O875" s="11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</row>
    <row r="876" spans="1:36" ht="14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8"/>
      <c r="M876" s="8"/>
      <c r="N876" s="8"/>
      <c r="O876" s="11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</row>
    <row r="877" spans="1:36" ht="14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8"/>
      <c r="M877" s="8"/>
      <c r="N877" s="8"/>
      <c r="O877" s="11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</row>
    <row r="878" spans="1:36" ht="14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8"/>
      <c r="M878" s="8"/>
      <c r="N878" s="8"/>
      <c r="O878" s="11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</row>
    <row r="879" spans="1:36" ht="14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8"/>
      <c r="M879" s="8"/>
      <c r="N879" s="8"/>
      <c r="O879" s="11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</row>
    <row r="880" spans="1:36" ht="14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8"/>
      <c r="M880" s="8"/>
      <c r="N880" s="8"/>
      <c r="O880" s="11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</row>
    <row r="881" spans="1:36" ht="14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8"/>
      <c r="M881" s="8"/>
      <c r="N881" s="8"/>
      <c r="O881" s="11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</row>
    <row r="882" spans="1:36" ht="14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8"/>
      <c r="M882" s="8"/>
      <c r="N882" s="8"/>
      <c r="O882" s="11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</row>
    <row r="883" spans="1:36" ht="14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8"/>
      <c r="M883" s="8"/>
      <c r="N883" s="8"/>
      <c r="O883" s="11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</row>
    <row r="884" spans="1:36" ht="14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8"/>
      <c r="M884" s="8"/>
      <c r="N884" s="8"/>
      <c r="O884" s="11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</row>
    <row r="885" spans="1:36" ht="14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8"/>
      <c r="M885" s="8"/>
      <c r="N885" s="8"/>
      <c r="O885" s="11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</row>
    <row r="886" spans="1:36" ht="14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8"/>
      <c r="M886" s="8"/>
      <c r="N886" s="8"/>
      <c r="O886" s="11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</row>
    <row r="887" spans="1:36" ht="14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8"/>
      <c r="M887" s="8"/>
      <c r="N887" s="8"/>
      <c r="O887" s="11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</row>
    <row r="888" spans="1:36" ht="14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8"/>
      <c r="M888" s="8"/>
      <c r="N888" s="8"/>
      <c r="O888" s="11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</row>
    <row r="889" spans="1:36" ht="14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8"/>
      <c r="M889" s="8"/>
      <c r="N889" s="8"/>
      <c r="O889" s="11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</row>
    <row r="890" spans="1:36" ht="14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8"/>
      <c r="M890" s="8"/>
      <c r="N890" s="8"/>
      <c r="O890" s="11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</row>
    <row r="891" spans="1:36" ht="14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8"/>
      <c r="M891" s="8"/>
      <c r="N891" s="8"/>
      <c r="O891" s="11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</row>
    <row r="892" spans="1:36" ht="14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8"/>
      <c r="M892" s="8"/>
      <c r="N892" s="8"/>
      <c r="O892" s="11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</row>
    <row r="893" spans="1:36" ht="14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8"/>
      <c r="M893" s="8"/>
      <c r="N893" s="8"/>
      <c r="O893" s="11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</row>
    <row r="894" spans="1:36" ht="14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8"/>
      <c r="M894" s="8"/>
      <c r="N894" s="8"/>
      <c r="O894" s="11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</row>
    <row r="895" spans="1:36" ht="14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8"/>
      <c r="M895" s="8"/>
      <c r="N895" s="8"/>
      <c r="O895" s="11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</row>
    <row r="896" spans="1:36" ht="14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8"/>
      <c r="M896" s="8"/>
      <c r="N896" s="8"/>
      <c r="O896" s="11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</row>
    <row r="897" spans="1:36" ht="14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8"/>
      <c r="M897" s="8"/>
      <c r="N897" s="8"/>
      <c r="O897" s="11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</row>
    <row r="898" spans="1:36" ht="14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8"/>
      <c r="M898" s="8"/>
      <c r="N898" s="8"/>
      <c r="O898" s="11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</row>
    <row r="899" spans="1:36" ht="14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8"/>
      <c r="M899" s="8"/>
      <c r="N899" s="8"/>
      <c r="O899" s="11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</row>
    <row r="900" spans="1:36" ht="14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8"/>
      <c r="M900" s="8"/>
      <c r="N900" s="8"/>
      <c r="O900" s="11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</row>
    <row r="901" spans="1:36" ht="14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8"/>
      <c r="M901" s="8"/>
      <c r="N901" s="8"/>
      <c r="O901" s="11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</row>
    <row r="902" spans="1:36" ht="14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8"/>
      <c r="M902" s="8"/>
      <c r="N902" s="8"/>
      <c r="O902" s="11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</row>
    <row r="903" spans="1:36" ht="14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8"/>
      <c r="M903" s="8"/>
      <c r="N903" s="8"/>
      <c r="O903" s="11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</row>
    <row r="904" spans="1:36" ht="14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8"/>
      <c r="M904" s="8"/>
      <c r="N904" s="8"/>
      <c r="O904" s="11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</row>
    <row r="905" spans="1:36" ht="14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8"/>
      <c r="M905" s="8"/>
      <c r="N905" s="8"/>
      <c r="O905" s="11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</row>
    <row r="906" spans="1:36" ht="14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8"/>
      <c r="M906" s="8"/>
      <c r="N906" s="8"/>
      <c r="O906" s="11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</row>
    <row r="907" spans="1:36" ht="14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8"/>
      <c r="M907" s="8"/>
      <c r="N907" s="8"/>
      <c r="O907" s="11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</row>
    <row r="908" spans="1:36" ht="14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8"/>
      <c r="M908" s="8"/>
      <c r="N908" s="8"/>
      <c r="O908" s="11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</row>
    <row r="909" spans="1:36" ht="14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8"/>
      <c r="M909" s="8"/>
      <c r="N909" s="8"/>
      <c r="O909" s="11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</row>
    <row r="910" spans="1:36" ht="14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8"/>
      <c r="M910" s="8"/>
      <c r="N910" s="8"/>
      <c r="O910" s="11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</row>
    <row r="911" spans="1:36" ht="14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8"/>
      <c r="M911" s="8"/>
      <c r="N911" s="8"/>
      <c r="O911" s="11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</row>
    <row r="912" spans="1:36" ht="14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8"/>
      <c r="M912" s="8"/>
      <c r="N912" s="8"/>
      <c r="O912" s="11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</row>
    <row r="913" spans="1:36" ht="14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8"/>
      <c r="M913" s="8"/>
      <c r="N913" s="8"/>
      <c r="O913" s="11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</row>
    <row r="914" spans="1:36" ht="14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8"/>
      <c r="M914" s="8"/>
      <c r="N914" s="8"/>
      <c r="O914" s="11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</row>
    <row r="915" spans="1:36" ht="14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8"/>
      <c r="M915" s="8"/>
      <c r="N915" s="8"/>
      <c r="O915" s="11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</row>
    <row r="916" spans="1:36" ht="14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8"/>
      <c r="M916" s="8"/>
      <c r="N916" s="8"/>
      <c r="O916" s="11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</row>
    <row r="917" spans="1:36" ht="14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8"/>
      <c r="M917" s="8"/>
      <c r="N917" s="8"/>
      <c r="O917" s="11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</row>
    <row r="918" spans="1:36" ht="14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8"/>
      <c r="M918" s="8"/>
      <c r="N918" s="8"/>
      <c r="O918" s="11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</row>
    <row r="919" spans="1:36" ht="14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8"/>
      <c r="M919" s="8"/>
      <c r="N919" s="8"/>
      <c r="O919" s="11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</row>
    <row r="920" spans="1:36" ht="14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8"/>
      <c r="M920" s="8"/>
      <c r="N920" s="8"/>
      <c r="O920" s="11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</row>
    <row r="921" spans="1:36" ht="14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8"/>
      <c r="M921" s="8"/>
      <c r="N921" s="8"/>
      <c r="O921" s="11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</row>
    <row r="922" spans="1:36" ht="14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8"/>
      <c r="M922" s="8"/>
      <c r="N922" s="8"/>
      <c r="O922" s="11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</row>
    <row r="923" spans="1:36" ht="14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8"/>
      <c r="M923" s="8"/>
      <c r="N923" s="8"/>
      <c r="O923" s="11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</row>
    <row r="924" spans="1:36" ht="14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8"/>
      <c r="M924" s="8"/>
      <c r="N924" s="8"/>
      <c r="O924" s="11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</row>
    <row r="925" spans="1:36" ht="14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8"/>
      <c r="M925" s="8"/>
      <c r="N925" s="8"/>
      <c r="O925" s="11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</row>
    <row r="926" spans="1:36" ht="14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8"/>
      <c r="M926" s="8"/>
      <c r="N926" s="8"/>
      <c r="O926" s="11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</row>
    <row r="927" spans="1:36" ht="14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8"/>
      <c r="M927" s="8"/>
      <c r="N927" s="8"/>
      <c r="O927" s="11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</row>
    <row r="928" spans="1:36" ht="14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8"/>
      <c r="M928" s="8"/>
      <c r="N928" s="8"/>
      <c r="O928" s="11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</row>
    <row r="929" spans="1:36" ht="14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8"/>
      <c r="M929" s="8"/>
      <c r="N929" s="8"/>
      <c r="O929" s="11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</row>
    <row r="930" spans="1:36" ht="14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8"/>
      <c r="M930" s="8"/>
      <c r="N930" s="8"/>
      <c r="O930" s="11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</row>
    <row r="931" spans="1:36" ht="14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8"/>
      <c r="M931" s="8"/>
      <c r="N931" s="8"/>
      <c r="O931" s="11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</row>
    <row r="932" spans="1:36" ht="14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8"/>
      <c r="M932" s="8"/>
      <c r="N932" s="8"/>
      <c r="O932" s="11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</row>
    <row r="933" spans="1:36" ht="14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8"/>
      <c r="M933" s="8"/>
      <c r="N933" s="8"/>
      <c r="O933" s="11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</row>
    <row r="934" spans="1:36" ht="14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8"/>
      <c r="M934" s="8"/>
      <c r="N934" s="8"/>
      <c r="O934" s="11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</row>
    <row r="935" spans="1:36" ht="14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8"/>
      <c r="M935" s="8"/>
      <c r="N935" s="8"/>
      <c r="O935" s="11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</row>
    <row r="936" spans="1:36" ht="14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8"/>
      <c r="M936" s="8"/>
      <c r="N936" s="8"/>
      <c r="O936" s="11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</row>
    <row r="937" spans="1:36" ht="14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8"/>
      <c r="M937" s="8"/>
      <c r="N937" s="8"/>
      <c r="O937" s="11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</row>
    <row r="938" spans="1:36" ht="14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8"/>
      <c r="M938" s="8"/>
      <c r="N938" s="8"/>
      <c r="O938" s="11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</row>
    <row r="939" spans="1:36" ht="14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8"/>
      <c r="M939" s="8"/>
      <c r="N939" s="8"/>
      <c r="O939" s="11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</row>
    <row r="940" spans="1:36" ht="14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8"/>
      <c r="M940" s="8"/>
      <c r="N940" s="8"/>
      <c r="O940" s="11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</row>
    <row r="941" spans="1:36" ht="14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8"/>
      <c r="M941" s="8"/>
      <c r="N941" s="8"/>
      <c r="O941" s="11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</row>
    <row r="942" spans="1:36" ht="14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8"/>
      <c r="M942" s="8"/>
      <c r="N942" s="8"/>
      <c r="O942" s="11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</row>
    <row r="943" spans="1:36" ht="14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8"/>
      <c r="M943" s="8"/>
      <c r="N943" s="8"/>
      <c r="O943" s="11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</row>
    <row r="944" spans="1:36" ht="14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8"/>
      <c r="M944" s="8"/>
      <c r="N944" s="8"/>
      <c r="O944" s="11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</row>
    <row r="945" spans="1:36" ht="14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8"/>
      <c r="M945" s="8"/>
      <c r="N945" s="8"/>
      <c r="O945" s="11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</row>
    <row r="946" spans="1:36" ht="14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8"/>
      <c r="M946" s="8"/>
      <c r="N946" s="8"/>
      <c r="O946" s="11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</row>
    <row r="947" spans="1:36" ht="14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8"/>
      <c r="M947" s="8"/>
      <c r="N947" s="8"/>
      <c r="O947" s="11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</row>
    <row r="948" spans="1:36" ht="14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8"/>
      <c r="M948" s="8"/>
      <c r="N948" s="8"/>
      <c r="O948" s="11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</row>
    <row r="949" spans="1:36" ht="14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8"/>
      <c r="M949" s="8"/>
      <c r="N949" s="8"/>
      <c r="O949" s="11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</row>
    <row r="950" spans="1:36" ht="14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8"/>
      <c r="M950" s="8"/>
      <c r="N950" s="8"/>
      <c r="O950" s="11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</row>
    <row r="951" spans="1:36" ht="14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8"/>
      <c r="M951" s="8"/>
      <c r="N951" s="8"/>
      <c r="O951" s="11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</row>
    <row r="952" spans="1:36" ht="14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8"/>
      <c r="M952" s="8"/>
      <c r="N952" s="8"/>
      <c r="O952" s="11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</row>
    <row r="953" spans="1:36" ht="14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8"/>
      <c r="M953" s="8"/>
      <c r="N953" s="8"/>
      <c r="O953" s="11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</row>
    <row r="954" spans="1:36" ht="14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8"/>
      <c r="M954" s="8"/>
      <c r="N954" s="8"/>
      <c r="O954" s="11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</row>
    <row r="955" spans="1:36" ht="14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8"/>
      <c r="M955" s="8"/>
      <c r="N955" s="8"/>
      <c r="O955" s="11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</row>
    <row r="956" spans="1:36" ht="14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8"/>
      <c r="M956" s="8"/>
      <c r="N956" s="8"/>
      <c r="O956" s="11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</row>
    <row r="957" spans="1:36" ht="14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8"/>
      <c r="M957" s="8"/>
      <c r="N957" s="8"/>
      <c r="O957" s="11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</row>
    <row r="958" spans="1:36" ht="14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8"/>
      <c r="M958" s="8"/>
      <c r="N958" s="8"/>
      <c r="O958" s="11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</row>
    <row r="959" spans="1:36" ht="14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8"/>
      <c r="M959" s="8"/>
      <c r="N959" s="8"/>
      <c r="O959" s="11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</row>
    <row r="960" spans="1:36" ht="14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8"/>
      <c r="M960" s="8"/>
      <c r="N960" s="8"/>
      <c r="O960" s="11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</row>
    <row r="961" spans="1:36" ht="14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8"/>
      <c r="M961" s="8"/>
      <c r="N961" s="8"/>
      <c r="O961" s="11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</row>
    <row r="962" spans="1:36" ht="14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8"/>
      <c r="M962" s="8"/>
      <c r="N962" s="8"/>
      <c r="O962" s="11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</row>
    <row r="963" spans="1:36" ht="14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8"/>
      <c r="M963" s="8"/>
      <c r="N963" s="8"/>
      <c r="O963" s="11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</row>
    <row r="964" spans="1:36" ht="14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8"/>
      <c r="M964" s="8"/>
      <c r="N964" s="8"/>
      <c r="O964" s="11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</row>
    <row r="965" spans="1:36" ht="14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8"/>
      <c r="M965" s="8"/>
      <c r="N965" s="8"/>
      <c r="O965" s="11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</row>
    <row r="966" spans="1:36" ht="14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8"/>
      <c r="M966" s="8"/>
      <c r="N966" s="8"/>
      <c r="O966" s="11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</row>
    <row r="967" spans="1:36" ht="14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8"/>
      <c r="M967" s="8"/>
      <c r="N967" s="8"/>
      <c r="O967" s="11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</row>
    <row r="968" spans="1:36" ht="14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8"/>
      <c r="M968" s="8"/>
      <c r="N968" s="8"/>
      <c r="O968" s="11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</row>
    <row r="969" spans="1:36" ht="14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8"/>
      <c r="M969" s="8"/>
      <c r="N969" s="8"/>
      <c r="O969" s="11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</row>
    <row r="970" spans="1:36" ht="14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8"/>
      <c r="M970" s="8"/>
      <c r="N970" s="8"/>
      <c r="O970" s="11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</row>
    <row r="971" spans="1:36" ht="14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8"/>
      <c r="M971" s="8"/>
      <c r="N971" s="8"/>
      <c r="O971" s="11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</row>
    <row r="972" spans="1:36" ht="14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8"/>
      <c r="M972" s="8"/>
      <c r="N972" s="8"/>
      <c r="O972" s="11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</row>
    <row r="973" spans="1:36" ht="14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8"/>
      <c r="M973" s="8"/>
      <c r="N973" s="8"/>
      <c r="O973" s="11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</row>
    <row r="974" spans="1:36" ht="14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8"/>
      <c r="M974" s="8"/>
      <c r="N974" s="8"/>
      <c r="O974" s="11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</row>
    <row r="975" spans="1:36" ht="14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8"/>
      <c r="M975" s="8"/>
      <c r="N975" s="8"/>
      <c r="O975" s="11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</row>
    <row r="976" spans="1:36" ht="14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8"/>
      <c r="M976" s="8"/>
      <c r="N976" s="8"/>
      <c r="O976" s="11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</row>
    <row r="977" spans="1:36" ht="14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8"/>
      <c r="M977" s="8"/>
      <c r="N977" s="8"/>
      <c r="O977" s="11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</row>
    <row r="978" spans="1:36" ht="14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8"/>
      <c r="M978" s="8"/>
      <c r="N978" s="8"/>
      <c r="O978" s="11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</row>
    <row r="979" spans="1:36" ht="14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8"/>
      <c r="M979" s="8"/>
      <c r="N979" s="8"/>
      <c r="O979" s="11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</row>
    <row r="980" spans="1:36" ht="14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8"/>
      <c r="M980" s="8"/>
      <c r="N980" s="8"/>
      <c r="O980" s="11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</row>
    <row r="981" spans="1:36" ht="14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8"/>
      <c r="M981" s="8"/>
      <c r="N981" s="8"/>
      <c r="O981" s="11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</row>
    <row r="982" spans="1:36" ht="14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8"/>
      <c r="M982" s="8"/>
      <c r="N982" s="8"/>
      <c r="O982" s="11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</row>
    <row r="983" spans="1:36" ht="14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8"/>
      <c r="M983" s="8"/>
      <c r="N983" s="8"/>
      <c r="O983" s="11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</row>
    <row r="984" spans="1:36" ht="14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8"/>
      <c r="M984" s="8"/>
      <c r="N984" s="8"/>
      <c r="O984" s="11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</row>
    <row r="985" spans="1:36" ht="14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8"/>
      <c r="M985" s="8"/>
      <c r="N985" s="8"/>
      <c r="O985" s="11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</row>
    <row r="986" spans="1:36" ht="14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8"/>
      <c r="M986" s="8"/>
      <c r="N986" s="8"/>
      <c r="O986" s="11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</row>
    <row r="987" spans="1:36" ht="14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8"/>
      <c r="M987" s="8"/>
      <c r="N987" s="8"/>
      <c r="O987" s="11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</row>
    <row r="988" spans="1:36" ht="14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8"/>
      <c r="M988" s="8"/>
      <c r="N988" s="8"/>
      <c r="O988" s="11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</row>
    <row r="989" spans="1:36" ht="14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8"/>
      <c r="M989" s="8"/>
      <c r="N989" s="8"/>
      <c r="O989" s="11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</row>
    <row r="990" spans="1:36" ht="14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8"/>
      <c r="M990" s="8"/>
      <c r="N990" s="8"/>
      <c r="O990" s="11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</row>
    <row r="991" spans="1:36" ht="14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8"/>
      <c r="M991" s="8"/>
      <c r="N991" s="8"/>
      <c r="O991" s="11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</row>
    <row r="992" spans="1:36" ht="14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8"/>
      <c r="M992" s="8"/>
      <c r="N992" s="8"/>
      <c r="O992" s="11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</row>
    <row r="993" spans="1:36" ht="14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8"/>
      <c r="M993" s="8"/>
      <c r="N993" s="8"/>
      <c r="O993" s="11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</row>
    <row r="994" spans="1:36" ht="14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8"/>
      <c r="M994" s="8"/>
      <c r="N994" s="8"/>
      <c r="O994" s="11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</row>
    <row r="995" spans="1:36" ht="14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8"/>
      <c r="M995" s="8"/>
      <c r="N995" s="8"/>
      <c r="O995" s="11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</row>
    <row r="996" spans="1:36" ht="14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8"/>
      <c r="M996" s="8"/>
      <c r="N996" s="8"/>
      <c r="O996" s="11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</row>
    <row r="997" spans="1:36" ht="14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8"/>
      <c r="M997" s="8"/>
      <c r="N997" s="8"/>
      <c r="O997" s="11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</row>
    <row r="998" spans="1:36" ht="14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8"/>
      <c r="M998" s="8"/>
      <c r="N998" s="8"/>
      <c r="O998" s="11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</row>
    <row r="999" spans="1:36" ht="14.2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8"/>
      <c r="M999" s="8"/>
      <c r="N999" s="8"/>
      <c r="O999" s="11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</row>
    <row r="1000" spans="1:36" ht="14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8"/>
      <c r="M1000" s="8"/>
      <c r="N1000" s="8"/>
      <c r="O1000" s="11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</row>
  </sheetData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80"/>
  <sheetViews>
    <sheetView tabSelected="1" workbookViewId="0"/>
  </sheetViews>
  <sheetFormatPr defaultColWidth="12.5703125" defaultRowHeight="15.75" customHeight="1"/>
  <cols>
    <col min="3" max="3" width="25.7109375" customWidth="1"/>
  </cols>
  <sheetData>
    <row r="1" spans="1:3">
      <c r="A1" s="18" t="s">
        <v>190</v>
      </c>
      <c r="B1" s="18" t="s">
        <v>18</v>
      </c>
      <c r="C1" s="19" t="s">
        <v>191</v>
      </c>
    </row>
    <row r="2" spans="1:3">
      <c r="A2" s="20" t="s">
        <v>192</v>
      </c>
      <c r="B2" s="20" t="s">
        <v>193</v>
      </c>
      <c r="C2" s="21">
        <v>59</v>
      </c>
    </row>
    <row r="3" spans="1:3">
      <c r="A3" s="20" t="s">
        <v>194</v>
      </c>
      <c r="B3" s="20" t="s">
        <v>195</v>
      </c>
      <c r="C3" s="21">
        <v>38</v>
      </c>
    </row>
    <row r="4" spans="1:3">
      <c r="A4" s="20" t="s">
        <v>196</v>
      </c>
      <c r="B4" s="20" t="s">
        <v>197</v>
      </c>
      <c r="C4" s="21">
        <v>69</v>
      </c>
    </row>
    <row r="5" spans="1:3">
      <c r="A5" s="20" t="s">
        <v>198</v>
      </c>
      <c r="B5" s="20" t="s">
        <v>199</v>
      </c>
      <c r="C5" s="21">
        <v>94</v>
      </c>
    </row>
    <row r="6" spans="1:3">
      <c r="A6" s="20" t="s">
        <v>200</v>
      </c>
      <c r="B6" s="20" t="s">
        <v>201</v>
      </c>
      <c r="C6" s="21">
        <v>108</v>
      </c>
    </row>
    <row r="7" spans="1:3">
      <c r="A7" s="20" t="s">
        <v>202</v>
      </c>
      <c r="B7" s="20" t="s">
        <v>197</v>
      </c>
      <c r="C7" s="21">
        <v>11</v>
      </c>
    </row>
    <row r="8" spans="1:3">
      <c r="A8" s="20" t="s">
        <v>196</v>
      </c>
      <c r="B8" s="20" t="s">
        <v>197</v>
      </c>
      <c r="C8" s="21">
        <v>69</v>
      </c>
    </row>
    <row r="9" spans="1:3">
      <c r="A9" s="20" t="s">
        <v>203</v>
      </c>
      <c r="B9" s="20" t="s">
        <v>195</v>
      </c>
      <c r="C9" s="21">
        <v>79</v>
      </c>
    </row>
    <row r="10" spans="1:3">
      <c r="A10" s="20" t="s">
        <v>204</v>
      </c>
      <c r="B10" s="20" t="s">
        <v>205</v>
      </c>
      <c r="C10" s="21">
        <v>51</v>
      </c>
    </row>
    <row r="11" spans="1:3">
      <c r="A11" s="20" t="s">
        <v>206</v>
      </c>
      <c r="B11" s="20" t="s">
        <v>207</v>
      </c>
      <c r="C11" s="21">
        <v>12</v>
      </c>
    </row>
    <row r="12" spans="1:3">
      <c r="A12" s="20" t="s">
        <v>208</v>
      </c>
      <c r="B12" s="20" t="s">
        <v>209</v>
      </c>
      <c r="C12" s="21">
        <v>50</v>
      </c>
    </row>
    <row r="13" spans="1:3">
      <c r="A13" s="20" t="s">
        <v>210</v>
      </c>
      <c r="B13" s="20" t="s">
        <v>211</v>
      </c>
      <c r="C13" s="21">
        <v>17</v>
      </c>
    </row>
    <row r="14" spans="1:3">
      <c r="A14" s="20" t="s">
        <v>212</v>
      </c>
      <c r="B14" s="20" t="s">
        <v>213</v>
      </c>
      <c r="C14" s="21">
        <v>13</v>
      </c>
    </row>
    <row r="15" spans="1:3">
      <c r="A15" s="20" t="s">
        <v>214</v>
      </c>
      <c r="B15" s="20" t="s">
        <v>197</v>
      </c>
      <c r="C15" s="21">
        <v>8</v>
      </c>
    </row>
    <row r="16" spans="1:3">
      <c r="A16" s="20" t="s">
        <v>215</v>
      </c>
      <c r="B16" s="20" t="s">
        <v>201</v>
      </c>
      <c r="C16" s="21">
        <v>24</v>
      </c>
    </row>
    <row r="17" spans="1:3">
      <c r="A17" s="20" t="s">
        <v>216</v>
      </c>
      <c r="B17" s="20" t="s">
        <v>193</v>
      </c>
      <c r="C17" s="21">
        <v>83</v>
      </c>
    </row>
    <row r="18" spans="1:3">
      <c r="A18" s="20" t="s">
        <v>217</v>
      </c>
      <c r="B18" s="20" t="s">
        <v>218</v>
      </c>
      <c r="C18" s="21">
        <v>61</v>
      </c>
    </row>
    <row r="19" spans="1:3">
      <c r="A19" s="20" t="s">
        <v>219</v>
      </c>
      <c r="B19" s="20" t="s">
        <v>220</v>
      </c>
      <c r="C19" s="21">
        <v>85</v>
      </c>
    </row>
    <row r="20" spans="1:3">
      <c r="A20" s="20" t="s">
        <v>221</v>
      </c>
      <c r="B20" s="20" t="s">
        <v>222</v>
      </c>
      <c r="C20" s="21">
        <v>42</v>
      </c>
    </row>
    <row r="21" spans="1:3">
      <c r="A21" s="20" t="s">
        <v>223</v>
      </c>
      <c r="B21" s="20" t="s">
        <v>224</v>
      </c>
      <c r="C21" s="21">
        <v>49</v>
      </c>
    </row>
    <row r="22" spans="1:3">
      <c r="A22" s="20" t="s">
        <v>225</v>
      </c>
      <c r="B22" s="20" t="s">
        <v>207</v>
      </c>
      <c r="C22" s="21">
        <v>78</v>
      </c>
    </row>
    <row r="23" spans="1:3">
      <c r="A23" s="20" t="s">
        <v>226</v>
      </c>
      <c r="B23" s="20" t="s">
        <v>227</v>
      </c>
      <c r="C23" s="21">
        <v>92</v>
      </c>
    </row>
    <row r="24" spans="1:3">
      <c r="A24" s="20" t="s">
        <v>228</v>
      </c>
      <c r="B24" s="20" t="s">
        <v>229</v>
      </c>
      <c r="C24" s="21">
        <v>72</v>
      </c>
    </row>
    <row r="25" spans="1:3">
      <c r="A25" s="20" t="s">
        <v>230</v>
      </c>
      <c r="B25" s="20" t="s">
        <v>227</v>
      </c>
      <c r="C25" s="21">
        <v>34</v>
      </c>
    </row>
    <row r="26" spans="1:3">
      <c r="A26" s="20" t="s">
        <v>231</v>
      </c>
      <c r="B26" s="20" t="s">
        <v>232</v>
      </c>
      <c r="C26" s="21">
        <v>24</v>
      </c>
    </row>
    <row r="27" spans="1:3">
      <c r="A27" s="20" t="s">
        <v>233</v>
      </c>
      <c r="B27" s="20" t="s">
        <v>234</v>
      </c>
      <c r="C27" s="21">
        <v>13</v>
      </c>
    </row>
    <row r="28" spans="1:3">
      <c r="A28" s="20" t="s">
        <v>235</v>
      </c>
      <c r="B28" s="20" t="s">
        <v>207</v>
      </c>
      <c r="C28" s="21">
        <v>11</v>
      </c>
    </row>
    <row r="29" spans="1:3">
      <c r="A29" s="20" t="s">
        <v>236</v>
      </c>
      <c r="B29" s="20" t="s">
        <v>237</v>
      </c>
      <c r="C29" s="21">
        <v>6</v>
      </c>
    </row>
    <row r="30" spans="1:3">
      <c r="A30" s="20" t="s">
        <v>238</v>
      </c>
      <c r="B30" s="20" t="s">
        <v>232</v>
      </c>
      <c r="C30" s="21">
        <v>25</v>
      </c>
    </row>
    <row r="31" spans="1:3">
      <c r="A31" s="20" t="s">
        <v>239</v>
      </c>
      <c r="B31" s="20" t="s">
        <v>240</v>
      </c>
      <c r="C31" s="21">
        <v>20</v>
      </c>
    </row>
    <row r="32" spans="1:3">
      <c r="A32" s="20" t="s">
        <v>241</v>
      </c>
      <c r="B32" s="20" t="s">
        <v>237</v>
      </c>
      <c r="C32" s="21">
        <v>24</v>
      </c>
    </row>
    <row r="33" spans="1:3">
      <c r="A33" s="20" t="s">
        <v>242</v>
      </c>
      <c r="B33" s="20" t="s">
        <v>197</v>
      </c>
      <c r="C33" s="21">
        <v>14</v>
      </c>
    </row>
    <row r="34" spans="1:3">
      <c r="A34" s="20" t="s">
        <v>243</v>
      </c>
      <c r="B34" s="20" t="s">
        <v>240</v>
      </c>
      <c r="C34" s="21">
        <v>56</v>
      </c>
    </row>
    <row r="35" spans="1:3">
      <c r="A35" s="20" t="s">
        <v>244</v>
      </c>
      <c r="B35" s="20" t="s">
        <v>207</v>
      </c>
      <c r="C35" s="21">
        <v>213</v>
      </c>
    </row>
    <row r="36" spans="1:3">
      <c r="A36" s="20" t="s">
        <v>245</v>
      </c>
      <c r="B36" s="20" t="s">
        <v>246</v>
      </c>
      <c r="C36" s="21">
        <v>117</v>
      </c>
    </row>
    <row r="37" spans="1:3">
      <c r="A37" s="20" t="s">
        <v>247</v>
      </c>
      <c r="B37" s="20" t="s">
        <v>193</v>
      </c>
      <c r="C37" s="21">
        <v>123</v>
      </c>
    </row>
    <row r="38" spans="1:3">
      <c r="A38" s="20" t="s">
        <v>248</v>
      </c>
      <c r="B38" s="20" t="s">
        <v>201</v>
      </c>
      <c r="C38" s="21">
        <v>14</v>
      </c>
    </row>
    <row r="39" spans="1:3">
      <c r="A39" s="20" t="s">
        <v>249</v>
      </c>
      <c r="B39" s="20" t="s">
        <v>227</v>
      </c>
      <c r="C39" s="21">
        <v>49</v>
      </c>
    </row>
    <row r="40" spans="1:3">
      <c r="A40" s="20" t="s">
        <v>250</v>
      </c>
      <c r="B40" s="20" t="s">
        <v>229</v>
      </c>
      <c r="C40" s="21">
        <v>64</v>
      </c>
    </row>
    <row r="41" spans="1:3">
      <c r="A41" s="20" t="s">
        <v>251</v>
      </c>
      <c r="B41" s="20" t="s">
        <v>193</v>
      </c>
      <c r="C41" s="21">
        <v>119</v>
      </c>
    </row>
    <row r="42" spans="1:3">
      <c r="A42" s="20" t="s">
        <v>252</v>
      </c>
      <c r="B42" s="20" t="s">
        <v>201</v>
      </c>
      <c r="C42" s="21">
        <v>10</v>
      </c>
    </row>
    <row r="43" spans="1:3">
      <c r="A43" s="20" t="s">
        <v>253</v>
      </c>
      <c r="B43" s="20" t="s">
        <v>201</v>
      </c>
      <c r="C43" s="21">
        <v>67</v>
      </c>
    </row>
    <row r="44" spans="1:3">
      <c r="A44" s="20" t="s">
        <v>254</v>
      </c>
      <c r="B44" s="20" t="s">
        <v>255</v>
      </c>
      <c r="C44" s="21">
        <v>6</v>
      </c>
    </row>
    <row r="45" spans="1:3">
      <c r="A45" s="20" t="s">
        <v>256</v>
      </c>
      <c r="B45" s="20" t="s">
        <v>227</v>
      </c>
      <c r="C45" s="21">
        <v>14</v>
      </c>
    </row>
    <row r="46" spans="1:3">
      <c r="A46" s="20" t="s">
        <v>257</v>
      </c>
      <c r="B46" s="20" t="s">
        <v>258</v>
      </c>
      <c r="C46" s="21">
        <v>31</v>
      </c>
    </row>
    <row r="47" spans="1:3">
      <c r="A47" s="20" t="s">
        <v>259</v>
      </c>
      <c r="B47" s="20" t="s">
        <v>260</v>
      </c>
      <c r="C47" s="21">
        <v>8</v>
      </c>
    </row>
    <row r="48" spans="1:3">
      <c r="A48" s="20" t="s">
        <v>261</v>
      </c>
      <c r="B48" s="20" t="s">
        <v>262</v>
      </c>
      <c r="C48" s="21">
        <v>48</v>
      </c>
    </row>
    <row r="49" spans="1:3">
      <c r="A49" s="20" t="s">
        <v>263</v>
      </c>
      <c r="B49" s="20" t="s">
        <v>237</v>
      </c>
      <c r="C49" s="21">
        <v>39</v>
      </c>
    </row>
    <row r="50" spans="1:3">
      <c r="A50" s="20" t="s">
        <v>264</v>
      </c>
      <c r="B50" s="20" t="s">
        <v>201</v>
      </c>
      <c r="C50" s="21">
        <v>69</v>
      </c>
    </row>
    <row r="51" spans="1:3">
      <c r="A51" s="20" t="s">
        <v>265</v>
      </c>
      <c r="B51" s="20" t="s">
        <v>201</v>
      </c>
      <c r="C51" s="21">
        <v>60</v>
      </c>
    </row>
    <row r="52" spans="1:3">
      <c r="A52" s="20" t="s">
        <v>266</v>
      </c>
      <c r="B52" s="20" t="s">
        <v>201</v>
      </c>
      <c r="C52" s="21">
        <v>12</v>
      </c>
    </row>
    <row r="53" spans="1:3">
      <c r="A53" s="20" t="s">
        <v>267</v>
      </c>
      <c r="B53" s="20" t="s">
        <v>268</v>
      </c>
      <c r="C53" s="21">
        <v>59</v>
      </c>
    </row>
    <row r="54" spans="1:3">
      <c r="A54" s="20" t="s">
        <v>269</v>
      </c>
      <c r="B54" s="20" t="s">
        <v>270</v>
      </c>
      <c r="C54" s="21">
        <v>42</v>
      </c>
    </row>
    <row r="55" spans="1:3">
      <c r="A55" s="20" t="s">
        <v>137</v>
      </c>
      <c r="B55" s="20" t="s">
        <v>209</v>
      </c>
      <c r="C55" s="21">
        <v>19</v>
      </c>
    </row>
    <row r="56" spans="1:3">
      <c r="A56" s="20" t="s">
        <v>271</v>
      </c>
      <c r="B56" s="20" t="s">
        <v>272</v>
      </c>
      <c r="C56" s="21">
        <v>24</v>
      </c>
    </row>
    <row r="57" spans="1:3">
      <c r="A57" s="20" t="s">
        <v>273</v>
      </c>
      <c r="B57" s="20" t="s">
        <v>218</v>
      </c>
      <c r="C57" s="21">
        <v>14</v>
      </c>
    </row>
    <row r="58" spans="1:3">
      <c r="A58" s="20" t="s">
        <v>274</v>
      </c>
      <c r="B58" s="20" t="s">
        <v>201</v>
      </c>
      <c r="C58" s="21">
        <v>23</v>
      </c>
    </row>
    <row r="59" spans="1:3">
      <c r="A59" s="20" t="s">
        <v>275</v>
      </c>
      <c r="B59" s="20" t="s">
        <v>201</v>
      </c>
      <c r="C59" s="21">
        <v>31</v>
      </c>
    </row>
    <row r="60" spans="1:3">
      <c r="A60" s="20" t="s">
        <v>276</v>
      </c>
      <c r="B60" s="20" t="s">
        <v>201</v>
      </c>
      <c r="C60" s="21">
        <v>9</v>
      </c>
    </row>
    <row r="61" spans="1:3">
      <c r="A61" s="20" t="s">
        <v>277</v>
      </c>
      <c r="B61" s="20" t="s">
        <v>278</v>
      </c>
      <c r="C61" s="21">
        <v>83</v>
      </c>
    </row>
    <row r="62" spans="1:3">
      <c r="A62" s="20" t="s">
        <v>279</v>
      </c>
      <c r="B62" s="20" t="s">
        <v>229</v>
      </c>
      <c r="C62" s="21">
        <v>6</v>
      </c>
    </row>
    <row r="63" spans="1:3">
      <c r="A63" s="20" t="s">
        <v>280</v>
      </c>
      <c r="B63" s="20" t="s">
        <v>222</v>
      </c>
      <c r="C63" s="21">
        <v>41</v>
      </c>
    </row>
    <row r="64" spans="1:3">
      <c r="A64" s="20" t="s">
        <v>281</v>
      </c>
      <c r="B64" s="20" t="s">
        <v>209</v>
      </c>
      <c r="C64" s="21">
        <v>95</v>
      </c>
    </row>
    <row r="65" spans="1:3">
      <c r="A65" s="20" t="s">
        <v>282</v>
      </c>
      <c r="B65" s="20" t="s">
        <v>224</v>
      </c>
      <c r="C65" s="21">
        <v>7</v>
      </c>
    </row>
    <row r="66" spans="1:3">
      <c r="A66" s="20" t="s">
        <v>283</v>
      </c>
      <c r="B66" s="20" t="s">
        <v>284</v>
      </c>
      <c r="C66" s="21">
        <v>113</v>
      </c>
    </row>
    <row r="67" spans="1:3">
      <c r="A67" s="20" t="s">
        <v>285</v>
      </c>
      <c r="B67" s="20" t="s">
        <v>222</v>
      </c>
      <c r="C67" s="21">
        <v>60</v>
      </c>
    </row>
    <row r="68" spans="1:3">
      <c r="A68" s="20" t="s">
        <v>286</v>
      </c>
      <c r="B68" s="20" t="s">
        <v>287</v>
      </c>
      <c r="C68" s="21">
        <v>54</v>
      </c>
    </row>
    <row r="69" spans="1:3">
      <c r="A69" s="20" t="s">
        <v>288</v>
      </c>
      <c r="B69" s="20" t="s">
        <v>289</v>
      </c>
      <c r="C69" s="21">
        <v>54</v>
      </c>
    </row>
    <row r="70" spans="1:3">
      <c r="A70" s="20" t="s">
        <v>290</v>
      </c>
      <c r="B70" s="20" t="s">
        <v>229</v>
      </c>
      <c r="C70" s="21">
        <v>6</v>
      </c>
    </row>
    <row r="71" spans="1:3">
      <c r="A71" s="20" t="s">
        <v>291</v>
      </c>
      <c r="B71" s="20" t="s">
        <v>292</v>
      </c>
      <c r="C71" s="21">
        <v>20</v>
      </c>
    </row>
    <row r="72" spans="1:3">
      <c r="A72" s="20" t="s">
        <v>293</v>
      </c>
      <c r="B72" s="20" t="s">
        <v>294</v>
      </c>
      <c r="C72" s="21">
        <v>21</v>
      </c>
    </row>
    <row r="73" spans="1:3">
      <c r="A73" s="20" t="s">
        <v>295</v>
      </c>
      <c r="B73" s="20" t="s">
        <v>296</v>
      </c>
      <c r="C73" s="21">
        <v>90</v>
      </c>
    </row>
    <row r="74" spans="1:3">
      <c r="A74" s="20" t="s">
        <v>297</v>
      </c>
      <c r="B74" s="20" t="s">
        <v>209</v>
      </c>
      <c r="C74" s="21">
        <v>44</v>
      </c>
    </row>
    <row r="75" spans="1:3">
      <c r="A75" s="20" t="s">
        <v>298</v>
      </c>
      <c r="B75" s="20" t="s">
        <v>224</v>
      </c>
      <c r="C75" s="21">
        <v>59</v>
      </c>
    </row>
    <row r="76" spans="1:3">
      <c r="A76" s="20" t="s">
        <v>299</v>
      </c>
      <c r="B76" s="20" t="s">
        <v>229</v>
      </c>
      <c r="C76" s="21">
        <v>46</v>
      </c>
    </row>
    <row r="77" spans="1:3">
      <c r="A77" s="20" t="s">
        <v>300</v>
      </c>
      <c r="B77" s="20" t="s">
        <v>229</v>
      </c>
      <c r="C77" s="21">
        <v>70</v>
      </c>
    </row>
    <row r="78" spans="1:3">
      <c r="A78" s="20" t="s">
        <v>301</v>
      </c>
      <c r="B78" s="20" t="s">
        <v>302</v>
      </c>
      <c r="C78" s="21">
        <v>49</v>
      </c>
    </row>
    <row r="79" spans="1:3">
      <c r="A79" s="20" t="s">
        <v>303</v>
      </c>
      <c r="B79" s="20" t="s">
        <v>304</v>
      </c>
      <c r="C79" s="21">
        <v>48</v>
      </c>
    </row>
    <row r="80" spans="1:3">
      <c r="A80" s="20" t="s">
        <v>305</v>
      </c>
      <c r="B80" s="20" t="s">
        <v>213</v>
      </c>
      <c r="C80" s="21">
        <v>21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00"/>
  <sheetViews>
    <sheetView workbookViewId="0"/>
  </sheetViews>
  <sheetFormatPr defaultColWidth="12.5703125" defaultRowHeight="15.75" customHeight="1"/>
  <cols>
    <col min="1" max="1" width="19.42578125" customWidth="1"/>
    <col min="2" max="2" width="12.5703125" customWidth="1"/>
  </cols>
  <sheetData>
    <row r="1" spans="1:2">
      <c r="A1" s="22" t="s">
        <v>306</v>
      </c>
      <c r="B1" s="22" t="s">
        <v>307</v>
      </c>
    </row>
    <row r="2" spans="1:2">
      <c r="A2" s="23" t="s">
        <v>55</v>
      </c>
      <c r="B2" s="24">
        <v>235665566</v>
      </c>
    </row>
    <row r="3" spans="1:2">
      <c r="A3" s="23" t="s">
        <v>137</v>
      </c>
      <c r="B3" s="24">
        <v>532616595</v>
      </c>
    </row>
    <row r="4" spans="1:2">
      <c r="A4" s="23" t="s">
        <v>160</v>
      </c>
      <c r="B4" s="24">
        <v>176733968</v>
      </c>
    </row>
    <row r="5" spans="1:2">
      <c r="A5" s="23" t="s">
        <v>119</v>
      </c>
      <c r="B5" s="24">
        <v>4394245879</v>
      </c>
    </row>
    <row r="6" spans="1:2">
      <c r="A6" s="23" t="s">
        <v>67</v>
      </c>
      <c r="B6" s="24">
        <v>62305891</v>
      </c>
    </row>
    <row r="7" spans="1:2">
      <c r="A7" s="23" t="s">
        <v>168</v>
      </c>
      <c r="B7" s="24">
        <v>1349217892</v>
      </c>
    </row>
    <row r="8" spans="1:2">
      <c r="A8" s="23" t="s">
        <v>0</v>
      </c>
      <c r="B8" s="24">
        <v>327593725</v>
      </c>
    </row>
    <row r="9" spans="1:2">
      <c r="A9" s="23" t="s">
        <v>170</v>
      </c>
      <c r="B9" s="24">
        <v>5602790110</v>
      </c>
    </row>
    <row r="10" spans="1:2">
      <c r="A10" s="23" t="s">
        <v>121</v>
      </c>
      <c r="B10" s="24">
        <v>671750768</v>
      </c>
    </row>
    <row r="11" spans="1:2">
      <c r="A11" s="23" t="s">
        <v>107</v>
      </c>
      <c r="B11" s="24">
        <v>1500728902</v>
      </c>
    </row>
    <row r="12" spans="1:2">
      <c r="A12" s="23" t="s">
        <v>69</v>
      </c>
      <c r="B12" s="24">
        <v>5146576868</v>
      </c>
    </row>
    <row r="13" spans="1:2">
      <c r="A13" s="23" t="s">
        <v>87</v>
      </c>
      <c r="B13" s="24">
        <v>251003438</v>
      </c>
    </row>
    <row r="14" spans="1:2">
      <c r="A14" s="23" t="s">
        <v>95</v>
      </c>
      <c r="B14" s="24">
        <v>1420949112</v>
      </c>
    </row>
    <row r="15" spans="1:2">
      <c r="A15" s="23" t="s">
        <v>52</v>
      </c>
      <c r="B15" s="24">
        <v>265877867</v>
      </c>
    </row>
    <row r="16" spans="1:2">
      <c r="A16" s="23" t="s">
        <v>75</v>
      </c>
      <c r="B16" s="24">
        <v>1677525446</v>
      </c>
    </row>
    <row r="17" spans="1:2">
      <c r="A17" s="23" t="s">
        <v>308</v>
      </c>
      <c r="B17" s="24">
        <v>1150645866</v>
      </c>
    </row>
    <row r="18" spans="1:2">
      <c r="A18" s="23" t="s">
        <v>180</v>
      </c>
      <c r="B18" s="24">
        <v>533990587</v>
      </c>
    </row>
    <row r="19" spans="1:2">
      <c r="A19" s="23" t="s">
        <v>182</v>
      </c>
      <c r="B19" s="24">
        <v>94843047</v>
      </c>
    </row>
    <row r="20" spans="1:2">
      <c r="A20" s="23" t="s">
        <v>139</v>
      </c>
      <c r="B20" s="24">
        <v>995335937</v>
      </c>
    </row>
    <row r="21" spans="1:2">
      <c r="A21" s="23" t="s">
        <v>127</v>
      </c>
      <c r="B21" s="24">
        <v>1437415777</v>
      </c>
    </row>
    <row r="22" spans="1:2">
      <c r="A22" s="23" t="s">
        <v>81</v>
      </c>
      <c r="B22" s="24">
        <v>1095462329</v>
      </c>
    </row>
    <row r="23" spans="1:2">
      <c r="A23" s="23" t="s">
        <v>141</v>
      </c>
      <c r="B23" s="24">
        <v>1814920980</v>
      </c>
    </row>
    <row r="24" spans="1:2">
      <c r="A24" s="23" t="s">
        <v>113</v>
      </c>
      <c r="B24" s="24">
        <v>1679335290</v>
      </c>
    </row>
    <row r="25" spans="1:2">
      <c r="A25" s="23" t="s">
        <v>101</v>
      </c>
      <c r="B25" s="24">
        <v>1168097881</v>
      </c>
    </row>
    <row r="26" spans="1:2">
      <c r="A26" s="23" t="s">
        <v>38</v>
      </c>
      <c r="B26" s="24">
        <v>187732538</v>
      </c>
    </row>
    <row r="27" spans="1:2">
      <c r="A27" s="23" t="s">
        <v>32</v>
      </c>
      <c r="B27" s="24">
        <v>1110559345</v>
      </c>
    </row>
    <row r="28" spans="1:2">
      <c r="A28" s="23" t="s">
        <v>186</v>
      </c>
      <c r="B28" s="24">
        <v>525582771</v>
      </c>
    </row>
    <row r="29" spans="1:2">
      <c r="A29" s="23" t="s">
        <v>162</v>
      </c>
      <c r="B29" s="24">
        <v>265784616</v>
      </c>
    </row>
    <row r="30" spans="1:2">
      <c r="A30" s="23" t="s">
        <v>83</v>
      </c>
      <c r="B30" s="24">
        <v>302768240</v>
      </c>
    </row>
    <row r="31" spans="1:2">
      <c r="A31" s="23" t="s">
        <v>151</v>
      </c>
      <c r="B31" s="24">
        <v>1980568384</v>
      </c>
    </row>
    <row r="32" spans="1:2">
      <c r="A32" s="23" t="s">
        <v>129</v>
      </c>
      <c r="B32" s="24">
        <v>268544014</v>
      </c>
    </row>
    <row r="33" spans="1:2">
      <c r="A33" s="23" t="s">
        <v>164</v>
      </c>
      <c r="B33" s="24">
        <v>734632705</v>
      </c>
    </row>
    <row r="34" spans="1:2">
      <c r="A34" s="23" t="s">
        <v>309</v>
      </c>
      <c r="B34" s="24">
        <v>290386402</v>
      </c>
    </row>
    <row r="35" spans="1:2">
      <c r="A35" s="23" t="s">
        <v>131</v>
      </c>
      <c r="B35" s="24">
        <v>1579130168</v>
      </c>
    </row>
    <row r="36" spans="1:2">
      <c r="A36" s="23" t="s">
        <v>145</v>
      </c>
      <c r="B36" s="24">
        <v>255236961</v>
      </c>
    </row>
    <row r="37" spans="1:2">
      <c r="A37" s="23" t="s">
        <v>57</v>
      </c>
      <c r="B37" s="24">
        <v>1095587251</v>
      </c>
    </row>
    <row r="38" spans="1:2">
      <c r="A38" s="23" t="s">
        <v>155</v>
      </c>
      <c r="B38" s="24">
        <v>91514307</v>
      </c>
    </row>
    <row r="39" spans="1:2">
      <c r="A39" s="23" t="s">
        <v>157</v>
      </c>
      <c r="B39" s="24">
        <v>240822651</v>
      </c>
    </row>
    <row r="40" spans="1:2">
      <c r="A40" s="23" t="s">
        <v>109</v>
      </c>
      <c r="B40" s="24">
        <v>1118525506</v>
      </c>
    </row>
    <row r="41" spans="1:2">
      <c r="A41" s="23" t="s">
        <v>99</v>
      </c>
      <c r="B41" s="24">
        <v>660411219</v>
      </c>
    </row>
    <row r="42" spans="1:2">
      <c r="A42" s="23" t="s">
        <v>188</v>
      </c>
      <c r="B42" s="24">
        <v>198184909</v>
      </c>
    </row>
    <row r="43" spans="1:2">
      <c r="A43" s="23" t="s">
        <v>166</v>
      </c>
      <c r="B43" s="24">
        <v>846244302</v>
      </c>
    </row>
    <row r="44" spans="1:2">
      <c r="A44" s="23" t="s">
        <v>158</v>
      </c>
      <c r="B44" s="24">
        <v>496029967</v>
      </c>
    </row>
    <row r="45" spans="1:2">
      <c r="A45" s="23" t="s">
        <v>176</v>
      </c>
      <c r="B45" s="24">
        <v>4394332306</v>
      </c>
    </row>
    <row r="46" spans="1:2">
      <c r="A46" s="23" t="s">
        <v>172</v>
      </c>
      <c r="B46" s="24">
        <v>409490388</v>
      </c>
    </row>
    <row r="47" spans="1:2">
      <c r="A47" s="23" t="s">
        <v>310</v>
      </c>
      <c r="B47" s="24">
        <v>217622138</v>
      </c>
    </row>
    <row r="48" spans="1:2">
      <c r="A48" s="23" t="s">
        <v>149</v>
      </c>
      <c r="B48" s="24">
        <v>81838843</v>
      </c>
    </row>
    <row r="49" spans="1:2">
      <c r="A49" s="23" t="s">
        <v>93</v>
      </c>
      <c r="B49" s="24">
        <v>5372783971</v>
      </c>
    </row>
    <row r="50" spans="1:2">
      <c r="A50" s="23" t="s">
        <v>48</v>
      </c>
      <c r="B50" s="24">
        <v>4801593832</v>
      </c>
    </row>
    <row r="51" spans="1:2">
      <c r="A51" s="23" t="s">
        <v>103</v>
      </c>
      <c r="B51" s="24">
        <v>1134986472</v>
      </c>
    </row>
    <row r="52" spans="1:2">
      <c r="A52" s="23" t="s">
        <v>311</v>
      </c>
      <c r="B52" s="24">
        <v>706747385</v>
      </c>
    </row>
    <row r="53" spans="1:2">
      <c r="A53" s="23" t="s">
        <v>184</v>
      </c>
      <c r="B53" s="24">
        <v>853202347</v>
      </c>
    </row>
    <row r="54" spans="1:2">
      <c r="A54" s="23" t="s">
        <v>178</v>
      </c>
      <c r="B54" s="24">
        <v>951329770</v>
      </c>
    </row>
    <row r="55" spans="1:2">
      <c r="A55" s="23" t="s">
        <v>89</v>
      </c>
      <c r="B55" s="24">
        <v>393173139</v>
      </c>
    </row>
    <row r="56" spans="1:2">
      <c r="A56" s="23" t="s">
        <v>105</v>
      </c>
      <c r="B56" s="24">
        <v>2867627068</v>
      </c>
    </row>
    <row r="57" spans="1:2">
      <c r="A57" s="23" t="s">
        <v>117</v>
      </c>
      <c r="B57" s="24">
        <v>331799687</v>
      </c>
    </row>
    <row r="58" spans="1:2">
      <c r="A58" s="23" t="s">
        <v>71</v>
      </c>
      <c r="B58" s="24">
        <v>261036182</v>
      </c>
    </row>
    <row r="59" spans="1:2">
      <c r="A59" s="23" t="s">
        <v>65</v>
      </c>
      <c r="B59" s="24">
        <v>376187582</v>
      </c>
    </row>
    <row r="60" spans="1:2">
      <c r="A60" s="23" t="s">
        <v>46</v>
      </c>
      <c r="B60" s="24">
        <v>268505432</v>
      </c>
    </row>
    <row r="61" spans="1:2">
      <c r="A61" s="23" t="s">
        <v>73</v>
      </c>
      <c r="B61" s="24">
        <v>159430826</v>
      </c>
    </row>
    <row r="62" spans="1:2">
      <c r="A62" s="23" t="s">
        <v>34</v>
      </c>
      <c r="B62" s="24">
        <v>2379877655</v>
      </c>
    </row>
    <row r="63" spans="1:2">
      <c r="A63" s="23" t="s">
        <v>42</v>
      </c>
      <c r="B63" s="24">
        <v>4566445852</v>
      </c>
    </row>
    <row r="64" spans="1:2">
      <c r="A64" s="23" t="s">
        <v>91</v>
      </c>
      <c r="B64" s="24">
        <v>275005663</v>
      </c>
    </row>
    <row r="65" spans="1:2">
      <c r="A65" s="23" t="s">
        <v>40</v>
      </c>
      <c r="B65" s="24">
        <v>800010734</v>
      </c>
    </row>
    <row r="66" spans="1:2">
      <c r="A66" s="23" t="s">
        <v>153</v>
      </c>
      <c r="B66" s="24">
        <v>309729428</v>
      </c>
    </row>
    <row r="67" spans="1:2">
      <c r="A67" s="23" t="s">
        <v>97</v>
      </c>
      <c r="B67" s="24">
        <v>1275798515</v>
      </c>
    </row>
    <row r="68" spans="1:2">
      <c r="A68" s="23" t="s">
        <v>111</v>
      </c>
      <c r="B68" s="24">
        <v>1193047233</v>
      </c>
    </row>
    <row r="69" spans="1:2">
      <c r="A69" s="23" t="s">
        <v>50</v>
      </c>
      <c r="B69" s="24">
        <v>1168230366</v>
      </c>
    </row>
    <row r="70" spans="1:2">
      <c r="A70" s="23" t="s">
        <v>79</v>
      </c>
      <c r="B70" s="24">
        <v>1218352541</v>
      </c>
    </row>
    <row r="71" spans="1:2">
      <c r="A71" s="23" t="s">
        <v>123</v>
      </c>
      <c r="B71" s="24">
        <v>340001799</v>
      </c>
    </row>
    <row r="72" spans="1:2">
      <c r="A72" s="23" t="s">
        <v>312</v>
      </c>
      <c r="B72" s="24">
        <v>342918449</v>
      </c>
    </row>
    <row r="73" spans="1:2">
      <c r="A73" s="23" t="s">
        <v>174</v>
      </c>
      <c r="B73" s="24">
        <v>142377330</v>
      </c>
    </row>
    <row r="74" spans="1:2">
      <c r="A74" s="23" t="s">
        <v>59</v>
      </c>
      <c r="B74" s="24">
        <v>600865451</v>
      </c>
    </row>
    <row r="75" spans="1:2">
      <c r="A75" s="23" t="s">
        <v>135</v>
      </c>
      <c r="B75" s="24">
        <v>195751130</v>
      </c>
    </row>
    <row r="76" spans="1:2">
      <c r="A76" s="23" t="s">
        <v>36</v>
      </c>
      <c r="B76" s="24">
        <v>683452836</v>
      </c>
    </row>
    <row r="77" spans="1:2">
      <c r="A77" s="23" t="s">
        <v>313</v>
      </c>
      <c r="B77" s="24">
        <v>218568234</v>
      </c>
    </row>
    <row r="78" spans="1:2">
      <c r="A78" s="23" t="s">
        <v>77</v>
      </c>
      <c r="B78" s="24">
        <v>423091712</v>
      </c>
    </row>
    <row r="79" spans="1:2">
      <c r="A79" s="23" t="s">
        <v>85</v>
      </c>
      <c r="B79" s="24">
        <v>807896814</v>
      </c>
    </row>
    <row r="80" spans="1:2">
      <c r="A80" s="23" t="s">
        <v>125</v>
      </c>
      <c r="B80" s="24">
        <v>514122351</v>
      </c>
    </row>
    <row r="81" spans="1:2">
      <c r="A81" s="23" t="s">
        <v>143</v>
      </c>
      <c r="B81" s="24">
        <v>395801044</v>
      </c>
    </row>
    <row r="82" spans="1:2">
      <c r="A82" s="23" t="s">
        <v>63</v>
      </c>
      <c r="B82" s="24">
        <v>1086411192</v>
      </c>
    </row>
    <row r="83" spans="1:2">
      <c r="A83" s="23" t="s">
        <v>30</v>
      </c>
      <c r="B83" s="24">
        <v>515117391</v>
      </c>
    </row>
    <row r="84" spans="1:2">
      <c r="A84" s="23" t="s">
        <v>44</v>
      </c>
      <c r="B84" s="24">
        <v>4196924316</v>
      </c>
    </row>
    <row r="85" spans="1:2">
      <c r="A85" s="23" t="s">
        <v>115</v>
      </c>
      <c r="B85" s="24">
        <v>421383330</v>
      </c>
    </row>
    <row r="86" spans="1:2">
      <c r="A86" s="23" t="s">
        <v>147</v>
      </c>
      <c r="B86" s="24">
        <v>1114412532</v>
      </c>
    </row>
    <row r="87" spans="1:2">
      <c r="A87" s="23" t="s">
        <v>133</v>
      </c>
      <c r="B87" s="24">
        <v>1481593024</v>
      </c>
    </row>
    <row r="88" spans="1:2">
      <c r="A88" s="23" t="s">
        <v>61</v>
      </c>
      <c r="B88" s="24">
        <v>289347914</v>
      </c>
    </row>
    <row r="89" spans="1:2">
      <c r="A89" s="23" t="s">
        <v>314</v>
      </c>
      <c r="B89" s="24">
        <v>96372098181</v>
      </c>
    </row>
    <row r="90" spans="1:2">
      <c r="A90" s="23" t="s">
        <v>315</v>
      </c>
      <c r="B90" s="25">
        <v>17047850.7866643</v>
      </c>
    </row>
    <row r="91" spans="1:2">
      <c r="A91" s="26"/>
      <c r="B91" s="26"/>
    </row>
    <row r="92" spans="1:2">
      <c r="A92" s="26"/>
      <c r="B92" s="26"/>
    </row>
    <row r="93" spans="1:2">
      <c r="A93" s="26"/>
      <c r="B93" s="26"/>
    </row>
    <row r="94" spans="1:2">
      <c r="A94" s="26"/>
      <c r="B94" s="26"/>
    </row>
    <row r="95" spans="1:2">
      <c r="A95" s="26"/>
      <c r="B95" s="26"/>
    </row>
    <row r="96" spans="1:2">
      <c r="A96" s="26"/>
      <c r="B96" s="26"/>
    </row>
    <row r="97" spans="1:2">
      <c r="A97" s="26"/>
      <c r="B97" s="26"/>
    </row>
    <row r="98" spans="1:2">
      <c r="A98" s="26"/>
      <c r="B98" s="26"/>
    </row>
    <row r="99" spans="1:2">
      <c r="A99" s="26"/>
      <c r="B99" s="26"/>
    </row>
    <row r="100" spans="1:2">
      <c r="A100" s="26"/>
      <c r="B100" s="26"/>
    </row>
    <row r="101" spans="1:2">
      <c r="A101" s="26"/>
      <c r="B101" s="26"/>
    </row>
    <row r="102" spans="1:2">
      <c r="A102" s="26"/>
      <c r="B102" s="26"/>
    </row>
    <row r="103" spans="1:2">
      <c r="A103" s="26"/>
      <c r="B103" s="26"/>
    </row>
    <row r="104" spans="1:2">
      <c r="A104" s="26"/>
      <c r="B104" s="26"/>
    </row>
    <row r="105" spans="1:2">
      <c r="A105" s="26"/>
      <c r="B105" s="26"/>
    </row>
    <row r="106" spans="1:2">
      <c r="A106" s="26"/>
      <c r="B106" s="26"/>
    </row>
    <row r="107" spans="1:2">
      <c r="A107" s="26"/>
      <c r="B107" s="26"/>
    </row>
    <row r="108" spans="1:2">
      <c r="A108" s="26"/>
      <c r="B108" s="26"/>
    </row>
    <row r="109" spans="1:2">
      <c r="A109" s="26"/>
      <c r="B109" s="26"/>
    </row>
    <row r="110" spans="1:2">
      <c r="A110" s="26"/>
      <c r="B110" s="26"/>
    </row>
    <row r="111" spans="1:2">
      <c r="A111" s="26"/>
      <c r="B111" s="26"/>
    </row>
    <row r="112" spans="1:2">
      <c r="A112" s="26"/>
      <c r="B112" s="26"/>
    </row>
    <row r="113" spans="1:2">
      <c r="A113" s="26"/>
      <c r="B113" s="26"/>
    </row>
    <row r="114" spans="1:2">
      <c r="A114" s="26"/>
      <c r="B114" s="26"/>
    </row>
    <row r="115" spans="1:2">
      <c r="A115" s="26"/>
      <c r="B115" s="26"/>
    </row>
    <row r="116" spans="1:2">
      <c r="A116" s="26"/>
      <c r="B116" s="26"/>
    </row>
    <row r="117" spans="1:2">
      <c r="A117" s="26"/>
      <c r="B117" s="26"/>
    </row>
    <row r="118" spans="1:2">
      <c r="A118" s="26"/>
      <c r="B118" s="26"/>
    </row>
    <row r="119" spans="1:2">
      <c r="A119" s="26"/>
      <c r="B119" s="26"/>
    </row>
    <row r="120" spans="1:2">
      <c r="A120" s="26"/>
      <c r="B120" s="26"/>
    </row>
    <row r="121" spans="1:2">
      <c r="A121" s="26"/>
      <c r="B121" s="26"/>
    </row>
    <row r="122" spans="1:2">
      <c r="A122" s="26"/>
      <c r="B122" s="26"/>
    </row>
    <row r="123" spans="1:2">
      <c r="A123" s="26"/>
      <c r="B123" s="26"/>
    </row>
    <row r="124" spans="1:2">
      <c r="A124" s="26"/>
      <c r="B124" s="26"/>
    </row>
    <row r="125" spans="1:2">
      <c r="A125" s="26"/>
      <c r="B125" s="26"/>
    </row>
    <row r="126" spans="1:2">
      <c r="A126" s="26"/>
      <c r="B126" s="26"/>
    </row>
    <row r="127" spans="1:2">
      <c r="A127" s="26"/>
      <c r="B127" s="26"/>
    </row>
    <row r="128" spans="1:2">
      <c r="A128" s="26"/>
      <c r="B128" s="26"/>
    </row>
    <row r="129" spans="1:2">
      <c r="A129" s="26"/>
      <c r="B129" s="26"/>
    </row>
    <row r="130" spans="1:2">
      <c r="A130" s="26"/>
      <c r="B130" s="26"/>
    </row>
    <row r="131" spans="1:2">
      <c r="A131" s="26"/>
      <c r="B131" s="26"/>
    </row>
    <row r="132" spans="1:2">
      <c r="A132" s="26"/>
      <c r="B132" s="26"/>
    </row>
    <row r="133" spans="1:2">
      <c r="A133" s="26"/>
      <c r="B133" s="26"/>
    </row>
    <row r="134" spans="1:2">
      <c r="A134" s="26"/>
      <c r="B134" s="26"/>
    </row>
    <row r="135" spans="1:2">
      <c r="A135" s="26"/>
      <c r="B135" s="26"/>
    </row>
    <row r="136" spans="1:2">
      <c r="A136" s="26"/>
      <c r="B136" s="26"/>
    </row>
    <row r="137" spans="1:2">
      <c r="A137" s="26"/>
      <c r="B137" s="26"/>
    </row>
    <row r="138" spans="1:2">
      <c r="A138" s="26"/>
      <c r="B138" s="26"/>
    </row>
    <row r="139" spans="1:2">
      <c r="A139" s="26"/>
      <c r="B139" s="26"/>
    </row>
    <row r="140" spans="1:2">
      <c r="A140" s="26"/>
      <c r="B140" s="26"/>
    </row>
    <row r="141" spans="1:2">
      <c r="A141" s="26"/>
      <c r="B141" s="26"/>
    </row>
    <row r="142" spans="1:2">
      <c r="A142" s="26"/>
      <c r="B142" s="26"/>
    </row>
    <row r="143" spans="1:2">
      <c r="A143" s="26"/>
      <c r="B143" s="26"/>
    </row>
    <row r="144" spans="1:2">
      <c r="A144" s="26"/>
      <c r="B144" s="26"/>
    </row>
    <row r="145" spans="1:2">
      <c r="A145" s="26"/>
      <c r="B145" s="26"/>
    </row>
    <row r="146" spans="1:2">
      <c r="A146" s="26"/>
      <c r="B146" s="26"/>
    </row>
    <row r="147" spans="1:2">
      <c r="A147" s="26"/>
      <c r="B147" s="26"/>
    </row>
    <row r="148" spans="1:2">
      <c r="A148" s="26"/>
      <c r="B148" s="26"/>
    </row>
    <row r="149" spans="1:2">
      <c r="A149" s="26"/>
      <c r="B149" s="26"/>
    </row>
    <row r="150" spans="1:2">
      <c r="A150" s="26"/>
      <c r="B150" s="26"/>
    </row>
    <row r="151" spans="1:2">
      <c r="A151" s="26"/>
      <c r="B151" s="26"/>
    </row>
    <row r="152" spans="1:2">
      <c r="A152" s="26"/>
      <c r="B152" s="26"/>
    </row>
    <row r="153" spans="1:2">
      <c r="A153" s="26"/>
      <c r="B153" s="26"/>
    </row>
    <row r="154" spans="1:2">
      <c r="A154" s="26"/>
      <c r="B154" s="26"/>
    </row>
    <row r="155" spans="1:2">
      <c r="A155" s="26"/>
      <c r="B155" s="26"/>
    </row>
    <row r="156" spans="1:2">
      <c r="A156" s="26"/>
      <c r="B156" s="26"/>
    </row>
    <row r="157" spans="1:2">
      <c r="A157" s="26"/>
      <c r="B157" s="26"/>
    </row>
    <row r="158" spans="1:2">
      <c r="A158" s="26"/>
      <c r="B158" s="26"/>
    </row>
    <row r="159" spans="1:2">
      <c r="A159" s="26"/>
      <c r="B159" s="26"/>
    </row>
    <row r="160" spans="1:2">
      <c r="A160" s="26"/>
      <c r="B160" s="26"/>
    </row>
    <row r="161" spans="1:2">
      <c r="A161" s="26"/>
      <c r="B161" s="26"/>
    </row>
    <row r="162" spans="1:2">
      <c r="A162" s="26"/>
      <c r="B162" s="26"/>
    </row>
    <row r="163" spans="1:2">
      <c r="A163" s="26"/>
      <c r="B163" s="26"/>
    </row>
    <row r="164" spans="1:2">
      <c r="A164" s="26"/>
      <c r="B164" s="26"/>
    </row>
    <row r="165" spans="1:2">
      <c r="A165" s="26"/>
      <c r="B165" s="26"/>
    </row>
    <row r="166" spans="1:2">
      <c r="A166" s="26"/>
      <c r="B166" s="26"/>
    </row>
    <row r="167" spans="1:2">
      <c r="A167" s="26"/>
      <c r="B167" s="26"/>
    </row>
    <row r="168" spans="1:2">
      <c r="A168" s="26"/>
      <c r="B168" s="26"/>
    </row>
    <row r="169" spans="1:2">
      <c r="A169" s="26"/>
      <c r="B169" s="26"/>
    </row>
    <row r="170" spans="1:2">
      <c r="A170" s="26"/>
      <c r="B170" s="26"/>
    </row>
    <row r="171" spans="1:2">
      <c r="A171" s="26"/>
      <c r="B171" s="26"/>
    </row>
    <row r="172" spans="1:2">
      <c r="A172" s="26"/>
      <c r="B172" s="26"/>
    </row>
    <row r="173" spans="1:2">
      <c r="A173" s="26"/>
      <c r="B173" s="26"/>
    </row>
    <row r="174" spans="1:2">
      <c r="A174" s="26"/>
      <c r="B174" s="26"/>
    </row>
    <row r="175" spans="1:2">
      <c r="A175" s="26"/>
      <c r="B175" s="26"/>
    </row>
    <row r="176" spans="1:2">
      <c r="A176" s="26"/>
      <c r="B176" s="26"/>
    </row>
    <row r="177" spans="1:2">
      <c r="A177" s="26"/>
      <c r="B177" s="26"/>
    </row>
    <row r="178" spans="1:2">
      <c r="A178" s="26"/>
      <c r="B178" s="26"/>
    </row>
    <row r="179" spans="1:2">
      <c r="A179" s="26"/>
      <c r="B179" s="26"/>
    </row>
    <row r="180" spans="1:2">
      <c r="A180" s="26"/>
      <c r="B180" s="26"/>
    </row>
    <row r="181" spans="1:2">
      <c r="A181" s="26"/>
      <c r="B181" s="26"/>
    </row>
    <row r="182" spans="1:2">
      <c r="A182" s="26"/>
      <c r="B182" s="26"/>
    </row>
    <row r="183" spans="1:2">
      <c r="A183" s="26"/>
      <c r="B183" s="26"/>
    </row>
    <row r="184" spans="1:2">
      <c r="A184" s="26"/>
      <c r="B184" s="26"/>
    </row>
    <row r="185" spans="1:2">
      <c r="A185" s="26"/>
      <c r="B185" s="26"/>
    </row>
    <row r="186" spans="1:2">
      <c r="A186" s="26"/>
      <c r="B186" s="26"/>
    </row>
    <row r="187" spans="1:2">
      <c r="A187" s="26"/>
      <c r="B187" s="26"/>
    </row>
    <row r="188" spans="1:2">
      <c r="A188" s="26"/>
      <c r="B188" s="26"/>
    </row>
    <row r="189" spans="1:2">
      <c r="A189" s="26"/>
      <c r="B189" s="26"/>
    </row>
    <row r="190" spans="1:2">
      <c r="A190" s="26"/>
      <c r="B190" s="26"/>
    </row>
    <row r="191" spans="1:2">
      <c r="A191" s="26"/>
      <c r="B191" s="26"/>
    </row>
    <row r="192" spans="1:2">
      <c r="A192" s="26"/>
      <c r="B192" s="26"/>
    </row>
    <row r="193" spans="1:2">
      <c r="A193" s="26"/>
      <c r="B193" s="26"/>
    </row>
    <row r="194" spans="1:2">
      <c r="A194" s="26"/>
      <c r="B194" s="26"/>
    </row>
    <row r="195" spans="1:2">
      <c r="A195" s="26"/>
      <c r="B195" s="26"/>
    </row>
    <row r="196" spans="1:2">
      <c r="A196" s="26"/>
      <c r="B196" s="26"/>
    </row>
    <row r="197" spans="1:2">
      <c r="A197" s="26"/>
      <c r="B197" s="26"/>
    </row>
    <row r="198" spans="1:2">
      <c r="A198" s="26"/>
      <c r="B198" s="26"/>
    </row>
    <row r="199" spans="1:2">
      <c r="A199" s="26"/>
      <c r="B199" s="26"/>
    </row>
    <row r="200" spans="1:2">
      <c r="A200" s="26"/>
      <c r="B200" s="26"/>
    </row>
    <row r="201" spans="1:2">
      <c r="A201" s="26"/>
      <c r="B201" s="26"/>
    </row>
    <row r="202" spans="1:2">
      <c r="A202" s="26"/>
      <c r="B202" s="26"/>
    </row>
    <row r="203" spans="1:2">
      <c r="A203" s="26"/>
      <c r="B203" s="26"/>
    </row>
    <row r="204" spans="1:2">
      <c r="A204" s="26"/>
      <c r="B204" s="26"/>
    </row>
    <row r="205" spans="1:2">
      <c r="A205" s="26"/>
      <c r="B205" s="26"/>
    </row>
    <row r="206" spans="1:2">
      <c r="A206" s="26"/>
      <c r="B206" s="26"/>
    </row>
    <row r="207" spans="1:2">
      <c r="A207" s="26"/>
      <c r="B207" s="26"/>
    </row>
    <row r="208" spans="1:2">
      <c r="A208" s="26"/>
      <c r="B208" s="26"/>
    </row>
    <row r="209" spans="1:2">
      <c r="A209" s="26"/>
      <c r="B209" s="26"/>
    </row>
    <row r="210" spans="1:2">
      <c r="A210" s="26"/>
      <c r="B210" s="26"/>
    </row>
    <row r="211" spans="1:2">
      <c r="A211" s="26"/>
      <c r="B211" s="26"/>
    </row>
    <row r="212" spans="1:2">
      <c r="A212" s="26"/>
      <c r="B212" s="26"/>
    </row>
    <row r="213" spans="1:2">
      <c r="A213" s="26"/>
      <c r="B213" s="26"/>
    </row>
    <row r="214" spans="1:2">
      <c r="A214" s="26"/>
      <c r="B214" s="26"/>
    </row>
    <row r="215" spans="1:2">
      <c r="A215" s="26"/>
      <c r="B215" s="26"/>
    </row>
    <row r="216" spans="1:2">
      <c r="A216" s="26"/>
      <c r="B216" s="26"/>
    </row>
    <row r="217" spans="1:2">
      <c r="A217" s="26"/>
      <c r="B217" s="26"/>
    </row>
    <row r="218" spans="1:2">
      <c r="A218" s="26"/>
      <c r="B218" s="26"/>
    </row>
    <row r="219" spans="1:2">
      <c r="A219" s="26"/>
      <c r="B219" s="26"/>
    </row>
    <row r="220" spans="1:2">
      <c r="A220" s="26"/>
      <c r="B220" s="26"/>
    </row>
    <row r="221" spans="1:2">
      <c r="A221" s="26"/>
      <c r="B221" s="26"/>
    </row>
    <row r="222" spans="1:2">
      <c r="A222" s="26"/>
      <c r="B222" s="26"/>
    </row>
    <row r="223" spans="1:2">
      <c r="A223" s="26"/>
      <c r="B223" s="26"/>
    </row>
    <row r="224" spans="1:2">
      <c r="A224" s="26"/>
      <c r="B224" s="26"/>
    </row>
    <row r="225" spans="1:2">
      <c r="A225" s="26"/>
      <c r="B225" s="26"/>
    </row>
    <row r="226" spans="1:2">
      <c r="A226" s="26"/>
      <c r="B226" s="26"/>
    </row>
    <row r="227" spans="1:2">
      <c r="A227" s="26"/>
      <c r="B227" s="26"/>
    </row>
    <row r="228" spans="1:2">
      <c r="A228" s="26"/>
      <c r="B228" s="26"/>
    </row>
    <row r="229" spans="1:2">
      <c r="A229" s="26"/>
      <c r="B229" s="26"/>
    </row>
    <row r="230" spans="1:2">
      <c r="A230" s="26"/>
      <c r="B230" s="26"/>
    </row>
    <row r="231" spans="1:2">
      <c r="A231" s="26"/>
      <c r="B231" s="26"/>
    </row>
    <row r="232" spans="1:2">
      <c r="A232" s="26"/>
      <c r="B232" s="26"/>
    </row>
    <row r="233" spans="1:2">
      <c r="A233" s="26"/>
      <c r="B233" s="26"/>
    </row>
    <row r="234" spans="1:2">
      <c r="A234" s="26"/>
      <c r="B234" s="26"/>
    </row>
    <row r="235" spans="1:2">
      <c r="A235" s="26"/>
      <c r="B235" s="26"/>
    </row>
    <row r="236" spans="1:2">
      <c r="A236" s="26"/>
      <c r="B236" s="26"/>
    </row>
    <row r="237" spans="1:2">
      <c r="A237" s="26"/>
      <c r="B237" s="26"/>
    </row>
    <row r="238" spans="1:2">
      <c r="A238" s="26"/>
      <c r="B238" s="26"/>
    </row>
    <row r="239" spans="1:2">
      <c r="A239" s="26"/>
      <c r="B239" s="26"/>
    </row>
    <row r="240" spans="1:2">
      <c r="A240" s="26"/>
      <c r="B240" s="26"/>
    </row>
    <row r="241" spans="1:2">
      <c r="A241" s="26"/>
      <c r="B241" s="26"/>
    </row>
    <row r="242" spans="1:2">
      <c r="A242" s="26"/>
      <c r="B242" s="26"/>
    </row>
    <row r="243" spans="1:2">
      <c r="A243" s="26"/>
      <c r="B243" s="26"/>
    </row>
    <row r="244" spans="1:2">
      <c r="A244" s="26"/>
      <c r="B244" s="26"/>
    </row>
    <row r="245" spans="1:2">
      <c r="A245" s="26"/>
      <c r="B245" s="26"/>
    </row>
    <row r="246" spans="1:2">
      <c r="A246" s="26"/>
      <c r="B246" s="26"/>
    </row>
    <row r="247" spans="1:2">
      <c r="A247" s="26"/>
      <c r="B247" s="26"/>
    </row>
    <row r="248" spans="1:2">
      <c r="A248" s="26"/>
      <c r="B248" s="26"/>
    </row>
    <row r="249" spans="1:2">
      <c r="A249" s="26"/>
      <c r="B249" s="26"/>
    </row>
    <row r="250" spans="1:2">
      <c r="A250" s="26"/>
      <c r="B250" s="26"/>
    </row>
    <row r="251" spans="1:2">
      <c r="A251" s="26"/>
      <c r="B251" s="26"/>
    </row>
    <row r="252" spans="1:2">
      <c r="A252" s="26"/>
      <c r="B252" s="26"/>
    </row>
    <row r="253" spans="1:2">
      <c r="A253" s="26"/>
      <c r="B253" s="26"/>
    </row>
    <row r="254" spans="1:2">
      <c r="A254" s="26"/>
      <c r="B254" s="26"/>
    </row>
    <row r="255" spans="1:2">
      <c r="A255" s="26"/>
      <c r="B255" s="26"/>
    </row>
    <row r="256" spans="1:2">
      <c r="A256" s="26"/>
      <c r="B256" s="26"/>
    </row>
    <row r="257" spans="1:2">
      <c r="A257" s="26"/>
      <c r="B257" s="26"/>
    </row>
    <row r="258" spans="1:2">
      <c r="A258" s="26"/>
      <c r="B258" s="26"/>
    </row>
    <row r="259" spans="1:2">
      <c r="A259" s="26"/>
      <c r="B259" s="26"/>
    </row>
    <row r="260" spans="1:2">
      <c r="A260" s="26"/>
      <c r="B260" s="26"/>
    </row>
    <row r="261" spans="1:2">
      <c r="A261" s="26"/>
      <c r="B261" s="26"/>
    </row>
    <row r="262" spans="1:2">
      <c r="A262" s="26"/>
      <c r="B262" s="26"/>
    </row>
    <row r="263" spans="1:2">
      <c r="A263" s="26"/>
      <c r="B263" s="26"/>
    </row>
    <row r="264" spans="1:2">
      <c r="A264" s="26"/>
      <c r="B264" s="26"/>
    </row>
    <row r="265" spans="1:2">
      <c r="A265" s="26"/>
      <c r="B265" s="26"/>
    </row>
    <row r="266" spans="1:2">
      <c r="A266" s="26"/>
      <c r="B266" s="26"/>
    </row>
    <row r="267" spans="1:2">
      <c r="A267" s="26"/>
      <c r="B267" s="26"/>
    </row>
    <row r="268" spans="1:2">
      <c r="A268" s="26"/>
      <c r="B268" s="26"/>
    </row>
    <row r="269" spans="1:2">
      <c r="A269" s="26"/>
      <c r="B269" s="26"/>
    </row>
    <row r="270" spans="1:2">
      <c r="A270" s="26"/>
      <c r="B270" s="26"/>
    </row>
    <row r="271" spans="1:2">
      <c r="A271" s="26"/>
      <c r="B271" s="26"/>
    </row>
    <row r="272" spans="1:2">
      <c r="A272" s="26"/>
      <c r="B272" s="26"/>
    </row>
    <row r="273" spans="1:2">
      <c r="A273" s="26"/>
      <c r="B273" s="26"/>
    </row>
    <row r="274" spans="1:2">
      <c r="A274" s="26"/>
      <c r="B274" s="26"/>
    </row>
    <row r="275" spans="1:2">
      <c r="A275" s="26"/>
      <c r="B275" s="26"/>
    </row>
    <row r="276" spans="1:2">
      <c r="A276" s="26"/>
      <c r="B276" s="26"/>
    </row>
    <row r="277" spans="1:2">
      <c r="A277" s="26"/>
      <c r="B277" s="26"/>
    </row>
    <row r="278" spans="1:2">
      <c r="A278" s="26"/>
      <c r="B278" s="26"/>
    </row>
    <row r="279" spans="1:2">
      <c r="A279" s="26"/>
      <c r="B279" s="26"/>
    </row>
    <row r="280" spans="1:2">
      <c r="A280" s="26"/>
      <c r="B280" s="26"/>
    </row>
    <row r="281" spans="1:2">
      <c r="A281" s="26"/>
      <c r="B281" s="26"/>
    </row>
    <row r="282" spans="1:2">
      <c r="A282" s="26"/>
      <c r="B282" s="26"/>
    </row>
    <row r="283" spans="1:2">
      <c r="A283" s="26"/>
      <c r="B283" s="26"/>
    </row>
    <row r="284" spans="1:2">
      <c r="A284" s="26"/>
      <c r="B284" s="26"/>
    </row>
    <row r="285" spans="1:2">
      <c r="A285" s="26"/>
      <c r="B285" s="26"/>
    </row>
    <row r="286" spans="1:2">
      <c r="A286" s="26"/>
      <c r="B286" s="26"/>
    </row>
    <row r="287" spans="1:2">
      <c r="A287" s="26"/>
      <c r="B287" s="26"/>
    </row>
    <row r="288" spans="1:2">
      <c r="A288" s="26"/>
      <c r="B288" s="26"/>
    </row>
    <row r="289" spans="1:2">
      <c r="A289" s="26"/>
      <c r="B289" s="26"/>
    </row>
    <row r="290" spans="1:2">
      <c r="A290" s="26"/>
      <c r="B290" s="26"/>
    </row>
    <row r="291" spans="1:2">
      <c r="A291" s="26"/>
      <c r="B291" s="26"/>
    </row>
    <row r="292" spans="1:2">
      <c r="A292" s="26"/>
      <c r="B292" s="26"/>
    </row>
    <row r="293" spans="1:2">
      <c r="A293" s="26"/>
      <c r="B293" s="26"/>
    </row>
    <row r="294" spans="1:2">
      <c r="A294" s="26"/>
      <c r="B294" s="26"/>
    </row>
    <row r="295" spans="1:2">
      <c r="A295" s="26"/>
      <c r="B295" s="26"/>
    </row>
    <row r="296" spans="1:2">
      <c r="A296" s="26"/>
      <c r="B296" s="26"/>
    </row>
    <row r="297" spans="1:2">
      <c r="A297" s="26"/>
      <c r="B297" s="26"/>
    </row>
    <row r="298" spans="1:2">
      <c r="A298" s="26"/>
      <c r="B298" s="26"/>
    </row>
    <row r="299" spans="1:2">
      <c r="A299" s="26"/>
      <c r="B299" s="26"/>
    </row>
    <row r="300" spans="1:2">
      <c r="A300" s="26"/>
      <c r="B300" s="26"/>
    </row>
    <row r="301" spans="1:2">
      <c r="A301" s="26"/>
      <c r="B301" s="26"/>
    </row>
    <row r="302" spans="1:2">
      <c r="A302" s="26"/>
      <c r="B302" s="26"/>
    </row>
    <row r="303" spans="1:2">
      <c r="A303" s="26"/>
      <c r="B303" s="26"/>
    </row>
    <row r="304" spans="1:2">
      <c r="A304" s="26"/>
      <c r="B304" s="26"/>
    </row>
    <row r="305" spans="1:2">
      <c r="A305" s="26"/>
      <c r="B305" s="26"/>
    </row>
    <row r="306" spans="1:2">
      <c r="A306" s="26"/>
      <c r="B306" s="26"/>
    </row>
    <row r="307" spans="1:2">
      <c r="A307" s="26"/>
      <c r="B307" s="26"/>
    </row>
    <row r="308" spans="1:2">
      <c r="A308" s="26"/>
      <c r="B308" s="26"/>
    </row>
    <row r="309" spans="1:2">
      <c r="A309" s="26"/>
      <c r="B309" s="26"/>
    </row>
    <row r="310" spans="1:2">
      <c r="A310" s="26"/>
      <c r="B310" s="26"/>
    </row>
    <row r="311" spans="1:2">
      <c r="A311" s="26"/>
      <c r="B311" s="26"/>
    </row>
    <row r="312" spans="1:2">
      <c r="A312" s="26"/>
      <c r="B312" s="26"/>
    </row>
    <row r="313" spans="1:2">
      <c r="A313" s="26"/>
      <c r="B313" s="26"/>
    </row>
    <row r="314" spans="1:2">
      <c r="A314" s="26"/>
      <c r="B314" s="26"/>
    </row>
    <row r="315" spans="1:2">
      <c r="A315" s="26"/>
      <c r="B315" s="26"/>
    </row>
    <row r="316" spans="1:2">
      <c r="A316" s="26"/>
      <c r="B316" s="26"/>
    </row>
    <row r="317" spans="1:2">
      <c r="A317" s="26"/>
      <c r="B317" s="26"/>
    </row>
    <row r="318" spans="1:2">
      <c r="A318" s="26"/>
      <c r="B318" s="26"/>
    </row>
    <row r="319" spans="1:2">
      <c r="A319" s="26"/>
      <c r="B319" s="26"/>
    </row>
    <row r="320" spans="1:2">
      <c r="A320" s="26"/>
      <c r="B320" s="26"/>
    </row>
    <row r="321" spans="1:2">
      <c r="A321" s="26"/>
      <c r="B321" s="26"/>
    </row>
    <row r="322" spans="1:2">
      <c r="A322" s="26"/>
      <c r="B322" s="26"/>
    </row>
    <row r="323" spans="1:2">
      <c r="A323" s="26"/>
      <c r="B323" s="26"/>
    </row>
    <row r="324" spans="1:2">
      <c r="A324" s="26"/>
      <c r="B324" s="26"/>
    </row>
    <row r="325" spans="1:2">
      <c r="A325" s="26"/>
      <c r="B325" s="26"/>
    </row>
    <row r="326" spans="1:2">
      <c r="A326" s="26"/>
      <c r="B326" s="26"/>
    </row>
    <row r="327" spans="1:2">
      <c r="A327" s="26"/>
      <c r="B327" s="26"/>
    </row>
    <row r="328" spans="1:2">
      <c r="A328" s="26"/>
      <c r="B328" s="26"/>
    </row>
    <row r="329" spans="1:2">
      <c r="A329" s="26"/>
      <c r="B329" s="26"/>
    </row>
    <row r="330" spans="1:2">
      <c r="A330" s="26"/>
      <c r="B330" s="26"/>
    </row>
    <row r="331" spans="1:2">
      <c r="A331" s="26"/>
      <c r="B331" s="26"/>
    </row>
    <row r="332" spans="1:2">
      <c r="A332" s="26"/>
      <c r="B332" s="26"/>
    </row>
    <row r="333" spans="1:2">
      <c r="A333" s="26"/>
      <c r="B333" s="26"/>
    </row>
    <row r="334" spans="1:2">
      <c r="A334" s="26"/>
      <c r="B334" s="26"/>
    </row>
    <row r="335" spans="1:2">
      <c r="A335" s="26"/>
      <c r="B335" s="26"/>
    </row>
    <row r="336" spans="1:2">
      <c r="A336" s="26"/>
      <c r="B336" s="26"/>
    </row>
    <row r="337" spans="1:2">
      <c r="A337" s="26"/>
      <c r="B337" s="26"/>
    </row>
    <row r="338" spans="1:2">
      <c r="A338" s="26"/>
      <c r="B338" s="26"/>
    </row>
    <row r="339" spans="1:2">
      <c r="A339" s="26"/>
      <c r="B339" s="26"/>
    </row>
    <row r="340" spans="1:2">
      <c r="A340" s="26"/>
      <c r="B340" s="26"/>
    </row>
    <row r="341" spans="1:2">
      <c r="A341" s="26"/>
      <c r="B341" s="26"/>
    </row>
    <row r="342" spans="1:2">
      <c r="A342" s="26"/>
      <c r="B342" s="26"/>
    </row>
    <row r="343" spans="1:2">
      <c r="A343" s="26"/>
      <c r="B343" s="26"/>
    </row>
    <row r="344" spans="1:2">
      <c r="A344" s="26"/>
      <c r="B344" s="26"/>
    </row>
    <row r="345" spans="1:2">
      <c r="A345" s="26"/>
      <c r="B345" s="26"/>
    </row>
    <row r="346" spans="1:2">
      <c r="A346" s="26"/>
      <c r="B346" s="26"/>
    </row>
    <row r="347" spans="1:2">
      <c r="A347" s="26"/>
      <c r="B347" s="26"/>
    </row>
    <row r="348" spans="1:2">
      <c r="A348" s="26"/>
      <c r="B348" s="26"/>
    </row>
    <row r="349" spans="1:2">
      <c r="A349" s="26"/>
      <c r="B349" s="26"/>
    </row>
    <row r="350" spans="1:2">
      <c r="A350" s="26"/>
      <c r="B350" s="26"/>
    </row>
    <row r="351" spans="1:2">
      <c r="A351" s="26"/>
      <c r="B351" s="26"/>
    </row>
    <row r="352" spans="1:2">
      <c r="A352" s="26"/>
      <c r="B352" s="26"/>
    </row>
    <row r="353" spans="1:2">
      <c r="A353" s="26"/>
      <c r="B353" s="26"/>
    </row>
    <row r="354" spans="1:2">
      <c r="A354" s="26"/>
      <c r="B354" s="26"/>
    </row>
    <row r="355" spans="1:2">
      <c r="A355" s="26"/>
      <c r="B355" s="26"/>
    </row>
    <row r="356" spans="1:2">
      <c r="A356" s="26"/>
      <c r="B356" s="26"/>
    </row>
    <row r="357" spans="1:2">
      <c r="A357" s="26"/>
      <c r="B357" s="26"/>
    </row>
    <row r="358" spans="1:2">
      <c r="A358" s="26"/>
      <c r="B358" s="26"/>
    </row>
    <row r="359" spans="1:2">
      <c r="A359" s="26"/>
      <c r="B359" s="26"/>
    </row>
    <row r="360" spans="1:2">
      <c r="A360" s="26"/>
      <c r="B360" s="26"/>
    </row>
    <row r="361" spans="1:2">
      <c r="A361" s="26"/>
      <c r="B361" s="26"/>
    </row>
    <row r="362" spans="1:2">
      <c r="A362" s="26"/>
      <c r="B362" s="26"/>
    </row>
    <row r="363" spans="1:2">
      <c r="A363" s="26"/>
      <c r="B363" s="26"/>
    </row>
    <row r="364" spans="1:2">
      <c r="A364" s="26"/>
      <c r="B364" s="26"/>
    </row>
    <row r="365" spans="1:2">
      <c r="A365" s="26"/>
      <c r="B365" s="26"/>
    </row>
    <row r="366" spans="1:2">
      <c r="A366" s="26"/>
      <c r="B366" s="26"/>
    </row>
    <row r="367" spans="1:2">
      <c r="A367" s="26"/>
      <c r="B367" s="26"/>
    </row>
    <row r="368" spans="1:2">
      <c r="A368" s="26"/>
      <c r="B368" s="26"/>
    </row>
    <row r="369" spans="1:2">
      <c r="A369" s="26"/>
      <c r="B369" s="26"/>
    </row>
    <row r="370" spans="1:2">
      <c r="A370" s="26"/>
      <c r="B370" s="26"/>
    </row>
    <row r="371" spans="1:2">
      <c r="A371" s="26"/>
      <c r="B371" s="26"/>
    </row>
    <row r="372" spans="1:2">
      <c r="A372" s="26"/>
      <c r="B372" s="26"/>
    </row>
    <row r="373" spans="1:2">
      <c r="A373" s="26"/>
      <c r="B373" s="26"/>
    </row>
    <row r="374" spans="1:2">
      <c r="A374" s="26"/>
      <c r="B374" s="26"/>
    </row>
    <row r="375" spans="1:2">
      <c r="A375" s="26"/>
      <c r="B375" s="26"/>
    </row>
    <row r="376" spans="1:2">
      <c r="A376" s="26"/>
      <c r="B376" s="26"/>
    </row>
    <row r="377" spans="1:2">
      <c r="A377" s="26"/>
      <c r="B377" s="26"/>
    </row>
    <row r="378" spans="1:2">
      <c r="A378" s="26"/>
      <c r="B378" s="26"/>
    </row>
    <row r="379" spans="1:2">
      <c r="A379" s="26"/>
      <c r="B379" s="26"/>
    </row>
    <row r="380" spans="1:2">
      <c r="A380" s="26"/>
      <c r="B380" s="26"/>
    </row>
    <row r="381" spans="1:2">
      <c r="A381" s="26"/>
      <c r="B381" s="26"/>
    </row>
    <row r="382" spans="1:2">
      <c r="A382" s="26"/>
      <c r="B382" s="26"/>
    </row>
    <row r="383" spans="1:2">
      <c r="A383" s="26"/>
      <c r="B383" s="26"/>
    </row>
    <row r="384" spans="1:2">
      <c r="A384" s="26"/>
      <c r="B384" s="26"/>
    </row>
    <row r="385" spans="1:2">
      <c r="A385" s="26"/>
      <c r="B385" s="26"/>
    </row>
    <row r="386" spans="1:2">
      <c r="A386" s="26"/>
      <c r="B386" s="26"/>
    </row>
    <row r="387" spans="1:2">
      <c r="A387" s="26"/>
      <c r="B387" s="26"/>
    </row>
    <row r="388" spans="1:2">
      <c r="A388" s="26"/>
      <c r="B388" s="26"/>
    </row>
    <row r="389" spans="1:2">
      <c r="A389" s="26"/>
      <c r="B389" s="26"/>
    </row>
    <row r="390" spans="1:2">
      <c r="A390" s="26"/>
      <c r="B390" s="26"/>
    </row>
    <row r="391" spans="1:2">
      <c r="A391" s="26"/>
      <c r="B391" s="26"/>
    </row>
    <row r="392" spans="1:2">
      <c r="A392" s="26"/>
      <c r="B392" s="26"/>
    </row>
    <row r="393" spans="1:2">
      <c r="A393" s="26"/>
      <c r="B393" s="26"/>
    </row>
    <row r="394" spans="1:2">
      <c r="A394" s="26"/>
      <c r="B394" s="26"/>
    </row>
    <row r="395" spans="1:2">
      <c r="A395" s="26"/>
      <c r="B395" s="26"/>
    </row>
    <row r="396" spans="1:2">
      <c r="A396" s="26"/>
      <c r="B396" s="26"/>
    </row>
    <row r="397" spans="1:2">
      <c r="A397" s="26"/>
      <c r="B397" s="26"/>
    </row>
    <row r="398" spans="1:2">
      <c r="A398" s="26"/>
      <c r="B398" s="26"/>
    </row>
    <row r="399" spans="1:2">
      <c r="A399" s="26"/>
      <c r="B399" s="26"/>
    </row>
    <row r="400" spans="1:2">
      <c r="A400" s="26"/>
      <c r="B400" s="26"/>
    </row>
    <row r="401" spans="1:2">
      <c r="A401" s="26"/>
      <c r="B401" s="26"/>
    </row>
    <row r="402" spans="1:2">
      <c r="A402" s="26"/>
      <c r="B402" s="26"/>
    </row>
    <row r="403" spans="1:2">
      <c r="A403" s="26"/>
      <c r="B403" s="26"/>
    </row>
    <row r="404" spans="1:2">
      <c r="A404" s="26"/>
      <c r="B404" s="26"/>
    </row>
    <row r="405" spans="1:2">
      <c r="A405" s="26"/>
      <c r="B405" s="26"/>
    </row>
    <row r="406" spans="1:2">
      <c r="A406" s="26"/>
      <c r="B406" s="26"/>
    </row>
    <row r="407" spans="1:2">
      <c r="A407" s="26"/>
      <c r="B407" s="26"/>
    </row>
    <row r="408" spans="1:2">
      <c r="A408" s="26"/>
      <c r="B408" s="26"/>
    </row>
    <row r="409" spans="1:2">
      <c r="A409" s="26"/>
      <c r="B409" s="26"/>
    </row>
    <row r="410" spans="1:2">
      <c r="A410" s="26"/>
      <c r="B410" s="26"/>
    </row>
    <row r="411" spans="1:2">
      <c r="A411" s="26"/>
      <c r="B411" s="26"/>
    </row>
    <row r="412" spans="1:2">
      <c r="A412" s="26"/>
      <c r="B412" s="26"/>
    </row>
    <row r="413" spans="1:2">
      <c r="A413" s="26"/>
      <c r="B413" s="26"/>
    </row>
    <row r="414" spans="1:2">
      <c r="A414" s="26"/>
      <c r="B414" s="26"/>
    </row>
    <row r="415" spans="1:2">
      <c r="A415" s="26"/>
      <c r="B415" s="26"/>
    </row>
    <row r="416" spans="1:2">
      <c r="A416" s="26"/>
      <c r="B416" s="26"/>
    </row>
    <row r="417" spans="1:2">
      <c r="A417" s="26"/>
      <c r="B417" s="26"/>
    </row>
    <row r="418" spans="1:2">
      <c r="A418" s="26"/>
      <c r="B418" s="26"/>
    </row>
    <row r="419" spans="1:2">
      <c r="A419" s="26"/>
      <c r="B419" s="26"/>
    </row>
    <row r="420" spans="1:2">
      <c r="A420" s="26"/>
      <c r="B420" s="26"/>
    </row>
    <row r="421" spans="1:2">
      <c r="A421" s="26"/>
      <c r="B421" s="26"/>
    </row>
    <row r="422" spans="1:2">
      <c r="A422" s="26"/>
      <c r="B422" s="26"/>
    </row>
    <row r="423" spans="1:2">
      <c r="A423" s="26"/>
      <c r="B423" s="26"/>
    </row>
    <row r="424" spans="1:2">
      <c r="A424" s="26"/>
      <c r="B424" s="26"/>
    </row>
    <row r="425" spans="1:2">
      <c r="A425" s="26"/>
      <c r="B425" s="26"/>
    </row>
    <row r="426" spans="1:2">
      <c r="A426" s="26"/>
      <c r="B426" s="26"/>
    </row>
    <row r="427" spans="1:2">
      <c r="A427" s="26"/>
      <c r="B427" s="26"/>
    </row>
    <row r="428" spans="1:2">
      <c r="A428" s="26"/>
      <c r="B428" s="26"/>
    </row>
    <row r="429" spans="1:2">
      <c r="A429" s="26"/>
      <c r="B429" s="26"/>
    </row>
    <row r="430" spans="1:2">
      <c r="A430" s="26"/>
      <c r="B430" s="26"/>
    </row>
    <row r="431" spans="1:2">
      <c r="A431" s="26"/>
      <c r="B431" s="26"/>
    </row>
    <row r="432" spans="1:2">
      <c r="A432" s="26"/>
      <c r="B432" s="26"/>
    </row>
    <row r="433" spans="1:2">
      <c r="A433" s="26"/>
      <c r="B433" s="26"/>
    </row>
    <row r="434" spans="1:2">
      <c r="A434" s="26"/>
      <c r="B434" s="26"/>
    </row>
    <row r="435" spans="1:2">
      <c r="A435" s="26"/>
      <c r="B435" s="26"/>
    </row>
    <row r="436" spans="1:2">
      <c r="A436" s="26"/>
      <c r="B436" s="26"/>
    </row>
    <row r="437" spans="1:2">
      <c r="A437" s="26"/>
      <c r="B437" s="26"/>
    </row>
    <row r="438" spans="1:2">
      <c r="A438" s="26"/>
      <c r="B438" s="26"/>
    </row>
    <row r="439" spans="1:2">
      <c r="A439" s="26"/>
      <c r="B439" s="26"/>
    </row>
    <row r="440" spans="1:2">
      <c r="A440" s="26"/>
      <c r="B440" s="26"/>
    </row>
    <row r="441" spans="1:2">
      <c r="A441" s="26"/>
      <c r="B441" s="26"/>
    </row>
    <row r="442" spans="1:2">
      <c r="A442" s="26"/>
      <c r="B442" s="26"/>
    </row>
    <row r="443" spans="1:2">
      <c r="A443" s="26"/>
      <c r="B443" s="26"/>
    </row>
    <row r="444" spans="1:2">
      <c r="A444" s="26"/>
      <c r="B444" s="26"/>
    </row>
    <row r="445" spans="1:2">
      <c r="A445" s="26"/>
      <c r="B445" s="26"/>
    </row>
    <row r="446" spans="1:2">
      <c r="A446" s="26"/>
      <c r="B446" s="26"/>
    </row>
    <row r="447" spans="1:2">
      <c r="A447" s="26"/>
      <c r="B447" s="26"/>
    </row>
    <row r="448" spans="1:2">
      <c r="A448" s="26"/>
      <c r="B448" s="26"/>
    </row>
    <row r="449" spans="1:2">
      <c r="A449" s="26"/>
      <c r="B449" s="26"/>
    </row>
    <row r="450" spans="1:2">
      <c r="A450" s="26"/>
      <c r="B450" s="26"/>
    </row>
    <row r="451" spans="1:2">
      <c r="A451" s="26"/>
      <c r="B451" s="26"/>
    </row>
    <row r="452" spans="1:2">
      <c r="A452" s="26"/>
      <c r="B452" s="26"/>
    </row>
    <row r="453" spans="1:2">
      <c r="A453" s="26"/>
      <c r="B453" s="26"/>
    </row>
    <row r="454" spans="1:2">
      <c r="A454" s="26"/>
      <c r="B454" s="26"/>
    </row>
    <row r="455" spans="1:2">
      <c r="A455" s="26"/>
      <c r="B455" s="26"/>
    </row>
    <row r="456" spans="1:2">
      <c r="A456" s="26"/>
      <c r="B456" s="26"/>
    </row>
    <row r="457" spans="1:2">
      <c r="A457" s="26"/>
      <c r="B457" s="26"/>
    </row>
    <row r="458" spans="1:2">
      <c r="A458" s="26"/>
      <c r="B458" s="26"/>
    </row>
    <row r="459" spans="1:2">
      <c r="A459" s="26"/>
      <c r="B459" s="26"/>
    </row>
    <row r="460" spans="1:2">
      <c r="A460" s="26"/>
      <c r="B460" s="26"/>
    </row>
    <row r="461" spans="1:2">
      <c r="A461" s="26"/>
      <c r="B461" s="26"/>
    </row>
    <row r="462" spans="1:2">
      <c r="A462" s="26"/>
      <c r="B462" s="26"/>
    </row>
    <row r="463" spans="1:2">
      <c r="A463" s="26"/>
      <c r="B463" s="26"/>
    </row>
    <row r="464" spans="1:2">
      <c r="A464" s="26"/>
      <c r="B464" s="26"/>
    </row>
    <row r="465" spans="1:2">
      <c r="A465" s="26"/>
      <c r="B465" s="26"/>
    </row>
    <row r="466" spans="1:2">
      <c r="A466" s="26"/>
      <c r="B466" s="26"/>
    </row>
    <row r="467" spans="1:2">
      <c r="A467" s="26"/>
      <c r="B467" s="26"/>
    </row>
    <row r="468" spans="1:2">
      <c r="A468" s="26"/>
      <c r="B468" s="26"/>
    </row>
    <row r="469" spans="1:2">
      <c r="A469" s="26"/>
      <c r="B469" s="26"/>
    </row>
    <row r="470" spans="1:2">
      <c r="A470" s="26"/>
      <c r="B470" s="26"/>
    </row>
    <row r="471" spans="1:2">
      <c r="A471" s="26"/>
      <c r="B471" s="26"/>
    </row>
    <row r="472" spans="1:2">
      <c r="A472" s="26"/>
      <c r="B472" s="26"/>
    </row>
    <row r="473" spans="1:2">
      <c r="A473" s="26"/>
      <c r="B473" s="26"/>
    </row>
    <row r="474" spans="1:2">
      <c r="A474" s="26"/>
      <c r="B474" s="26"/>
    </row>
    <row r="475" spans="1:2">
      <c r="A475" s="26"/>
      <c r="B475" s="26"/>
    </row>
    <row r="476" spans="1:2">
      <c r="A476" s="26"/>
      <c r="B476" s="26"/>
    </row>
    <row r="477" spans="1:2">
      <c r="A477" s="26"/>
      <c r="B477" s="26"/>
    </row>
    <row r="478" spans="1:2">
      <c r="A478" s="26"/>
      <c r="B478" s="26"/>
    </row>
    <row r="479" spans="1:2">
      <c r="A479" s="26"/>
      <c r="B479" s="26"/>
    </row>
    <row r="480" spans="1:2">
      <c r="A480" s="26"/>
      <c r="B480" s="26"/>
    </row>
    <row r="481" spans="1:2">
      <c r="A481" s="26"/>
      <c r="B481" s="26"/>
    </row>
    <row r="482" spans="1:2">
      <c r="A482" s="26"/>
      <c r="B482" s="26"/>
    </row>
    <row r="483" spans="1:2">
      <c r="A483" s="26"/>
      <c r="B483" s="26"/>
    </row>
    <row r="484" spans="1:2">
      <c r="A484" s="26"/>
      <c r="B484" s="26"/>
    </row>
    <row r="485" spans="1:2">
      <c r="A485" s="26"/>
      <c r="B485" s="26"/>
    </row>
    <row r="486" spans="1:2">
      <c r="A486" s="26"/>
      <c r="B486" s="26"/>
    </row>
    <row r="487" spans="1:2">
      <c r="A487" s="26"/>
      <c r="B487" s="26"/>
    </row>
    <row r="488" spans="1:2">
      <c r="A488" s="26"/>
      <c r="B488" s="26"/>
    </row>
    <row r="489" spans="1:2">
      <c r="A489" s="26"/>
      <c r="B489" s="26"/>
    </row>
    <row r="490" spans="1:2">
      <c r="A490" s="26"/>
      <c r="B490" s="26"/>
    </row>
    <row r="491" spans="1:2">
      <c r="A491" s="26"/>
      <c r="B491" s="26"/>
    </row>
    <row r="492" spans="1:2">
      <c r="A492" s="26"/>
      <c r="B492" s="26"/>
    </row>
    <row r="493" spans="1:2">
      <c r="A493" s="26"/>
      <c r="B493" s="26"/>
    </row>
    <row r="494" spans="1:2">
      <c r="A494" s="26"/>
      <c r="B494" s="26"/>
    </row>
    <row r="495" spans="1:2">
      <c r="A495" s="26"/>
      <c r="B495" s="26"/>
    </row>
    <row r="496" spans="1:2">
      <c r="A496" s="26"/>
      <c r="B496" s="26"/>
    </row>
    <row r="497" spans="1:2">
      <c r="A497" s="26"/>
      <c r="B497" s="26"/>
    </row>
    <row r="498" spans="1:2">
      <c r="A498" s="26"/>
      <c r="B498" s="26"/>
    </row>
    <row r="499" spans="1:2">
      <c r="A499" s="26"/>
      <c r="B499" s="26"/>
    </row>
    <row r="500" spans="1:2">
      <c r="A500" s="26"/>
      <c r="B500" s="26"/>
    </row>
    <row r="501" spans="1:2">
      <c r="A501" s="26"/>
      <c r="B501" s="26"/>
    </row>
    <row r="502" spans="1:2">
      <c r="A502" s="26"/>
      <c r="B502" s="26"/>
    </row>
    <row r="503" spans="1:2">
      <c r="A503" s="26"/>
      <c r="B503" s="26"/>
    </row>
    <row r="504" spans="1:2">
      <c r="A504" s="26"/>
      <c r="B504" s="26"/>
    </row>
    <row r="505" spans="1:2">
      <c r="A505" s="26"/>
      <c r="B505" s="26"/>
    </row>
    <row r="506" spans="1:2">
      <c r="A506" s="26"/>
      <c r="B506" s="26"/>
    </row>
    <row r="507" spans="1:2">
      <c r="A507" s="26"/>
      <c r="B507" s="26"/>
    </row>
    <row r="508" spans="1:2">
      <c r="A508" s="26"/>
      <c r="B508" s="26"/>
    </row>
    <row r="509" spans="1:2">
      <c r="A509" s="26"/>
      <c r="B509" s="26"/>
    </row>
    <row r="510" spans="1:2">
      <c r="A510" s="26"/>
      <c r="B510" s="26"/>
    </row>
    <row r="511" spans="1:2">
      <c r="A511" s="26"/>
      <c r="B511" s="26"/>
    </row>
    <row r="512" spans="1:2">
      <c r="A512" s="26"/>
      <c r="B512" s="26"/>
    </row>
    <row r="513" spans="1:2">
      <c r="A513" s="26"/>
      <c r="B513" s="26"/>
    </row>
    <row r="514" spans="1:2">
      <c r="A514" s="26"/>
      <c r="B514" s="26"/>
    </row>
    <row r="515" spans="1:2">
      <c r="A515" s="26"/>
      <c r="B515" s="26"/>
    </row>
    <row r="516" spans="1:2">
      <c r="A516" s="26"/>
      <c r="B516" s="26"/>
    </row>
    <row r="517" spans="1:2">
      <c r="A517" s="26"/>
      <c r="B517" s="26"/>
    </row>
    <row r="518" spans="1:2">
      <c r="A518" s="26"/>
      <c r="B518" s="26"/>
    </row>
    <row r="519" spans="1:2">
      <c r="A519" s="26"/>
      <c r="B519" s="26"/>
    </row>
    <row r="520" spans="1:2">
      <c r="A520" s="26"/>
      <c r="B520" s="26"/>
    </row>
    <row r="521" spans="1:2">
      <c r="A521" s="26"/>
      <c r="B521" s="26"/>
    </row>
    <row r="522" spans="1:2">
      <c r="A522" s="26"/>
      <c r="B522" s="26"/>
    </row>
    <row r="523" spans="1:2">
      <c r="A523" s="26"/>
      <c r="B523" s="26"/>
    </row>
    <row r="524" spans="1:2">
      <c r="A524" s="26"/>
      <c r="B524" s="26"/>
    </row>
    <row r="525" spans="1:2">
      <c r="A525" s="26"/>
      <c r="B525" s="26"/>
    </row>
    <row r="526" spans="1:2">
      <c r="A526" s="26"/>
      <c r="B526" s="26"/>
    </row>
    <row r="527" spans="1:2">
      <c r="A527" s="26"/>
      <c r="B527" s="26"/>
    </row>
    <row r="528" spans="1:2">
      <c r="A528" s="26"/>
      <c r="B528" s="26"/>
    </row>
    <row r="529" spans="1:2">
      <c r="A529" s="26"/>
      <c r="B529" s="26"/>
    </row>
    <row r="530" spans="1:2">
      <c r="A530" s="26"/>
      <c r="B530" s="26"/>
    </row>
    <row r="531" spans="1:2">
      <c r="A531" s="26"/>
      <c r="B531" s="26"/>
    </row>
    <row r="532" spans="1:2">
      <c r="A532" s="26"/>
      <c r="B532" s="26"/>
    </row>
    <row r="533" spans="1:2">
      <c r="A533" s="26"/>
      <c r="B533" s="26"/>
    </row>
    <row r="534" spans="1:2">
      <c r="A534" s="26"/>
      <c r="B534" s="26"/>
    </row>
    <row r="535" spans="1:2">
      <c r="A535" s="26"/>
      <c r="B535" s="26"/>
    </row>
    <row r="536" spans="1:2">
      <c r="A536" s="26"/>
      <c r="B536" s="26"/>
    </row>
    <row r="537" spans="1:2">
      <c r="A537" s="26"/>
      <c r="B537" s="26"/>
    </row>
    <row r="538" spans="1:2">
      <c r="A538" s="26"/>
      <c r="B538" s="26"/>
    </row>
    <row r="539" spans="1:2">
      <c r="A539" s="26"/>
      <c r="B539" s="26"/>
    </row>
    <row r="540" spans="1:2">
      <c r="A540" s="26"/>
      <c r="B540" s="26"/>
    </row>
    <row r="541" spans="1:2">
      <c r="A541" s="26"/>
      <c r="B541" s="26"/>
    </row>
    <row r="542" spans="1:2">
      <c r="A542" s="26"/>
      <c r="B542" s="26"/>
    </row>
    <row r="543" spans="1:2">
      <c r="A543" s="26"/>
      <c r="B543" s="26"/>
    </row>
    <row r="544" spans="1:2">
      <c r="A544" s="26"/>
      <c r="B544" s="26"/>
    </row>
    <row r="545" spans="1:2">
      <c r="A545" s="26"/>
      <c r="B545" s="26"/>
    </row>
    <row r="546" spans="1:2">
      <c r="A546" s="26"/>
      <c r="B546" s="26"/>
    </row>
    <row r="547" spans="1:2">
      <c r="A547" s="26"/>
      <c r="B547" s="26"/>
    </row>
    <row r="548" spans="1:2">
      <c r="A548" s="26"/>
      <c r="B548" s="26"/>
    </row>
    <row r="549" spans="1:2">
      <c r="A549" s="26"/>
      <c r="B549" s="26"/>
    </row>
    <row r="550" spans="1:2">
      <c r="A550" s="26"/>
      <c r="B550" s="26"/>
    </row>
    <row r="551" spans="1:2">
      <c r="A551" s="26"/>
      <c r="B551" s="26"/>
    </row>
    <row r="552" spans="1:2">
      <c r="A552" s="26"/>
      <c r="B552" s="26"/>
    </row>
    <row r="553" spans="1:2">
      <c r="A553" s="26"/>
      <c r="B553" s="26"/>
    </row>
    <row r="554" spans="1:2">
      <c r="A554" s="26"/>
      <c r="B554" s="26"/>
    </row>
    <row r="555" spans="1:2">
      <c r="A555" s="26"/>
      <c r="B555" s="26"/>
    </row>
    <row r="556" spans="1:2">
      <c r="A556" s="26"/>
      <c r="B556" s="26"/>
    </row>
    <row r="557" spans="1:2">
      <c r="A557" s="26"/>
      <c r="B557" s="26"/>
    </row>
    <row r="558" spans="1:2">
      <c r="A558" s="26"/>
      <c r="B558" s="26"/>
    </row>
    <row r="559" spans="1:2">
      <c r="A559" s="26"/>
      <c r="B559" s="26"/>
    </row>
    <row r="560" spans="1:2">
      <c r="A560" s="26"/>
      <c r="B560" s="26"/>
    </row>
    <row r="561" spans="1:2">
      <c r="A561" s="26"/>
      <c r="B561" s="26"/>
    </row>
    <row r="562" spans="1:2">
      <c r="A562" s="26"/>
      <c r="B562" s="26"/>
    </row>
    <row r="563" spans="1:2">
      <c r="A563" s="26"/>
      <c r="B563" s="26"/>
    </row>
    <row r="564" spans="1:2">
      <c r="A564" s="26"/>
      <c r="B564" s="26"/>
    </row>
    <row r="565" spans="1:2">
      <c r="A565" s="26"/>
      <c r="B565" s="26"/>
    </row>
    <row r="566" spans="1:2">
      <c r="A566" s="26"/>
      <c r="B566" s="26"/>
    </row>
    <row r="567" spans="1:2">
      <c r="A567" s="26"/>
      <c r="B567" s="26"/>
    </row>
    <row r="568" spans="1:2">
      <c r="A568" s="26"/>
      <c r="B568" s="26"/>
    </row>
    <row r="569" spans="1:2">
      <c r="A569" s="26"/>
      <c r="B569" s="26"/>
    </row>
    <row r="570" spans="1:2">
      <c r="A570" s="26"/>
      <c r="B570" s="26"/>
    </row>
    <row r="571" spans="1:2">
      <c r="A571" s="26"/>
      <c r="B571" s="26"/>
    </row>
    <row r="572" spans="1:2">
      <c r="A572" s="26"/>
      <c r="B572" s="26"/>
    </row>
    <row r="573" spans="1:2">
      <c r="A573" s="26"/>
      <c r="B573" s="26"/>
    </row>
    <row r="574" spans="1:2">
      <c r="A574" s="26"/>
      <c r="B574" s="26"/>
    </row>
    <row r="575" spans="1:2">
      <c r="A575" s="26"/>
      <c r="B575" s="26"/>
    </row>
    <row r="576" spans="1:2">
      <c r="A576" s="26"/>
      <c r="B576" s="26"/>
    </row>
    <row r="577" spans="1:2">
      <c r="A577" s="26"/>
      <c r="B577" s="26"/>
    </row>
    <row r="578" spans="1:2">
      <c r="A578" s="26"/>
      <c r="B578" s="26"/>
    </row>
    <row r="579" spans="1:2">
      <c r="A579" s="26"/>
      <c r="B579" s="26"/>
    </row>
    <row r="580" spans="1:2">
      <c r="A580" s="26"/>
      <c r="B580" s="26"/>
    </row>
    <row r="581" spans="1:2">
      <c r="A581" s="26"/>
      <c r="B581" s="26"/>
    </row>
    <row r="582" spans="1:2">
      <c r="A582" s="26"/>
      <c r="B582" s="26"/>
    </row>
    <row r="583" spans="1:2">
      <c r="A583" s="26"/>
      <c r="B583" s="26"/>
    </row>
    <row r="584" spans="1:2">
      <c r="A584" s="26"/>
      <c r="B584" s="26"/>
    </row>
    <row r="585" spans="1:2">
      <c r="A585" s="26"/>
      <c r="B585" s="26"/>
    </row>
    <row r="586" spans="1:2">
      <c r="A586" s="26"/>
      <c r="B586" s="26"/>
    </row>
    <row r="587" spans="1:2">
      <c r="A587" s="26"/>
      <c r="B587" s="26"/>
    </row>
    <row r="588" spans="1:2">
      <c r="A588" s="26"/>
      <c r="B588" s="26"/>
    </row>
    <row r="589" spans="1:2">
      <c r="A589" s="26"/>
      <c r="B589" s="26"/>
    </row>
    <row r="590" spans="1:2">
      <c r="A590" s="26"/>
      <c r="B590" s="26"/>
    </row>
    <row r="591" spans="1:2">
      <c r="A591" s="26"/>
      <c r="B591" s="26"/>
    </row>
    <row r="592" spans="1:2">
      <c r="A592" s="26"/>
      <c r="B592" s="26"/>
    </row>
    <row r="593" spans="1:2">
      <c r="A593" s="26"/>
      <c r="B593" s="26"/>
    </row>
    <row r="594" spans="1:2">
      <c r="A594" s="26"/>
      <c r="B594" s="26"/>
    </row>
    <row r="595" spans="1:2">
      <c r="A595" s="26"/>
      <c r="B595" s="26"/>
    </row>
    <row r="596" spans="1:2">
      <c r="A596" s="26"/>
      <c r="B596" s="26"/>
    </row>
    <row r="597" spans="1:2">
      <c r="A597" s="26"/>
      <c r="B597" s="26"/>
    </row>
    <row r="598" spans="1:2">
      <c r="A598" s="26"/>
      <c r="B598" s="26"/>
    </row>
    <row r="599" spans="1:2">
      <c r="A599" s="26"/>
      <c r="B599" s="26"/>
    </row>
    <row r="600" spans="1:2">
      <c r="A600" s="26"/>
      <c r="B600" s="26"/>
    </row>
    <row r="601" spans="1:2">
      <c r="A601" s="26"/>
      <c r="B601" s="26"/>
    </row>
    <row r="602" spans="1:2">
      <c r="A602" s="26"/>
      <c r="B602" s="26"/>
    </row>
    <row r="603" spans="1:2">
      <c r="A603" s="26"/>
      <c r="B603" s="26"/>
    </row>
    <row r="604" spans="1:2">
      <c r="A604" s="26"/>
      <c r="B604" s="26"/>
    </row>
    <row r="605" spans="1:2">
      <c r="A605" s="26"/>
      <c r="B605" s="26"/>
    </row>
    <row r="606" spans="1:2">
      <c r="A606" s="26"/>
      <c r="B606" s="26"/>
    </row>
    <row r="607" spans="1:2">
      <c r="A607" s="26"/>
      <c r="B607" s="26"/>
    </row>
    <row r="608" spans="1:2">
      <c r="A608" s="26"/>
      <c r="B608" s="26"/>
    </row>
    <row r="609" spans="1:2">
      <c r="A609" s="26"/>
      <c r="B609" s="26"/>
    </row>
    <row r="610" spans="1:2">
      <c r="A610" s="26"/>
      <c r="B610" s="26"/>
    </row>
    <row r="611" spans="1:2">
      <c r="A611" s="26"/>
      <c r="B611" s="26"/>
    </row>
    <row r="612" spans="1:2">
      <c r="A612" s="26"/>
      <c r="B612" s="26"/>
    </row>
    <row r="613" spans="1:2">
      <c r="A613" s="26"/>
      <c r="B613" s="26"/>
    </row>
    <row r="614" spans="1:2">
      <c r="A614" s="26"/>
      <c r="B614" s="26"/>
    </row>
    <row r="615" spans="1:2">
      <c r="A615" s="26"/>
      <c r="B615" s="26"/>
    </row>
    <row r="616" spans="1:2">
      <c r="A616" s="26"/>
      <c r="B616" s="26"/>
    </row>
    <row r="617" spans="1:2">
      <c r="A617" s="26"/>
      <c r="B617" s="26"/>
    </row>
    <row r="618" spans="1:2">
      <c r="A618" s="26"/>
      <c r="B618" s="26"/>
    </row>
    <row r="619" spans="1:2">
      <c r="A619" s="26"/>
      <c r="B619" s="26"/>
    </row>
    <row r="620" spans="1:2">
      <c r="A620" s="26"/>
      <c r="B620" s="26"/>
    </row>
    <row r="621" spans="1:2">
      <c r="A621" s="26"/>
      <c r="B621" s="26"/>
    </row>
    <row r="622" spans="1:2">
      <c r="A622" s="26"/>
      <c r="B622" s="26"/>
    </row>
    <row r="623" spans="1:2">
      <c r="A623" s="26"/>
      <c r="B623" s="26"/>
    </row>
    <row r="624" spans="1:2">
      <c r="A624" s="26"/>
      <c r="B624" s="26"/>
    </row>
    <row r="625" spans="1:2">
      <c r="A625" s="26"/>
      <c r="B625" s="26"/>
    </row>
    <row r="626" spans="1:2">
      <c r="A626" s="26"/>
      <c r="B626" s="26"/>
    </row>
    <row r="627" spans="1:2">
      <c r="A627" s="26"/>
      <c r="B627" s="26"/>
    </row>
    <row r="628" spans="1:2">
      <c r="A628" s="26"/>
      <c r="B628" s="26"/>
    </row>
    <row r="629" spans="1:2">
      <c r="A629" s="26"/>
      <c r="B629" s="26"/>
    </row>
    <row r="630" spans="1:2">
      <c r="A630" s="26"/>
      <c r="B630" s="26"/>
    </row>
    <row r="631" spans="1:2">
      <c r="A631" s="26"/>
      <c r="B631" s="26"/>
    </row>
    <row r="632" spans="1:2">
      <c r="A632" s="26"/>
      <c r="B632" s="26"/>
    </row>
    <row r="633" spans="1:2">
      <c r="A633" s="26"/>
      <c r="B633" s="26"/>
    </row>
    <row r="634" spans="1:2">
      <c r="A634" s="26"/>
      <c r="B634" s="26"/>
    </row>
    <row r="635" spans="1:2">
      <c r="A635" s="26"/>
      <c r="B635" s="26"/>
    </row>
    <row r="636" spans="1:2">
      <c r="A636" s="26"/>
      <c r="B636" s="26"/>
    </row>
    <row r="637" spans="1:2">
      <c r="A637" s="26"/>
      <c r="B637" s="26"/>
    </row>
    <row r="638" spans="1:2">
      <c r="A638" s="26"/>
      <c r="B638" s="26"/>
    </row>
    <row r="639" spans="1:2">
      <c r="A639" s="26"/>
      <c r="B639" s="26"/>
    </row>
    <row r="640" spans="1:2">
      <c r="A640" s="26"/>
      <c r="B640" s="26"/>
    </row>
    <row r="641" spans="1:2">
      <c r="A641" s="26"/>
      <c r="B641" s="26"/>
    </row>
    <row r="642" spans="1:2">
      <c r="A642" s="26"/>
      <c r="B642" s="26"/>
    </row>
    <row r="643" spans="1:2">
      <c r="A643" s="26"/>
      <c r="B643" s="26"/>
    </row>
    <row r="644" spans="1:2">
      <c r="A644" s="26"/>
      <c r="B644" s="26"/>
    </row>
    <row r="645" spans="1:2">
      <c r="A645" s="26"/>
      <c r="B645" s="26"/>
    </row>
    <row r="646" spans="1:2">
      <c r="A646" s="26"/>
      <c r="B646" s="26"/>
    </row>
    <row r="647" spans="1:2">
      <c r="A647" s="26"/>
      <c r="B647" s="26"/>
    </row>
    <row r="648" spans="1:2">
      <c r="A648" s="26"/>
      <c r="B648" s="26"/>
    </row>
    <row r="649" spans="1:2">
      <c r="A649" s="26"/>
      <c r="B649" s="26"/>
    </row>
    <row r="650" spans="1:2">
      <c r="A650" s="26"/>
      <c r="B650" s="26"/>
    </row>
    <row r="651" spans="1:2">
      <c r="A651" s="26"/>
      <c r="B651" s="26"/>
    </row>
    <row r="652" spans="1:2">
      <c r="A652" s="26"/>
      <c r="B652" s="26"/>
    </row>
    <row r="653" spans="1:2">
      <c r="A653" s="26"/>
      <c r="B653" s="26"/>
    </row>
    <row r="654" spans="1:2">
      <c r="A654" s="26"/>
      <c r="B654" s="26"/>
    </row>
    <row r="655" spans="1:2">
      <c r="A655" s="26"/>
      <c r="B655" s="26"/>
    </row>
    <row r="656" spans="1:2">
      <c r="A656" s="26"/>
      <c r="B656" s="26"/>
    </row>
    <row r="657" spans="1:2">
      <c r="A657" s="26"/>
      <c r="B657" s="26"/>
    </row>
    <row r="658" spans="1:2">
      <c r="A658" s="26"/>
      <c r="B658" s="26"/>
    </row>
    <row r="659" spans="1:2">
      <c r="A659" s="26"/>
      <c r="B659" s="26"/>
    </row>
    <row r="660" spans="1:2">
      <c r="A660" s="26"/>
      <c r="B660" s="26"/>
    </row>
    <row r="661" spans="1:2">
      <c r="A661" s="26"/>
      <c r="B661" s="26"/>
    </row>
    <row r="662" spans="1:2">
      <c r="A662" s="26"/>
      <c r="B662" s="26"/>
    </row>
    <row r="663" spans="1:2">
      <c r="A663" s="26"/>
      <c r="B663" s="26"/>
    </row>
    <row r="664" spans="1:2">
      <c r="A664" s="26"/>
      <c r="B664" s="26"/>
    </row>
    <row r="665" spans="1:2">
      <c r="A665" s="26"/>
      <c r="B665" s="26"/>
    </row>
    <row r="666" spans="1:2">
      <c r="A666" s="26"/>
      <c r="B666" s="26"/>
    </row>
    <row r="667" spans="1:2">
      <c r="A667" s="26"/>
      <c r="B667" s="26"/>
    </row>
    <row r="668" spans="1:2">
      <c r="A668" s="26"/>
      <c r="B668" s="26"/>
    </row>
    <row r="669" spans="1:2">
      <c r="A669" s="26"/>
      <c r="B669" s="26"/>
    </row>
    <row r="670" spans="1:2">
      <c r="A670" s="26"/>
      <c r="B670" s="26"/>
    </row>
    <row r="671" spans="1:2">
      <c r="A671" s="26"/>
      <c r="B671" s="26"/>
    </row>
    <row r="672" spans="1:2">
      <c r="A672" s="26"/>
      <c r="B672" s="26"/>
    </row>
    <row r="673" spans="1:2">
      <c r="A673" s="26"/>
      <c r="B673" s="26"/>
    </row>
    <row r="674" spans="1:2">
      <c r="A674" s="26"/>
      <c r="B674" s="26"/>
    </row>
    <row r="675" spans="1:2">
      <c r="A675" s="26"/>
      <c r="B675" s="26"/>
    </row>
    <row r="676" spans="1:2">
      <c r="A676" s="26"/>
      <c r="B676" s="26"/>
    </row>
    <row r="677" spans="1:2">
      <c r="A677" s="26"/>
      <c r="B677" s="26"/>
    </row>
    <row r="678" spans="1:2">
      <c r="A678" s="26"/>
      <c r="B678" s="26"/>
    </row>
    <row r="679" spans="1:2">
      <c r="A679" s="26"/>
      <c r="B679" s="26"/>
    </row>
    <row r="680" spans="1:2">
      <c r="A680" s="26"/>
      <c r="B680" s="26"/>
    </row>
    <row r="681" spans="1:2">
      <c r="A681" s="26"/>
      <c r="B681" s="26"/>
    </row>
    <row r="682" spans="1:2">
      <c r="A682" s="26"/>
      <c r="B682" s="26"/>
    </row>
    <row r="683" spans="1:2">
      <c r="A683" s="26"/>
      <c r="B683" s="26"/>
    </row>
    <row r="684" spans="1:2">
      <c r="A684" s="26"/>
      <c r="B684" s="26"/>
    </row>
    <row r="685" spans="1:2">
      <c r="A685" s="26"/>
      <c r="B685" s="26"/>
    </row>
    <row r="686" spans="1:2">
      <c r="A686" s="26"/>
      <c r="B686" s="26"/>
    </row>
    <row r="687" spans="1:2">
      <c r="A687" s="26"/>
      <c r="B687" s="26"/>
    </row>
    <row r="688" spans="1:2">
      <c r="A688" s="26"/>
      <c r="B688" s="26"/>
    </row>
    <row r="689" spans="1:2">
      <c r="A689" s="26"/>
      <c r="B689" s="26"/>
    </row>
    <row r="690" spans="1:2">
      <c r="A690" s="26"/>
      <c r="B690" s="26"/>
    </row>
    <row r="691" spans="1:2">
      <c r="A691" s="26"/>
      <c r="B691" s="26"/>
    </row>
    <row r="692" spans="1:2">
      <c r="A692" s="26"/>
      <c r="B692" s="26"/>
    </row>
    <row r="693" spans="1:2">
      <c r="A693" s="26"/>
      <c r="B693" s="26"/>
    </row>
    <row r="694" spans="1:2">
      <c r="A694" s="26"/>
      <c r="B694" s="26"/>
    </row>
    <row r="695" spans="1:2">
      <c r="A695" s="26"/>
      <c r="B695" s="26"/>
    </row>
    <row r="696" spans="1:2">
      <c r="A696" s="26"/>
      <c r="B696" s="26"/>
    </row>
    <row r="697" spans="1:2">
      <c r="A697" s="26"/>
      <c r="B697" s="26"/>
    </row>
    <row r="698" spans="1:2">
      <c r="A698" s="26"/>
      <c r="B698" s="26"/>
    </row>
    <row r="699" spans="1:2">
      <c r="A699" s="26"/>
      <c r="B699" s="26"/>
    </row>
    <row r="700" spans="1:2">
      <c r="A700" s="26"/>
      <c r="B700" s="26"/>
    </row>
    <row r="701" spans="1:2">
      <c r="A701" s="26"/>
      <c r="B701" s="26"/>
    </row>
    <row r="702" spans="1:2">
      <c r="A702" s="26"/>
      <c r="B702" s="26"/>
    </row>
    <row r="703" spans="1:2">
      <c r="A703" s="26"/>
      <c r="B703" s="26"/>
    </row>
    <row r="704" spans="1:2">
      <c r="A704" s="26"/>
      <c r="B704" s="26"/>
    </row>
    <row r="705" spans="1:2">
      <c r="A705" s="26"/>
      <c r="B705" s="26"/>
    </row>
    <row r="706" spans="1:2">
      <c r="A706" s="26"/>
      <c r="B706" s="26"/>
    </row>
    <row r="707" spans="1:2">
      <c r="A707" s="26"/>
      <c r="B707" s="26"/>
    </row>
    <row r="708" spans="1:2">
      <c r="A708" s="26"/>
      <c r="B708" s="26"/>
    </row>
    <row r="709" spans="1:2">
      <c r="A709" s="26"/>
      <c r="B709" s="26"/>
    </row>
    <row r="710" spans="1:2">
      <c r="A710" s="26"/>
      <c r="B710" s="26"/>
    </row>
    <row r="711" spans="1:2">
      <c r="A711" s="26"/>
      <c r="B711" s="26"/>
    </row>
    <row r="712" spans="1:2">
      <c r="A712" s="26"/>
      <c r="B712" s="26"/>
    </row>
    <row r="713" spans="1:2">
      <c r="A713" s="26"/>
      <c r="B713" s="26"/>
    </row>
    <row r="714" spans="1:2">
      <c r="A714" s="26"/>
      <c r="B714" s="26"/>
    </row>
    <row r="715" spans="1:2">
      <c r="A715" s="26"/>
      <c r="B715" s="26"/>
    </row>
    <row r="716" spans="1:2">
      <c r="A716" s="26"/>
      <c r="B716" s="26"/>
    </row>
    <row r="717" spans="1:2">
      <c r="A717" s="26"/>
      <c r="B717" s="26"/>
    </row>
    <row r="718" spans="1:2">
      <c r="A718" s="26"/>
      <c r="B718" s="26"/>
    </row>
    <row r="719" spans="1:2">
      <c r="A719" s="26"/>
      <c r="B719" s="26"/>
    </row>
    <row r="720" spans="1:2">
      <c r="A720" s="26"/>
      <c r="B720" s="26"/>
    </row>
    <row r="721" spans="1:2">
      <c r="A721" s="26"/>
      <c r="B721" s="26"/>
    </row>
    <row r="722" spans="1:2">
      <c r="A722" s="26"/>
      <c r="B722" s="26"/>
    </row>
    <row r="723" spans="1:2">
      <c r="A723" s="26"/>
      <c r="B723" s="26"/>
    </row>
    <row r="724" spans="1:2">
      <c r="A724" s="26"/>
      <c r="B724" s="26"/>
    </row>
    <row r="725" spans="1:2">
      <c r="A725" s="26"/>
      <c r="B725" s="26"/>
    </row>
    <row r="726" spans="1:2">
      <c r="A726" s="26"/>
      <c r="B726" s="26"/>
    </row>
    <row r="727" spans="1:2">
      <c r="A727" s="26"/>
      <c r="B727" s="26"/>
    </row>
    <row r="728" spans="1:2">
      <c r="A728" s="26"/>
      <c r="B728" s="26"/>
    </row>
    <row r="729" spans="1:2">
      <c r="A729" s="26"/>
      <c r="B729" s="26"/>
    </row>
    <row r="730" spans="1:2">
      <c r="A730" s="26"/>
      <c r="B730" s="26"/>
    </row>
    <row r="731" spans="1:2">
      <c r="A731" s="26"/>
      <c r="B731" s="26"/>
    </row>
    <row r="732" spans="1:2">
      <c r="A732" s="26"/>
      <c r="B732" s="26"/>
    </row>
    <row r="733" spans="1:2">
      <c r="A733" s="26"/>
      <c r="B733" s="26"/>
    </row>
    <row r="734" spans="1:2">
      <c r="A734" s="26"/>
      <c r="B734" s="26"/>
    </row>
    <row r="735" spans="1:2">
      <c r="A735" s="26"/>
      <c r="B735" s="26"/>
    </row>
    <row r="736" spans="1:2">
      <c r="A736" s="26"/>
      <c r="B736" s="26"/>
    </row>
    <row r="737" spans="1:2">
      <c r="A737" s="26"/>
      <c r="B737" s="26"/>
    </row>
    <row r="738" spans="1:2">
      <c r="A738" s="26"/>
      <c r="B738" s="26"/>
    </row>
    <row r="739" spans="1:2">
      <c r="A739" s="26"/>
      <c r="B739" s="26"/>
    </row>
    <row r="740" spans="1:2">
      <c r="A740" s="26"/>
      <c r="B740" s="26"/>
    </row>
    <row r="741" spans="1:2">
      <c r="A741" s="26"/>
      <c r="B741" s="26"/>
    </row>
    <row r="742" spans="1:2">
      <c r="A742" s="26"/>
      <c r="B742" s="26"/>
    </row>
    <row r="743" spans="1:2">
      <c r="A743" s="26"/>
      <c r="B743" s="26"/>
    </row>
    <row r="744" spans="1:2">
      <c r="A744" s="26"/>
      <c r="B744" s="26"/>
    </row>
    <row r="745" spans="1:2">
      <c r="A745" s="26"/>
      <c r="B745" s="26"/>
    </row>
    <row r="746" spans="1:2">
      <c r="A746" s="26"/>
      <c r="B746" s="26"/>
    </row>
    <row r="747" spans="1:2">
      <c r="A747" s="26"/>
      <c r="B747" s="26"/>
    </row>
    <row r="748" spans="1:2">
      <c r="A748" s="26"/>
      <c r="B748" s="26"/>
    </row>
    <row r="749" spans="1:2">
      <c r="A749" s="26"/>
      <c r="B749" s="26"/>
    </row>
    <row r="750" spans="1:2">
      <c r="A750" s="26"/>
      <c r="B750" s="26"/>
    </row>
    <row r="751" spans="1:2">
      <c r="A751" s="26"/>
      <c r="B751" s="26"/>
    </row>
    <row r="752" spans="1:2">
      <c r="A752" s="26"/>
      <c r="B752" s="26"/>
    </row>
    <row r="753" spans="1:2">
      <c r="A753" s="26"/>
      <c r="B753" s="26"/>
    </row>
    <row r="754" spans="1:2">
      <c r="A754" s="26"/>
      <c r="B754" s="26"/>
    </row>
    <row r="755" spans="1:2">
      <c r="A755" s="26"/>
      <c r="B755" s="26"/>
    </row>
    <row r="756" spans="1:2">
      <c r="A756" s="26"/>
      <c r="B756" s="26"/>
    </row>
    <row r="757" spans="1:2">
      <c r="A757" s="26"/>
      <c r="B757" s="26"/>
    </row>
    <row r="758" spans="1:2">
      <c r="A758" s="26"/>
      <c r="B758" s="26"/>
    </row>
    <row r="759" spans="1:2">
      <c r="A759" s="26"/>
      <c r="B759" s="26"/>
    </row>
    <row r="760" spans="1:2">
      <c r="A760" s="26"/>
      <c r="B760" s="26"/>
    </row>
    <row r="761" spans="1:2">
      <c r="A761" s="26"/>
      <c r="B761" s="26"/>
    </row>
    <row r="762" spans="1:2">
      <c r="A762" s="26"/>
      <c r="B762" s="26"/>
    </row>
    <row r="763" spans="1:2">
      <c r="A763" s="26"/>
      <c r="B763" s="26"/>
    </row>
    <row r="764" spans="1:2">
      <c r="A764" s="26"/>
      <c r="B764" s="26"/>
    </row>
    <row r="765" spans="1:2">
      <c r="A765" s="26"/>
      <c r="B765" s="26"/>
    </row>
    <row r="766" spans="1:2">
      <c r="A766" s="26"/>
      <c r="B766" s="26"/>
    </row>
    <row r="767" spans="1:2">
      <c r="A767" s="26"/>
      <c r="B767" s="26"/>
    </row>
    <row r="768" spans="1:2">
      <c r="A768" s="26"/>
      <c r="B768" s="26"/>
    </row>
    <row r="769" spans="1:2">
      <c r="A769" s="26"/>
      <c r="B769" s="26"/>
    </row>
    <row r="770" spans="1:2">
      <c r="A770" s="26"/>
      <c r="B770" s="26"/>
    </row>
    <row r="771" spans="1:2">
      <c r="A771" s="26"/>
      <c r="B771" s="26"/>
    </row>
    <row r="772" spans="1:2">
      <c r="A772" s="26"/>
      <c r="B772" s="26"/>
    </row>
    <row r="773" spans="1:2">
      <c r="A773" s="26"/>
      <c r="B773" s="26"/>
    </row>
    <row r="774" spans="1:2">
      <c r="A774" s="26"/>
      <c r="B774" s="26"/>
    </row>
    <row r="775" spans="1:2">
      <c r="A775" s="26"/>
      <c r="B775" s="26"/>
    </row>
    <row r="776" spans="1:2">
      <c r="A776" s="26"/>
      <c r="B776" s="26"/>
    </row>
    <row r="777" spans="1:2">
      <c r="A777" s="26"/>
      <c r="B777" s="26"/>
    </row>
    <row r="778" spans="1:2">
      <c r="A778" s="26"/>
      <c r="B778" s="26"/>
    </row>
    <row r="779" spans="1:2">
      <c r="A779" s="26"/>
      <c r="B779" s="26"/>
    </row>
    <row r="780" spans="1:2">
      <c r="A780" s="26"/>
      <c r="B780" s="26"/>
    </row>
    <row r="781" spans="1:2">
      <c r="A781" s="26"/>
      <c r="B781" s="26"/>
    </row>
    <row r="782" spans="1:2">
      <c r="A782" s="26"/>
      <c r="B782" s="26"/>
    </row>
    <row r="783" spans="1:2">
      <c r="A783" s="26"/>
      <c r="B783" s="26"/>
    </row>
    <row r="784" spans="1:2">
      <c r="A784" s="26"/>
      <c r="B784" s="26"/>
    </row>
    <row r="785" spans="1:2">
      <c r="A785" s="26"/>
      <c r="B785" s="26"/>
    </row>
    <row r="786" spans="1:2">
      <c r="A786" s="26"/>
      <c r="B786" s="26"/>
    </row>
    <row r="787" spans="1:2">
      <c r="A787" s="26"/>
      <c r="B787" s="26"/>
    </row>
    <row r="788" spans="1:2">
      <c r="A788" s="26"/>
      <c r="B788" s="26"/>
    </row>
    <row r="789" spans="1:2">
      <c r="A789" s="26"/>
      <c r="B789" s="26"/>
    </row>
    <row r="790" spans="1:2">
      <c r="A790" s="26"/>
      <c r="B790" s="26"/>
    </row>
    <row r="791" spans="1:2">
      <c r="A791" s="26"/>
      <c r="B791" s="26"/>
    </row>
    <row r="792" spans="1:2">
      <c r="A792" s="26"/>
      <c r="B792" s="26"/>
    </row>
    <row r="793" spans="1:2">
      <c r="A793" s="26"/>
      <c r="B793" s="26"/>
    </row>
    <row r="794" spans="1:2">
      <c r="A794" s="26"/>
      <c r="B794" s="26"/>
    </row>
    <row r="795" spans="1:2">
      <c r="A795" s="26"/>
      <c r="B795" s="26"/>
    </row>
    <row r="796" spans="1:2">
      <c r="A796" s="26"/>
      <c r="B796" s="26"/>
    </row>
    <row r="797" spans="1:2">
      <c r="A797" s="26"/>
      <c r="B797" s="26"/>
    </row>
    <row r="798" spans="1:2">
      <c r="A798" s="26"/>
      <c r="B798" s="26"/>
    </row>
    <row r="799" spans="1:2">
      <c r="A799" s="26"/>
      <c r="B799" s="26"/>
    </row>
    <row r="800" spans="1:2">
      <c r="A800" s="26"/>
      <c r="B800" s="26"/>
    </row>
    <row r="801" spans="1:2">
      <c r="A801" s="26"/>
      <c r="B801" s="26"/>
    </row>
    <row r="802" spans="1:2">
      <c r="A802" s="26"/>
      <c r="B802" s="26"/>
    </row>
    <row r="803" spans="1:2">
      <c r="A803" s="26"/>
      <c r="B803" s="26"/>
    </row>
    <row r="804" spans="1:2">
      <c r="A804" s="26"/>
      <c r="B804" s="26"/>
    </row>
    <row r="805" spans="1:2">
      <c r="A805" s="26"/>
      <c r="B805" s="26"/>
    </row>
    <row r="806" spans="1:2">
      <c r="A806" s="26"/>
      <c r="B806" s="26"/>
    </row>
    <row r="807" spans="1:2">
      <c r="A807" s="26"/>
      <c r="B807" s="26"/>
    </row>
    <row r="808" spans="1:2">
      <c r="A808" s="26"/>
      <c r="B808" s="26"/>
    </row>
    <row r="809" spans="1:2">
      <c r="A809" s="26"/>
      <c r="B809" s="26"/>
    </row>
    <row r="810" spans="1:2">
      <c r="A810" s="26"/>
      <c r="B810" s="26"/>
    </row>
    <row r="811" spans="1:2">
      <c r="A811" s="26"/>
      <c r="B811" s="26"/>
    </row>
    <row r="812" spans="1:2">
      <c r="A812" s="26"/>
      <c r="B812" s="26"/>
    </row>
    <row r="813" spans="1:2">
      <c r="A813" s="26"/>
      <c r="B813" s="26"/>
    </row>
    <row r="814" spans="1:2">
      <c r="A814" s="26"/>
      <c r="B814" s="26"/>
    </row>
    <row r="815" spans="1:2">
      <c r="A815" s="26"/>
      <c r="B815" s="26"/>
    </row>
    <row r="816" spans="1:2">
      <c r="A816" s="26"/>
      <c r="B816" s="26"/>
    </row>
    <row r="817" spans="1:2">
      <c r="A817" s="26"/>
      <c r="B817" s="26"/>
    </row>
    <row r="818" spans="1:2">
      <c r="A818" s="26"/>
      <c r="B818" s="26"/>
    </row>
    <row r="819" spans="1:2">
      <c r="A819" s="26"/>
      <c r="B819" s="26"/>
    </row>
    <row r="820" spans="1:2">
      <c r="A820" s="26"/>
      <c r="B820" s="26"/>
    </row>
    <row r="821" spans="1:2">
      <c r="A821" s="26"/>
      <c r="B821" s="26"/>
    </row>
    <row r="822" spans="1:2">
      <c r="A822" s="26"/>
      <c r="B822" s="26"/>
    </row>
    <row r="823" spans="1:2">
      <c r="A823" s="26"/>
      <c r="B823" s="26"/>
    </row>
    <row r="824" spans="1:2">
      <c r="A824" s="26"/>
      <c r="B824" s="26"/>
    </row>
    <row r="825" spans="1:2">
      <c r="A825" s="26"/>
      <c r="B825" s="26"/>
    </row>
    <row r="826" spans="1:2">
      <c r="A826" s="26"/>
      <c r="B826" s="26"/>
    </row>
    <row r="827" spans="1:2">
      <c r="A827" s="26"/>
      <c r="B827" s="26"/>
    </row>
    <row r="828" spans="1:2">
      <c r="A828" s="26"/>
      <c r="B828" s="26"/>
    </row>
    <row r="829" spans="1:2">
      <c r="A829" s="26"/>
      <c r="B829" s="26"/>
    </row>
    <row r="830" spans="1:2">
      <c r="A830" s="26"/>
      <c r="B830" s="26"/>
    </row>
    <row r="831" spans="1:2">
      <c r="A831" s="26"/>
      <c r="B831" s="26"/>
    </row>
    <row r="832" spans="1:2">
      <c r="A832" s="26"/>
      <c r="B832" s="26"/>
    </row>
    <row r="833" spans="1:2">
      <c r="A833" s="26"/>
      <c r="B833" s="26"/>
    </row>
    <row r="834" spans="1:2">
      <c r="A834" s="26"/>
      <c r="B834" s="26"/>
    </row>
    <row r="835" spans="1:2">
      <c r="A835" s="26"/>
      <c r="B835" s="26"/>
    </row>
    <row r="836" spans="1:2">
      <c r="A836" s="26"/>
      <c r="B836" s="26"/>
    </row>
    <row r="837" spans="1:2">
      <c r="A837" s="26"/>
      <c r="B837" s="26"/>
    </row>
    <row r="838" spans="1:2">
      <c r="A838" s="26"/>
      <c r="B838" s="26"/>
    </row>
    <row r="839" spans="1:2">
      <c r="A839" s="26"/>
      <c r="B839" s="26"/>
    </row>
    <row r="840" spans="1:2">
      <c r="A840" s="26"/>
      <c r="B840" s="26"/>
    </row>
    <row r="841" spans="1:2">
      <c r="A841" s="26"/>
      <c r="B841" s="26"/>
    </row>
    <row r="842" spans="1:2">
      <c r="A842" s="26"/>
      <c r="B842" s="26"/>
    </row>
    <row r="843" spans="1:2">
      <c r="A843" s="26"/>
      <c r="B843" s="26"/>
    </row>
    <row r="844" spans="1:2">
      <c r="A844" s="26"/>
      <c r="B844" s="26"/>
    </row>
    <row r="845" spans="1:2">
      <c r="A845" s="26"/>
      <c r="B845" s="26"/>
    </row>
    <row r="846" spans="1:2">
      <c r="A846" s="26"/>
      <c r="B846" s="26"/>
    </row>
    <row r="847" spans="1:2">
      <c r="A847" s="26"/>
      <c r="B847" s="26"/>
    </row>
    <row r="848" spans="1:2">
      <c r="A848" s="26"/>
      <c r="B848" s="26"/>
    </row>
    <row r="849" spans="1:2">
      <c r="A849" s="26"/>
      <c r="B849" s="26"/>
    </row>
    <row r="850" spans="1:2">
      <c r="A850" s="26"/>
      <c r="B850" s="26"/>
    </row>
    <row r="851" spans="1:2">
      <c r="A851" s="26"/>
      <c r="B851" s="26"/>
    </row>
    <row r="852" spans="1:2">
      <c r="A852" s="26"/>
      <c r="B852" s="26"/>
    </row>
    <row r="853" spans="1:2">
      <c r="A853" s="26"/>
      <c r="B853" s="26"/>
    </row>
    <row r="854" spans="1:2">
      <c r="A854" s="26"/>
      <c r="B854" s="26"/>
    </row>
    <row r="855" spans="1:2">
      <c r="A855" s="26"/>
      <c r="B855" s="26"/>
    </row>
    <row r="856" spans="1:2">
      <c r="A856" s="26"/>
      <c r="B856" s="26"/>
    </row>
    <row r="857" spans="1:2">
      <c r="A857" s="26"/>
      <c r="B857" s="26"/>
    </row>
    <row r="858" spans="1:2">
      <c r="A858" s="26"/>
      <c r="B858" s="26"/>
    </row>
    <row r="859" spans="1:2">
      <c r="A859" s="26"/>
      <c r="B859" s="26"/>
    </row>
    <row r="860" spans="1:2">
      <c r="A860" s="26"/>
      <c r="B860" s="26"/>
    </row>
    <row r="861" spans="1:2">
      <c r="A861" s="26"/>
      <c r="B861" s="26"/>
    </row>
    <row r="862" spans="1:2">
      <c r="A862" s="26"/>
      <c r="B862" s="26"/>
    </row>
    <row r="863" spans="1:2">
      <c r="A863" s="26"/>
      <c r="B863" s="26"/>
    </row>
    <row r="864" spans="1:2">
      <c r="A864" s="26"/>
      <c r="B864" s="26"/>
    </row>
    <row r="865" spans="1:2">
      <c r="A865" s="26"/>
      <c r="B865" s="26"/>
    </row>
    <row r="866" spans="1:2">
      <c r="A866" s="26"/>
      <c r="B866" s="26"/>
    </row>
    <row r="867" spans="1:2">
      <c r="A867" s="26"/>
      <c r="B867" s="26"/>
    </row>
    <row r="868" spans="1:2">
      <c r="A868" s="26"/>
      <c r="B868" s="26"/>
    </row>
    <row r="869" spans="1:2">
      <c r="A869" s="26"/>
      <c r="B869" s="26"/>
    </row>
    <row r="870" spans="1:2">
      <c r="A870" s="26"/>
      <c r="B870" s="26"/>
    </row>
    <row r="871" spans="1:2">
      <c r="A871" s="26"/>
      <c r="B871" s="26"/>
    </row>
    <row r="872" spans="1:2">
      <c r="A872" s="26"/>
      <c r="B872" s="26"/>
    </row>
    <row r="873" spans="1:2">
      <c r="A873" s="26"/>
      <c r="B873" s="26"/>
    </row>
    <row r="874" spans="1:2">
      <c r="A874" s="26"/>
      <c r="B874" s="26"/>
    </row>
    <row r="875" spans="1:2">
      <c r="A875" s="26"/>
      <c r="B875" s="26"/>
    </row>
    <row r="876" spans="1:2">
      <c r="A876" s="26"/>
      <c r="B876" s="26"/>
    </row>
    <row r="877" spans="1:2">
      <c r="A877" s="26"/>
      <c r="B877" s="26"/>
    </row>
    <row r="878" spans="1:2">
      <c r="A878" s="26"/>
      <c r="B878" s="26"/>
    </row>
    <row r="879" spans="1:2">
      <c r="A879" s="26"/>
      <c r="B879" s="26"/>
    </row>
    <row r="880" spans="1:2">
      <c r="A880" s="26"/>
      <c r="B880" s="26"/>
    </row>
    <row r="881" spans="1:2">
      <c r="A881" s="26"/>
      <c r="B881" s="26"/>
    </row>
    <row r="882" spans="1:2">
      <c r="A882" s="26"/>
      <c r="B882" s="26"/>
    </row>
    <row r="883" spans="1:2">
      <c r="A883" s="26"/>
      <c r="B883" s="26"/>
    </row>
    <row r="884" spans="1:2">
      <c r="A884" s="26"/>
      <c r="B884" s="26"/>
    </row>
    <row r="885" spans="1:2">
      <c r="A885" s="26"/>
      <c r="B885" s="26"/>
    </row>
    <row r="886" spans="1:2">
      <c r="A886" s="26"/>
      <c r="B886" s="26"/>
    </row>
    <row r="887" spans="1:2">
      <c r="A887" s="26"/>
      <c r="B887" s="26"/>
    </row>
    <row r="888" spans="1:2">
      <c r="A888" s="26"/>
      <c r="B888" s="26"/>
    </row>
    <row r="889" spans="1:2">
      <c r="A889" s="26"/>
      <c r="B889" s="26"/>
    </row>
    <row r="890" spans="1:2">
      <c r="A890" s="26"/>
      <c r="B890" s="26"/>
    </row>
    <row r="891" spans="1:2">
      <c r="A891" s="26"/>
      <c r="B891" s="26"/>
    </row>
    <row r="892" spans="1:2">
      <c r="A892" s="26"/>
      <c r="B892" s="26"/>
    </row>
    <row r="893" spans="1:2">
      <c r="A893" s="26"/>
      <c r="B893" s="26"/>
    </row>
    <row r="894" spans="1:2">
      <c r="A894" s="26"/>
      <c r="B894" s="26"/>
    </row>
    <row r="895" spans="1:2">
      <c r="A895" s="26"/>
      <c r="B895" s="26"/>
    </row>
    <row r="896" spans="1:2">
      <c r="A896" s="26"/>
      <c r="B896" s="26"/>
    </row>
    <row r="897" spans="1:2">
      <c r="A897" s="26"/>
      <c r="B897" s="26"/>
    </row>
    <row r="898" spans="1:2">
      <c r="A898" s="26"/>
      <c r="B898" s="26"/>
    </row>
    <row r="899" spans="1:2">
      <c r="A899" s="26"/>
      <c r="B899" s="26"/>
    </row>
    <row r="900" spans="1:2">
      <c r="A900" s="26"/>
      <c r="B900" s="26"/>
    </row>
    <row r="901" spans="1:2">
      <c r="A901" s="26"/>
      <c r="B901" s="26"/>
    </row>
    <row r="902" spans="1:2">
      <c r="A902" s="26"/>
      <c r="B902" s="26"/>
    </row>
    <row r="903" spans="1:2">
      <c r="A903" s="26"/>
      <c r="B903" s="26"/>
    </row>
    <row r="904" spans="1:2">
      <c r="A904" s="26"/>
      <c r="B904" s="26"/>
    </row>
    <row r="905" spans="1:2">
      <c r="A905" s="26"/>
      <c r="B905" s="26"/>
    </row>
    <row r="906" spans="1:2">
      <c r="A906" s="26"/>
      <c r="B906" s="26"/>
    </row>
    <row r="907" spans="1:2">
      <c r="A907" s="26"/>
      <c r="B907" s="26"/>
    </row>
    <row r="908" spans="1:2">
      <c r="A908" s="26"/>
      <c r="B908" s="26"/>
    </row>
    <row r="909" spans="1:2">
      <c r="A909" s="26"/>
      <c r="B909" s="26"/>
    </row>
    <row r="910" spans="1:2">
      <c r="A910" s="26"/>
      <c r="B910" s="26"/>
    </row>
    <row r="911" spans="1:2">
      <c r="A911" s="26"/>
      <c r="B911" s="26"/>
    </row>
    <row r="912" spans="1:2">
      <c r="A912" s="26"/>
      <c r="B912" s="26"/>
    </row>
    <row r="913" spans="1:2">
      <c r="A913" s="26"/>
      <c r="B913" s="26"/>
    </row>
    <row r="914" spans="1:2">
      <c r="A914" s="26"/>
      <c r="B914" s="26"/>
    </row>
    <row r="915" spans="1:2">
      <c r="A915" s="26"/>
      <c r="B915" s="26"/>
    </row>
    <row r="916" spans="1:2">
      <c r="A916" s="26"/>
      <c r="B916" s="26"/>
    </row>
    <row r="917" spans="1:2">
      <c r="A917" s="26"/>
      <c r="B917" s="26"/>
    </row>
    <row r="918" spans="1:2">
      <c r="A918" s="26"/>
      <c r="B918" s="26"/>
    </row>
    <row r="919" spans="1:2">
      <c r="A919" s="26"/>
      <c r="B919" s="26"/>
    </row>
    <row r="920" spans="1:2">
      <c r="A920" s="26"/>
      <c r="B920" s="26"/>
    </row>
    <row r="921" spans="1:2">
      <c r="A921" s="26"/>
      <c r="B921" s="26"/>
    </row>
    <row r="922" spans="1:2">
      <c r="A922" s="26"/>
      <c r="B922" s="26"/>
    </row>
    <row r="923" spans="1:2">
      <c r="A923" s="26"/>
      <c r="B923" s="26"/>
    </row>
    <row r="924" spans="1:2">
      <c r="A924" s="26"/>
      <c r="B924" s="26"/>
    </row>
    <row r="925" spans="1:2">
      <c r="A925" s="26"/>
      <c r="B925" s="26"/>
    </row>
    <row r="926" spans="1:2">
      <c r="A926" s="26"/>
      <c r="B926" s="26"/>
    </row>
    <row r="927" spans="1:2">
      <c r="A927" s="26"/>
      <c r="B927" s="26"/>
    </row>
    <row r="928" spans="1:2">
      <c r="A928" s="26"/>
      <c r="B928" s="26"/>
    </row>
    <row r="929" spans="1:2">
      <c r="A929" s="26"/>
      <c r="B929" s="26"/>
    </row>
    <row r="930" spans="1:2">
      <c r="A930" s="26"/>
      <c r="B930" s="26"/>
    </row>
    <row r="931" spans="1:2">
      <c r="A931" s="26"/>
      <c r="B931" s="26"/>
    </row>
    <row r="932" spans="1:2">
      <c r="A932" s="26"/>
      <c r="B932" s="26"/>
    </row>
    <row r="933" spans="1:2">
      <c r="A933" s="26"/>
      <c r="B933" s="26"/>
    </row>
    <row r="934" spans="1:2">
      <c r="A934" s="26"/>
      <c r="B934" s="26"/>
    </row>
    <row r="935" spans="1:2">
      <c r="A935" s="26"/>
      <c r="B935" s="26"/>
    </row>
    <row r="936" spans="1:2">
      <c r="A936" s="26"/>
      <c r="B936" s="26"/>
    </row>
    <row r="937" spans="1:2">
      <c r="A937" s="26"/>
      <c r="B937" s="26"/>
    </row>
    <row r="938" spans="1:2">
      <c r="A938" s="26"/>
      <c r="B938" s="26"/>
    </row>
    <row r="939" spans="1:2">
      <c r="A939" s="26"/>
      <c r="B939" s="26"/>
    </row>
    <row r="940" spans="1:2">
      <c r="A940" s="26"/>
      <c r="B940" s="26"/>
    </row>
    <row r="941" spans="1:2">
      <c r="A941" s="26"/>
      <c r="B941" s="26"/>
    </row>
    <row r="942" spans="1:2">
      <c r="A942" s="26"/>
      <c r="B942" s="26"/>
    </row>
    <row r="943" spans="1:2">
      <c r="A943" s="26"/>
      <c r="B943" s="26"/>
    </row>
    <row r="944" spans="1:2">
      <c r="A944" s="26"/>
      <c r="B944" s="26"/>
    </row>
    <row r="945" spans="1:2">
      <c r="A945" s="26"/>
      <c r="B945" s="26"/>
    </row>
    <row r="946" spans="1:2">
      <c r="A946" s="26"/>
      <c r="B946" s="26"/>
    </row>
    <row r="947" spans="1:2">
      <c r="A947" s="26"/>
      <c r="B947" s="26"/>
    </row>
    <row r="948" spans="1:2">
      <c r="A948" s="26"/>
      <c r="B948" s="26"/>
    </row>
    <row r="949" spans="1:2">
      <c r="A949" s="26"/>
      <c r="B949" s="26"/>
    </row>
    <row r="950" spans="1:2">
      <c r="A950" s="26"/>
      <c r="B950" s="26"/>
    </row>
    <row r="951" spans="1:2">
      <c r="A951" s="26"/>
      <c r="B951" s="26"/>
    </row>
    <row r="952" spans="1:2">
      <c r="A952" s="26"/>
      <c r="B952" s="26"/>
    </row>
    <row r="953" spans="1:2">
      <c r="A953" s="26"/>
      <c r="B953" s="26"/>
    </row>
    <row r="954" spans="1:2">
      <c r="A954" s="26"/>
      <c r="B954" s="26"/>
    </row>
    <row r="955" spans="1:2">
      <c r="A955" s="26"/>
      <c r="B955" s="26"/>
    </row>
    <row r="956" spans="1:2">
      <c r="A956" s="26"/>
      <c r="B956" s="26"/>
    </row>
    <row r="957" spans="1:2">
      <c r="A957" s="26"/>
      <c r="B957" s="26"/>
    </row>
    <row r="958" spans="1:2">
      <c r="A958" s="26"/>
      <c r="B958" s="26"/>
    </row>
    <row r="959" spans="1:2">
      <c r="A959" s="26"/>
      <c r="B959" s="26"/>
    </row>
    <row r="960" spans="1:2">
      <c r="A960" s="26"/>
      <c r="B960" s="26"/>
    </row>
    <row r="961" spans="1:2">
      <c r="A961" s="26"/>
      <c r="B961" s="26"/>
    </row>
    <row r="962" spans="1:2">
      <c r="A962" s="26"/>
      <c r="B962" s="26"/>
    </row>
    <row r="963" spans="1:2">
      <c r="A963" s="26"/>
      <c r="B963" s="26"/>
    </row>
    <row r="964" spans="1:2">
      <c r="A964" s="26"/>
      <c r="B964" s="26"/>
    </row>
    <row r="965" spans="1:2">
      <c r="A965" s="26"/>
      <c r="B965" s="26"/>
    </row>
    <row r="966" spans="1:2">
      <c r="A966" s="26"/>
      <c r="B966" s="26"/>
    </row>
    <row r="967" spans="1:2">
      <c r="A967" s="26"/>
      <c r="B967" s="26"/>
    </row>
    <row r="968" spans="1:2">
      <c r="A968" s="26"/>
      <c r="B968" s="26"/>
    </row>
    <row r="969" spans="1:2">
      <c r="A969" s="26"/>
      <c r="B969" s="26"/>
    </row>
    <row r="970" spans="1:2">
      <c r="A970" s="26"/>
      <c r="B970" s="26"/>
    </row>
    <row r="971" spans="1:2">
      <c r="A971" s="26"/>
      <c r="B971" s="26"/>
    </row>
    <row r="972" spans="1:2">
      <c r="A972" s="26"/>
      <c r="B972" s="26"/>
    </row>
    <row r="973" spans="1:2">
      <c r="A973" s="26"/>
      <c r="B973" s="26"/>
    </row>
    <row r="974" spans="1:2">
      <c r="A974" s="26"/>
      <c r="B974" s="26"/>
    </row>
    <row r="975" spans="1:2">
      <c r="A975" s="26"/>
      <c r="B975" s="26"/>
    </row>
    <row r="976" spans="1:2">
      <c r="A976" s="26"/>
      <c r="B976" s="26"/>
    </row>
    <row r="977" spans="1:2">
      <c r="A977" s="26"/>
      <c r="B977" s="26"/>
    </row>
    <row r="978" spans="1:2">
      <c r="A978" s="26"/>
      <c r="B978" s="26"/>
    </row>
    <row r="979" spans="1:2">
      <c r="A979" s="26"/>
      <c r="B979" s="26"/>
    </row>
    <row r="980" spans="1:2">
      <c r="A980" s="26"/>
      <c r="B980" s="26"/>
    </row>
    <row r="981" spans="1:2">
      <c r="A981" s="26"/>
      <c r="B981" s="26"/>
    </row>
    <row r="982" spans="1:2">
      <c r="A982" s="26"/>
      <c r="B982" s="26"/>
    </row>
    <row r="983" spans="1:2">
      <c r="A983" s="26"/>
      <c r="B983" s="26"/>
    </row>
    <row r="984" spans="1:2">
      <c r="A984" s="26"/>
      <c r="B984" s="26"/>
    </row>
    <row r="985" spans="1:2">
      <c r="A985" s="26"/>
      <c r="B985" s="26"/>
    </row>
    <row r="986" spans="1:2">
      <c r="A986" s="26"/>
      <c r="B986" s="26"/>
    </row>
    <row r="987" spans="1:2">
      <c r="A987" s="26"/>
      <c r="B987" s="26"/>
    </row>
    <row r="988" spans="1:2">
      <c r="A988" s="26"/>
      <c r="B988" s="26"/>
    </row>
    <row r="989" spans="1:2">
      <c r="A989" s="26"/>
      <c r="B989" s="26"/>
    </row>
    <row r="990" spans="1:2">
      <c r="A990" s="26"/>
      <c r="B990" s="26"/>
    </row>
    <row r="991" spans="1:2">
      <c r="A991" s="26"/>
      <c r="B991" s="26"/>
    </row>
    <row r="992" spans="1:2">
      <c r="A992" s="26"/>
      <c r="B992" s="26"/>
    </row>
    <row r="993" spans="1:2">
      <c r="A993" s="26"/>
      <c r="B993" s="26"/>
    </row>
    <row r="994" spans="1:2">
      <c r="A994" s="26"/>
      <c r="B994" s="26"/>
    </row>
    <row r="995" spans="1:2">
      <c r="A995" s="26"/>
      <c r="B995" s="26"/>
    </row>
    <row r="996" spans="1:2">
      <c r="A996" s="26"/>
      <c r="B996" s="26"/>
    </row>
    <row r="997" spans="1:2">
      <c r="A997" s="26"/>
      <c r="B997" s="26"/>
    </row>
    <row r="998" spans="1:2">
      <c r="A998" s="26"/>
      <c r="B998" s="26"/>
    </row>
    <row r="999" spans="1:2">
      <c r="A999" s="26"/>
      <c r="B999" s="26"/>
    </row>
    <row r="1000" spans="1:2">
      <c r="A1000" s="26"/>
      <c r="B1000" s="2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8" customWidth="1"/>
    <col min="2" max="2" width="30" customWidth="1"/>
  </cols>
  <sheetData>
    <row r="1" spans="1:26">
      <c r="A1" s="27" t="s">
        <v>316</v>
      </c>
      <c r="B1" s="27" t="s">
        <v>317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9" t="s">
        <v>105</v>
      </c>
      <c r="B2" s="29" t="s">
        <v>250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30" t="s">
        <v>176</v>
      </c>
      <c r="B3" s="30" t="s">
        <v>297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29" t="s">
        <v>42</v>
      </c>
      <c r="B4" s="29" t="s">
        <v>196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30" t="s">
        <v>170</v>
      </c>
      <c r="B5" s="30" t="s">
        <v>291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9" t="s">
        <v>30</v>
      </c>
      <c r="B6" s="29" t="s">
        <v>192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30" t="s">
        <v>186</v>
      </c>
      <c r="B7" s="30" t="s">
        <v>303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9" t="s">
        <v>81</v>
      </c>
      <c r="B8" s="29" t="s">
        <v>235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30" t="s">
        <v>44</v>
      </c>
      <c r="B9" s="30" t="s">
        <v>203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29" t="s">
        <v>188</v>
      </c>
      <c r="B10" s="29" t="s">
        <v>305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30" t="s">
        <v>69</v>
      </c>
      <c r="B11" s="30" t="s">
        <v>225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29" t="s">
        <v>0</v>
      </c>
      <c r="B12" s="29" t="s">
        <v>212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30" t="s">
        <v>141</v>
      </c>
      <c r="B13" s="30" t="s">
        <v>273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9" t="s">
        <v>93</v>
      </c>
      <c r="B14" s="29" t="s">
        <v>243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30" t="s">
        <v>48</v>
      </c>
      <c r="B15" s="30" t="s">
        <v>206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9" t="s">
        <v>153</v>
      </c>
      <c r="B16" s="29" t="s">
        <v>279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30" t="s">
        <v>65</v>
      </c>
      <c r="B17" s="30" t="s">
        <v>221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9" t="s">
        <v>166</v>
      </c>
      <c r="B18" s="29" t="s">
        <v>288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30" t="s">
        <v>178</v>
      </c>
      <c r="B19" s="30" t="s">
        <v>298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29" t="s">
        <v>57</v>
      </c>
      <c r="B20" s="29" t="s">
        <v>215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30" t="s">
        <v>184</v>
      </c>
      <c r="B21" s="30" t="s">
        <v>301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29" t="s">
        <v>318</v>
      </c>
      <c r="B22" s="29" t="s">
        <v>319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30" t="s">
        <v>320</v>
      </c>
      <c r="B23" s="30" t="s">
        <v>321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29" t="s">
        <v>34</v>
      </c>
      <c r="B24" s="29" t="s">
        <v>196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30" t="s">
        <v>89</v>
      </c>
      <c r="B25" s="30" t="s">
        <v>241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29" t="s">
        <v>113</v>
      </c>
      <c r="B26" s="29" t="s">
        <v>253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30" t="s">
        <v>322</v>
      </c>
      <c r="B27" s="30" t="s">
        <v>323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29" t="s">
        <v>158</v>
      </c>
      <c r="B28" s="29" t="s">
        <v>282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30" t="s">
        <v>95</v>
      </c>
      <c r="B29" s="30" t="s">
        <v>244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29" t="s">
        <v>324</v>
      </c>
      <c r="B30" s="29" t="s">
        <v>325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30" t="s">
        <v>79</v>
      </c>
      <c r="B31" s="30" t="s">
        <v>233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29" t="s">
        <v>40</v>
      </c>
      <c r="B32" s="29" t="s">
        <v>202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30" t="s">
        <v>326</v>
      </c>
      <c r="B33" s="30" t="s">
        <v>253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29" t="s">
        <v>75</v>
      </c>
      <c r="B34" s="29" t="s">
        <v>230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30" t="s">
        <v>119</v>
      </c>
      <c r="B35" s="30" t="s">
        <v>257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29" t="s">
        <v>327</v>
      </c>
      <c r="B36" s="29" t="s">
        <v>328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30" t="s">
        <v>329</v>
      </c>
      <c r="B37" s="30" t="s">
        <v>330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29" t="s">
        <v>331</v>
      </c>
      <c r="B38" s="29" t="s">
        <v>332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30" t="s">
        <v>59</v>
      </c>
      <c r="B39" s="30" t="s">
        <v>216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29" t="s">
        <v>71</v>
      </c>
      <c r="B40" s="29" t="s">
        <v>226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30" t="s">
        <v>168</v>
      </c>
      <c r="B41" s="30" t="s">
        <v>290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29" t="s">
        <v>127</v>
      </c>
      <c r="B42" s="29" t="s">
        <v>264</v>
      </c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30" t="s">
        <v>333</v>
      </c>
      <c r="B43" s="30" t="s">
        <v>334</v>
      </c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29" t="s">
        <v>111</v>
      </c>
      <c r="B44" s="29" t="s">
        <v>252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30" t="s">
        <v>73</v>
      </c>
      <c r="B45" s="30" t="s">
        <v>228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29" t="s">
        <v>115</v>
      </c>
      <c r="B46" s="29" t="s">
        <v>254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30" t="s">
        <v>109</v>
      </c>
      <c r="B47" s="30" t="s">
        <v>251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9" t="s">
        <v>335</v>
      </c>
      <c r="B48" s="29" t="s">
        <v>336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30" t="s">
        <v>32</v>
      </c>
      <c r="B49" s="30" t="s">
        <v>194</v>
      </c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29" t="s">
        <v>337</v>
      </c>
      <c r="B50" s="29" t="s">
        <v>338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30" t="s">
        <v>339</v>
      </c>
      <c r="B51" s="30" t="s">
        <v>340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29" t="s">
        <v>162</v>
      </c>
      <c r="B52" s="29" t="s">
        <v>285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30" t="s">
        <v>341</v>
      </c>
      <c r="B53" s="30" t="s">
        <v>342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29" t="s">
        <v>343</v>
      </c>
      <c r="B54" s="29" t="s">
        <v>330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30" t="s">
        <v>117</v>
      </c>
      <c r="B55" s="30" t="s">
        <v>256</v>
      </c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29" t="s">
        <v>344</v>
      </c>
      <c r="B56" s="29" t="s">
        <v>345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30" t="s">
        <v>97</v>
      </c>
      <c r="B57" s="30" t="s">
        <v>245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29" t="s">
        <v>133</v>
      </c>
      <c r="B58" s="29" t="s">
        <v>267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30" t="s">
        <v>63</v>
      </c>
      <c r="B59" s="30" t="s">
        <v>219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29" t="s">
        <v>46</v>
      </c>
      <c r="B60" s="29" t="s">
        <v>204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30" t="s">
        <v>99</v>
      </c>
      <c r="B61" s="30" t="s">
        <v>247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29" t="s">
        <v>85</v>
      </c>
      <c r="B62" s="29" t="s">
        <v>238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30" t="s">
        <v>346</v>
      </c>
      <c r="B63" s="30" t="s">
        <v>347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29" t="s">
        <v>180</v>
      </c>
      <c r="B64" s="29" t="s">
        <v>299</v>
      </c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30" t="s">
        <v>67</v>
      </c>
      <c r="B65" s="30" t="s">
        <v>223</v>
      </c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29" t="s">
        <v>348</v>
      </c>
      <c r="B66" s="29" t="s">
        <v>349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30" t="s">
        <v>172</v>
      </c>
      <c r="B67" s="30" t="s">
        <v>293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29" t="s">
        <v>350</v>
      </c>
      <c r="B68" s="29" t="s">
        <v>351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30" t="s">
        <v>107</v>
      </c>
      <c r="B69" s="30" t="s">
        <v>225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29" t="s">
        <v>61</v>
      </c>
      <c r="B70" s="29" t="s">
        <v>217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30" t="s">
        <v>352</v>
      </c>
      <c r="B71" s="30" t="s">
        <v>353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29" t="s">
        <v>182</v>
      </c>
      <c r="B72" s="29" t="s">
        <v>300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30" t="s">
        <v>36</v>
      </c>
      <c r="B73" s="30" t="s">
        <v>198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29" t="s">
        <v>354</v>
      </c>
      <c r="B74" s="29" t="s">
        <v>355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30" t="s">
        <v>87</v>
      </c>
      <c r="B75" s="30" t="s">
        <v>239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29" t="s">
        <v>356</v>
      </c>
      <c r="B76" s="29" t="s">
        <v>357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30" t="s">
        <v>121</v>
      </c>
      <c r="B77" s="30" t="s">
        <v>259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29" t="s">
        <v>358</v>
      </c>
      <c r="B78" s="29" t="s">
        <v>359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30" t="s">
        <v>360</v>
      </c>
      <c r="B79" s="30" t="s">
        <v>361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29" t="s">
        <v>362</v>
      </c>
      <c r="B80" s="31" t="s">
        <v>363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30" t="s">
        <v>364</v>
      </c>
      <c r="B81" s="30" t="s">
        <v>365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29" t="s">
        <v>83</v>
      </c>
      <c r="B82" s="29" t="s">
        <v>236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30" t="s">
        <v>55</v>
      </c>
      <c r="B83" s="30" t="s">
        <v>214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29" t="s">
        <v>164</v>
      </c>
      <c r="B84" s="29" t="s">
        <v>286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30" t="s">
        <v>151</v>
      </c>
      <c r="B85" s="30" t="s">
        <v>265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29" t="s">
        <v>50</v>
      </c>
      <c r="B86" s="29" t="s">
        <v>208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30" t="s">
        <v>174</v>
      </c>
      <c r="B87" s="30" t="s">
        <v>295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29" t="s">
        <v>366</v>
      </c>
      <c r="B88" s="29" t="s">
        <v>367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30" t="s">
        <v>368</v>
      </c>
      <c r="B89" s="30" t="s">
        <v>369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29" t="s">
        <v>147</v>
      </c>
      <c r="B90" s="29" t="s">
        <v>276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30" t="s">
        <v>370</v>
      </c>
      <c r="B91" s="30" t="s">
        <v>371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29" t="s">
        <v>131</v>
      </c>
      <c r="B92" s="29" t="s">
        <v>266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30" t="s">
        <v>91</v>
      </c>
      <c r="B93" s="30" t="s">
        <v>242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29" t="s">
        <v>372</v>
      </c>
      <c r="B94" s="29" t="s">
        <v>373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30" t="s">
        <v>139</v>
      </c>
      <c r="B95" s="30" t="s">
        <v>271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29" t="s">
        <v>101</v>
      </c>
      <c r="B96" s="29" t="s">
        <v>248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30" t="s">
        <v>52</v>
      </c>
      <c r="B97" s="30" t="s">
        <v>210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29" t="s">
        <v>374</v>
      </c>
      <c r="B98" s="29" t="s">
        <v>375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30" t="s">
        <v>157</v>
      </c>
      <c r="B99" s="30" t="s">
        <v>281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29" t="s">
        <v>376</v>
      </c>
      <c r="B100" s="29" t="s">
        <v>377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30" t="s">
        <v>378</v>
      </c>
      <c r="B101" s="30" t="s">
        <v>379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29" t="s">
        <v>38</v>
      </c>
      <c r="B102" s="29" t="s">
        <v>200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30" t="s">
        <v>380</v>
      </c>
      <c r="B103" s="30" t="s">
        <v>381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29" t="s">
        <v>382</v>
      </c>
      <c r="B104" s="29" t="s">
        <v>192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30" t="s">
        <v>149</v>
      </c>
      <c r="B105" s="30" t="s">
        <v>277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29" t="s">
        <v>383</v>
      </c>
      <c r="B106" s="29" t="s">
        <v>384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30" t="s">
        <v>385</v>
      </c>
      <c r="B107" s="30" t="s">
        <v>386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29" t="s">
        <v>103</v>
      </c>
      <c r="B108" s="29" t="s">
        <v>249</v>
      </c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30" t="s">
        <v>123</v>
      </c>
      <c r="B109" s="30" t="s">
        <v>261</v>
      </c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29" t="s">
        <v>387</v>
      </c>
      <c r="B110" s="29" t="s">
        <v>388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30" t="s">
        <v>160</v>
      </c>
      <c r="B111" s="30" t="s">
        <v>283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29" t="s">
        <v>135</v>
      </c>
      <c r="B112" s="29" t="s">
        <v>269</v>
      </c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30" t="s">
        <v>389</v>
      </c>
      <c r="B113" s="30" t="s">
        <v>390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29" t="s">
        <v>391</v>
      </c>
      <c r="B114" s="29" t="s">
        <v>392</v>
      </c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30" t="s">
        <v>137</v>
      </c>
      <c r="B115" s="30" t="s">
        <v>137</v>
      </c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29" t="s">
        <v>155</v>
      </c>
      <c r="B116" s="29" t="s">
        <v>280</v>
      </c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30" t="s">
        <v>125</v>
      </c>
      <c r="B117" s="30" t="s">
        <v>263</v>
      </c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29" t="s">
        <v>393</v>
      </c>
      <c r="B118" s="29" t="s">
        <v>394</v>
      </c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30" t="s">
        <v>395</v>
      </c>
      <c r="B119" s="30" t="s">
        <v>396</v>
      </c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29" t="s">
        <v>397</v>
      </c>
      <c r="B120" s="29" t="s">
        <v>398</v>
      </c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30" t="s">
        <v>77</v>
      </c>
      <c r="B121" s="30" t="s">
        <v>231</v>
      </c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29" t="s">
        <v>399</v>
      </c>
      <c r="B122" s="29" t="s">
        <v>400</v>
      </c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30" t="s">
        <v>401</v>
      </c>
      <c r="B123" s="30" t="s">
        <v>402</v>
      </c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29" t="s">
        <v>403</v>
      </c>
      <c r="B124" s="29" t="s">
        <v>404</v>
      </c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30" t="s">
        <v>405</v>
      </c>
      <c r="B125" s="30" t="s">
        <v>406</v>
      </c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29" t="s">
        <v>407</v>
      </c>
      <c r="B126" s="29" t="s">
        <v>408</v>
      </c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30" t="s">
        <v>409</v>
      </c>
      <c r="B127" s="30" t="s">
        <v>410</v>
      </c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29" t="s">
        <v>411</v>
      </c>
      <c r="B128" s="29" t="s">
        <v>412</v>
      </c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30" t="s">
        <v>413</v>
      </c>
      <c r="B129" s="30" t="s">
        <v>414</v>
      </c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29" t="s">
        <v>143</v>
      </c>
      <c r="B130" s="29" t="s">
        <v>274</v>
      </c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30" t="s">
        <v>145</v>
      </c>
      <c r="B131" s="30" t="s">
        <v>275</v>
      </c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29" t="s">
        <v>415</v>
      </c>
      <c r="B132" s="29" t="s">
        <v>416</v>
      </c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30" t="s">
        <v>417</v>
      </c>
      <c r="B133" s="30" t="s">
        <v>418</v>
      </c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29" t="s">
        <v>419</v>
      </c>
      <c r="B134" s="29" t="s">
        <v>420</v>
      </c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30" t="s">
        <v>421</v>
      </c>
      <c r="B135" s="30" t="s">
        <v>422</v>
      </c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29" t="s">
        <v>423</v>
      </c>
      <c r="B136" s="29" t="s">
        <v>424</v>
      </c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30" t="s">
        <v>425</v>
      </c>
      <c r="B137" s="30" t="s">
        <v>426</v>
      </c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29" t="s">
        <v>427</v>
      </c>
      <c r="B138" s="29" t="s">
        <v>428</v>
      </c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30" t="s">
        <v>429</v>
      </c>
      <c r="B139" s="30" t="s">
        <v>430</v>
      </c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29" t="s">
        <v>431</v>
      </c>
      <c r="B140" s="29" t="s">
        <v>432</v>
      </c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30" t="s">
        <v>433</v>
      </c>
      <c r="B141" s="30" t="s">
        <v>434</v>
      </c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29" t="s">
        <v>435</v>
      </c>
      <c r="B142" s="29" t="s">
        <v>436</v>
      </c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30" t="s">
        <v>437</v>
      </c>
      <c r="B143" s="30" t="s">
        <v>438</v>
      </c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29" t="s">
        <v>439</v>
      </c>
      <c r="B144" s="29" t="s">
        <v>440</v>
      </c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30" t="s">
        <v>441</v>
      </c>
      <c r="B145" s="30" t="s">
        <v>441</v>
      </c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29" t="s">
        <v>442</v>
      </c>
      <c r="B146" s="29" t="s">
        <v>443</v>
      </c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30" t="s">
        <v>444</v>
      </c>
      <c r="B147" s="30" t="s">
        <v>445</v>
      </c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29" t="s">
        <v>446</v>
      </c>
      <c r="B148" s="29" t="s">
        <v>447</v>
      </c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30" t="s">
        <v>448</v>
      </c>
      <c r="B149" s="30" t="s">
        <v>206</v>
      </c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29" t="s">
        <v>449</v>
      </c>
      <c r="B150" s="29" t="s">
        <v>450</v>
      </c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30" t="s">
        <v>451</v>
      </c>
      <c r="B151" s="30" t="s">
        <v>452</v>
      </c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29" t="s">
        <v>453</v>
      </c>
      <c r="B152" s="29" t="s">
        <v>454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30" t="s">
        <v>455</v>
      </c>
      <c r="B153" s="30" t="s">
        <v>456</v>
      </c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29" t="s">
        <v>457</v>
      </c>
      <c r="B154" s="29" t="s">
        <v>458</v>
      </c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30" t="s">
        <v>459</v>
      </c>
      <c r="B155" s="30" t="s">
        <v>460</v>
      </c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29" t="s">
        <v>461</v>
      </c>
      <c r="B156" s="29" t="s">
        <v>462</v>
      </c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30" t="s">
        <v>463</v>
      </c>
      <c r="B157" s="30" t="s">
        <v>464</v>
      </c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29" t="s">
        <v>465</v>
      </c>
      <c r="B158" s="29" t="s">
        <v>466</v>
      </c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30" t="s">
        <v>467</v>
      </c>
      <c r="B159" s="30" t="s">
        <v>468</v>
      </c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29" t="s">
        <v>469</v>
      </c>
      <c r="B160" s="29" t="s">
        <v>470</v>
      </c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30" t="s">
        <v>471</v>
      </c>
      <c r="B161" s="30" t="s">
        <v>472</v>
      </c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29" t="s">
        <v>473</v>
      </c>
      <c r="B162" s="29" t="s">
        <v>474</v>
      </c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30" t="s">
        <v>475</v>
      </c>
      <c r="B163" s="30" t="s">
        <v>476</v>
      </c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29" t="s">
        <v>477</v>
      </c>
      <c r="B164" s="29" t="s">
        <v>478</v>
      </c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30" t="s">
        <v>479</v>
      </c>
      <c r="B165" s="30" t="s">
        <v>480</v>
      </c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29" t="s">
        <v>481</v>
      </c>
      <c r="B166" s="29" t="s">
        <v>482</v>
      </c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30" t="s">
        <v>483</v>
      </c>
      <c r="B167" s="30" t="s">
        <v>484</v>
      </c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29" t="s">
        <v>485</v>
      </c>
      <c r="B168" s="29" t="s">
        <v>486</v>
      </c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30" t="s">
        <v>487</v>
      </c>
      <c r="B169" s="30" t="s">
        <v>488</v>
      </c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29" t="s">
        <v>489</v>
      </c>
      <c r="B170" s="29" t="s">
        <v>490</v>
      </c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30" t="s">
        <v>491</v>
      </c>
      <c r="B171" s="30" t="s">
        <v>492</v>
      </c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29" t="s">
        <v>493</v>
      </c>
      <c r="B172" s="29" t="s">
        <v>264</v>
      </c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30" t="s">
        <v>129</v>
      </c>
      <c r="B173" s="30" t="s">
        <v>265</v>
      </c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29" t="s">
        <v>494</v>
      </c>
      <c r="B174" s="29" t="s">
        <v>495</v>
      </c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30" t="s">
        <v>496</v>
      </c>
      <c r="B175" s="30" t="s">
        <v>497</v>
      </c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29" t="s">
        <v>498</v>
      </c>
      <c r="B176" s="29" t="s">
        <v>499</v>
      </c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30" t="s">
        <v>500</v>
      </c>
      <c r="B177" s="30" t="s">
        <v>501</v>
      </c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29" t="s">
        <v>502</v>
      </c>
      <c r="B178" s="29" t="s">
        <v>503</v>
      </c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30" t="s">
        <v>504</v>
      </c>
      <c r="B179" s="30" t="s">
        <v>505</v>
      </c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29" t="s">
        <v>506</v>
      </c>
      <c r="B180" s="29" t="s">
        <v>388</v>
      </c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30" t="s">
        <v>507</v>
      </c>
      <c r="B181" s="30" t="s">
        <v>508</v>
      </c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29" t="s">
        <v>509</v>
      </c>
      <c r="B182" s="29" t="s">
        <v>510</v>
      </c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30" t="s">
        <v>511</v>
      </c>
      <c r="B183" s="30" t="s">
        <v>512</v>
      </c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29" t="s">
        <v>513</v>
      </c>
      <c r="B184" s="29" t="s">
        <v>514</v>
      </c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30" t="s">
        <v>515</v>
      </c>
      <c r="B185" s="30" t="s">
        <v>516</v>
      </c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29" t="s">
        <v>517</v>
      </c>
      <c r="B186" s="29" t="s">
        <v>518</v>
      </c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30" t="s">
        <v>519</v>
      </c>
      <c r="B187" s="30" t="s">
        <v>520</v>
      </c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29" t="s">
        <v>521</v>
      </c>
      <c r="B188" s="29" t="s">
        <v>522</v>
      </c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30" t="s">
        <v>523</v>
      </c>
      <c r="B189" s="30" t="s">
        <v>524</v>
      </c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29" t="s">
        <v>525</v>
      </c>
      <c r="B190" s="29" t="s">
        <v>526</v>
      </c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30" t="s">
        <v>527</v>
      </c>
      <c r="B191" s="30" t="s">
        <v>406</v>
      </c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29" t="s">
        <v>528</v>
      </c>
      <c r="B192" s="29" t="s">
        <v>438</v>
      </c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30" t="s">
        <v>529</v>
      </c>
      <c r="B193" s="30" t="s">
        <v>530</v>
      </c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29" t="s">
        <v>531</v>
      </c>
      <c r="B194" s="29" t="s">
        <v>532</v>
      </c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30" t="s">
        <v>533</v>
      </c>
      <c r="B195" s="30" t="s">
        <v>534</v>
      </c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29" t="s">
        <v>535</v>
      </c>
      <c r="B196" s="29" t="s">
        <v>536</v>
      </c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30" t="s">
        <v>537</v>
      </c>
      <c r="B197" s="30" t="s">
        <v>538</v>
      </c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29" t="s">
        <v>539</v>
      </c>
      <c r="B198" s="29" t="s">
        <v>540</v>
      </c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30" t="s">
        <v>541</v>
      </c>
      <c r="B199" s="30" t="s">
        <v>542</v>
      </c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29" t="s">
        <v>543</v>
      </c>
      <c r="B200" s="29" t="s">
        <v>544</v>
      </c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>
      <c r="A201" s="30" t="s">
        <v>545</v>
      </c>
      <c r="B201" s="30" t="s">
        <v>546</v>
      </c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>
      <c r="A202" s="29" t="s">
        <v>547</v>
      </c>
      <c r="B202" s="29" t="s">
        <v>548</v>
      </c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>
      <c r="A203" s="30" t="s">
        <v>549</v>
      </c>
      <c r="B203" s="30" t="s">
        <v>550</v>
      </c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>
      <c r="A204" s="29" t="s">
        <v>551</v>
      </c>
      <c r="B204" s="29" t="s">
        <v>552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>
      <c r="A205" s="30" t="s">
        <v>553</v>
      </c>
      <c r="B205" s="30" t="s">
        <v>554</v>
      </c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>
      <c r="A206" s="29" t="s">
        <v>555</v>
      </c>
      <c r="B206" s="29" t="s">
        <v>556</v>
      </c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>
      <c r="A207" s="30" t="s">
        <v>557</v>
      </c>
      <c r="B207" s="30" t="s">
        <v>558</v>
      </c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>
      <c r="A208" s="29" t="s">
        <v>559</v>
      </c>
      <c r="B208" s="29" t="s">
        <v>319</v>
      </c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>
      <c r="A209" s="30" t="s">
        <v>560</v>
      </c>
      <c r="B209" s="30" t="s">
        <v>561</v>
      </c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>
      <c r="A210" s="29" t="s">
        <v>562</v>
      </c>
      <c r="B210" s="29" t="s">
        <v>563</v>
      </c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>
      <c r="A211" s="30" t="s">
        <v>564</v>
      </c>
      <c r="B211" s="30" t="s">
        <v>565</v>
      </c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>
      <c r="A212" s="29" t="s">
        <v>566</v>
      </c>
      <c r="B212" s="29" t="s">
        <v>567</v>
      </c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>
      <c r="A213" s="30" t="s">
        <v>568</v>
      </c>
      <c r="B213" s="30" t="s">
        <v>569</v>
      </c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>
      <c r="A214" s="29" t="s">
        <v>570</v>
      </c>
      <c r="B214" s="29" t="s">
        <v>571</v>
      </c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>
      <c r="A215" s="30" t="s">
        <v>572</v>
      </c>
      <c r="B215" s="30" t="s">
        <v>336</v>
      </c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>
      <c r="A216" s="29" t="s">
        <v>573</v>
      </c>
      <c r="B216" s="29" t="s">
        <v>574</v>
      </c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>
      <c r="A217" s="30" t="s">
        <v>575</v>
      </c>
      <c r="B217" s="30" t="s">
        <v>576</v>
      </c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>
      <c r="A218" s="29" t="s">
        <v>577</v>
      </c>
      <c r="B218" s="29" t="s">
        <v>578</v>
      </c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>
      <c r="A219" s="30" t="s">
        <v>579</v>
      </c>
      <c r="B219" s="30" t="s">
        <v>243</v>
      </c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>
      <c r="A220" s="29" t="s">
        <v>580</v>
      </c>
      <c r="B220" s="29" t="s">
        <v>581</v>
      </c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>
      <c r="A221" s="30" t="s">
        <v>582</v>
      </c>
      <c r="B221" s="30" t="s">
        <v>583</v>
      </c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>
      <c r="A222" s="29" t="s">
        <v>582</v>
      </c>
      <c r="B222" s="29" t="s">
        <v>584</v>
      </c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>
      <c r="A223" s="30" t="s">
        <v>585</v>
      </c>
      <c r="B223" s="30" t="s">
        <v>586</v>
      </c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>
      <c r="A224" s="29" t="s">
        <v>587</v>
      </c>
      <c r="B224" s="29" t="s">
        <v>588</v>
      </c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>
      <c r="A225" s="30" t="s">
        <v>589</v>
      </c>
      <c r="B225" s="30" t="s">
        <v>590</v>
      </c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>
      <c r="A226" s="29" t="s">
        <v>591</v>
      </c>
      <c r="B226" s="29" t="s">
        <v>592</v>
      </c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>
      <c r="A227" s="30" t="s">
        <v>593</v>
      </c>
      <c r="B227" s="30" t="s">
        <v>594</v>
      </c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>
      <c r="A228" s="29" t="s">
        <v>595</v>
      </c>
      <c r="B228" s="29" t="s">
        <v>596</v>
      </c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>
      <c r="A229" s="30" t="s">
        <v>597</v>
      </c>
      <c r="B229" s="30" t="s">
        <v>598</v>
      </c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>
      <c r="A230" s="29" t="s">
        <v>599</v>
      </c>
      <c r="B230" s="29" t="s">
        <v>596</v>
      </c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>
      <c r="A231" s="30" t="s">
        <v>600</v>
      </c>
      <c r="B231" s="30" t="s">
        <v>601</v>
      </c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>
      <c r="A232" s="29" t="s">
        <v>602</v>
      </c>
      <c r="B232" s="29" t="s">
        <v>603</v>
      </c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>
      <c r="A233" s="30" t="s">
        <v>604</v>
      </c>
      <c r="B233" s="30" t="s">
        <v>605</v>
      </c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>
      <c r="A234" s="29" t="s">
        <v>606</v>
      </c>
      <c r="B234" s="29" t="s">
        <v>607</v>
      </c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>
      <c r="A235" s="30" t="s">
        <v>608</v>
      </c>
      <c r="B235" s="30" t="s">
        <v>569</v>
      </c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>
      <c r="A236" s="29" t="s">
        <v>609</v>
      </c>
      <c r="B236" s="29" t="s">
        <v>610</v>
      </c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>
      <c r="A237" s="30" t="s">
        <v>611</v>
      </c>
      <c r="B237" s="30" t="s">
        <v>612</v>
      </c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>
      <c r="A238" s="29" t="s">
        <v>613</v>
      </c>
      <c r="B238" s="29" t="s">
        <v>251</v>
      </c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>
      <c r="A239" s="30" t="s">
        <v>614</v>
      </c>
      <c r="B239" s="30" t="s">
        <v>615</v>
      </c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>
      <c r="A240" s="29" t="s">
        <v>616</v>
      </c>
      <c r="B240" s="29" t="s">
        <v>586</v>
      </c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>
      <c r="A241" s="30" t="s">
        <v>617</v>
      </c>
      <c r="B241" s="30" t="s">
        <v>618</v>
      </c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>
      <c r="A242" s="29" t="s">
        <v>619</v>
      </c>
      <c r="B242" s="29" t="s">
        <v>620</v>
      </c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>
      <c r="A243" s="30" t="s">
        <v>621</v>
      </c>
      <c r="B243" s="30" t="s">
        <v>622</v>
      </c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>
      <c r="A244" s="29" t="s">
        <v>623</v>
      </c>
      <c r="B244" s="29" t="s">
        <v>247</v>
      </c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>
      <c r="A245" s="30" t="s">
        <v>624</v>
      </c>
      <c r="B245" s="30" t="s">
        <v>625</v>
      </c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>
      <c r="A246" s="29" t="s">
        <v>626</v>
      </c>
      <c r="B246" s="29" t="s">
        <v>540</v>
      </c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>
      <c r="A247" s="30" t="s">
        <v>627</v>
      </c>
      <c r="B247" s="30" t="s">
        <v>628</v>
      </c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>
      <c r="A248" s="29" t="s">
        <v>629</v>
      </c>
      <c r="B248" s="29" t="s">
        <v>630</v>
      </c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>
      <c r="A249" s="30" t="s">
        <v>631</v>
      </c>
      <c r="B249" s="30" t="s">
        <v>632</v>
      </c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>
      <c r="A250" s="29" t="s">
        <v>633</v>
      </c>
      <c r="B250" s="29" t="s">
        <v>634</v>
      </c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>
      <c r="A251" s="30" t="s">
        <v>635</v>
      </c>
      <c r="B251" s="30" t="s">
        <v>636</v>
      </c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>
      <c r="A252" s="29" t="s">
        <v>637</v>
      </c>
      <c r="B252" s="29" t="s">
        <v>392</v>
      </c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>
      <c r="A253" s="30" t="s">
        <v>638</v>
      </c>
      <c r="B253" s="30" t="s">
        <v>639</v>
      </c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>
      <c r="A254" s="29" t="s">
        <v>640</v>
      </c>
      <c r="B254" s="29" t="s">
        <v>641</v>
      </c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>
      <c r="A255" s="30" t="s">
        <v>642</v>
      </c>
      <c r="B255" s="30" t="s">
        <v>643</v>
      </c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>
      <c r="A256" s="29" t="s">
        <v>644</v>
      </c>
      <c r="B256" s="29" t="s">
        <v>239</v>
      </c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>
      <c r="A257" s="30" t="s">
        <v>645</v>
      </c>
      <c r="B257" s="30" t="s">
        <v>210</v>
      </c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>
      <c r="A258" s="29" t="s">
        <v>646</v>
      </c>
      <c r="B258" s="29" t="s">
        <v>647</v>
      </c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>
      <c r="A259" s="30" t="s">
        <v>648</v>
      </c>
      <c r="B259" s="30" t="s">
        <v>649</v>
      </c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>
      <c r="A260" s="29" t="s">
        <v>650</v>
      </c>
      <c r="B260" s="29" t="s">
        <v>641</v>
      </c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>
      <c r="A261" s="30" t="s">
        <v>651</v>
      </c>
      <c r="B261" s="30" t="s">
        <v>652</v>
      </c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>
      <c r="A262" s="29" t="s">
        <v>653</v>
      </c>
      <c r="B262" s="29" t="s">
        <v>654</v>
      </c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>
      <c r="A263" s="30" t="s">
        <v>655</v>
      </c>
      <c r="B263" s="30" t="s">
        <v>656</v>
      </c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>
      <c r="A264" s="29" t="s">
        <v>657</v>
      </c>
      <c r="B264" s="29" t="s">
        <v>658</v>
      </c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>
      <c r="A265" s="30" t="s">
        <v>659</v>
      </c>
      <c r="B265" s="30" t="s">
        <v>660</v>
      </c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>
      <c r="A266" s="29" t="s">
        <v>661</v>
      </c>
      <c r="B266" s="29" t="s">
        <v>662</v>
      </c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>
      <c r="A267" s="30" t="s">
        <v>663</v>
      </c>
      <c r="B267" s="30" t="s">
        <v>664</v>
      </c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>
      <c r="A268" s="29" t="s">
        <v>665</v>
      </c>
      <c r="B268" s="29" t="s">
        <v>565</v>
      </c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>
      <c r="A269" s="30" t="s">
        <v>666</v>
      </c>
      <c r="B269" s="30" t="s">
        <v>667</v>
      </c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>
      <c r="A270" s="29" t="s">
        <v>668</v>
      </c>
      <c r="B270" s="29" t="s">
        <v>667</v>
      </c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>
      <c r="A271" s="30" t="s">
        <v>669</v>
      </c>
      <c r="B271" s="30" t="s">
        <v>670</v>
      </c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>
      <c r="A272" s="29" t="s">
        <v>671</v>
      </c>
      <c r="B272" s="29" t="s">
        <v>672</v>
      </c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>
      <c r="A273" s="30" t="s">
        <v>673</v>
      </c>
      <c r="B273" s="30" t="s">
        <v>674</v>
      </c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>
      <c r="A274" s="29" t="s">
        <v>675</v>
      </c>
      <c r="B274" s="29" t="s">
        <v>676</v>
      </c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>
      <c r="A275" s="30" t="s">
        <v>677</v>
      </c>
      <c r="B275" s="30" t="s">
        <v>678</v>
      </c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>
      <c r="A276" s="29" t="s">
        <v>679</v>
      </c>
      <c r="B276" s="29" t="s">
        <v>680</v>
      </c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>
      <c r="A277" s="30" t="s">
        <v>681</v>
      </c>
      <c r="B277" s="30" t="s">
        <v>682</v>
      </c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>
      <c r="A278" s="29" t="s">
        <v>683</v>
      </c>
      <c r="B278" s="29" t="s">
        <v>684</v>
      </c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>
      <c r="A279" s="30" t="s">
        <v>685</v>
      </c>
      <c r="B279" s="30" t="s">
        <v>682</v>
      </c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>
      <c r="A280" s="29" t="s">
        <v>686</v>
      </c>
      <c r="B280" s="29" t="s">
        <v>546</v>
      </c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>
      <c r="A281" s="30" t="s">
        <v>687</v>
      </c>
      <c r="B281" s="30" t="s">
        <v>688</v>
      </c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>
      <c r="A282" s="29" t="s">
        <v>689</v>
      </c>
      <c r="B282" s="29" t="s">
        <v>682</v>
      </c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>
      <c r="A283" s="30" t="s">
        <v>690</v>
      </c>
      <c r="B283" s="30" t="s">
        <v>691</v>
      </c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>
      <c r="A284" s="29" t="s">
        <v>692</v>
      </c>
      <c r="B284" s="29" t="s">
        <v>424</v>
      </c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>
      <c r="A285" s="30" t="s">
        <v>693</v>
      </c>
      <c r="B285" s="30" t="s">
        <v>694</v>
      </c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>
      <c r="A286" s="29" t="s">
        <v>695</v>
      </c>
      <c r="B286" s="29" t="s">
        <v>656</v>
      </c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>
      <c r="A287" s="30" t="s">
        <v>696</v>
      </c>
      <c r="B287" s="30" t="s">
        <v>632</v>
      </c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>
      <c r="A288" s="29" t="s">
        <v>697</v>
      </c>
      <c r="B288" s="29" t="s">
        <v>698</v>
      </c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>
      <c r="A289" s="30" t="s">
        <v>699</v>
      </c>
      <c r="B289" s="30" t="s">
        <v>700</v>
      </c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>
      <c r="A290" s="29" t="s">
        <v>701</v>
      </c>
      <c r="B290" s="29" t="s">
        <v>702</v>
      </c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>
      <c r="A291" s="30" t="s">
        <v>703</v>
      </c>
      <c r="B291" s="30" t="s">
        <v>704</v>
      </c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>
      <c r="A292" s="29" t="s">
        <v>705</v>
      </c>
      <c r="B292" s="29" t="s">
        <v>706</v>
      </c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>
      <c r="A293" s="30" t="s">
        <v>707</v>
      </c>
      <c r="B293" s="30" t="s">
        <v>708</v>
      </c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>
      <c r="A294" s="29" t="s">
        <v>709</v>
      </c>
      <c r="B294" s="29" t="s">
        <v>710</v>
      </c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>
      <c r="A295" s="30" t="s">
        <v>711</v>
      </c>
      <c r="B295" s="30" t="s">
        <v>712</v>
      </c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>
      <c r="A296" s="29" t="s">
        <v>713</v>
      </c>
      <c r="B296" s="29" t="s">
        <v>714</v>
      </c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>
      <c r="A297" s="30" t="s">
        <v>715</v>
      </c>
      <c r="B297" s="30" t="s">
        <v>716</v>
      </c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>
      <c r="A298" s="29" t="s">
        <v>717</v>
      </c>
      <c r="B298" s="29" t="s">
        <v>718</v>
      </c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>
      <c r="A299" s="30" t="s">
        <v>719</v>
      </c>
      <c r="B299" s="30" t="s">
        <v>720</v>
      </c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>
      <c r="A300" s="29" t="s">
        <v>721</v>
      </c>
      <c r="B300" s="29" t="s">
        <v>722</v>
      </c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>
      <c r="A301" s="30" t="s">
        <v>723</v>
      </c>
      <c r="B301" s="30" t="s">
        <v>724</v>
      </c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>
      <c r="A302" s="29" t="s">
        <v>725</v>
      </c>
      <c r="B302" s="29" t="s">
        <v>726</v>
      </c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>
      <c r="A303" s="30" t="s">
        <v>727</v>
      </c>
      <c r="B303" s="30" t="s">
        <v>274</v>
      </c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>
      <c r="A304" s="29" t="s">
        <v>728</v>
      </c>
      <c r="B304" s="29" t="s">
        <v>729</v>
      </c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>
      <c r="A305" s="30" t="s">
        <v>730</v>
      </c>
      <c r="B305" s="30" t="s">
        <v>731</v>
      </c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>
      <c r="A306" s="29" t="s">
        <v>732</v>
      </c>
      <c r="B306" s="29" t="s">
        <v>733</v>
      </c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>
      <c r="A307" s="30" t="s">
        <v>734</v>
      </c>
      <c r="B307" s="30" t="s">
        <v>735</v>
      </c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>
      <c r="A308" s="29" t="s">
        <v>736</v>
      </c>
      <c r="B308" s="29" t="s">
        <v>737</v>
      </c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>
      <c r="A309" s="30" t="s">
        <v>738</v>
      </c>
      <c r="B309" s="30" t="s">
        <v>454</v>
      </c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>
      <c r="A310" s="29" t="s">
        <v>739</v>
      </c>
      <c r="B310" s="29" t="s">
        <v>740</v>
      </c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>
      <c r="A311" s="30" t="s">
        <v>741</v>
      </c>
      <c r="B311" s="30" t="s">
        <v>698</v>
      </c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>
      <c r="A312" s="29" t="s">
        <v>742</v>
      </c>
      <c r="B312" s="29" t="s">
        <v>743</v>
      </c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>
      <c r="A313" s="30" t="s">
        <v>744</v>
      </c>
      <c r="B313" s="30" t="s">
        <v>704</v>
      </c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>
      <c r="A314" s="29" t="s">
        <v>745</v>
      </c>
      <c r="B314" s="29" t="s">
        <v>647</v>
      </c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>
      <c r="A315" s="30" t="s">
        <v>746</v>
      </c>
      <c r="B315" s="30" t="s">
        <v>747</v>
      </c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>
      <c r="A316" s="29" t="s">
        <v>748</v>
      </c>
      <c r="B316" s="29" t="s">
        <v>749</v>
      </c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>
      <c r="A317" s="30" t="s">
        <v>750</v>
      </c>
      <c r="B317" s="30" t="s">
        <v>751</v>
      </c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>
      <c r="A318" s="29" t="s">
        <v>752</v>
      </c>
      <c r="B318" s="29" t="s">
        <v>753</v>
      </c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>
      <c r="A319" s="30" t="s">
        <v>754</v>
      </c>
      <c r="B319" s="30" t="s">
        <v>755</v>
      </c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>
      <c r="A320" s="29" t="s">
        <v>756</v>
      </c>
      <c r="B320" s="29" t="s">
        <v>757</v>
      </c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>
      <c r="A321" s="30" t="s">
        <v>758</v>
      </c>
      <c r="B321" s="30" t="s">
        <v>691</v>
      </c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>
      <c r="A322" s="29" t="s">
        <v>759</v>
      </c>
      <c r="B322" s="29" t="s">
        <v>760</v>
      </c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>
      <c r="A323" s="30" t="s">
        <v>761</v>
      </c>
      <c r="B323" s="30" t="s">
        <v>762</v>
      </c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>
      <c r="A324" s="29" t="s">
        <v>763</v>
      </c>
      <c r="B324" s="29" t="s">
        <v>764</v>
      </c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>
      <c r="A325" s="30" t="s">
        <v>765</v>
      </c>
      <c r="B325" s="30" t="s">
        <v>766</v>
      </c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>
      <c r="A326" s="29" t="s">
        <v>767</v>
      </c>
      <c r="B326" s="29" t="s">
        <v>712</v>
      </c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>
      <c r="A327" s="30" t="s">
        <v>768</v>
      </c>
      <c r="B327" s="30" t="s">
        <v>470</v>
      </c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>
      <c r="A328" s="29" t="s">
        <v>769</v>
      </c>
      <c r="B328" s="29" t="s">
        <v>770</v>
      </c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>
      <c r="A329" s="30" t="s">
        <v>771</v>
      </c>
      <c r="B329" s="30" t="s">
        <v>672</v>
      </c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>
      <c r="A330" s="29" t="s">
        <v>772</v>
      </c>
      <c r="B330" s="29" t="s">
        <v>773</v>
      </c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>
      <c r="A331" s="30" t="s">
        <v>774</v>
      </c>
      <c r="B331" s="30" t="s">
        <v>775</v>
      </c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>
      <c r="A332" s="29" t="s">
        <v>776</v>
      </c>
      <c r="B332" s="29" t="s">
        <v>777</v>
      </c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>
      <c r="A333" s="30" t="s">
        <v>778</v>
      </c>
      <c r="B333" s="30" t="s">
        <v>779</v>
      </c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>
      <c r="A334" s="29" t="s">
        <v>780</v>
      </c>
      <c r="B334" s="29" t="s">
        <v>781</v>
      </c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>
      <c r="A335" s="30" t="s">
        <v>782</v>
      </c>
      <c r="B335" s="30" t="s">
        <v>674</v>
      </c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>
      <c r="A336" s="29" t="s">
        <v>783</v>
      </c>
      <c r="B336" s="29" t="s">
        <v>784</v>
      </c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>
      <c r="A337" s="30" t="s">
        <v>785</v>
      </c>
      <c r="B337" s="30" t="s">
        <v>700</v>
      </c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>
      <c r="A338" s="29" t="s">
        <v>786</v>
      </c>
      <c r="B338" s="29" t="s">
        <v>787</v>
      </c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>
      <c r="A339" s="30" t="s">
        <v>788</v>
      </c>
      <c r="B339" s="30" t="s">
        <v>789</v>
      </c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>
      <c r="A340" s="29" t="s">
        <v>790</v>
      </c>
      <c r="B340" s="29" t="s">
        <v>791</v>
      </c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>
      <c r="A341" s="30" t="s">
        <v>792</v>
      </c>
      <c r="B341" s="30" t="s">
        <v>760</v>
      </c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>
      <c r="A342" s="29" t="s">
        <v>793</v>
      </c>
      <c r="B342" s="29" t="s">
        <v>628</v>
      </c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>
      <c r="A343" s="30" t="s">
        <v>794</v>
      </c>
      <c r="B343" s="30" t="s">
        <v>731</v>
      </c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>
      <c r="A344" s="29" t="s">
        <v>795</v>
      </c>
      <c r="B344" s="29" t="s">
        <v>787</v>
      </c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>
      <c r="A345" s="30" t="s">
        <v>796</v>
      </c>
      <c r="B345" s="30" t="s">
        <v>797</v>
      </c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>
      <c r="A346" s="29" t="s">
        <v>798</v>
      </c>
      <c r="B346" s="29" t="s">
        <v>799</v>
      </c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>
      <c r="A347" s="30" t="s">
        <v>800</v>
      </c>
      <c r="B347" s="30" t="s">
        <v>801</v>
      </c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>
      <c r="A348" s="29" t="s">
        <v>802</v>
      </c>
      <c r="B348" s="29" t="s">
        <v>676</v>
      </c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>
      <c r="A349" s="30" t="s">
        <v>803</v>
      </c>
      <c r="B349" s="30" t="s">
        <v>747</v>
      </c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>
      <c r="A350" s="29" t="s">
        <v>804</v>
      </c>
      <c r="B350" s="29" t="s">
        <v>781</v>
      </c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>
      <c r="A351" s="30" t="s">
        <v>805</v>
      </c>
      <c r="B351" s="30" t="s">
        <v>806</v>
      </c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>
      <c r="A352" s="29" t="s">
        <v>807</v>
      </c>
      <c r="B352" s="29" t="s">
        <v>808</v>
      </c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>
      <c r="A353" s="30" t="s">
        <v>809</v>
      </c>
      <c r="B353" s="30" t="s">
        <v>253</v>
      </c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>
      <c r="A354" s="29" t="s">
        <v>810</v>
      </c>
      <c r="B354" s="29" t="s">
        <v>773</v>
      </c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>
      <c r="A355" s="30" t="s">
        <v>811</v>
      </c>
      <c r="B355" s="30" t="s">
        <v>605</v>
      </c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>
      <c r="A356" s="29" t="s">
        <v>812</v>
      </c>
      <c r="B356" s="29" t="s">
        <v>578</v>
      </c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>
      <c r="A357" s="30" t="s">
        <v>813</v>
      </c>
      <c r="B357" s="30" t="s">
        <v>283</v>
      </c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>
      <c r="A358" s="29" t="s">
        <v>814</v>
      </c>
      <c r="B358" s="29" t="s">
        <v>815</v>
      </c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>
      <c r="A359" s="30" t="s">
        <v>816</v>
      </c>
      <c r="B359" s="30" t="s">
        <v>817</v>
      </c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>
      <c r="A360" s="29" t="s">
        <v>818</v>
      </c>
      <c r="B360" s="29" t="s">
        <v>819</v>
      </c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>
      <c r="A361" s="30" t="s">
        <v>820</v>
      </c>
      <c r="B361" s="30" t="s">
        <v>821</v>
      </c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>
      <c r="A362" s="29" t="s">
        <v>822</v>
      </c>
      <c r="B362" s="29" t="s">
        <v>766</v>
      </c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>
      <c r="A363" s="30" t="s">
        <v>823</v>
      </c>
      <c r="B363" s="30" t="s">
        <v>733</v>
      </c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>
      <c r="A364" s="29" t="s">
        <v>824</v>
      </c>
      <c r="B364" s="29" t="s">
        <v>716</v>
      </c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>
      <c r="A365" s="30" t="s">
        <v>825</v>
      </c>
      <c r="B365" s="30" t="s">
        <v>826</v>
      </c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>
      <c r="A366" s="29" t="s">
        <v>827</v>
      </c>
      <c r="B366" s="29" t="s">
        <v>801</v>
      </c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>
      <c r="A367" s="30" t="s">
        <v>828</v>
      </c>
      <c r="B367" s="30" t="s">
        <v>829</v>
      </c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>
      <c r="A368" s="29" t="s">
        <v>830</v>
      </c>
      <c r="B368" s="29" t="s">
        <v>831</v>
      </c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>
      <c r="A369" s="30" t="s">
        <v>832</v>
      </c>
      <c r="B369" s="30" t="s">
        <v>833</v>
      </c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>
      <c r="A370" s="29" t="s">
        <v>834</v>
      </c>
      <c r="B370" s="29" t="s">
        <v>835</v>
      </c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>
      <c r="A371" s="30" t="s">
        <v>836</v>
      </c>
      <c r="B371" s="30" t="s">
        <v>829</v>
      </c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>
      <c r="A372" s="29" t="s">
        <v>837</v>
      </c>
      <c r="B372" s="29" t="s">
        <v>838</v>
      </c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>
      <c r="A373" s="30" t="s">
        <v>839</v>
      </c>
      <c r="B373" s="30" t="s">
        <v>737</v>
      </c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>
      <c r="A374" s="29" t="s">
        <v>840</v>
      </c>
      <c r="B374" s="29" t="s">
        <v>841</v>
      </c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>
      <c r="A375" s="30" t="s">
        <v>842</v>
      </c>
      <c r="B375" s="30" t="s">
        <v>843</v>
      </c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>
      <c r="A376" s="29" t="s">
        <v>844</v>
      </c>
      <c r="B376" s="29" t="s">
        <v>845</v>
      </c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>
      <c r="A377" s="30" t="s">
        <v>846</v>
      </c>
      <c r="B377" s="30" t="s">
        <v>843</v>
      </c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>
      <c r="A378" s="29" t="s">
        <v>847</v>
      </c>
      <c r="B378" s="29" t="s">
        <v>848</v>
      </c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>
      <c r="A379" s="30" t="s">
        <v>849</v>
      </c>
      <c r="B379" s="30" t="s">
        <v>565</v>
      </c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>
      <c r="A380" s="29" t="s">
        <v>850</v>
      </c>
      <c r="B380" s="29" t="s">
        <v>740</v>
      </c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>
      <c r="A381" s="30" t="s">
        <v>851</v>
      </c>
      <c r="B381" s="30" t="s">
        <v>852</v>
      </c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>
      <c r="A382" s="29" t="s">
        <v>853</v>
      </c>
      <c r="B382" s="29" t="s">
        <v>854</v>
      </c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>
      <c r="A383" s="30" t="s">
        <v>855</v>
      </c>
      <c r="B383" s="30" t="s">
        <v>801</v>
      </c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>
      <c r="A384" s="29" t="s">
        <v>856</v>
      </c>
      <c r="B384" s="29" t="s">
        <v>584</v>
      </c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>
      <c r="A385" s="30" t="s">
        <v>856</v>
      </c>
      <c r="B385" s="30" t="s">
        <v>583</v>
      </c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>
      <c r="A386" s="29" t="s">
        <v>857</v>
      </c>
      <c r="B386" s="29" t="s">
        <v>858</v>
      </c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>
      <c r="A387" s="30" t="s">
        <v>859</v>
      </c>
      <c r="B387" s="30" t="s">
        <v>808</v>
      </c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>
      <c r="A388" s="29" t="s">
        <v>860</v>
      </c>
      <c r="B388" s="29" t="s">
        <v>716</v>
      </c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>
      <c r="A389" s="30" t="s">
        <v>861</v>
      </c>
      <c r="B389" s="30" t="s">
        <v>862</v>
      </c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>
      <c r="A390" s="29" t="s">
        <v>863</v>
      </c>
      <c r="B390" s="29" t="s">
        <v>864</v>
      </c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>
      <c r="A391" s="30" t="s">
        <v>865</v>
      </c>
      <c r="B391" s="30" t="s">
        <v>714</v>
      </c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>
      <c r="A392" s="29" t="s">
        <v>866</v>
      </c>
      <c r="B392" s="29" t="s">
        <v>835</v>
      </c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>
      <c r="A393" s="30" t="s">
        <v>867</v>
      </c>
      <c r="B393" s="30" t="s">
        <v>714</v>
      </c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>
      <c r="A394" s="29" t="s">
        <v>868</v>
      </c>
      <c r="B394" s="29" t="s">
        <v>869</v>
      </c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>
      <c r="A395" s="30" t="s">
        <v>870</v>
      </c>
      <c r="B395" s="30" t="s">
        <v>797</v>
      </c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>
      <c r="A396" s="29" t="s">
        <v>871</v>
      </c>
      <c r="B396" s="29" t="s">
        <v>872</v>
      </c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>
      <c r="A397" s="30" t="s">
        <v>873</v>
      </c>
      <c r="B397" s="30" t="s">
        <v>874</v>
      </c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>
      <c r="A398" s="29" t="s">
        <v>875</v>
      </c>
      <c r="B398" s="29" t="s">
        <v>835</v>
      </c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>
      <c r="A399" s="30" t="s">
        <v>876</v>
      </c>
      <c r="B399" s="30" t="s">
        <v>864</v>
      </c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>
      <c r="A400" s="29" t="s">
        <v>877</v>
      </c>
      <c r="B400" s="29" t="s">
        <v>714</v>
      </c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>
      <c r="A401" s="30" t="s">
        <v>878</v>
      </c>
      <c r="B401" s="30" t="s">
        <v>845</v>
      </c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>
      <c r="A402" s="29" t="s">
        <v>879</v>
      </c>
      <c r="B402" s="29" t="s">
        <v>880</v>
      </c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>
      <c r="A403" s="30" t="s">
        <v>881</v>
      </c>
      <c r="B403" s="30" t="s">
        <v>770</v>
      </c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>
      <c r="A404" s="29" t="s">
        <v>882</v>
      </c>
      <c r="B404" s="29" t="s">
        <v>858</v>
      </c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>
      <c r="A405" s="30" t="s">
        <v>883</v>
      </c>
      <c r="B405" s="30" t="s">
        <v>884</v>
      </c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>
      <c r="A406" s="29" t="s">
        <v>885</v>
      </c>
      <c r="B406" s="29" t="s">
        <v>886</v>
      </c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>
      <c r="A407" s="30" t="s">
        <v>887</v>
      </c>
      <c r="B407" s="30" t="s">
        <v>265</v>
      </c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>
      <c r="A408" s="29" t="s">
        <v>888</v>
      </c>
      <c r="B408" s="29" t="s">
        <v>801</v>
      </c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>
      <c r="A409" s="30" t="s">
        <v>889</v>
      </c>
      <c r="B409" s="30" t="s">
        <v>884</v>
      </c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>
      <c r="A410" s="29" t="s">
        <v>890</v>
      </c>
      <c r="B410" s="29" t="s">
        <v>884</v>
      </c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>
      <c r="A411" s="30" t="s">
        <v>891</v>
      </c>
      <c r="B411" s="30" t="s">
        <v>210</v>
      </c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>
      <c r="A412" s="29" t="s">
        <v>892</v>
      </c>
      <c r="B412" s="29" t="s">
        <v>192</v>
      </c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>
      <c r="A413" s="30" t="s">
        <v>893</v>
      </c>
      <c r="B413" s="30" t="s">
        <v>894</v>
      </c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>
      <c r="A414" s="29" t="s">
        <v>895</v>
      </c>
      <c r="B414" s="29" t="s">
        <v>896</v>
      </c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>
      <c r="A415" s="30" t="s">
        <v>897</v>
      </c>
      <c r="B415" s="30" t="s">
        <v>764</v>
      </c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>
      <c r="A416" s="29" t="s">
        <v>898</v>
      </c>
      <c r="B416" s="29" t="s">
        <v>726</v>
      </c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>
      <c r="A417" s="30" t="s">
        <v>899</v>
      </c>
      <c r="B417" s="30" t="s">
        <v>777</v>
      </c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>
      <c r="A418" s="29" t="s">
        <v>900</v>
      </c>
      <c r="B418" s="29" t="s">
        <v>896</v>
      </c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>
      <c r="A419" s="30" t="s">
        <v>901</v>
      </c>
      <c r="B419" s="30" t="s">
        <v>902</v>
      </c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>
      <c r="A420" s="29" t="s">
        <v>903</v>
      </c>
      <c r="B420" s="29" t="s">
        <v>424</v>
      </c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>
      <c r="A421" s="30" t="s">
        <v>904</v>
      </c>
      <c r="B421" s="30" t="s">
        <v>886</v>
      </c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>
      <c r="A422" s="29" t="s">
        <v>905</v>
      </c>
      <c r="B422" s="29" t="s">
        <v>801</v>
      </c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>
      <c r="A423" s="30" t="s">
        <v>906</v>
      </c>
      <c r="B423" s="30" t="s">
        <v>907</v>
      </c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>
      <c r="A424" s="29" t="s">
        <v>908</v>
      </c>
      <c r="B424" s="29" t="s">
        <v>909</v>
      </c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>
      <c r="A425" s="30" t="s">
        <v>910</v>
      </c>
      <c r="B425" s="30" t="s">
        <v>909</v>
      </c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>
      <c r="A426" s="29" t="s">
        <v>911</v>
      </c>
      <c r="B426" s="29" t="s">
        <v>862</v>
      </c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>
      <c r="A427" s="30" t="s">
        <v>912</v>
      </c>
      <c r="B427" s="30" t="s">
        <v>700</v>
      </c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>
      <c r="A428" s="29" t="s">
        <v>913</v>
      </c>
      <c r="B428" s="29" t="s">
        <v>914</v>
      </c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>
      <c r="A429" s="30" t="s">
        <v>915</v>
      </c>
      <c r="B429" s="30" t="s">
        <v>916</v>
      </c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>
      <c r="A430" s="29" t="s">
        <v>917</v>
      </c>
      <c r="B430" s="29" t="s">
        <v>801</v>
      </c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>
      <c r="A431" s="30" t="s">
        <v>918</v>
      </c>
      <c r="B431" s="30" t="s">
        <v>919</v>
      </c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>
      <c r="A432" s="29" t="s">
        <v>920</v>
      </c>
      <c r="B432" s="29" t="s">
        <v>921</v>
      </c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>
      <c r="A433" s="30" t="s">
        <v>922</v>
      </c>
      <c r="B433" s="30" t="s">
        <v>801</v>
      </c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>
      <c r="A434" s="29" t="s">
        <v>923</v>
      </c>
      <c r="B434" s="29" t="s">
        <v>924</v>
      </c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>
      <c r="A435" s="30" t="s">
        <v>925</v>
      </c>
      <c r="B435" s="30" t="s">
        <v>926</v>
      </c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>
      <c r="A436" s="29" t="s">
        <v>927</v>
      </c>
      <c r="B436" s="29" t="s">
        <v>751</v>
      </c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>
      <c r="A437" s="30" t="s">
        <v>928</v>
      </c>
      <c r="B437" s="30" t="s">
        <v>929</v>
      </c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>
      <c r="A438" s="29" t="s">
        <v>930</v>
      </c>
      <c r="B438" s="29" t="s">
        <v>929</v>
      </c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>
      <c r="A439" s="30" t="s">
        <v>931</v>
      </c>
      <c r="B439" s="30" t="s">
        <v>862</v>
      </c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>
      <c r="A440" s="29" t="s">
        <v>932</v>
      </c>
      <c r="B440" s="29" t="s">
        <v>932</v>
      </c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>
      <c r="A441" s="30" t="s">
        <v>933</v>
      </c>
      <c r="B441" s="30" t="s">
        <v>874</v>
      </c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>
      <c r="A442" s="29" t="s">
        <v>934</v>
      </c>
      <c r="B442" s="29" t="s">
        <v>779</v>
      </c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>
      <c r="A443" s="30" t="s">
        <v>935</v>
      </c>
      <c r="B443" s="30" t="s">
        <v>936</v>
      </c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>
      <c r="A444" s="29" t="s">
        <v>937</v>
      </c>
      <c r="B444" s="29" t="s">
        <v>938</v>
      </c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>
      <c r="A445" s="30" t="s">
        <v>939</v>
      </c>
      <c r="B445" s="30" t="s">
        <v>708</v>
      </c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>
      <c r="A446" s="29" t="s">
        <v>940</v>
      </c>
      <c r="B446" s="29" t="s">
        <v>838</v>
      </c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>
      <c r="A447" s="30" t="s">
        <v>941</v>
      </c>
      <c r="B447" s="30" t="s">
        <v>942</v>
      </c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>
      <c r="A448" s="29" t="s">
        <v>943</v>
      </c>
      <c r="B448" s="29" t="s">
        <v>694</v>
      </c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>
      <c r="A449" s="30" t="s">
        <v>944</v>
      </c>
      <c r="B449" s="30" t="s">
        <v>945</v>
      </c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>
      <c r="A450" s="29" t="s">
        <v>946</v>
      </c>
      <c r="B450" s="29" t="s">
        <v>946</v>
      </c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>
      <c r="A451" s="30" t="s">
        <v>947</v>
      </c>
      <c r="B451" s="30" t="s">
        <v>948</v>
      </c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>
      <c r="A452" s="29" t="s">
        <v>949</v>
      </c>
      <c r="B452" s="29" t="s">
        <v>950</v>
      </c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>
      <c r="A453" s="30" t="s">
        <v>951</v>
      </c>
      <c r="B453" s="30" t="s">
        <v>952</v>
      </c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>
      <c r="A454" s="29" t="s">
        <v>953</v>
      </c>
      <c r="B454" s="29" t="s">
        <v>954</v>
      </c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>
      <c r="A455" s="30" t="s">
        <v>955</v>
      </c>
      <c r="B455" s="30" t="s">
        <v>956</v>
      </c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>
      <c r="A456" s="29" t="s">
        <v>957</v>
      </c>
      <c r="B456" s="29" t="s">
        <v>957</v>
      </c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>
      <c r="A457" s="30" t="s">
        <v>958</v>
      </c>
      <c r="B457" s="30" t="s">
        <v>958</v>
      </c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>
      <c r="A458" s="29" t="s">
        <v>959</v>
      </c>
      <c r="B458" s="29" t="s">
        <v>950</v>
      </c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>
      <c r="A459" s="30" t="s">
        <v>960</v>
      </c>
      <c r="B459" s="30" t="s">
        <v>961</v>
      </c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>
      <c r="A460" s="29" t="s">
        <v>962</v>
      </c>
      <c r="B460" s="29" t="s">
        <v>963</v>
      </c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>
      <c r="A461" s="30" t="s">
        <v>964</v>
      </c>
      <c r="B461" s="30" t="s">
        <v>965</v>
      </c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>
      <c r="A462" s="29" t="s">
        <v>966</v>
      </c>
      <c r="B462" s="29" t="s">
        <v>965</v>
      </c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>
      <c r="A463" s="30" t="s">
        <v>967</v>
      </c>
      <c r="B463" s="30" t="s">
        <v>968</v>
      </c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>
      <c r="A464" s="29" t="s">
        <v>969</v>
      </c>
      <c r="B464" s="29" t="s">
        <v>968</v>
      </c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>
      <c r="A465" s="30" t="s">
        <v>970</v>
      </c>
      <c r="B465" s="30" t="s">
        <v>971</v>
      </c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>
      <c r="A466" s="29" t="s">
        <v>972</v>
      </c>
      <c r="B466" s="29" t="s">
        <v>973</v>
      </c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>
      <c r="A467" s="30" t="s">
        <v>974</v>
      </c>
      <c r="B467" s="30" t="s">
        <v>973</v>
      </c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>
      <c r="A468" s="29" t="s">
        <v>975</v>
      </c>
      <c r="B468" s="29" t="s">
        <v>971</v>
      </c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>
      <c r="A469" s="30" t="s">
        <v>976</v>
      </c>
      <c r="B469" s="30" t="s">
        <v>976</v>
      </c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>
      <c r="A470" s="29" t="s">
        <v>977</v>
      </c>
      <c r="B470" s="29" t="s">
        <v>978</v>
      </c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>
      <c r="A471" s="30" t="s">
        <v>979</v>
      </c>
      <c r="B471" s="30" t="s">
        <v>980</v>
      </c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>
      <c r="A472" s="29" t="s">
        <v>981</v>
      </c>
      <c r="B472" s="29" t="s">
        <v>980</v>
      </c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>
      <c r="A473" s="30" t="s">
        <v>982</v>
      </c>
      <c r="B473" s="30" t="s">
        <v>942</v>
      </c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>
      <c r="A474" s="29" t="s">
        <v>983</v>
      </c>
      <c r="B474" s="29" t="s">
        <v>983</v>
      </c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>
      <c r="A475" s="30" t="s">
        <v>984</v>
      </c>
      <c r="B475" s="30" t="s">
        <v>522</v>
      </c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>
      <c r="A476" s="29" t="s">
        <v>985</v>
      </c>
      <c r="B476" s="29" t="s">
        <v>986</v>
      </c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>
      <c r="A477" s="30" t="s">
        <v>987</v>
      </c>
      <c r="B477" s="30" t="s">
        <v>987</v>
      </c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>
      <c r="A478" s="29" t="s">
        <v>988</v>
      </c>
      <c r="B478" s="29" t="s">
        <v>806</v>
      </c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>
      <c r="A479" s="30" t="s">
        <v>989</v>
      </c>
      <c r="B479" s="30" t="s">
        <v>817</v>
      </c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>
      <c r="A480" s="29" t="s">
        <v>990</v>
      </c>
      <c r="B480" s="29" t="s">
        <v>991</v>
      </c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>
      <c r="A481" s="30" t="s">
        <v>992</v>
      </c>
      <c r="B481" s="30" t="s">
        <v>993</v>
      </c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>
      <c r="A482" s="29" t="s">
        <v>994</v>
      </c>
      <c r="B482" s="29" t="s">
        <v>993</v>
      </c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>
      <c r="A483" s="30" t="s">
        <v>995</v>
      </c>
      <c r="B483" s="30" t="s">
        <v>996</v>
      </c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>
      <c r="A484" s="29" t="s">
        <v>997</v>
      </c>
      <c r="B484" s="29" t="s">
        <v>996</v>
      </c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>
      <c r="A485" s="30" t="s">
        <v>998</v>
      </c>
      <c r="B485" s="30" t="s">
        <v>998</v>
      </c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>
      <c r="A486" s="29" t="s">
        <v>999</v>
      </c>
      <c r="B486" s="29" t="s">
        <v>896</v>
      </c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>
      <c r="A487" s="30" t="s">
        <v>1000</v>
      </c>
      <c r="B487" s="30" t="s">
        <v>1001</v>
      </c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>
      <c r="A488" s="29" t="s">
        <v>1002</v>
      </c>
      <c r="B488" s="29" t="s">
        <v>1001</v>
      </c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>
      <c r="A489" s="30" t="s">
        <v>1003</v>
      </c>
      <c r="B489" s="30" t="s">
        <v>1001</v>
      </c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>
      <c r="A490" s="29" t="s">
        <v>1004</v>
      </c>
      <c r="B490" s="29" t="s">
        <v>1005</v>
      </c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>
      <c r="A491" s="30" t="s">
        <v>1006</v>
      </c>
      <c r="B491" s="30" t="s">
        <v>1007</v>
      </c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>
      <c r="A492" s="29" t="s">
        <v>1008</v>
      </c>
      <c r="B492" s="29" t="s">
        <v>1009</v>
      </c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>
      <c r="A493" s="30" t="s">
        <v>1010</v>
      </c>
      <c r="B493" s="30" t="s">
        <v>1005</v>
      </c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>
      <c r="A494" s="29" t="s">
        <v>1011</v>
      </c>
      <c r="B494" s="29" t="s">
        <v>1012</v>
      </c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>
      <c r="A495" s="30" t="s">
        <v>1013</v>
      </c>
      <c r="B495" s="30" t="s">
        <v>1014</v>
      </c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>
      <c r="A496" s="29" t="s">
        <v>1015</v>
      </c>
      <c r="B496" s="29" t="s">
        <v>1014</v>
      </c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>
      <c r="A497" s="30" t="s">
        <v>1016</v>
      </c>
      <c r="B497" s="30" t="s">
        <v>1017</v>
      </c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>
      <c r="A498" s="29" t="s">
        <v>1018</v>
      </c>
      <c r="B498" s="29" t="s">
        <v>1018</v>
      </c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>
      <c r="A499" s="30" t="s">
        <v>1019</v>
      </c>
      <c r="B499" s="30" t="s">
        <v>1019</v>
      </c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>
      <c r="A500" s="29" t="s">
        <v>1020</v>
      </c>
      <c r="B500" s="29" t="s">
        <v>1020</v>
      </c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>
      <c r="A501" s="30" t="s">
        <v>1021</v>
      </c>
      <c r="B501" s="30" t="s">
        <v>1021</v>
      </c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>
      <c r="A502" s="29" t="s">
        <v>1022</v>
      </c>
      <c r="B502" s="29" t="s">
        <v>1022</v>
      </c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>
      <c r="A503" s="30" t="s">
        <v>1023</v>
      </c>
      <c r="B503" s="30" t="s">
        <v>1024</v>
      </c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>
      <c r="A504" s="29" t="s">
        <v>1025</v>
      </c>
      <c r="B504" s="29" t="s">
        <v>1025</v>
      </c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>
      <c r="A505" s="30" t="s">
        <v>1026</v>
      </c>
      <c r="B505" s="30" t="s">
        <v>1026</v>
      </c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>
      <c r="A506" s="29" t="s">
        <v>1027</v>
      </c>
      <c r="B506" s="29" t="s">
        <v>1027</v>
      </c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>
      <c r="A507" s="30" t="s">
        <v>1028</v>
      </c>
      <c r="B507" s="30" t="s">
        <v>520</v>
      </c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>
      <c r="A508" s="29" t="s">
        <v>1029</v>
      </c>
      <c r="B508" s="29" t="s">
        <v>625</v>
      </c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>
      <c r="A509" s="30" t="s">
        <v>1030</v>
      </c>
      <c r="B509" s="30" t="s">
        <v>1030</v>
      </c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>
      <c r="A510" s="29" t="s">
        <v>1031</v>
      </c>
      <c r="B510" s="29" t="s">
        <v>1032</v>
      </c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>
      <c r="A511" s="30" t="s">
        <v>1033</v>
      </c>
      <c r="B511" s="30" t="s">
        <v>1033</v>
      </c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>
      <c r="A512" s="29" t="s">
        <v>1034</v>
      </c>
      <c r="B512" s="29" t="s">
        <v>1034</v>
      </c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>
      <c r="A513" s="30" t="s">
        <v>1035</v>
      </c>
      <c r="B513" s="30" t="s">
        <v>1035</v>
      </c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>
      <c r="A514" s="29" t="s">
        <v>1036</v>
      </c>
      <c r="B514" s="29" t="s">
        <v>1037</v>
      </c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>
      <c r="A515" s="30" t="s">
        <v>1038</v>
      </c>
      <c r="B515" s="30" t="s">
        <v>1039</v>
      </c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>
      <c r="A516" s="29" t="s">
        <v>1040</v>
      </c>
      <c r="B516" s="29" t="s">
        <v>1041</v>
      </c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>
      <c r="A517" s="30" t="s">
        <v>1042</v>
      </c>
      <c r="B517" s="30" t="s">
        <v>1042</v>
      </c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>
      <c r="A518" s="29" t="s">
        <v>1043</v>
      </c>
      <c r="B518" s="29" t="s">
        <v>1044</v>
      </c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>
      <c r="A519" s="30" t="s">
        <v>1045</v>
      </c>
      <c r="B519" s="30" t="s">
        <v>1044</v>
      </c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>
      <c r="A520" s="29" t="s">
        <v>1046</v>
      </c>
      <c r="B520" s="29" t="s">
        <v>1047</v>
      </c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>
      <c r="A521" s="30" t="s">
        <v>1048</v>
      </c>
      <c r="B521" s="30" t="s">
        <v>971</v>
      </c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>
      <c r="A522" s="29" t="s">
        <v>1049</v>
      </c>
      <c r="B522" s="29" t="s">
        <v>880</v>
      </c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>
      <c r="A523" s="30" t="s">
        <v>1050</v>
      </c>
      <c r="B523" s="30" t="s">
        <v>641</v>
      </c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>
      <c r="A524" s="29" t="s">
        <v>1051</v>
      </c>
      <c r="B524" s="29" t="s">
        <v>956</v>
      </c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>
      <c r="A525" s="30" t="s">
        <v>1052</v>
      </c>
      <c r="B525" s="30" t="s">
        <v>749</v>
      </c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>
      <c r="A526" s="29" t="s">
        <v>1053</v>
      </c>
      <c r="B526" s="29" t="s">
        <v>1054</v>
      </c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>
      <c r="A527" s="30" t="s">
        <v>1055</v>
      </c>
      <c r="B527" s="30" t="s">
        <v>1056</v>
      </c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>
      <c r="A528" s="29" t="s">
        <v>1057</v>
      </c>
      <c r="B528" s="29" t="s">
        <v>1058</v>
      </c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>
      <c r="A529" s="30" t="s">
        <v>1059</v>
      </c>
      <c r="B529" s="30" t="s">
        <v>978</v>
      </c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>
      <c r="A530" s="29" t="s">
        <v>1060</v>
      </c>
      <c r="B530" s="29" t="s">
        <v>986</v>
      </c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>
      <c r="A531" s="30" t="s">
        <v>1061</v>
      </c>
      <c r="B531" s="30" t="s">
        <v>869</v>
      </c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>
      <c r="A532" s="29" t="s">
        <v>1062</v>
      </c>
      <c r="B532" s="29" t="s">
        <v>831</v>
      </c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>
      <c r="A533" s="30" t="s">
        <v>1063</v>
      </c>
      <c r="B533" s="30" t="s">
        <v>708</v>
      </c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>
      <c r="A534" s="29" t="s">
        <v>1064</v>
      </c>
      <c r="B534" s="29" t="s">
        <v>799</v>
      </c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>
      <c r="A535" s="30" t="s">
        <v>1065</v>
      </c>
      <c r="B535" s="30" t="s">
        <v>632</v>
      </c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>
      <c r="A536" s="29" t="s">
        <v>1066</v>
      </c>
      <c r="B536" s="29" t="s">
        <v>1067</v>
      </c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>
      <c r="A537" s="23"/>
      <c r="B537" s="23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>
      <c r="A538" s="23"/>
      <c r="B538" s="23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>
      <c r="A539" s="23"/>
      <c r="B539" s="23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>
      <c r="A540" s="23"/>
      <c r="B540" s="23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>
      <c r="A541" s="23"/>
      <c r="B541" s="23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>
      <c r="A542" s="23"/>
      <c r="B542" s="23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>
      <c r="A543" s="23"/>
      <c r="B543" s="23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>
      <c r="A544" s="23"/>
      <c r="B544" s="23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>
      <c r="A545" s="23"/>
      <c r="B545" s="23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>
      <c r="A546" s="23"/>
      <c r="B546" s="23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>
      <c r="A547" s="23"/>
      <c r="B547" s="23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>
      <c r="A548" s="23"/>
      <c r="B548" s="23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>
      <c r="A549" s="23"/>
      <c r="B549" s="23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>
      <c r="A550" s="23"/>
      <c r="B550" s="23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>
      <c r="A551" s="23"/>
      <c r="B551" s="23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>
      <c r="A552" s="23"/>
      <c r="B552" s="23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23"/>
      <c r="B553" s="23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>
      <c r="A554" s="23"/>
      <c r="B554" s="23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>
      <c r="A555" s="23"/>
      <c r="B555" s="23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>
      <c r="A556" s="23"/>
      <c r="B556" s="23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>
      <c r="A557" s="23"/>
      <c r="B557" s="23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>
      <c r="A558" s="23"/>
      <c r="B558" s="23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>
      <c r="A559" s="23"/>
      <c r="B559" s="23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>
      <c r="A560" s="23"/>
      <c r="B560" s="23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>
      <c r="A561" s="23"/>
      <c r="B561" s="23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>
      <c r="A562" s="23"/>
      <c r="B562" s="23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>
      <c r="A563" s="23"/>
      <c r="B563" s="23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>
      <c r="A564" s="23"/>
      <c r="B564" s="23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>
      <c r="A565" s="23"/>
      <c r="B565" s="23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>
      <c r="A566" s="23"/>
      <c r="B566" s="23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>
      <c r="A567" s="23"/>
      <c r="B567" s="23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>
      <c r="A568" s="23"/>
      <c r="B568" s="23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>
      <c r="A569" s="23"/>
      <c r="B569" s="23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>
      <c r="A570" s="23"/>
      <c r="B570" s="23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>
      <c r="A571" s="23"/>
      <c r="B571" s="23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>
      <c r="A572" s="23"/>
      <c r="B572" s="23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>
      <c r="A573" s="23"/>
      <c r="B573" s="23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>
      <c r="A574" s="23"/>
      <c r="B574" s="23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>
      <c r="A575" s="23"/>
      <c r="B575" s="23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>
      <c r="A576" s="23"/>
      <c r="B576" s="23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>
      <c r="A577" s="23"/>
      <c r="B577" s="23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>
      <c r="A578" s="23"/>
      <c r="B578" s="23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>
      <c r="A579" s="23"/>
      <c r="B579" s="23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>
      <c r="A580" s="23"/>
      <c r="B580" s="23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>
      <c r="A581" s="23"/>
      <c r="B581" s="23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>
      <c r="A582" s="23"/>
      <c r="B582" s="23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>
      <c r="A583" s="23"/>
      <c r="B583" s="23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>
      <c r="A584" s="23"/>
      <c r="B584" s="23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>
      <c r="A585" s="23"/>
      <c r="B585" s="23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>
      <c r="A586" s="23"/>
      <c r="B586" s="23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>
      <c r="A587" s="23"/>
      <c r="B587" s="23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>
      <c r="A588" s="23"/>
      <c r="B588" s="23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>
      <c r="A589" s="23"/>
      <c r="B589" s="23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>
      <c r="A590" s="23"/>
      <c r="B590" s="23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>
      <c r="A591" s="23"/>
      <c r="B591" s="23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>
      <c r="A592" s="23"/>
      <c r="B592" s="23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>
      <c r="A593" s="23"/>
      <c r="B593" s="23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>
      <c r="A594" s="23"/>
      <c r="B594" s="23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>
      <c r="A595" s="23"/>
      <c r="B595" s="23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>
      <c r="A596" s="23"/>
      <c r="B596" s="23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>
      <c r="A597" s="23"/>
      <c r="B597" s="23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>
      <c r="A598" s="23"/>
      <c r="B598" s="23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>
      <c r="A599" s="23"/>
      <c r="B599" s="23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>
      <c r="A600" s="23"/>
      <c r="B600" s="23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>
      <c r="A601" s="23"/>
      <c r="B601" s="23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>
      <c r="A602" s="23"/>
      <c r="B602" s="23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>
      <c r="A603" s="23"/>
      <c r="B603" s="23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>
      <c r="A604" s="23"/>
      <c r="B604" s="23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>
      <c r="A605" s="23"/>
      <c r="B605" s="23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>
      <c r="A606" s="23"/>
      <c r="B606" s="23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>
      <c r="A607" s="23"/>
      <c r="B607" s="23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>
      <c r="A608" s="23"/>
      <c r="B608" s="23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>
      <c r="A609" s="23"/>
      <c r="B609" s="23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>
      <c r="A610" s="23"/>
      <c r="B610" s="23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>
      <c r="A611" s="23"/>
      <c r="B611" s="23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>
      <c r="A612" s="23"/>
      <c r="B612" s="23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>
      <c r="A613" s="23"/>
      <c r="B613" s="23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>
      <c r="A614" s="23"/>
      <c r="B614" s="23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>
      <c r="A615" s="23"/>
      <c r="B615" s="23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>
      <c r="A616" s="23"/>
      <c r="B616" s="23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>
      <c r="A617" s="23"/>
      <c r="B617" s="23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>
      <c r="A618" s="23"/>
      <c r="B618" s="23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>
      <c r="A619" s="23"/>
      <c r="B619" s="23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>
      <c r="A620" s="23"/>
      <c r="B620" s="23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>
      <c r="A621" s="23"/>
      <c r="B621" s="23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>
      <c r="A622" s="23"/>
      <c r="B622" s="23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>
      <c r="A623" s="23"/>
      <c r="B623" s="23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>
      <c r="A624" s="23"/>
      <c r="B624" s="23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>
      <c r="A625" s="23"/>
      <c r="B625" s="23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>
      <c r="A626" s="23"/>
      <c r="B626" s="23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>
      <c r="A627" s="23"/>
      <c r="B627" s="23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>
      <c r="A628" s="23"/>
      <c r="B628" s="23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>
      <c r="A629" s="23"/>
      <c r="B629" s="23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>
      <c r="A630" s="23"/>
      <c r="B630" s="23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>
      <c r="A631" s="23"/>
      <c r="B631" s="23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>
      <c r="A632" s="23"/>
      <c r="B632" s="23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>
      <c r="A633" s="23"/>
      <c r="B633" s="23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>
      <c r="A634" s="23"/>
      <c r="B634" s="23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>
      <c r="A635" s="23"/>
      <c r="B635" s="23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>
      <c r="A636" s="23"/>
      <c r="B636" s="23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>
      <c r="A637" s="23"/>
      <c r="B637" s="23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>
      <c r="A638" s="23"/>
      <c r="B638" s="23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>
      <c r="A639" s="23"/>
      <c r="B639" s="23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>
      <c r="A640" s="23"/>
      <c r="B640" s="23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>
      <c r="A641" s="23"/>
      <c r="B641" s="23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>
      <c r="A642" s="23"/>
      <c r="B642" s="23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>
      <c r="A643" s="23"/>
      <c r="B643" s="23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>
      <c r="A644" s="23"/>
      <c r="B644" s="23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>
      <c r="A645" s="23"/>
      <c r="B645" s="23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>
      <c r="A646" s="23"/>
      <c r="B646" s="23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>
      <c r="A647" s="23"/>
      <c r="B647" s="23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>
      <c r="A648" s="23"/>
      <c r="B648" s="23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>
      <c r="A649" s="23"/>
      <c r="B649" s="23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>
      <c r="A650" s="23"/>
      <c r="B650" s="23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>
      <c r="A651" s="23"/>
      <c r="B651" s="23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>
      <c r="A652" s="23"/>
      <c r="B652" s="23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>
      <c r="A653" s="23"/>
      <c r="B653" s="23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>
      <c r="A654" s="23"/>
      <c r="B654" s="23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>
      <c r="A655" s="23"/>
      <c r="B655" s="23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>
      <c r="A656" s="23"/>
      <c r="B656" s="23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>
      <c r="A657" s="23"/>
      <c r="B657" s="23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>
      <c r="A658" s="23"/>
      <c r="B658" s="23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>
      <c r="A659" s="23"/>
      <c r="B659" s="23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>
      <c r="A660" s="23"/>
      <c r="B660" s="23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>
      <c r="A661" s="23"/>
      <c r="B661" s="23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>
      <c r="A662" s="23"/>
      <c r="B662" s="23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>
      <c r="A663" s="23"/>
      <c r="B663" s="23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>
      <c r="A664" s="23"/>
      <c r="B664" s="23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>
      <c r="A665" s="23"/>
      <c r="B665" s="23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>
      <c r="A666" s="23"/>
      <c r="B666" s="23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>
      <c r="A667" s="23"/>
      <c r="B667" s="23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>
      <c r="A668" s="23"/>
      <c r="B668" s="23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>
      <c r="A669" s="23"/>
      <c r="B669" s="23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>
      <c r="A670" s="23"/>
      <c r="B670" s="23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>
      <c r="A671" s="23"/>
      <c r="B671" s="23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>
      <c r="A672" s="23"/>
      <c r="B672" s="23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>
      <c r="A673" s="23"/>
      <c r="B673" s="23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>
      <c r="A674" s="23"/>
      <c r="B674" s="23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>
      <c r="A675" s="23"/>
      <c r="B675" s="23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>
      <c r="A676" s="23"/>
      <c r="B676" s="23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>
      <c r="A677" s="23"/>
      <c r="B677" s="23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>
      <c r="A678" s="23"/>
      <c r="B678" s="23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>
      <c r="A679" s="23"/>
      <c r="B679" s="23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>
      <c r="A680" s="23"/>
      <c r="B680" s="23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>
      <c r="A681" s="23"/>
      <c r="B681" s="23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>
      <c r="A682" s="23"/>
      <c r="B682" s="23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>
      <c r="A683" s="23"/>
      <c r="B683" s="23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>
      <c r="A684" s="23"/>
      <c r="B684" s="23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>
      <c r="A685" s="23"/>
      <c r="B685" s="23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>
      <c r="A686" s="23"/>
      <c r="B686" s="23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>
      <c r="A687" s="23"/>
      <c r="B687" s="23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>
      <c r="A688" s="23"/>
      <c r="B688" s="23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>
      <c r="A689" s="23"/>
      <c r="B689" s="23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>
      <c r="A690" s="23"/>
      <c r="B690" s="23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>
      <c r="A691" s="23"/>
      <c r="B691" s="23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>
      <c r="A692" s="23"/>
      <c r="B692" s="23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>
      <c r="A693" s="23"/>
      <c r="B693" s="23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>
      <c r="A694" s="23"/>
      <c r="B694" s="23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>
      <c r="A695" s="23"/>
      <c r="B695" s="23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>
      <c r="A696" s="23"/>
      <c r="B696" s="23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>
      <c r="A697" s="23"/>
      <c r="B697" s="23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>
      <c r="A698" s="23"/>
      <c r="B698" s="23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>
      <c r="A699" s="23"/>
      <c r="B699" s="23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>
      <c r="A700" s="23"/>
      <c r="B700" s="23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>
      <c r="A701" s="23"/>
      <c r="B701" s="23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>
      <c r="A702" s="23"/>
      <c r="B702" s="23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>
      <c r="A703" s="23"/>
      <c r="B703" s="23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>
      <c r="A704" s="23"/>
      <c r="B704" s="23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>
      <c r="A705" s="23"/>
      <c r="B705" s="23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>
      <c r="A706" s="23"/>
      <c r="B706" s="23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>
      <c r="A707" s="23"/>
      <c r="B707" s="23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>
      <c r="A708" s="23"/>
      <c r="B708" s="23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>
      <c r="A709" s="23"/>
      <c r="B709" s="23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>
      <c r="A710" s="23"/>
      <c r="B710" s="23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>
      <c r="A711" s="23"/>
      <c r="B711" s="23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>
      <c r="A712" s="23"/>
      <c r="B712" s="23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>
      <c r="A713" s="23"/>
      <c r="B713" s="23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>
      <c r="A714" s="23"/>
      <c r="B714" s="23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>
      <c r="A715" s="23"/>
      <c r="B715" s="23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>
      <c r="A716" s="23"/>
      <c r="B716" s="23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>
      <c r="A717" s="23"/>
      <c r="B717" s="23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>
      <c r="A718" s="23"/>
      <c r="B718" s="23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>
      <c r="A719" s="23"/>
      <c r="B719" s="23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>
      <c r="A720" s="23"/>
      <c r="B720" s="23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>
      <c r="A721" s="23"/>
      <c r="B721" s="23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>
      <c r="A722" s="23"/>
      <c r="B722" s="23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>
      <c r="A723" s="23"/>
      <c r="B723" s="23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>
      <c r="A724" s="23"/>
      <c r="B724" s="23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>
      <c r="A725" s="23"/>
      <c r="B725" s="23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>
      <c r="A726" s="23"/>
      <c r="B726" s="23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>
      <c r="A727" s="23"/>
      <c r="B727" s="23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>
      <c r="A728" s="23"/>
      <c r="B728" s="23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>
      <c r="A729" s="23"/>
      <c r="B729" s="23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>
      <c r="A730" s="23"/>
      <c r="B730" s="23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>
      <c r="A731" s="23"/>
      <c r="B731" s="23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>
      <c r="A732" s="23"/>
      <c r="B732" s="23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>
      <c r="A733" s="23"/>
      <c r="B733" s="23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>
      <c r="A734" s="23"/>
      <c r="B734" s="23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>
      <c r="A735" s="23"/>
      <c r="B735" s="23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>
      <c r="A736" s="23"/>
      <c r="B736" s="23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>
      <c r="A737" s="23"/>
      <c r="B737" s="23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>
      <c r="A738" s="23"/>
      <c r="B738" s="23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>
      <c r="A739" s="23"/>
      <c r="B739" s="23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>
      <c r="A740" s="23"/>
      <c r="B740" s="23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>
      <c r="A741" s="23"/>
      <c r="B741" s="23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>
      <c r="A742" s="23"/>
      <c r="B742" s="23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>
      <c r="A743" s="23"/>
      <c r="B743" s="23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>
      <c r="A744" s="23"/>
      <c r="B744" s="23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>
      <c r="A745" s="23"/>
      <c r="B745" s="23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>
      <c r="A746" s="23"/>
      <c r="B746" s="23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>
      <c r="A747" s="23"/>
      <c r="B747" s="23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>
      <c r="A748" s="23"/>
      <c r="B748" s="23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>
      <c r="A749" s="23"/>
      <c r="B749" s="23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>
      <c r="A750" s="23"/>
      <c r="B750" s="23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>
      <c r="A751" s="23"/>
      <c r="B751" s="23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>
      <c r="A752" s="23"/>
      <c r="B752" s="23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>
      <c r="A753" s="23"/>
      <c r="B753" s="23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>
      <c r="A754" s="23"/>
      <c r="B754" s="23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>
      <c r="A755" s="23"/>
      <c r="B755" s="23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>
      <c r="A756" s="23"/>
      <c r="B756" s="23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>
      <c r="A757" s="23"/>
      <c r="B757" s="23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>
      <c r="A758" s="23"/>
      <c r="B758" s="23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>
      <c r="A759" s="23"/>
      <c r="B759" s="23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>
      <c r="A760" s="23"/>
      <c r="B760" s="23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>
      <c r="A761" s="23"/>
      <c r="B761" s="23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>
      <c r="A762" s="23"/>
      <c r="B762" s="23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>
      <c r="A763" s="23"/>
      <c r="B763" s="23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>
      <c r="A764" s="23"/>
      <c r="B764" s="23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>
      <c r="A765" s="23"/>
      <c r="B765" s="23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>
      <c r="A766" s="23"/>
      <c r="B766" s="23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>
      <c r="A767" s="23"/>
      <c r="B767" s="23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>
      <c r="A768" s="23"/>
      <c r="B768" s="23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>
      <c r="A769" s="23"/>
      <c r="B769" s="23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>
      <c r="A770" s="23"/>
      <c r="B770" s="23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>
      <c r="A771" s="23"/>
      <c r="B771" s="23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>
      <c r="A772" s="23"/>
      <c r="B772" s="23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>
      <c r="A773" s="23"/>
      <c r="B773" s="23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>
      <c r="A774" s="23"/>
      <c r="B774" s="23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>
      <c r="A775" s="23"/>
      <c r="B775" s="23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>
      <c r="A776" s="23"/>
      <c r="B776" s="23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>
      <c r="A777" s="23"/>
      <c r="B777" s="23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>
      <c r="A778" s="23"/>
      <c r="B778" s="23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>
      <c r="A779" s="23"/>
      <c r="B779" s="23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>
      <c r="A780" s="23"/>
      <c r="B780" s="23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>
      <c r="A781" s="23"/>
      <c r="B781" s="23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>
      <c r="A782" s="23"/>
      <c r="B782" s="23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>
      <c r="A783" s="23"/>
      <c r="B783" s="23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>
      <c r="A784" s="23"/>
      <c r="B784" s="23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>
      <c r="A785" s="23"/>
      <c r="B785" s="23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>
      <c r="A786" s="23"/>
      <c r="B786" s="23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>
      <c r="A787" s="23"/>
      <c r="B787" s="23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>
      <c r="A788" s="23"/>
      <c r="B788" s="23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>
      <c r="A789" s="23"/>
      <c r="B789" s="23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>
      <c r="A790" s="23"/>
      <c r="B790" s="23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>
      <c r="A791" s="23"/>
      <c r="B791" s="23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>
      <c r="A792" s="23"/>
      <c r="B792" s="23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>
      <c r="A793" s="23"/>
      <c r="B793" s="23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>
      <c r="A794" s="23"/>
      <c r="B794" s="23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>
      <c r="A795" s="23"/>
      <c r="B795" s="23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>
      <c r="A796" s="23"/>
      <c r="B796" s="23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>
      <c r="A797" s="23"/>
      <c r="B797" s="23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>
      <c r="A798" s="23"/>
      <c r="B798" s="23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>
      <c r="A799" s="23"/>
      <c r="B799" s="23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>
      <c r="A800" s="23"/>
      <c r="B800" s="23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>
      <c r="A801" s="23"/>
      <c r="B801" s="23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>
      <c r="A802" s="23"/>
      <c r="B802" s="23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>
      <c r="A803" s="23"/>
      <c r="B803" s="23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>
      <c r="A804" s="23"/>
      <c r="B804" s="23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>
      <c r="A805" s="23"/>
      <c r="B805" s="23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>
      <c r="A806" s="23"/>
      <c r="B806" s="23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>
      <c r="A807" s="23"/>
      <c r="B807" s="23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>
      <c r="A808" s="23"/>
      <c r="B808" s="23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>
      <c r="A809" s="23"/>
      <c r="B809" s="23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>
      <c r="A810" s="23"/>
      <c r="B810" s="23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>
      <c r="A811" s="23"/>
      <c r="B811" s="23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>
      <c r="A812" s="23"/>
      <c r="B812" s="23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>
      <c r="A813" s="23"/>
      <c r="B813" s="23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>
      <c r="A814" s="23"/>
      <c r="B814" s="23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>
      <c r="A815" s="23"/>
      <c r="B815" s="23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>
      <c r="A816" s="23"/>
      <c r="B816" s="23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>
      <c r="A817" s="23"/>
      <c r="B817" s="23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>
      <c r="A818" s="23"/>
      <c r="B818" s="23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>
      <c r="A819" s="23"/>
      <c r="B819" s="23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>
      <c r="A820" s="23"/>
      <c r="B820" s="23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>
      <c r="A821" s="23"/>
      <c r="B821" s="23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>
      <c r="A822" s="23"/>
      <c r="B822" s="23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>
      <c r="A823" s="23"/>
      <c r="B823" s="23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>
      <c r="A824" s="23"/>
      <c r="B824" s="23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>
      <c r="A825" s="23"/>
      <c r="B825" s="23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>
      <c r="A826" s="23"/>
      <c r="B826" s="23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>
      <c r="A827" s="23"/>
      <c r="B827" s="23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>
      <c r="A828" s="23"/>
      <c r="B828" s="23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>
      <c r="A829" s="23"/>
      <c r="B829" s="23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>
      <c r="A830" s="23"/>
      <c r="B830" s="23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>
      <c r="A831" s="23"/>
      <c r="B831" s="23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>
      <c r="A832" s="23"/>
      <c r="B832" s="23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>
      <c r="A833" s="23"/>
      <c r="B833" s="23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>
      <c r="A834" s="23"/>
      <c r="B834" s="23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>
      <c r="A835" s="23"/>
      <c r="B835" s="23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>
      <c r="A836" s="23"/>
      <c r="B836" s="23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>
      <c r="A837" s="23"/>
      <c r="B837" s="23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>
      <c r="A838" s="23"/>
      <c r="B838" s="23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>
      <c r="A839" s="23"/>
      <c r="B839" s="23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>
      <c r="A840" s="23"/>
      <c r="B840" s="23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>
      <c r="A841" s="23"/>
      <c r="B841" s="23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>
      <c r="A842" s="23"/>
      <c r="B842" s="23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>
      <c r="A843" s="23"/>
      <c r="B843" s="23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>
      <c r="A844" s="23"/>
      <c r="B844" s="23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>
      <c r="A845" s="23"/>
      <c r="B845" s="23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>
      <c r="A846" s="23"/>
      <c r="B846" s="23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>
      <c r="A847" s="23"/>
      <c r="B847" s="23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>
      <c r="A848" s="23"/>
      <c r="B848" s="23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>
      <c r="A849" s="23"/>
      <c r="B849" s="23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>
      <c r="A850" s="23"/>
      <c r="B850" s="23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>
      <c r="A851" s="23"/>
      <c r="B851" s="23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>
      <c r="A852" s="23"/>
      <c r="B852" s="23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>
      <c r="A853" s="23"/>
      <c r="B853" s="23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>
      <c r="A854" s="23"/>
      <c r="B854" s="23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>
      <c r="A855" s="23"/>
      <c r="B855" s="23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>
      <c r="A856" s="23"/>
      <c r="B856" s="23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>
      <c r="A857" s="23"/>
      <c r="B857" s="23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>
      <c r="A858" s="23"/>
      <c r="B858" s="23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>
      <c r="A859" s="23"/>
      <c r="B859" s="23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>
      <c r="A860" s="23"/>
      <c r="B860" s="23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>
      <c r="A861" s="23"/>
      <c r="B861" s="23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>
      <c r="A862" s="23"/>
      <c r="B862" s="23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>
      <c r="A863" s="23"/>
      <c r="B863" s="23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>
      <c r="A864" s="23"/>
      <c r="B864" s="23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>
      <c r="A865" s="23"/>
      <c r="B865" s="23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>
      <c r="A866" s="23"/>
      <c r="B866" s="23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>
      <c r="A867" s="23"/>
      <c r="B867" s="23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>
      <c r="A868" s="23"/>
      <c r="B868" s="23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>
      <c r="A869" s="23"/>
      <c r="B869" s="23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>
      <c r="A870" s="23"/>
      <c r="B870" s="23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>
      <c r="A871" s="23"/>
      <c r="B871" s="23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>
      <c r="A872" s="23"/>
      <c r="B872" s="23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>
      <c r="A873" s="23"/>
      <c r="B873" s="23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>
      <c r="A874" s="23"/>
      <c r="B874" s="23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>
      <c r="A875" s="23"/>
      <c r="B875" s="23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>
      <c r="A876" s="23"/>
      <c r="B876" s="23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>
      <c r="A877" s="23"/>
      <c r="B877" s="23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>
      <c r="A878" s="23"/>
      <c r="B878" s="23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>
      <c r="A879" s="23"/>
      <c r="B879" s="23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>
      <c r="A880" s="23"/>
      <c r="B880" s="23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>
      <c r="A881" s="23"/>
      <c r="B881" s="23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>
      <c r="A882" s="23"/>
      <c r="B882" s="23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>
      <c r="A883" s="23"/>
      <c r="B883" s="23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>
      <c r="A884" s="23"/>
      <c r="B884" s="23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>
      <c r="A885" s="23"/>
      <c r="B885" s="23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>
      <c r="A886" s="23"/>
      <c r="B886" s="23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>
      <c r="A887" s="23"/>
      <c r="B887" s="23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>
      <c r="A888" s="23"/>
      <c r="B888" s="23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>
      <c r="A889" s="23"/>
      <c r="B889" s="23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>
      <c r="A890" s="23"/>
      <c r="B890" s="23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>
      <c r="A891" s="23"/>
      <c r="B891" s="23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>
      <c r="A892" s="23"/>
      <c r="B892" s="23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>
      <c r="A893" s="23"/>
      <c r="B893" s="23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>
      <c r="A894" s="23"/>
      <c r="B894" s="23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>
      <c r="A895" s="23"/>
      <c r="B895" s="23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>
      <c r="A896" s="23"/>
      <c r="B896" s="23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>
      <c r="A897" s="23"/>
      <c r="B897" s="23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>
      <c r="A898" s="23"/>
      <c r="B898" s="23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>
      <c r="A899" s="23"/>
      <c r="B899" s="23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>
      <c r="A900" s="23"/>
      <c r="B900" s="23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>
      <c r="A901" s="23"/>
      <c r="B901" s="23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>
      <c r="A902" s="23"/>
      <c r="B902" s="23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>
      <c r="A903" s="23"/>
      <c r="B903" s="23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>
      <c r="A904" s="23"/>
      <c r="B904" s="23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>
      <c r="A905" s="23"/>
      <c r="B905" s="23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>
      <c r="A906" s="23"/>
      <c r="B906" s="23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>
      <c r="A907" s="23"/>
      <c r="B907" s="23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>
      <c r="A908" s="23"/>
      <c r="B908" s="23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>
      <c r="A909" s="23"/>
      <c r="B909" s="23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>
      <c r="A910" s="23"/>
      <c r="B910" s="23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>
      <c r="A911" s="23"/>
      <c r="B911" s="23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>
      <c r="A912" s="23"/>
      <c r="B912" s="23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>
      <c r="A913" s="23"/>
      <c r="B913" s="23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>
      <c r="A914" s="23"/>
      <c r="B914" s="23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>
      <c r="A915" s="23"/>
      <c r="B915" s="23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>
      <c r="A916" s="23"/>
      <c r="B916" s="23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>
      <c r="A917" s="23"/>
      <c r="B917" s="23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>
      <c r="A918" s="23"/>
      <c r="B918" s="23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>
      <c r="A919" s="23"/>
      <c r="B919" s="23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>
      <c r="A920" s="23"/>
      <c r="B920" s="23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>
      <c r="A921" s="23"/>
      <c r="B921" s="23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>
      <c r="A922" s="23"/>
      <c r="B922" s="23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>
      <c r="A923" s="23"/>
      <c r="B923" s="23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>
      <c r="A924" s="23"/>
      <c r="B924" s="23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>
      <c r="A925" s="23"/>
      <c r="B925" s="23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>
      <c r="A926" s="23"/>
      <c r="B926" s="23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>
      <c r="A927" s="23"/>
      <c r="B927" s="23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>
      <c r="A928" s="23"/>
      <c r="B928" s="23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>
      <c r="A929" s="23"/>
      <c r="B929" s="23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>
      <c r="A930" s="23"/>
      <c r="B930" s="23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>
      <c r="A931" s="23"/>
      <c r="B931" s="23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>
      <c r="A932" s="23"/>
      <c r="B932" s="23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>
      <c r="A933" s="23"/>
      <c r="B933" s="23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>
      <c r="A934" s="23"/>
      <c r="B934" s="23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>
      <c r="A935" s="23"/>
      <c r="B935" s="23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>
      <c r="A936" s="23"/>
      <c r="B936" s="23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>
      <c r="A937" s="23"/>
      <c r="B937" s="23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>
      <c r="A938" s="23"/>
      <c r="B938" s="23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>
      <c r="A939" s="23"/>
      <c r="B939" s="23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>
      <c r="A940" s="23"/>
      <c r="B940" s="23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>
      <c r="A941" s="23"/>
      <c r="B941" s="23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>
      <c r="A942" s="23"/>
      <c r="B942" s="23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>
      <c r="A943" s="23"/>
      <c r="B943" s="23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>
      <c r="A944" s="23"/>
      <c r="B944" s="23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>
      <c r="A945" s="23"/>
      <c r="B945" s="23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>
      <c r="A946" s="23"/>
      <c r="B946" s="23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>
      <c r="A947" s="23"/>
      <c r="B947" s="23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>
      <c r="A948" s="23"/>
      <c r="B948" s="23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>
      <c r="A949" s="23"/>
      <c r="B949" s="23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>
      <c r="A950" s="23"/>
      <c r="B950" s="23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>
      <c r="A951" s="23"/>
      <c r="B951" s="23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>
      <c r="A952" s="23"/>
      <c r="B952" s="23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>
      <c r="A953" s="23"/>
      <c r="B953" s="23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>
      <c r="A954" s="23"/>
      <c r="B954" s="23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>
      <c r="A955" s="23"/>
      <c r="B955" s="23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>
      <c r="A956" s="23"/>
      <c r="B956" s="23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>
      <c r="A957" s="23"/>
      <c r="B957" s="23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>
      <c r="A958" s="23"/>
      <c r="B958" s="23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>
      <c r="A959" s="23"/>
      <c r="B959" s="23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>
      <c r="A960" s="23"/>
      <c r="B960" s="23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>
      <c r="A961" s="23"/>
      <c r="B961" s="23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>
      <c r="A962" s="23"/>
      <c r="B962" s="23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>
      <c r="A963" s="23"/>
      <c r="B963" s="23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>
      <c r="A964" s="23"/>
      <c r="B964" s="23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>
      <c r="A965" s="23"/>
      <c r="B965" s="23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>
      <c r="A966" s="23"/>
      <c r="B966" s="23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>
      <c r="A967" s="23"/>
      <c r="B967" s="23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>
      <c r="A968" s="23"/>
      <c r="B968" s="23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>
      <c r="A969" s="23"/>
      <c r="B969" s="23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>
      <c r="A970" s="23"/>
      <c r="B970" s="23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>
      <c r="A971" s="23"/>
      <c r="B971" s="23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>
      <c r="A972" s="23"/>
      <c r="B972" s="23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>
      <c r="A973" s="23"/>
      <c r="B973" s="23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>
      <c r="A974" s="23"/>
      <c r="B974" s="23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>
      <c r="A975" s="23"/>
      <c r="B975" s="23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>
      <c r="A976" s="23"/>
      <c r="B976" s="23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>
      <c r="A977" s="23"/>
      <c r="B977" s="23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>
      <c r="A978" s="23"/>
      <c r="B978" s="23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>
      <c r="A979" s="23"/>
      <c r="B979" s="23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>
      <c r="A980" s="23"/>
      <c r="B980" s="23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>
      <c r="A981" s="23"/>
      <c r="B981" s="23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>
      <c r="A982" s="23"/>
      <c r="B982" s="23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>
      <c r="A983" s="23"/>
      <c r="B983" s="23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>
      <c r="A984" s="23"/>
      <c r="B984" s="23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>
      <c r="A985" s="23"/>
      <c r="B985" s="23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>
      <c r="A986" s="23"/>
      <c r="B986" s="23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>
      <c r="A987" s="23"/>
      <c r="B987" s="23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>
      <c r="A988" s="23"/>
      <c r="B988" s="23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>
      <c r="A989" s="23"/>
      <c r="B989" s="23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>
      <c r="A990" s="23"/>
      <c r="B990" s="23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>
      <c r="A991" s="23"/>
      <c r="B991" s="23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>
      <c r="A992" s="23"/>
      <c r="B992" s="23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>
      <c r="A993" s="23"/>
      <c r="B993" s="23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>
      <c r="A994" s="23"/>
      <c r="B994" s="23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>
      <c r="A995" s="23"/>
      <c r="B995" s="23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>
      <c r="A996" s="23"/>
      <c r="B996" s="23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>
      <c r="A997" s="23"/>
      <c r="B997" s="23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>
      <c r="A998" s="23"/>
      <c r="B998" s="23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>
      <c r="A999" s="23"/>
      <c r="B999" s="23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>
      <c r="A1000" s="23"/>
      <c r="B1000" s="23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Principal</vt:lpstr>
      <vt:lpstr>ChatGPT</vt:lpstr>
      <vt:lpstr>Total_de_acoes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Rodrigues</cp:lastModifiedBy>
  <dcterms:modified xsi:type="dcterms:W3CDTF">2024-04-02T21:43:37Z</dcterms:modified>
</cp:coreProperties>
</file>