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yudmiladevlysh/Documents/Module 1 Challenge/Starter_Code/"/>
    </mc:Choice>
  </mc:AlternateContent>
  <xr:revisionPtr revIDLastSave="0" documentId="13_ncr:1_{02739D32-5D0C-1A43-855C-9D6ED8C8A460}" xr6:coauthVersionLast="47" xr6:coauthVersionMax="47" xr10:uidLastSave="{00000000-0000-0000-0000-000000000000}"/>
  <bookViews>
    <workbookView xWindow="0" yWindow="920" windowWidth="34200" windowHeight="18500" activeTab="3" xr2:uid="{00000000-000D-0000-FFFF-FFFF00000000}"/>
  </bookViews>
  <sheets>
    <sheet name="Crowdfunding" sheetId="1" r:id="rId1"/>
    <sheet name="Pivot Table 3" sheetId="15" r:id="rId2"/>
    <sheet name="Goal Analysis" sheetId="16" r:id="rId3"/>
    <sheet name="Statistical Analysis" sheetId="17" r:id="rId4"/>
  </sheets>
  <definedNames>
    <definedName name="_xlnm._FilterDatabase" localSheetId="0" hidden="1">Crowdfunding!$A$1:$T$1001</definedName>
    <definedName name="_xlchart.v1.0" hidden="1">'Statistical Analysis'!$A$3:$A$567</definedName>
    <definedName name="_xlchart.v1.1" hidden="1">'Statistical Analysis'!$B$2</definedName>
    <definedName name="_xlchart.v1.2" hidden="1">'Statistical Analysis'!$B$3:$B$567</definedName>
    <definedName name="goal">Crowdfunding!$D:$D</definedName>
    <definedName name="outcome">Crowdfunding!$G:$G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7" l="1"/>
  <c r="H4" i="17"/>
  <c r="K8" i="17"/>
  <c r="H8" i="17"/>
  <c r="H7" i="17"/>
  <c r="K7" i="17"/>
  <c r="K3" i="17"/>
  <c r="H3" i="17"/>
  <c r="K6" i="17"/>
  <c r="K5" i="17"/>
  <c r="H6" i="17"/>
  <c r="H5" i="17"/>
  <c r="H2" i="16"/>
  <c r="D13" i="16"/>
  <c r="C13" i="16"/>
  <c r="B13" i="16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6" i="16"/>
  <c r="C6" i="16"/>
  <c r="B6" i="16"/>
  <c r="D5" i="16"/>
  <c r="C5" i="16"/>
  <c r="B5" i="16"/>
  <c r="D4" i="16"/>
  <c r="C4" i="16"/>
  <c r="B4" i="16"/>
  <c r="D3" i="16"/>
  <c r="C3" i="16"/>
  <c r="B3" i="16"/>
  <c r="D7" i="16"/>
  <c r="C7" i="16"/>
  <c r="B7" i="16"/>
  <c r="B2" i="16"/>
  <c r="D2" i="16"/>
  <c r="C2" i="16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3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7" i="16" l="1"/>
  <c r="G7" i="16" s="1"/>
  <c r="E6" i="16"/>
  <c r="E5" i="16"/>
  <c r="F5" i="16" s="1"/>
  <c r="E9" i="16"/>
  <c r="F9" i="16" s="1"/>
  <c r="E11" i="16"/>
  <c r="F11" i="16" s="1"/>
  <c r="E13" i="16"/>
  <c r="G13" i="16" s="1"/>
  <c r="E10" i="16"/>
  <c r="F10" i="16" s="1"/>
  <c r="E8" i="16"/>
  <c r="F8" i="16" s="1"/>
  <c r="F7" i="16"/>
  <c r="G6" i="16"/>
  <c r="H6" i="16"/>
  <c r="F6" i="16"/>
  <c r="E2" i="16"/>
  <c r="H7" i="16"/>
  <c r="E12" i="16"/>
  <c r="F12" i="16" s="1"/>
  <c r="E4" i="16"/>
  <c r="E3" i="16"/>
  <c r="G2" i="16" l="1"/>
  <c r="G11" i="16"/>
  <c r="G5" i="16"/>
  <c r="H5" i="16"/>
  <c r="F13" i="16"/>
  <c r="H11" i="16"/>
  <c r="G10" i="16"/>
  <c r="H10" i="16"/>
  <c r="G9" i="16"/>
  <c r="H9" i="16"/>
  <c r="G8" i="16"/>
  <c r="H8" i="16"/>
  <c r="H13" i="16"/>
  <c r="F2" i="16"/>
  <c r="G4" i="16"/>
  <c r="H4" i="16"/>
  <c r="G12" i="16"/>
  <c r="H12" i="16"/>
  <c r="F4" i="16"/>
  <c r="G3" i="16"/>
  <c r="H3" i="16"/>
  <c r="F3" i="16"/>
</calcChain>
</file>

<file path=xl/sharedStrings.xml><?xml version="1.0" encoding="utf-8"?>
<sst xmlns="http://schemas.openxmlformats.org/spreadsheetml/2006/main" count="9012" uniqueCount="2116">
  <si>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</si>
  <si>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</si>
  <si>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</si>
  <si>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</si>
  <si>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</si>
  <si>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</si>
  <si>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</si>
  <si>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</si>
  <si>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</si>
  <si>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</si>
  <si>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</si>
  <si>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</si>
  <si>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</si>
  <si>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</si>
  <si>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</si>
  <si>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</si>
  <si>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</si>
  <si>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</si>
  <si>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</si>
  <si>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</si>
  <si>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</si>
  <si>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</si>
  <si>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</si>
  <si>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</si>
  <si>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</si>
  <si>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</si>
  <si>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</si>
  <si>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</si>
  <si>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</si>
  <si>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</si>
  <si>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</si>
  <si>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</si>
  <si>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</si>
  <si>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</si>
  <si>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</si>
  <si>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</si>
  <si>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</si>
  <si>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</si>
  <si>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</si>
  <si>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</si>
  <si>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</si>
  <si>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</si>
  <si>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</si>
  <si>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</si>
  <si>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</si>
  <si>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</si>
  <si>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</si>
  <si>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</si>
  <si>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</si>
  <si>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</si>
  <si>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</si>
  <si>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</si>
  <si>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</si>
  <si>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</si>
  <si>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</si>
  <si>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</si>
  <si>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</si>
  <si>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</si>
  <si>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</si>
  <si>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</si>
  <si>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</si>
  <si>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</si>
  <si>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</si>
  <si>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</si>
  <si>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</si>
  <si>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</si>
  <si>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</si>
  <si>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</si>
  <si>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</si>
  <si>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</si>
  <si>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</si>
  <si>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</si>
  <si>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</si>
  <si>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</si>
  <si>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</si>
  <si>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</si>
  <si>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</si>
  <si>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</si>
  <si>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</si>
  <si>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</si>
  <si>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</si>
  <si>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</si>
  <si>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</si>
  <si>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</si>
  <si>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</si>
  <si>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</si>
  <si>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</si>
  <si>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</si>
  <si>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</si>
  <si>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</si>
  <si>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</si>
  <si>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</si>
  <si>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</si>
  <si>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</si>
  <si>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</si>
  <si>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</si>
  <si>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</si>
  <si>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</si>
  <si>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</si>
  <si>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</si>
  <si>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</si>
  <si>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</si>
  <si>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</si>
  <si>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</si>
  <si>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</si>
  <si>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</si>
  <si>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</si>
  <si>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</si>
  <si>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</si>
  <si>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</si>
  <si>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</si>
  <si>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</si>
  <si>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</si>
  <si>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</si>
  <si>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</si>
  <si>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</si>
  <si>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</si>
  <si>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</si>
  <si>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</si>
  <si>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</si>
  <si>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</si>
  <si>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</si>
  <si>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</si>
  <si>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</si>
  <si>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</si>
  <si>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</si>
  <si>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</si>
  <si>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</si>
  <si>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</si>
  <si>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</si>
  <si>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</si>
  <si>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</si>
  <si>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</si>
  <si>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</si>
  <si>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</si>
  <si>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</si>
  <si>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</si>
  <si>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</si>
  <si>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</si>
  <si>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</si>
  <si>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</si>
  <si>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</si>
  <si>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</si>
  <si>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</si>
  <si>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</si>
  <si>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</si>
  <si>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</si>
  <si>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</si>
  <si>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</si>
  <si>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</si>
  <si>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</si>
  <si>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</si>
  <si>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</si>
  <si>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</si>
  <si>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</si>
  <si>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</si>
  <si>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</si>
  <si>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</si>
  <si>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</si>
  <si>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</si>
  <si>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</si>
  <si>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</si>
  <si>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</si>
  <si>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</si>
  <si>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</si>
  <si>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</si>
  <si>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</si>
  <si>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</si>
  <si>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</si>
  <si>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</si>
  <si>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</si>
  <si>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</si>
  <si>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</si>
  <si>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</si>
  <si>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</si>
  <si>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</si>
  <si>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</si>
  <si>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</si>
  <si>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</si>
  <si>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</si>
  <si>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</si>
  <si>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</si>
  <si>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</si>
  <si>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</si>
  <si>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</si>
  <si>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</si>
  <si>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</si>
  <si>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</si>
  <si>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</si>
  <si>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</si>
  <si>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</si>
  <si>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</si>
  <si>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</si>
  <si>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</si>
  <si>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</si>
  <si>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</si>
  <si>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</si>
  <si>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</si>
  <si>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</si>
  <si>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</si>
  <si>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</si>
  <si>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</si>
  <si>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</si>
  <si>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</si>
  <si>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</si>
  <si>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</si>
  <si>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</si>
  <si>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</si>
  <si>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</si>
  <si>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</si>
  <si>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</si>
  <si>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</si>
  <si>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</si>
  <si>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</si>
  <si>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</si>
  <si>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</si>
  <si>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</si>
  <si>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</si>
  <si>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</si>
  <si>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</si>
  <si>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</si>
  <si>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</si>
  <si>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</si>
  <si>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</si>
  <si>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</si>
  <si>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</si>
  <si>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</si>
  <si>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</si>
  <si>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</si>
  <si>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</si>
  <si>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</si>
  <si>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</si>
  <si>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</si>
  <si>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</si>
  <si>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</si>
  <si>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</si>
  <si>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</si>
  <si>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</si>
  <si>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</si>
  <si>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</si>
  <si>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</si>
  <si>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</si>
  <si>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</si>
  <si>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</si>
  <si>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</si>
  <si>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</si>
  <si>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</si>
  <si>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</si>
  <si>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</si>
  <si>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</si>
  <si>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</si>
  <si>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</si>
  <si>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</si>
  <si>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</si>
  <si>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</si>
  <si>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</si>
  <si>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</si>
  <si>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</si>
  <si>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</si>
  <si>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</si>
  <si>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</si>
  <si>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</si>
  <si>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</si>
  <si>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</si>
  <si>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</si>
  <si>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</si>
  <si>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</si>
  <si>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</si>
  <si>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</si>
  <si>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</si>
  <si>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</si>
  <si>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</si>
  <si>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</si>
  <si>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</si>
  <si>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</si>
  <si>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</si>
  <si>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</si>
  <si>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</si>
  <si>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</si>
  <si>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</si>
  <si>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</si>
  <si>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</si>
  <si>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</si>
  <si>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</si>
  <si>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</si>
  <si>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</si>
  <si>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</si>
  <si>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</si>
  <si>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</si>
  <si>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</si>
  <si>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</si>
  <si>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</si>
  <si>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</si>
  <si>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</si>
  <si>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</si>
  <si>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</si>
  <si>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</si>
  <si>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</si>
  <si>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</si>
  <si>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</si>
  <si>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</si>
  <si>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</si>
  <si>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</si>
  <si>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</si>
  <si>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</si>
  <si>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</si>
  <si>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</si>
  <si>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</si>
  <si>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</si>
  <si>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</si>
  <si>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</si>
  <si>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</si>
  <si>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</si>
  <si>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</si>
  <si>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</si>
  <si>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</si>
  <si>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</si>
  <si>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</si>
  <si>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</si>
  <si>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</si>
  <si>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</si>
  <si>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</si>
  <si>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</si>
  <si>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</si>
  <si>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</si>
  <si>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</si>
  <si>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</si>
  <si>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</si>
  <si>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</si>
  <si>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</si>
  <si>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</si>
  <si>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</si>
  <si>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</si>
  <si>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</si>
  <si>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</si>
  <si>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</si>
  <si>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</si>
  <si>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</si>
  <si>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</si>
  <si>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</si>
  <si>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</si>
  <si>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</si>
  <si>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</si>
  <si>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</si>
  <si>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</si>
  <si>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</si>
  <si>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</si>
  <si>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</si>
  <si>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</si>
  <si>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</si>
  <si>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</si>
  <si>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</si>
  <si>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</si>
  <si>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</si>
  <si>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</si>
  <si>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</si>
  <si>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</si>
  <si>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</si>
  <si>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</si>
  <si>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</si>
  <si>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</si>
  <si>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</si>
  <si>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</si>
  <si>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</si>
  <si>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</si>
  <si>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</si>
  <si>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</si>
  <si>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</si>
  <si>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</si>
  <si>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</si>
  <si>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</si>
  <si>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</si>
  <si>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</si>
  <si>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</si>
  <si>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</si>
  <si>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</si>
  <si>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</si>
  <si>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</si>
  <si>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</si>
  <si>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</si>
  <si>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</si>
  <si>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</si>
  <si>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</si>
  <si>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</si>
  <si>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</si>
  <si>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</si>
  <si>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</si>
  <si>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</si>
  <si>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</si>
  <si>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</si>
  <si>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</si>
  <si>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</si>
  <si>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</si>
  <si>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</si>
  <si>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</si>
  <si>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</si>
  <si>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</si>
  <si>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</si>
  <si>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</si>
  <si>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</si>
  <si>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</si>
  <si>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</si>
  <si>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</si>
  <si>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</si>
  <si>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</si>
  <si>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</si>
  <si>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</si>
  <si>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</si>
  <si>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</si>
  <si>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</si>
  <si>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</si>
  <si>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</si>
  <si>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</si>
  <si>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</si>
  <si>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</si>
  <si>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</si>
  <si>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</si>
  <si>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</si>
  <si>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</si>
  <si>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</si>
  <si>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</si>
  <si>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</si>
  <si>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</si>
  <si>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</si>
  <si>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</si>
  <si>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</si>
  <si>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</si>
  <si>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</si>
  <si>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</si>
  <si>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</si>
  <si>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</si>
  <si>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</si>
  <si>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</si>
  <si>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</si>
  <si>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</si>
  <si>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</si>
  <si>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</si>
  <si>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</si>
  <si>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</si>
  <si>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</si>
  <si>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</si>
  <si>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</si>
  <si>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</si>
  <si>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</si>
  <si>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</si>
  <si>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</si>
  <si>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</si>
  <si>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</si>
  <si>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</si>
  <si>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</si>
  <si>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</si>
  <si>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</si>
  <si>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</si>
  <si>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</si>
  <si>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</si>
  <si>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</si>
  <si>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</si>
  <si>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</si>
  <si>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</si>
  <si>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</si>
  <si>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</si>
  <si>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</si>
  <si>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</si>
  <si>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</si>
  <si>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</si>
  <si>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</si>
  <si>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</si>
  <si>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</si>
  <si>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</si>
  <si>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</si>
  <si>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</si>
  <si>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</si>
  <si>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</si>
  <si>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</si>
  <si>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</si>
  <si>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</si>
  <si>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</si>
  <si>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</si>
  <si>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</si>
  <si>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</si>
  <si>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</si>
  <si>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</si>
  <si>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</si>
  <si>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</si>
  <si>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</si>
  <si>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</si>
  <si>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</si>
  <si>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</si>
  <si>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</si>
  <si>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</si>
  <si>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</si>
  <si>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</si>
  <si>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</si>
  <si>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</si>
  <si>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</si>
  <si>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</si>
  <si>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</si>
  <si>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</si>
  <si>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</si>
  <si>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</si>
  <si>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</si>
  <si>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</si>
  <si>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</si>
  <si>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</si>
  <si>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</si>
  <si>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</si>
  <si>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</si>
  <si>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</si>
  <si>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</si>
  <si>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</si>
  <si>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</si>
  <si>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</si>
  <si>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</si>
  <si>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</si>
  <si>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</si>
  <si>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</si>
  <si>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</si>
  <si>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</si>
  <si>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</si>
  <si>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</si>
  <si>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</si>
  <si>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</si>
  <si>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</si>
  <si>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</si>
  <si>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</si>
  <si>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</si>
  <si>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</si>
  <si>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</si>
  <si>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</si>
  <si>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</si>
  <si>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</si>
  <si>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</si>
  <si>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</si>
  <si>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</si>
  <si>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</si>
  <si>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</si>
  <si>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</si>
  <si>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</si>
  <si>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</si>
  <si>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</si>
  <si>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</si>
  <si>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</si>
  <si>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</si>
  <si>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</si>
  <si>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</si>
  <si>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</si>
  <si>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</si>
  <si>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</si>
  <si>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</si>
  <si>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</si>
  <si>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</si>
  <si>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</si>
  <si>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</si>
  <si>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</si>
  <si>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</si>
  <si>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</si>
  <si>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</si>
  <si>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</si>
  <si>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</si>
  <si>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</si>
  <si>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</si>
  <si>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</si>
  <si>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</si>
  <si>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</si>
  <si>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</si>
  <si>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</si>
  <si>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</si>
  <si>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</si>
  <si>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</si>
  <si>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</si>
  <si>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</si>
  <si>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</si>
  <si>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</si>
  <si>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</si>
  <si>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</si>
  <si>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</si>
  <si>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</si>
  <si>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</si>
  <si>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</si>
  <si>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</si>
  <si>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</si>
  <si>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</si>
  <si>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</si>
  <si>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</si>
  <si>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</si>
  <si>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</si>
  <si>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</si>
  <si>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</si>
  <si>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</si>
  <si>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</si>
  <si>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</si>
  <si>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</si>
  <si>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</si>
  <si>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</si>
  <si>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</si>
  <si>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</si>
  <si>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</si>
  <si>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</si>
  <si>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</si>
  <si>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</si>
  <si>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</si>
  <si>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</si>
  <si>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</si>
  <si>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</si>
  <si>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</si>
  <si>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</si>
  <si>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</si>
  <si>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</si>
  <si>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</si>
  <si>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</si>
  <si>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</si>
  <si>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</si>
  <si>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</si>
  <si>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</si>
  <si>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</si>
  <si>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</si>
  <si>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</si>
  <si>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</si>
  <si>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</si>
  <si>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</si>
  <si>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</si>
  <si>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</si>
  <si>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</si>
  <si>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</si>
  <si>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</si>
  <si>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</si>
  <si>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</si>
  <si>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</si>
  <si>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</si>
  <si>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</si>
  <si>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</si>
  <si>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</si>
  <si>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</si>
  <si>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</si>
  <si>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</si>
  <si>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</si>
  <si>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</si>
  <si>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</si>
  <si>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</si>
  <si>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</si>
  <si>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</si>
  <si>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</si>
  <si>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</si>
  <si>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</si>
  <si>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</si>
  <si>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</si>
  <si>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</si>
  <si>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</si>
  <si>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</si>
  <si>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</si>
  <si>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</si>
  <si>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</si>
  <si>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</si>
  <si>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</si>
  <si>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</si>
  <si>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</si>
  <si>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</si>
  <si>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</si>
  <si>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</si>
  <si>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</si>
  <si>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</si>
  <si>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</si>
  <si>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</si>
  <si>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</si>
  <si>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</si>
  <si>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</si>
  <si>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</si>
  <si>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</si>
  <si>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</si>
  <si>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</si>
  <si>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</si>
  <si>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</si>
  <si>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</si>
  <si>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</si>
  <si>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</si>
  <si>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</si>
  <si>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</si>
  <si>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</si>
  <si>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</si>
  <si>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</si>
  <si>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</si>
  <si>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</si>
  <si>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</si>
  <si>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</si>
  <si>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</si>
  <si>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</si>
  <si>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</si>
  <si>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</si>
  <si>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</si>
  <si>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</si>
  <si>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</si>
  <si>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</si>
  <si>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</si>
  <si>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</si>
  <si>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</si>
  <si>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</si>
  <si>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</si>
  <si>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</si>
  <si>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</si>
  <si>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</si>
  <si>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</si>
  <si>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</si>
  <si>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</si>
  <si>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</si>
  <si>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</si>
  <si>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</si>
  <si>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</si>
  <si>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</si>
  <si>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</si>
  <si>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</si>
  <si>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</si>
  <si>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</si>
  <si>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</si>
  <si>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</si>
  <si>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</si>
  <si>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</si>
  <si>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</si>
  <si>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</si>
  <si>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</si>
  <si>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</si>
  <si>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</si>
  <si>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</si>
  <si>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</si>
  <si>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</si>
  <si>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</si>
  <si>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</si>
  <si>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</si>
  <si>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</si>
  <si>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</si>
  <si>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</si>
  <si>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</si>
  <si>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</si>
  <si>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</si>
  <si>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</si>
  <si>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</si>
  <si>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</si>
  <si>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</si>
  <si>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</si>
  <si>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</si>
  <si>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</si>
  <si>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</si>
  <si>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</si>
  <si>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</si>
  <si>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</si>
  <si>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</si>
  <si>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</si>
  <si>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</si>
  <si>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</si>
  <si>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</si>
  <si>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</si>
  <si>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</si>
  <si>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</si>
  <si>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</si>
  <si>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</si>
  <si>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</si>
  <si>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</si>
  <si>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</si>
  <si>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</si>
  <si>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</si>
  <si>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</si>
  <si>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</si>
  <si>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</si>
  <si>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</si>
  <si>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</si>
  <si>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</si>
  <si>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</si>
  <si>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</si>
  <si>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</si>
  <si>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</si>
  <si>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</si>
  <si>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</si>
  <si>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</si>
  <si>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</si>
  <si>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</si>
  <si>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</si>
  <si>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</si>
  <si>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</si>
  <si>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</si>
  <si>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</si>
  <si>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</si>
  <si>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</si>
  <si>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</si>
  <si>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</si>
  <si>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</si>
  <si>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</si>
  <si>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</si>
  <si>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</si>
  <si>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</si>
  <si>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</si>
  <si>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</si>
  <si>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</si>
  <si>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</si>
  <si>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</si>
  <si>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</si>
  <si>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</si>
  <si>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</si>
  <si>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</si>
  <si>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</si>
  <si>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</si>
  <si>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</si>
  <si>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</si>
  <si>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</si>
  <si>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</si>
  <si>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</si>
  <si>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</si>
  <si>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</si>
  <si>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</si>
  <si>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</si>
  <si>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</si>
  <si>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</si>
  <si>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</si>
  <si>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</si>
  <si>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</si>
  <si>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</si>
  <si>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</si>
  <si>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</si>
  <si>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</si>
  <si>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</si>
  <si>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</si>
  <si>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</si>
  <si>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</si>
  <si>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</si>
  <si>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</si>
  <si>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</si>
  <si>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</si>
  <si>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</si>
  <si>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</si>
  <si>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</si>
  <si>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</si>
  <si>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</si>
  <si>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</si>
  <si>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</si>
  <si>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</si>
  <si>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</si>
  <si>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</si>
  <si>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</si>
  <si>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</si>
  <si>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</si>
  <si>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</si>
  <si>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</si>
  <si>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</si>
  <si>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</si>
  <si>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</si>
  <si>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</si>
  <si>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</si>
  <si>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</si>
  <si>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</si>
  <si>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</si>
  <si>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</si>
  <si>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</si>
  <si>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</si>
  <si>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</si>
  <si>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</si>
  <si>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</si>
  <si>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</si>
  <si>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</si>
  <si>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</si>
  <si>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</si>
  <si>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</si>
  <si>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</si>
  <si>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</si>
  <si>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</si>
  <si>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</si>
  <si>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</si>
  <si>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</si>
  <si>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</si>
  <si>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</si>
  <si>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</si>
  <si>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</si>
  <si>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</si>
  <si>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</si>
  <si>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</si>
  <si>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</si>
  <si>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</si>
  <si>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</si>
  <si>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</si>
  <si>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</si>
  <si>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</si>
  <si>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</si>
  <si>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</si>
  <si>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</si>
  <si>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</si>
  <si>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</si>
  <si>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</si>
  <si>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</si>
  <si>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</si>
  <si>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</si>
  <si>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</si>
  <si>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</si>
  <si>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</si>
  <si>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</si>
  <si>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</si>
  <si>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</si>
  <si>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</si>
  <si>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</si>
  <si>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</si>
  <si>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</si>
  <si>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</si>
  <si>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</si>
  <si>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</si>
  <si>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</si>
  <si>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</si>
  <si>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</si>
  <si>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</si>
  <si>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</si>
  <si>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</si>
  <si>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</si>
  <si>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</si>
  <si>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</si>
  <si>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</si>
  <si>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</si>
  <si>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</si>
  <si>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</si>
  <si>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</si>
  <si>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</si>
  <si>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</si>
  <si>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</si>
  <si>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</si>
  <si>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</si>
  <si>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</si>
  <si>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</si>
  <si>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</si>
  <si>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</si>
  <si>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</si>
  <si>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</si>
  <si>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</si>
  <si>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</si>
  <si>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</si>
  <si>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</si>
  <si>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</si>
  <si>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</si>
  <si>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</si>
  <si>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</si>
  <si>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</si>
  <si>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</si>
  <si>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</si>
  <si>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</si>
  <si>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</si>
  <si>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</si>
  <si>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</si>
  <si>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</si>
  <si>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</si>
  <si>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</si>
  <si>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</si>
  <si>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</si>
  <si>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</si>
  <si>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</si>
  <si>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</si>
  <si>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</si>
  <si>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</si>
  <si>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</si>
  <si>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</si>
  <si>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</si>
  <si>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</si>
  <si>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</si>
  <si>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</si>
  <si>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</si>
  <si>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</si>
  <si>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</si>
  <si>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</si>
  <si>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</si>
  <si>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</si>
  <si>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</si>
  <si>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</si>
  <si>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</si>
  <si>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</si>
  <si>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</si>
  <si>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</si>
  <si>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</si>
  <si>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</si>
  <si>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</si>
  <si>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</si>
  <si>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</si>
  <si>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</si>
  <si>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</si>
  <si>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</si>
  <si>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</si>
  <si>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</si>
  <si>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</si>
  <si>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</si>
  <si>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</si>
  <si>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</si>
  <si>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</si>
  <si>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</si>
  <si>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</si>
  <si>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</si>
  <si>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</si>
  <si>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</si>
  <si>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</si>
  <si>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</si>
  <si>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</si>
  <si>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</si>
  <si>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</si>
  <si>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</si>
  <si>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</si>
  <si>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</si>
  <si>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</si>
  <si>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</si>
  <si>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</si>
  <si>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</si>
  <si>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</si>
  <si>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</si>
  <si>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</si>
  <si>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</si>
  <si>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</si>
  <si>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</si>
  <si>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</si>
  <si>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</si>
  <si>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</si>
  <si>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</si>
  <si>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</si>
  <si>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</si>
  <si>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</si>
  <si>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</si>
  <si>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</si>
  <si>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</si>
  <si>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</si>
  <si>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</si>
  <si>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</si>
  <si>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</si>
  <si>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</si>
  <si>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</si>
  <si>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</si>
  <si>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</si>
  <si>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</si>
  <si>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</si>
  <si>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</si>
  <si>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</si>
  <si>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</si>
  <si>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</si>
  <si>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</si>
  <si>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</si>
  <si>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</si>
  <si>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</si>
  <si>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</si>
  <si>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</si>
  <si>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</si>
  <si>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</si>
  <si>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</si>
  <si>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</si>
  <si>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</si>
  <si>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</si>
  <si>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</si>
  <si>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</si>
  <si>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</si>
  <si>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</si>
  <si>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</si>
  <si>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</si>
  <si>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</si>
  <si>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</si>
  <si>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</si>
  <si>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</si>
  <si>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</si>
  <si>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</si>
  <si>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</si>
  <si>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</si>
  <si>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</si>
  <si>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</si>
  <si>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</si>
  <si>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</si>
  <si>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</si>
  <si>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</si>
  <si>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</si>
  <si>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</si>
  <si>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</si>
  <si>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</si>
  <si>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</si>
  <si>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</si>
  <si>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</si>
  <si>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</si>
  <si>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</si>
  <si>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</si>
  <si>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</si>
  <si>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</si>
  <si>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</si>
  <si>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</si>
  <si>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</si>
  <si>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</si>
  <si>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</si>
  <si>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</si>
  <si>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</si>
  <si>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</si>
  <si>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</si>
  <si>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</si>
  <si>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</si>
  <si>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</si>
  <si>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</si>
  <si>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</si>
  <si>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</si>
  <si>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</si>
  <si>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</si>
  <si>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</si>
  <si>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</si>
  <si>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</si>
  <si>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</si>
  <si>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</si>
  <si>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</si>
  <si>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</si>
  <si>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</si>
  <si>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</si>
  <si>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</si>
  <si>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</si>
  <si>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</si>
  <si>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</si>
  <si>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</si>
  <si>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</si>
  <si>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</si>
  <si>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</si>
  <si>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</si>
  <si>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</si>
  <si>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</si>
  <si>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</si>
  <si>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</si>
  <si>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</si>
  <si>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</si>
  <si>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</si>
  <si>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</si>
  <si>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</si>
  <si>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</si>
  <si>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</si>
  <si>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</si>
  <si>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</si>
  <si>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</si>
  <si>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</si>
  <si>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</si>
  <si>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</si>
  <si>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</si>
  <si>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</si>
  <si>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</si>
  <si>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</si>
  <si>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</si>
  <si>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</si>
  <si>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</si>
  <si>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</si>
  <si>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</si>
  <si>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</si>
  <si>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</si>
  <si>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</si>
  <si>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</si>
  <si>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</si>
  <si>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</si>
  <si>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</si>
  <si>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</si>
  <si>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</si>
  <si>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</si>
  <si>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</si>
  <si>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</si>
  <si>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</si>
  <si>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</si>
  <si>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</si>
  <si>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</si>
  <si>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</si>
  <si>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</si>
  <si>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</si>
  <si>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</si>
  <si>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</si>
  <si>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</si>
  <si>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</si>
  <si>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</si>
  <si>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</si>
  <si>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</si>
  <si>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</si>
  <si>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</si>
  <si>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</si>
  <si>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</si>
  <si>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</si>
  <si>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</si>
  <si>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</si>
  <si>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</si>
  <si>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</si>
  <si>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</si>
  <si>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</si>
  <si>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</si>
  <si>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</si>
  <si>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</si>
  <si>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</si>
  <si>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</si>
  <si>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</si>
  <si>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</si>
  <si>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</si>
  <si>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</si>
  <si>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</si>
  <si>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</si>
  <si>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</si>
  <si>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</si>
  <si>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</si>
  <si>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</si>
  <si>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</si>
  <si>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</si>
  <si>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</si>
  <si>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</si>
  <si>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</si>
  <si>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</si>
  <si>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</si>
  <si>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</si>
  <si>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</si>
  <si>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</si>
  <si>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</si>
  <si>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</si>
  <si>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</si>
  <si>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</si>
  <si>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</si>
  <si>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</si>
  <si>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</si>
  <si>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</si>
  <si>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</si>
  <si>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</si>
  <si>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</si>
  <si>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</si>
  <si>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</si>
  <si>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</si>
  <si>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</si>
  <si>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</si>
  <si>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</si>
  <si>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</si>
  <si>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</si>
  <si>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</si>
  <si>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</si>
  <si>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</si>
  <si>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</si>
  <si>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</si>
  <si>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</si>
  <si>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</si>
  <si>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</si>
  <si>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</si>
  <si>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</si>
  <si>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</si>
  <si>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</si>
  <si>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</si>
  <si>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</si>
  <si>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</si>
  <si>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</si>
  <si>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</si>
  <si>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</si>
  <si>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</si>
  <si>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</si>
  <si>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</si>
  <si>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</si>
  <si>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</si>
  <si>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</si>
  <si>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</si>
  <si>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</si>
  <si>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</si>
  <si>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</si>
  <si>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</si>
  <si>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</si>
  <si>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</si>
  <si>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</si>
  <si>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</si>
  <si>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</si>
  <si>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</si>
  <si>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</si>
  <si>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</si>
  <si>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</si>
  <si>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</si>
  <si>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</si>
  <si>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</si>
  <si>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</si>
  <si>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</si>
  <si>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</si>
  <si>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</si>
  <si>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</si>
  <si>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</si>
  <si>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</si>
  <si>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</si>
  <si>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</si>
  <si>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</si>
  <si>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</si>
  <si>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</si>
  <si>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</si>
  <si>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</si>
  <si>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</si>
  <si>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</si>
  <si>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</si>
  <si>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</si>
  <si>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</si>
  <si>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</si>
  <si>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</si>
  <si>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</si>
  <si>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</si>
  <si>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</si>
  <si>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</si>
  <si>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</si>
  <si>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</si>
  <si>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</si>
  <si>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</si>
  <si>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</si>
  <si>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</si>
  <si>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</si>
  <si>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</si>
  <si>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</si>
  <si>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</si>
  <si>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</si>
  <si>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</si>
  <si>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</si>
  <si>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</si>
  <si>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</si>
  <si>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</si>
  <si>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</si>
  <si>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</si>
  <si>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</si>
  <si>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</si>
  <si>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</si>
  <si>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</si>
  <si>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</si>
  <si>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</si>
  <si>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</si>
  <si>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</si>
  <si>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</si>
  <si>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</si>
  <si>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</si>
  <si>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</si>
  <si>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</si>
  <si>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</si>
  <si>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</si>
  <si>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</si>
  <si>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</si>
  <si>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</si>
  <si>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</si>
  <si>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</si>
  <si>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</si>
  <si>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</si>
  <si>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</si>
  <si>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</si>
  <si>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</si>
  <si>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</si>
  <si>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</si>
  <si>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</si>
  <si>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</si>
  <si>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</si>
  <si>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</si>
  <si>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</si>
  <si>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</si>
  <si>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</si>
  <si>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</si>
  <si>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</si>
  <si>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</si>
  <si>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</si>
  <si>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</si>
  <si>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</si>
  <si>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</si>
  <si>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</si>
  <si>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</si>
  <si>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</si>
  <si>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</si>
  <si>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</si>
  <si>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</si>
  <si>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</si>
  <si>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</si>
  <si>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</si>
  <si>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</si>
  <si>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</si>
  <si>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</si>
  <si>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</si>
  <si>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</si>
  <si>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</si>
  <si>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</si>
  <si>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</si>
  <si>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</si>
  <si>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</si>
  <si>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</si>
  <si>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</si>
  <si>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</si>
  <si>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</si>
  <si>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</si>
  <si>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</si>
  <si>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</si>
  <si>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</si>
  <si>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</si>
  <si>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</si>
  <si>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</si>
  <si>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</si>
  <si>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</si>
  <si>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</si>
  <si>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</si>
  <si>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</si>
  <si>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</si>
  <si>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</si>
  <si>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</si>
  <si>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</si>
  <si>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</si>
  <si>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</si>
  <si>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</si>
  <si>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</si>
  <si>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</si>
  <si>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</si>
  <si>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</si>
  <si>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</si>
  <si>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</si>
  <si>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</si>
  <si>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</si>
  <si>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</si>
  <si>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</si>
  <si>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</si>
  <si>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</si>
  <si>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</si>
  <si>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</si>
  <si>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</si>
  <si>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</si>
  <si>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</si>
  <si>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</si>
  <si>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</si>
  <si>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</si>
  <si>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</si>
  <si>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</si>
  <si>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</si>
  <si>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</si>
  <si>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</si>
  <si>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</si>
  <si>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</si>
  <si>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</si>
  <si>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</si>
  <si>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</si>
  <si>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</si>
  <si>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</si>
  <si>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</si>
  <si>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</si>
  <si>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</si>
  <si>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</si>
  <si>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</si>
  <si>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</si>
  <si>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</si>
  <si>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</si>
  <si>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</si>
  <si>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</si>
  <si>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</si>
  <si>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</si>
  <si>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</si>
  <si>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</si>
  <si>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</si>
  <si>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</si>
  <si>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</si>
  <si>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</si>
  <si>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</si>
  <si>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</si>
  <si>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</si>
  <si>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</si>
  <si>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</si>
  <si>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</si>
  <si>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</si>
  <si>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</si>
  <si>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</si>
  <si>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</si>
  <si>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</si>
  <si>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</si>
  <si>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</si>
  <si>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</si>
  <si>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</si>
  <si>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</si>
  <si>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</si>
  <si>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</si>
  <si>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</si>
  <si>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</si>
  <si>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</si>
  <si>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</si>
  <si>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</si>
  <si>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</si>
  <si>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</si>
  <si>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</si>
  <si>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</si>
  <si>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</si>
  <si>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</si>
  <si>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</si>
  <si>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</si>
  <si>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</si>
  <si>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</si>
  <si>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</si>
  <si>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</si>
  <si>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</si>
  <si>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</si>
  <si>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</si>
  <si>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</si>
  <si>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</si>
  <si>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</si>
  <si>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</si>
  <si>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</si>
  <si>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</si>
  <si>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</si>
  <si>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</si>
  <si>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</si>
  <si>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</si>
  <si>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</si>
  <si>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</si>
  <si>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</si>
  <si>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</si>
  <si>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</si>
  <si>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</si>
  <si>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</si>
  <si>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</si>
  <si>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</si>
  <si>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</si>
  <si>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</si>
  <si>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</si>
  <si>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</si>
  <si>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</si>
  <si>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</si>
  <si>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</si>
  <si>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</si>
  <si>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</si>
  <si>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</si>
  <si>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</si>
  <si>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</si>
  <si>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</si>
  <si>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</si>
  <si>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</si>
  <si>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</si>
  <si>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</si>
  <si>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</si>
  <si>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</si>
  <si>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</si>
  <si>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</si>
  <si>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</si>
  <si>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</si>
  <si>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</si>
  <si>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</si>
  <si>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</si>
  <si>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</si>
  <si>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</si>
  <si>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</si>
  <si>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</si>
  <si>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</si>
  <si>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</si>
  <si>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</si>
  <si>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</si>
  <si>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</si>
  <si>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</si>
  <si>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</si>
  <si>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</si>
  <si>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</si>
  <si>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</si>
  <si>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</si>
  <si>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</si>
  <si>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</si>
  <si>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</si>
  <si>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</si>
  <si>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</si>
  <si>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</si>
  <si>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</si>
  <si>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</si>
  <si>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</si>
  <si>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</si>
  <si>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</si>
  <si>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</si>
  <si>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</si>
  <si>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</si>
  <si>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</si>
  <si>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</si>
  <si>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</si>
  <si>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</si>
  <si>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</si>
  <si>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</si>
  <si>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</si>
  <si>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</si>
  <si>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</si>
  <si>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</si>
  <si>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</si>
  <si>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</si>
  <si>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</si>
  <si>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</si>
  <si>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</si>
  <si>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</si>
  <si>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</si>
  <si>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</si>
  <si>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</si>
  <si>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</si>
  <si>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</si>
  <si>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</si>
  <si>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</si>
  <si>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</si>
  <si>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</si>
  <si>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</si>
  <si>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</si>
  <si>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</si>
  <si>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</si>
  <si>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</si>
  <si>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</si>
  <si>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</si>
  <si>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</si>
  <si>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</si>
  <si>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</si>
  <si>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</si>
  <si>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</si>
  <si>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</si>
  <si>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</si>
  <si>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</si>
  <si>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</si>
  <si>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</si>
  <si>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</si>
  <si>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</si>
  <si>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</si>
  <si>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</si>
  <si>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</si>
  <si>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</si>
  <si>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</si>
  <si>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</si>
  <si>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</si>
  <si>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</si>
  <si>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</si>
  <si>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</si>
  <si>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</si>
  <si>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</si>
  <si>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</si>
  <si>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</si>
  <si>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</si>
  <si>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</si>
  <si>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</si>
  <si>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</si>
  <si>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</si>
  <si>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</si>
  <si>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</si>
  <si>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</si>
  <si>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</si>
  <si>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</si>
  <si>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</si>
  <si>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</si>
  <si>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</si>
  <si>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</si>
  <si>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</si>
  <si>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</si>
  <si>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</si>
  <si>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</si>
  <si>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</si>
  <si>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</si>
  <si>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</si>
  <si>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</si>
  <si>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</si>
  <si>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</si>
  <si>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</si>
  <si>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</si>
  <si>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</si>
  <si>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</si>
  <si>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</si>
  <si>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</si>
  <si>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</si>
  <si>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</si>
  <si>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</si>
  <si>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</si>
  <si>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</si>
  <si>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</si>
  <si>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</si>
  <si>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</si>
  <si>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</si>
  <si>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</si>
  <si>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</si>
  <si>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</si>
  <si>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</si>
  <si>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</si>
  <si>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</si>
  <si>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</si>
  <si>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</si>
  <si>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</si>
  <si>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</si>
  <si>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</si>
  <si>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</si>
  <si>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</si>
  <si>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</si>
  <si>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</si>
  <si>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</si>
  <si>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</si>
  <si>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</si>
  <si>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</si>
  <si>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</si>
  <si>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</si>
  <si>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</si>
  <si>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</si>
  <si>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</si>
  <si>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</si>
  <si>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</si>
  <si>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</si>
  <si>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</si>
  <si>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</si>
  <si>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</si>
  <si>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</si>
  <si>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</si>
  <si>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</si>
  <si>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</si>
  <si>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</si>
  <si>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</si>
  <si>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</si>
  <si>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</si>
  <si>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</si>
  <si>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</si>
  <si>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</si>
  <si>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</si>
  <si>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</si>
  <si>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</si>
  <si>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</si>
  <si>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</si>
  <si>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</si>
  <si>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</si>
  <si>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</si>
  <si>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</si>
  <si>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</si>
  <si>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</si>
  <si>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</si>
  <si>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</si>
  <si>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</si>
  <si>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</si>
  <si>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</si>
  <si>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</si>
  <si>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</si>
  <si>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</si>
  <si>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</si>
  <si>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</si>
  <si>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</si>
  <si>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</si>
  <si>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</si>
  <si>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</si>
  <si>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</si>
  <si>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</si>
  <si>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</si>
  <si>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</si>
  <si>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</si>
  <si>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</si>
  <si>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</si>
  <si>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</si>
  <si>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</si>
  <si>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</si>
  <si>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</si>
  <si>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</si>
  <si>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</si>
  <si>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</si>
  <si>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</si>
  <si>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</si>
  <si>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</si>
  <si>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</si>
  <si>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</si>
  <si>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</si>
  <si>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</si>
  <si>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</si>
  <si>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</si>
  <si>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</si>
  <si>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</si>
  <si>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</si>
  <si>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</si>
  <si>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</si>
  <si>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</si>
  <si>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</si>
  <si>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</si>
  <si>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</si>
  <si>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</si>
  <si>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</si>
  <si>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</si>
  <si>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</si>
  <si>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</si>
  <si>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</si>
  <si>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</si>
  <si>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</si>
  <si>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</si>
  <si>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</si>
  <si>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</si>
  <si>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</si>
  <si>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</si>
  <si>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</si>
  <si>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</si>
  <si>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</si>
  <si>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</si>
  <si>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</si>
  <si>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</si>
  <si>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</si>
  <si>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</si>
  <si>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</si>
  <si>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</si>
  <si>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</si>
  <si>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</si>
  <si>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</si>
  <si>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</si>
  <si>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</si>
  <si>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</si>
  <si>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</si>
  <si>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</si>
  <si>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</si>
  <si>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</si>
  <si>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</si>
  <si>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</si>
  <si>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</si>
  <si>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</si>
  <si>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</si>
  <si>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</si>
  <si>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</si>
  <si>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</si>
  <si>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</si>
  <si>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</si>
  <si>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</si>
  <si>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</si>
  <si>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</si>
  <si>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</si>
  <si>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</si>
  <si>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</si>
  <si>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</si>
  <si>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</si>
  <si>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</si>
  <si>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</si>
  <si>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</si>
  <si>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</si>
  <si>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</si>
  <si>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</si>
  <si>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</si>
  <si>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</si>
  <si>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</si>
  <si>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</si>
  <si>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</si>
  <si>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</si>
  <si>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</si>
  <si>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</si>
  <si>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</si>
  <si>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</si>
  <si>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</si>
  <si>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</si>
  <si>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</si>
  <si>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</si>
  <si>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</si>
  <si>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</si>
  <si>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</si>
  <si>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</si>
  <si>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</si>
  <si>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</si>
  <si>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</si>
  <si>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</si>
  <si>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</si>
  <si>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</si>
  <si>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</si>
  <si>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</si>
  <si>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</si>
  <si>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</si>
  <si>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</si>
  <si>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</si>
  <si>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</si>
  <si>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</si>
  <si>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</si>
  <si>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</si>
  <si>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</si>
  <si>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</si>
  <si>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</si>
  <si>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</si>
  <si>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</si>
  <si>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</si>
  <si>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</si>
  <si>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</si>
  <si>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</si>
  <si>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</si>
  <si>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</si>
  <si>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</si>
  <si>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</si>
  <si>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</si>
  <si>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</si>
  <si>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</si>
  <si>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</si>
  <si>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</si>
  <si>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</si>
  <si>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</si>
  <si>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</si>
  <si>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</si>
  <si>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</si>
  <si>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</si>
  <si>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</si>
  <si>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</si>
  <si>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</si>
  <si>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</si>
  <si>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</si>
  <si>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</si>
  <si>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</si>
  <si>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</si>
  <si>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</si>
  <si>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</si>
  <si>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</si>
  <si>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</si>
  <si>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</si>
  <si>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</si>
  <si>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</si>
  <si>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</si>
  <si>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</si>
  <si>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</si>
  <si>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</si>
  <si>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</si>
  <si>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</si>
  <si>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</si>
  <si>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</si>
  <si>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</si>
  <si>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</si>
  <si>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</si>
  <si>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</si>
  <si>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</si>
  <si>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</si>
  <si>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</si>
  <si>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</si>
  <si>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</si>
  <si>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</si>
  <si>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</si>
  <si>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</si>
  <si>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</si>
  <si>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</si>
  <si>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</si>
  <si>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</si>
  <si>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</si>
  <si>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</si>
  <si>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</si>
  <si>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</si>
  <si>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</si>
  <si>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</si>
  <si>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</si>
  <si>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</si>
  <si>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</si>
  <si>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</si>
  <si>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</si>
  <si>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</si>
  <si>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</si>
  <si>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</si>
  <si>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</si>
  <si>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</si>
  <si>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</si>
  <si>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</si>
  <si>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</si>
  <si>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</si>
  <si>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</si>
  <si>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</si>
  <si>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</si>
  <si>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</si>
  <si>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</si>
  <si>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</si>
  <si>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</si>
  <si>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</si>
  <si>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</si>
  <si>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</si>
  <si>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</si>
  <si>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</si>
  <si>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</si>
  <si>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</si>
  <si>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</si>
  <si>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</si>
  <si>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</si>
  <si>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</si>
  <si>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</si>
  <si>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</si>
  <si>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</si>
  <si>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</si>
  <si>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</si>
  <si>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</si>
  <si>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</si>
  <si>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</si>
  <si>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</si>
  <si>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</si>
  <si>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</si>
  <si>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</si>
  <si>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</si>
  <si>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</si>
  <si>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</si>
  <si>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</si>
  <si>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</si>
  <si>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</si>
  <si>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</si>
  <si>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</si>
  <si>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</si>
  <si>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</si>
  <si>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</si>
  <si>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</si>
  <si>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</si>
  <si>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</si>
  <si>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</si>
  <si>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</si>
  <si>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</si>
  <si>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</si>
  <si>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</si>
  <si>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</si>
  <si>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</si>
  <si>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</si>
  <si>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</si>
  <si>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</si>
  <si>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</si>
  <si>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</si>
  <si>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</si>
  <si>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</si>
  <si>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</si>
  <si>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</si>
  <si>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</si>
  <si>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</si>
  <si>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</si>
  <si>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</si>
  <si>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</si>
  <si>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</si>
  <si>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</si>
  <si>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</si>
  <si>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</si>
  <si>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</si>
  <si>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</si>
  <si>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</si>
  <si>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</si>
  <si>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</si>
  <si>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</si>
  <si>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</si>
  <si>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</si>
  <si>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</si>
  <si>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</si>
  <si>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</si>
  <si>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</si>
  <si>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</si>
  <si>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</si>
  <si>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</si>
  <si>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</si>
  <si>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</si>
  <si>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</si>
  <si>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</si>
  <si>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</si>
  <si>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</si>
  <si>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</si>
  <si>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</si>
  <si>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</si>
  <si>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</si>
  <si>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</si>
  <si>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</si>
  <si>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</si>
  <si>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</si>
  <si>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</si>
  <si>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</si>
  <si>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</si>
  <si>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</si>
  <si>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</si>
  <si>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</si>
  <si>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</si>
  <si>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</si>
  <si>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</si>
  <si>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</si>
  <si>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</si>
  <si>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</si>
  <si>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</si>
  <si>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</si>
  <si>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</si>
  <si>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</si>
  <si>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</si>
  <si>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</si>
  <si>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</si>
  <si>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</si>
  <si>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</si>
  <si>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</si>
  <si>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</si>
  <si>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</si>
  <si>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</si>
  <si>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</si>
  <si>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</si>
  <si>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</si>
  <si>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</si>
  <si>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</si>
  <si>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</si>
  <si>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</si>
  <si>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</si>
  <si>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</si>
  <si>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</si>
  <si>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</si>
  <si>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</si>
  <si>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</si>
  <si>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</si>
  <si>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</si>
  <si>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</si>
  <si>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</si>
  <si>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</si>
  <si>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</si>
  <si>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</si>
  <si>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</si>
  <si>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</si>
  <si>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</si>
  <si>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</si>
  <si>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</si>
  <si>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</si>
  <si>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</si>
  <si>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</si>
  <si>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</si>
  <si>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</si>
  <si>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</si>
  <si>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</si>
  <si>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</si>
  <si>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</si>
  <si>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</si>
  <si>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</si>
  <si>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</si>
  <si>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</si>
  <si>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</si>
  <si>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</si>
  <si>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</si>
  <si>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</si>
  <si>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</si>
  <si>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</si>
  <si>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</si>
  <si>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</si>
  <si>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</si>
  <si>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</si>
  <si>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</si>
  <si>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</si>
  <si>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</si>
  <si>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</si>
  <si>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</si>
  <si>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</si>
  <si>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Persentage Successful</t>
  </si>
  <si>
    <t>Persentage Failed</t>
  </si>
  <si>
    <t>Persentage Cancelled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</si>
  <si>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</si>
  <si>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</si>
  <si>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</si>
  <si>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</si>
  <si>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</si>
  <si>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</si>
  <si>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</si>
  <si>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</si>
  <si>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</si>
  <si>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</si>
  <si>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</si>
  <si>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</si>
  <si>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Statistical Analysis</t>
  </si>
  <si>
    <t>Successful campaign</t>
  </si>
  <si>
    <t>mean backers</t>
  </si>
  <si>
    <t>min no of backers</t>
  </si>
  <si>
    <t>max no of backers</t>
  </si>
  <si>
    <t>variance</t>
  </si>
  <si>
    <t>strd deviation</t>
  </si>
  <si>
    <t>Failed campaign</t>
  </si>
  <si>
    <t>meadian no of backers</t>
  </si>
  <si>
    <t>median no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</si>
</sst>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wrapText="1"/>
    </xf>
    <xf numFmtId="0" fontId="18" fillId="0" borderId="0" xfId="0" applyFont="1"/>
    <xf numFmtId="0" fontId="18" fillId="0" borderId="8" xfId="7" applyFont="1" applyFill="1" applyBorder="1"/>
    <xf numFmtId="1" fontId="0" fillId="0" borderId="0" xfId="0" applyNumberFormat="1"/>
    <xf numFmtId="4" fontId="0" fillId="0" borderId="0" xfId="0" applyNumberFormat="1"/>
    <xf numFmtId="0" fontId="0" fillId="0" borderId="0" xfId="0" pivotButton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3" fillId="33" borderId="0" xfId="0" applyFont="1" applyFill="1" applyAlignment="1">
      <alignment horizontal="center" vertical="center"/>
    </xf>
    <xf numFmtId="164" fontId="0" fillId="0" borderId="0" xfId="0" applyNumberFormat="1"/>
    <xf numFmtId="49" fontId="13" fillId="33" borderId="0" xfId="0" applyNumberFormat="1" applyFont="1" applyFill="1" applyAlignment="1">
      <alignment horizontal="center" vertical="center" wrapText="1"/>
    </xf>
    <xf numFmtId="0" fontId="18" fillId="0" borderId="10" xfId="7" applyFont="1" applyFill="1" applyBorder="1"/>
    <xf numFmtId="1" fontId="13" fillId="33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left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3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92D050"/>
        </patternFill>
      </fill>
    </dxf>
    <dxf>
      <fill>
        <patternFill>
          <bgColor rgb="FFFC6B5D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C6B5D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C6B5D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C6B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part 2.xlsx]Pivot Table 3!PivotTable12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F-3343-9E12-9A258B7BBEBD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75F-3343-9E12-9A258B7BBEBD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75F-3343-9E12-9A258B7BB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549072"/>
        <c:axId val="1801823664"/>
      </c:lineChart>
      <c:catAx>
        <c:axId val="18015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23664"/>
        <c:crosses val="autoZero"/>
        <c:auto val="1"/>
        <c:lblAlgn val="ctr"/>
        <c:lblOffset val="100"/>
        <c:noMultiLvlLbl val="0"/>
      </c:catAx>
      <c:valAx>
        <c:axId val="18018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Persentage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8-6247-A207-360E9ED2FB16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Persentage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A8-6247-A207-360E9ED2FB16}"/>
              </c:ext>
            </c:extLst>
          </c:dPt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8-6247-A207-360E9ED2FB16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Persentage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8-6247-A207-360E9ED2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05631"/>
        <c:axId val="1942289616"/>
      </c:lineChart>
      <c:catAx>
        <c:axId val="16230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89616"/>
        <c:crosses val="autoZero"/>
        <c:auto val="1"/>
        <c:lblAlgn val="ctr"/>
        <c:lblOffset val="100"/>
        <c:noMultiLvlLbl val="0"/>
      </c:catAx>
      <c:valAx>
        <c:axId val="19422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127000</xdr:rowOff>
    </xdr:from>
    <xdr:to>
      <xdr:col>16</xdr:col>
      <xdr:colOff>165100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8D870-7909-EC56-D60B-151B363BC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15</xdr:row>
      <xdr:rowOff>152400</xdr:rowOff>
    </xdr:from>
    <xdr:to>
      <xdr:col>14</xdr:col>
      <xdr:colOff>266700</xdr:colOff>
      <xdr:row>37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FE3B88-91A4-7604-F90C-A87E4FDB5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udmila DEvlysh" refreshedDate="45184.925144212961" createdVersion="8" refreshedVersion="8" minRefreshableVersion="3" recordCount="1000" xr:uid="{92118DDF-1BC9-234A-A100-3753E863E9C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4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97E1D-673A-794A-B493-F5A0C3BA2112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8">
    <format dxfId="19">
      <pivotArea field="6" type="button" dataOnly="0" labelOnly="1" outline="0" axis="axisCol" fieldPosition="0"/>
    </format>
    <format dxfId="18">
      <pivotArea type="topRight" dataOnly="0" labelOnly="1" outline="0" fieldPosition="0"/>
    </format>
    <format dxfId="17">
      <pivotArea dataOnly="0" labelOnly="1" fieldPosition="0">
        <references count="1">
          <reference field="6" count="0"/>
        </references>
      </pivotArea>
    </format>
    <format dxfId="16">
      <pivotArea dataOnly="0" labelOnly="1" grandCol="1" outline="0" fieldPosition="0"/>
    </format>
    <format dxfId="15">
      <pivotArea field="6" type="button" dataOnly="0" labelOnly="1" outline="0" axis="axisCol" fieldPosition="0"/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110" zoomScaleNormal="110" workbookViewId="0">
      <selection activeCell="M2" sqref="M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45.5" style="1" customWidth="1"/>
    <col min="6" max="6" width="16" style="4" customWidth="1"/>
    <col min="7" max="7" width="10.83203125" style="2"/>
    <col min="8" max="8" width="13" bestFit="1" customWidth="1"/>
    <col min="9" max="9" width="15.83203125" customWidth="1"/>
    <col min="12" max="12" width="12.1640625" customWidth="1"/>
    <col min="13" max="13" width="13.6640625" customWidth="1"/>
    <col min="14" max="14" width="13.83203125" style="10" customWidth="1"/>
    <col min="15" max="15" width="14.5" style="10" customWidth="1"/>
    <col min="18" max="18" width="28" bestFit="1" customWidth="1"/>
    <col min="19" max="19" width="16.33203125" customWidth="1"/>
    <col min="20" max="20" width="13.1640625" customWidth="1"/>
  </cols>
  <sheetData>
    <row r="1" spans="1:20" s="7" customFormat="1" ht="49" customHeight="1" x14ac:dyDescent="0.2">
      <c r="A1" s="7" t="s">
        <v>2027</v>
      </c>
      <c r="B1" s="7" t="s">
        <v>0</v>
      </c>
      <c r="C1" s="8" t="s">
        <v>1</v>
      </c>
      <c r="D1" s="7" t="s">
        <v>2</v>
      </c>
      <c r="E1" s="7" t="s">
        <v>3</v>
      </c>
      <c r="F1" s="13" t="s">
        <v>2029</v>
      </c>
      <c r="G1" s="9" t="s">
        <v>4</v>
      </c>
      <c r="H1" s="7" t="s">
        <v>5</v>
      </c>
      <c r="I1" s="9" t="s">
        <v>2030</v>
      </c>
      <c r="J1" s="7" t="s">
        <v>6</v>
      </c>
      <c r="K1" s="7" t="s">
        <v>7</v>
      </c>
      <c r="L1" s="7" t="s">
        <v>8</v>
      </c>
      <c r="M1" s="7" t="s">
        <v>9</v>
      </c>
      <c r="N1" s="11" t="s">
        <v>2072</v>
      </c>
      <c r="O1" s="11" t="s">
        <v>2071</v>
      </c>
      <c r="P1" s="7" t="s">
        <v>10</v>
      </c>
      <c r="Q1" s="7" t="s">
        <v>11</v>
      </c>
      <c r="R1" s="7" t="s">
        <v>2028</v>
      </c>
      <c r="S1" s="9" t="s">
        <v>2031</v>
      </c>
      <c r="T1" s="9" t="s">
        <v>2032</v>
      </c>
    </row>
    <row r="2" spans="1:20" ht="17" x14ac:dyDescent="0.2">
      <c r="A2">
        <v>0</v>
      </c>
      <c r="B2" t="s">
        <v>12</v>
      </c>
      <c r="C2" s="1" t="s">
        <v>13</v>
      </c>
      <c r="D2">
        <v>100</v>
      </c>
      <c r="E2">
        <v>0</v>
      </c>
      <c r="F2" s="4">
        <f>100*(E2/D2)</f>
        <v>0</v>
      </c>
      <c r="G2" s="1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1" t="s">
        <v>19</v>
      </c>
      <c r="D3">
        <v>1400</v>
      </c>
      <c r="E3">
        <v>14560</v>
      </c>
      <c r="F3" s="4">
        <f t="shared" ref="F3:F66" si="0">100*(E3/D3)</f>
        <v>1040</v>
      </c>
      <c r="G3" s="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17" x14ac:dyDescent="0.2">
      <c r="A4">
        <v>2</v>
      </c>
      <c r="B4" t="s">
        <v>24</v>
      </c>
      <c r="C4" s="1" t="s">
        <v>25</v>
      </c>
      <c r="D4">
        <v>108400</v>
      </c>
      <c r="E4">
        <v>142523</v>
      </c>
      <c r="F4" s="4">
        <f t="shared" si="0"/>
        <v>131.4787822878229</v>
      </c>
      <c r="G4" s="3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17" x14ac:dyDescent="0.2">
      <c r="A5">
        <v>3</v>
      </c>
      <c r="B5" t="s">
        <v>29</v>
      </c>
      <c r="C5" s="1" t="s">
        <v>30</v>
      </c>
      <c r="D5">
        <v>4200</v>
      </c>
      <c r="E5">
        <v>2477</v>
      </c>
      <c r="F5" s="4">
        <f t="shared" si="0"/>
        <v>58.976190476190467</v>
      </c>
      <c r="G5" s="3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1" t="s">
        <v>32</v>
      </c>
      <c r="D6">
        <v>7600</v>
      </c>
      <c r="E6">
        <v>5265</v>
      </c>
      <c r="F6" s="4">
        <f t="shared" si="0"/>
        <v>69.276315789473685</v>
      </c>
      <c r="G6" s="3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1" t="s">
        <v>35</v>
      </c>
      <c r="D7">
        <v>7600</v>
      </c>
      <c r="E7">
        <v>13195</v>
      </c>
      <c r="F7" s="4">
        <f t="shared" si="0"/>
        <v>173.61842105263159</v>
      </c>
      <c r="G7" s="3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1" t="s">
        <v>39</v>
      </c>
      <c r="D8">
        <v>5200</v>
      </c>
      <c r="E8">
        <v>1090</v>
      </c>
      <c r="F8" s="4">
        <f t="shared" si="0"/>
        <v>20.961538461538463</v>
      </c>
      <c r="G8" s="3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1" t="s">
        <v>44</v>
      </c>
      <c r="D9">
        <v>4500</v>
      </c>
      <c r="E9">
        <v>14741</v>
      </c>
      <c r="F9" s="4">
        <f t="shared" si="0"/>
        <v>327.57777777777778</v>
      </c>
      <c r="G9" s="3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1" t="s">
        <v>46</v>
      </c>
      <c r="D10">
        <v>110100</v>
      </c>
      <c r="E10">
        <v>21946</v>
      </c>
      <c r="F10" s="4">
        <f t="shared" si="0"/>
        <v>19.932788374205266</v>
      </c>
      <c r="G10" s="3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1" t="s">
        <v>49</v>
      </c>
      <c r="D11">
        <v>6200</v>
      </c>
      <c r="E11">
        <v>3208</v>
      </c>
      <c r="F11" s="4">
        <f t="shared" si="0"/>
        <v>51.741935483870968</v>
      </c>
      <c r="G11" s="3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1" t="s">
        <v>52</v>
      </c>
      <c r="D12">
        <v>5200</v>
      </c>
      <c r="E12">
        <v>13838</v>
      </c>
      <c r="F12" s="4">
        <f t="shared" si="0"/>
        <v>266.11538461538464</v>
      </c>
      <c r="G12" s="3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17" x14ac:dyDescent="0.2">
      <c r="A13">
        <v>11</v>
      </c>
      <c r="B13" t="s">
        <v>54</v>
      </c>
      <c r="C13" s="1" t="s">
        <v>55</v>
      </c>
      <c r="D13">
        <v>6300</v>
      </c>
      <c r="E13">
        <v>3030</v>
      </c>
      <c r="F13" s="4">
        <f t="shared" si="0"/>
        <v>48.095238095238095</v>
      </c>
      <c r="G13" s="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1" t="s">
        <v>57</v>
      </c>
      <c r="D14">
        <v>6300</v>
      </c>
      <c r="E14">
        <v>5629</v>
      </c>
      <c r="F14" s="4">
        <f t="shared" si="0"/>
        <v>89.349206349206341</v>
      </c>
      <c r="G14" s="3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17" x14ac:dyDescent="0.2">
      <c r="A15">
        <v>13</v>
      </c>
      <c r="B15" t="s">
        <v>58</v>
      </c>
      <c r="C15" s="1" t="s">
        <v>59</v>
      </c>
      <c r="D15">
        <v>4200</v>
      </c>
      <c r="E15">
        <v>10295</v>
      </c>
      <c r="F15" s="4">
        <f t="shared" si="0"/>
        <v>245.11904761904765</v>
      </c>
      <c r="G15" s="3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1" t="s">
        <v>62</v>
      </c>
      <c r="D16">
        <v>28200</v>
      </c>
      <c r="E16">
        <v>18829</v>
      </c>
      <c r="F16" s="4">
        <f t="shared" si="0"/>
        <v>66.769503546099301</v>
      </c>
      <c r="G16" s="3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1" t="s">
        <v>64</v>
      </c>
      <c r="D17">
        <v>81200</v>
      </c>
      <c r="E17">
        <v>38414</v>
      </c>
      <c r="F17" s="4">
        <f t="shared" si="0"/>
        <v>47.307881773399011</v>
      </c>
      <c r="G17" s="3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1" t="s">
        <v>67</v>
      </c>
      <c r="D18">
        <v>1700</v>
      </c>
      <c r="E18">
        <v>11041</v>
      </c>
      <c r="F18" s="4">
        <f t="shared" si="0"/>
        <v>649.47058823529414</v>
      </c>
      <c r="G18" s="3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1" t="s">
        <v>70</v>
      </c>
      <c r="D19">
        <v>84600</v>
      </c>
      <c r="E19">
        <v>134845</v>
      </c>
      <c r="F19" s="4">
        <f t="shared" si="0"/>
        <v>159.39125295508273</v>
      </c>
      <c r="G19" s="3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1" t="s">
        <v>73</v>
      </c>
      <c r="D20">
        <v>9100</v>
      </c>
      <c r="E20">
        <v>6089</v>
      </c>
      <c r="F20" s="4">
        <f t="shared" si="0"/>
        <v>66.912087912087912</v>
      </c>
      <c r="G20" s="3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1" t="s">
        <v>76</v>
      </c>
      <c r="D21">
        <v>62500</v>
      </c>
      <c r="E21">
        <v>30331</v>
      </c>
      <c r="F21" s="4">
        <f t="shared" si="0"/>
        <v>48.529600000000002</v>
      </c>
      <c r="G21" s="3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1" t="s">
        <v>78</v>
      </c>
      <c r="D22">
        <v>131800</v>
      </c>
      <c r="E22">
        <v>147936</v>
      </c>
      <c r="F22" s="4">
        <f t="shared" si="0"/>
        <v>112.24279210925646</v>
      </c>
      <c r="G22" s="3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1" t="s">
        <v>80</v>
      </c>
      <c r="D23">
        <v>94000</v>
      </c>
      <c r="E23">
        <v>38533</v>
      </c>
      <c r="F23" s="4">
        <f t="shared" si="0"/>
        <v>40.992553191489364</v>
      </c>
      <c r="G23" s="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1" t="s">
        <v>82</v>
      </c>
      <c r="D24">
        <v>59100</v>
      </c>
      <c r="E24">
        <v>75690</v>
      </c>
      <c r="F24" s="4">
        <f t="shared" si="0"/>
        <v>128.07106598984771</v>
      </c>
      <c r="G24" s="3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1" t="s">
        <v>84</v>
      </c>
      <c r="D25">
        <v>4500</v>
      </c>
      <c r="E25">
        <v>14942</v>
      </c>
      <c r="F25" s="4">
        <f t="shared" si="0"/>
        <v>332.04444444444448</v>
      </c>
      <c r="G25" s="3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1" t="s">
        <v>86</v>
      </c>
      <c r="D26">
        <v>92400</v>
      </c>
      <c r="E26">
        <v>104257</v>
      </c>
      <c r="F26" s="4">
        <f t="shared" si="0"/>
        <v>112.83225108225108</v>
      </c>
      <c r="G26" s="3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1" t="s">
        <v>88</v>
      </c>
      <c r="D27">
        <v>5500</v>
      </c>
      <c r="E27">
        <v>11904</v>
      </c>
      <c r="F27" s="4">
        <f t="shared" si="0"/>
        <v>216.43636363636364</v>
      </c>
      <c r="G27" s="3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1" t="s">
        <v>91</v>
      </c>
      <c r="D28">
        <v>107500</v>
      </c>
      <c r="E28">
        <v>51814</v>
      </c>
      <c r="F28" s="4">
        <f t="shared" si="0"/>
        <v>48.199069767441863</v>
      </c>
      <c r="G28" s="3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1" t="s">
        <v>93</v>
      </c>
      <c r="D29">
        <v>2000</v>
      </c>
      <c r="E29">
        <v>1599</v>
      </c>
      <c r="F29" s="4">
        <f t="shared" si="0"/>
        <v>79.95</v>
      </c>
      <c r="G29" s="3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1" t="s">
        <v>95</v>
      </c>
      <c r="D30">
        <v>130800</v>
      </c>
      <c r="E30">
        <v>137635</v>
      </c>
      <c r="F30" s="4">
        <f t="shared" si="0"/>
        <v>105.22553516819573</v>
      </c>
      <c r="G30" s="3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1" t="s">
        <v>97</v>
      </c>
      <c r="D31">
        <v>45900</v>
      </c>
      <c r="E31">
        <v>150965</v>
      </c>
      <c r="F31" s="4">
        <f t="shared" si="0"/>
        <v>328.89978213507629</v>
      </c>
      <c r="G31" s="3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1" t="s">
        <v>102</v>
      </c>
      <c r="D32">
        <v>9000</v>
      </c>
      <c r="E32">
        <v>14455</v>
      </c>
      <c r="F32" s="4">
        <f t="shared" si="0"/>
        <v>160.61111111111111</v>
      </c>
      <c r="G32" s="3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1" t="s">
        <v>104</v>
      </c>
      <c r="D33">
        <v>3500</v>
      </c>
      <c r="E33">
        <v>10850</v>
      </c>
      <c r="F33" s="4">
        <f t="shared" si="0"/>
        <v>310</v>
      </c>
      <c r="G33" s="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1" t="s">
        <v>106</v>
      </c>
      <c r="D34">
        <v>101000</v>
      </c>
      <c r="E34">
        <v>87676</v>
      </c>
      <c r="F34" s="4">
        <f t="shared" si="0"/>
        <v>86.807920792079202</v>
      </c>
      <c r="G34" s="3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1" t="s">
        <v>110</v>
      </c>
      <c r="D35">
        <v>50200</v>
      </c>
      <c r="E35">
        <v>189666</v>
      </c>
      <c r="F35" s="4">
        <f t="shared" si="0"/>
        <v>377.82071713147411</v>
      </c>
      <c r="G35" s="3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17" x14ac:dyDescent="0.2">
      <c r="A36">
        <v>34</v>
      </c>
      <c r="B36" t="s">
        <v>111</v>
      </c>
      <c r="C36" s="1" t="s">
        <v>112</v>
      </c>
      <c r="D36">
        <v>9300</v>
      </c>
      <c r="E36">
        <v>14025</v>
      </c>
      <c r="F36" s="4">
        <f t="shared" si="0"/>
        <v>150.80645161290323</v>
      </c>
      <c r="G36" s="3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1" t="s">
        <v>114</v>
      </c>
      <c r="D37">
        <v>125500</v>
      </c>
      <c r="E37">
        <v>188628</v>
      </c>
      <c r="F37" s="4">
        <f t="shared" si="0"/>
        <v>150.30119521912351</v>
      </c>
      <c r="G37" s="3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1" t="s">
        <v>116</v>
      </c>
      <c r="D38">
        <v>700</v>
      </c>
      <c r="E38">
        <v>1101</v>
      </c>
      <c r="F38" s="4">
        <f t="shared" si="0"/>
        <v>157.28571428571431</v>
      </c>
      <c r="G38" s="3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17" x14ac:dyDescent="0.2">
      <c r="A39">
        <v>37</v>
      </c>
      <c r="B39" t="s">
        <v>117</v>
      </c>
      <c r="C39" s="1" t="s">
        <v>118</v>
      </c>
      <c r="D39">
        <v>8100</v>
      </c>
      <c r="E39">
        <v>11339</v>
      </c>
      <c r="F39" s="4">
        <f t="shared" si="0"/>
        <v>139.98765432098764</v>
      </c>
      <c r="G39" s="3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1" t="s">
        <v>121</v>
      </c>
      <c r="D40">
        <v>3100</v>
      </c>
      <c r="E40">
        <v>10085</v>
      </c>
      <c r="F40" s="4">
        <f t="shared" si="0"/>
        <v>325.32258064516128</v>
      </c>
      <c r="G40" s="3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1" t="s">
        <v>124</v>
      </c>
      <c r="D41">
        <v>9900</v>
      </c>
      <c r="E41">
        <v>5027</v>
      </c>
      <c r="F41" s="4">
        <f t="shared" si="0"/>
        <v>50.777777777777779</v>
      </c>
      <c r="G41" s="3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1" t="s">
        <v>126</v>
      </c>
      <c r="D42">
        <v>8800</v>
      </c>
      <c r="E42">
        <v>14878</v>
      </c>
      <c r="F42" s="4">
        <f t="shared" si="0"/>
        <v>169.06818181818181</v>
      </c>
      <c r="G42" s="3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1" t="s">
        <v>128</v>
      </c>
      <c r="D43">
        <v>5600</v>
      </c>
      <c r="E43">
        <v>11924</v>
      </c>
      <c r="F43" s="4">
        <f t="shared" si="0"/>
        <v>212.92857142857144</v>
      </c>
      <c r="G43" s="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1" t="s">
        <v>130</v>
      </c>
      <c r="D44">
        <v>1800</v>
      </c>
      <c r="E44">
        <v>7991</v>
      </c>
      <c r="F44" s="4">
        <f t="shared" si="0"/>
        <v>443.94444444444446</v>
      </c>
      <c r="G44" s="3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1" t="s">
        <v>132</v>
      </c>
      <c r="D45">
        <v>90200</v>
      </c>
      <c r="E45">
        <v>167717</v>
      </c>
      <c r="F45" s="4">
        <f t="shared" si="0"/>
        <v>185.9390243902439</v>
      </c>
      <c r="G45" s="3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1" t="s">
        <v>135</v>
      </c>
      <c r="D46">
        <v>1600</v>
      </c>
      <c r="E46">
        <v>10541</v>
      </c>
      <c r="F46" s="4">
        <f t="shared" si="0"/>
        <v>658.8125</v>
      </c>
      <c r="G46" s="3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17" x14ac:dyDescent="0.2">
      <c r="A47">
        <v>45</v>
      </c>
      <c r="B47" t="s">
        <v>136</v>
      </c>
      <c r="C47" s="1" t="s">
        <v>137</v>
      </c>
      <c r="D47">
        <v>9500</v>
      </c>
      <c r="E47">
        <v>4530</v>
      </c>
      <c r="F47" s="4">
        <f t="shared" si="0"/>
        <v>47.684210526315788</v>
      </c>
      <c r="G47" s="3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1" t="s">
        <v>139</v>
      </c>
      <c r="D48">
        <v>3700</v>
      </c>
      <c r="E48">
        <v>4247</v>
      </c>
      <c r="F48" s="4">
        <f t="shared" si="0"/>
        <v>114.78378378378378</v>
      </c>
      <c r="G48" s="3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1" t="s">
        <v>141</v>
      </c>
      <c r="D49">
        <v>1500</v>
      </c>
      <c r="E49">
        <v>7129</v>
      </c>
      <c r="F49" s="4">
        <f t="shared" si="0"/>
        <v>475.26666666666665</v>
      </c>
      <c r="G49" s="3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1" t="s">
        <v>143</v>
      </c>
      <c r="D50">
        <v>33300</v>
      </c>
      <c r="E50">
        <v>128862</v>
      </c>
      <c r="F50" s="4">
        <f t="shared" si="0"/>
        <v>386.97297297297297</v>
      </c>
      <c r="G50" s="3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1" t="s">
        <v>145</v>
      </c>
      <c r="D51">
        <v>7200</v>
      </c>
      <c r="E51">
        <v>13653</v>
      </c>
      <c r="F51" s="4">
        <f t="shared" si="0"/>
        <v>189.625</v>
      </c>
      <c r="G51" s="3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17" x14ac:dyDescent="0.2">
      <c r="A52">
        <v>50</v>
      </c>
      <c r="B52" t="s">
        <v>146</v>
      </c>
      <c r="C52" s="1" t="s">
        <v>147</v>
      </c>
      <c r="D52">
        <v>100</v>
      </c>
      <c r="E52">
        <v>2</v>
      </c>
      <c r="F52" s="4">
        <f t="shared" si="0"/>
        <v>2</v>
      </c>
      <c r="G52" s="3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1" t="s">
        <v>150</v>
      </c>
      <c r="D53">
        <v>158100</v>
      </c>
      <c r="E53">
        <v>145243</v>
      </c>
      <c r="F53" s="4">
        <f t="shared" si="0"/>
        <v>91.867805186590772</v>
      </c>
      <c r="G53" s="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1" t="s">
        <v>152</v>
      </c>
      <c r="D54">
        <v>7200</v>
      </c>
      <c r="E54">
        <v>2459</v>
      </c>
      <c r="F54" s="4">
        <f t="shared" si="0"/>
        <v>34.152777777777779</v>
      </c>
      <c r="G54" s="3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1" t="s">
        <v>154</v>
      </c>
      <c r="D55">
        <v>8800</v>
      </c>
      <c r="E55">
        <v>12356</v>
      </c>
      <c r="F55" s="4">
        <f t="shared" si="0"/>
        <v>140.40909090909091</v>
      </c>
      <c r="G55" s="3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17" x14ac:dyDescent="0.2">
      <c r="A56">
        <v>54</v>
      </c>
      <c r="B56" t="s">
        <v>155</v>
      </c>
      <c r="C56" s="1" t="s">
        <v>156</v>
      </c>
      <c r="D56">
        <v>6000</v>
      </c>
      <c r="E56">
        <v>5392</v>
      </c>
      <c r="F56" s="4">
        <f t="shared" si="0"/>
        <v>89.86666666666666</v>
      </c>
      <c r="G56" s="3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17" x14ac:dyDescent="0.2">
      <c r="A57">
        <v>55</v>
      </c>
      <c r="B57" t="s">
        <v>157</v>
      </c>
      <c r="C57" s="1" t="s">
        <v>158</v>
      </c>
      <c r="D57">
        <v>6600</v>
      </c>
      <c r="E57">
        <v>11746</v>
      </c>
      <c r="F57" s="4">
        <f t="shared" si="0"/>
        <v>177.96969696969697</v>
      </c>
      <c r="G57" s="3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17" x14ac:dyDescent="0.2">
      <c r="A58">
        <v>56</v>
      </c>
      <c r="B58" t="s">
        <v>160</v>
      </c>
      <c r="C58" s="1" t="s">
        <v>161</v>
      </c>
      <c r="D58">
        <v>8000</v>
      </c>
      <c r="E58">
        <v>11493</v>
      </c>
      <c r="F58" s="4">
        <f t="shared" si="0"/>
        <v>143.66249999999999</v>
      </c>
      <c r="G58" s="3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1" t="s">
        <v>163</v>
      </c>
      <c r="D59">
        <v>2900</v>
      </c>
      <c r="E59">
        <v>6243</v>
      </c>
      <c r="F59" s="4">
        <f t="shared" si="0"/>
        <v>215.27586206896552</v>
      </c>
      <c r="G59" s="3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1" t="s">
        <v>165</v>
      </c>
      <c r="D60">
        <v>2700</v>
      </c>
      <c r="E60">
        <v>6132</v>
      </c>
      <c r="F60" s="4">
        <f t="shared" si="0"/>
        <v>227.11111111111114</v>
      </c>
      <c r="G60" s="3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1" t="s">
        <v>167</v>
      </c>
      <c r="D61">
        <v>1400</v>
      </c>
      <c r="E61">
        <v>3851</v>
      </c>
      <c r="F61" s="4">
        <f t="shared" si="0"/>
        <v>275.07142857142861</v>
      </c>
      <c r="G61" s="3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1" t="s">
        <v>169</v>
      </c>
      <c r="D62">
        <v>94200</v>
      </c>
      <c r="E62">
        <v>135997</v>
      </c>
      <c r="F62" s="4">
        <f t="shared" si="0"/>
        <v>144.37048832271762</v>
      </c>
      <c r="G62" s="3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17" x14ac:dyDescent="0.2">
      <c r="A63">
        <v>61</v>
      </c>
      <c r="B63" t="s">
        <v>170</v>
      </c>
      <c r="C63" s="1" t="s">
        <v>171</v>
      </c>
      <c r="D63">
        <v>199200</v>
      </c>
      <c r="E63">
        <v>184750</v>
      </c>
      <c r="F63" s="4">
        <f t="shared" si="0"/>
        <v>92.74598393574297</v>
      </c>
      <c r="G63" s="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7" x14ac:dyDescent="0.2">
      <c r="A64">
        <v>62</v>
      </c>
      <c r="B64" t="s">
        <v>172</v>
      </c>
      <c r="C64" s="1" t="s">
        <v>173</v>
      </c>
      <c r="D64">
        <v>2000</v>
      </c>
      <c r="E64">
        <v>14452</v>
      </c>
      <c r="F64" s="4">
        <f t="shared" si="0"/>
        <v>722.6</v>
      </c>
      <c r="G64" s="3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1" t="s">
        <v>175</v>
      </c>
      <c r="D65">
        <v>4700</v>
      </c>
      <c r="E65">
        <v>557</v>
      </c>
      <c r="F65" s="4">
        <f t="shared" si="0"/>
        <v>11.851063829787234</v>
      </c>
      <c r="G65" s="3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1" t="s">
        <v>177</v>
      </c>
      <c r="D66">
        <v>2800</v>
      </c>
      <c r="E66">
        <v>2734</v>
      </c>
      <c r="F66" s="4">
        <f t="shared" si="0"/>
        <v>97.642857142857139</v>
      </c>
      <c r="G66" s="3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1" t="s">
        <v>179</v>
      </c>
      <c r="D67">
        <v>6100</v>
      </c>
      <c r="E67">
        <v>14405</v>
      </c>
      <c r="F67" s="4">
        <f t="shared" ref="F67:F130" si="4">100*(E67/D67)</f>
        <v>236.14754098360655</v>
      </c>
      <c r="G67" s="3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O130" si="5">(((L67/60)/60)/24)+DATE(1970,1,1)</f>
        <v>40570.25</v>
      </c>
      <c r="O67" s="10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1" t="s">
        <v>181</v>
      </c>
      <c r="D68">
        <v>2900</v>
      </c>
      <c r="E68">
        <v>1307</v>
      </c>
      <c r="F68" s="4">
        <f t="shared" si="4"/>
        <v>45.068965517241381</v>
      </c>
      <c r="G68" s="3" t="s">
        <v>14</v>
      </c>
      <c r="H68">
        <v>12</v>
      </c>
      <c r="I68" s="5">
        <f t="shared" ref="I68:I131" si="6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17" x14ac:dyDescent="0.2">
      <c r="A69">
        <v>67</v>
      </c>
      <c r="B69" t="s">
        <v>182</v>
      </c>
      <c r="C69" s="1" t="s">
        <v>183</v>
      </c>
      <c r="D69">
        <v>72600</v>
      </c>
      <c r="E69">
        <v>117892</v>
      </c>
      <c r="F69" s="4">
        <f t="shared" si="4"/>
        <v>162.38567493112947</v>
      </c>
      <c r="G69" s="3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1" t="s">
        <v>185</v>
      </c>
      <c r="D70">
        <v>5700</v>
      </c>
      <c r="E70">
        <v>14508</v>
      </c>
      <c r="F70" s="4">
        <f t="shared" si="4"/>
        <v>254.52631578947367</v>
      </c>
      <c r="G70" s="3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1" t="s">
        <v>187</v>
      </c>
      <c r="D71">
        <v>7900</v>
      </c>
      <c r="E71">
        <v>1901</v>
      </c>
      <c r="F71" s="4">
        <f t="shared" si="4"/>
        <v>24.063291139240505</v>
      </c>
      <c r="G71" s="3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1" t="s">
        <v>189</v>
      </c>
      <c r="D72">
        <v>128000</v>
      </c>
      <c r="E72">
        <v>158389</v>
      </c>
      <c r="F72" s="4">
        <f t="shared" si="4"/>
        <v>123.74140625000001</v>
      </c>
      <c r="G72" s="3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17" x14ac:dyDescent="0.2">
      <c r="A73">
        <v>71</v>
      </c>
      <c r="B73" t="s">
        <v>190</v>
      </c>
      <c r="C73" s="1" t="s">
        <v>191</v>
      </c>
      <c r="D73">
        <v>6000</v>
      </c>
      <c r="E73">
        <v>6484</v>
      </c>
      <c r="F73" s="4">
        <f t="shared" si="4"/>
        <v>108.06666666666666</v>
      </c>
      <c r="G73" s="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1" t="s">
        <v>193</v>
      </c>
      <c r="D74">
        <v>600</v>
      </c>
      <c r="E74">
        <v>4022</v>
      </c>
      <c r="F74" s="4">
        <f t="shared" si="4"/>
        <v>670.33333333333326</v>
      </c>
      <c r="G74" s="3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1" t="s">
        <v>195</v>
      </c>
      <c r="D75">
        <v>1400</v>
      </c>
      <c r="E75">
        <v>9253</v>
      </c>
      <c r="F75" s="4">
        <f t="shared" si="4"/>
        <v>660.92857142857144</v>
      </c>
      <c r="G75" s="3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1" t="s">
        <v>197</v>
      </c>
      <c r="D76">
        <v>3900</v>
      </c>
      <c r="E76">
        <v>4776</v>
      </c>
      <c r="F76" s="4">
        <f t="shared" si="4"/>
        <v>122.46153846153847</v>
      </c>
      <c r="G76" s="3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1" t="s">
        <v>199</v>
      </c>
      <c r="D77">
        <v>9700</v>
      </c>
      <c r="E77">
        <v>14606</v>
      </c>
      <c r="F77" s="4">
        <f t="shared" si="4"/>
        <v>150.57731958762886</v>
      </c>
      <c r="G77" s="3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1" t="s">
        <v>201</v>
      </c>
      <c r="D78">
        <v>122900</v>
      </c>
      <c r="E78">
        <v>95993</v>
      </c>
      <c r="F78" s="4">
        <f t="shared" si="4"/>
        <v>78.106590724165997</v>
      </c>
      <c r="G78" s="3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1" t="s">
        <v>203</v>
      </c>
      <c r="D79">
        <v>9500</v>
      </c>
      <c r="E79">
        <v>4460</v>
      </c>
      <c r="F79" s="4">
        <f t="shared" si="4"/>
        <v>46.94736842105263</v>
      </c>
      <c r="G79" s="3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7" x14ac:dyDescent="0.2">
      <c r="A80">
        <v>78</v>
      </c>
      <c r="B80" t="s">
        <v>204</v>
      </c>
      <c r="C80" s="1" t="s">
        <v>205</v>
      </c>
      <c r="D80">
        <v>4500</v>
      </c>
      <c r="E80">
        <v>13536</v>
      </c>
      <c r="F80" s="4">
        <f t="shared" si="4"/>
        <v>300.8</v>
      </c>
      <c r="G80" s="3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1" t="s">
        <v>208</v>
      </c>
      <c r="D81">
        <v>57800</v>
      </c>
      <c r="E81">
        <v>40228</v>
      </c>
      <c r="F81" s="4">
        <f t="shared" si="4"/>
        <v>69.598615916955026</v>
      </c>
      <c r="G81" s="3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1" t="s">
        <v>210</v>
      </c>
      <c r="D82">
        <v>1100</v>
      </c>
      <c r="E82">
        <v>7012</v>
      </c>
      <c r="F82" s="4">
        <f t="shared" si="4"/>
        <v>637.4545454545455</v>
      </c>
      <c r="G82" s="3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1" t="s">
        <v>212</v>
      </c>
      <c r="D83">
        <v>16800</v>
      </c>
      <c r="E83">
        <v>37857</v>
      </c>
      <c r="F83" s="4">
        <f t="shared" si="4"/>
        <v>225.33928571428569</v>
      </c>
      <c r="G83" s="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1" t="s">
        <v>214</v>
      </c>
      <c r="D84">
        <v>1000</v>
      </c>
      <c r="E84">
        <v>14973</v>
      </c>
      <c r="F84" s="4">
        <f t="shared" si="4"/>
        <v>1497.3000000000002</v>
      </c>
      <c r="G84" s="3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1" t="s">
        <v>216</v>
      </c>
      <c r="D85">
        <v>106400</v>
      </c>
      <c r="E85">
        <v>39996</v>
      </c>
      <c r="F85" s="4">
        <f t="shared" si="4"/>
        <v>37.590225563909776</v>
      </c>
      <c r="G85" s="3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1" t="s">
        <v>218</v>
      </c>
      <c r="D86">
        <v>31400</v>
      </c>
      <c r="E86">
        <v>41564</v>
      </c>
      <c r="F86" s="4">
        <f t="shared" si="4"/>
        <v>132.36942675159236</v>
      </c>
      <c r="G86" s="3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1" t="s">
        <v>220</v>
      </c>
      <c r="D87">
        <v>4900</v>
      </c>
      <c r="E87">
        <v>6430</v>
      </c>
      <c r="F87" s="4">
        <f t="shared" si="4"/>
        <v>131.22448979591837</v>
      </c>
      <c r="G87" s="3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1" t="s">
        <v>222</v>
      </c>
      <c r="D88">
        <v>7400</v>
      </c>
      <c r="E88">
        <v>12405</v>
      </c>
      <c r="F88" s="4">
        <f t="shared" si="4"/>
        <v>167.63513513513513</v>
      </c>
      <c r="G88" s="3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17" x14ac:dyDescent="0.2">
      <c r="A89">
        <v>87</v>
      </c>
      <c r="B89" t="s">
        <v>223</v>
      </c>
      <c r="C89" s="1" t="s">
        <v>224</v>
      </c>
      <c r="D89">
        <v>198500</v>
      </c>
      <c r="E89">
        <v>123040</v>
      </c>
      <c r="F89" s="4">
        <f t="shared" si="4"/>
        <v>61.984886649874063</v>
      </c>
      <c r="G89" s="3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1" t="s">
        <v>226</v>
      </c>
      <c r="D90">
        <v>4800</v>
      </c>
      <c r="E90">
        <v>12516</v>
      </c>
      <c r="F90" s="4">
        <f t="shared" si="4"/>
        <v>260.75</v>
      </c>
      <c r="G90" s="3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1" t="s">
        <v>228</v>
      </c>
      <c r="D91">
        <v>3400</v>
      </c>
      <c r="E91">
        <v>8588</v>
      </c>
      <c r="F91" s="4">
        <f t="shared" si="4"/>
        <v>252.58823529411765</v>
      </c>
      <c r="G91" s="3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1" t="s">
        <v>230</v>
      </c>
      <c r="D92">
        <v>7800</v>
      </c>
      <c r="E92">
        <v>6132</v>
      </c>
      <c r="F92" s="4">
        <f t="shared" si="4"/>
        <v>78.615384615384613</v>
      </c>
      <c r="G92" s="3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1" t="s">
        <v>232</v>
      </c>
      <c r="D93">
        <v>154300</v>
      </c>
      <c r="E93">
        <v>74688</v>
      </c>
      <c r="F93" s="4">
        <f t="shared" si="4"/>
        <v>48.404406999351913</v>
      </c>
      <c r="G93" s="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17" x14ac:dyDescent="0.2">
      <c r="A94">
        <v>92</v>
      </c>
      <c r="B94" t="s">
        <v>233</v>
      </c>
      <c r="C94" s="1" t="s">
        <v>234</v>
      </c>
      <c r="D94">
        <v>20000</v>
      </c>
      <c r="E94">
        <v>51775</v>
      </c>
      <c r="F94" s="4">
        <f t="shared" si="4"/>
        <v>258.875</v>
      </c>
      <c r="G94" s="3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1" t="s">
        <v>236</v>
      </c>
      <c r="D95">
        <v>108800</v>
      </c>
      <c r="E95">
        <v>65877</v>
      </c>
      <c r="F95" s="4">
        <f t="shared" si="4"/>
        <v>60.548713235294116</v>
      </c>
      <c r="G95" s="3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1" t="s">
        <v>238</v>
      </c>
      <c r="D96">
        <v>2900</v>
      </c>
      <c r="E96">
        <v>8807</v>
      </c>
      <c r="F96" s="4">
        <f t="shared" si="4"/>
        <v>303.68965517241378</v>
      </c>
      <c r="G96" s="3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17" x14ac:dyDescent="0.2">
      <c r="A97">
        <v>95</v>
      </c>
      <c r="B97" t="s">
        <v>239</v>
      </c>
      <c r="C97" s="1" t="s">
        <v>240</v>
      </c>
      <c r="D97">
        <v>900</v>
      </c>
      <c r="E97">
        <v>1017</v>
      </c>
      <c r="F97" s="4">
        <f t="shared" si="4"/>
        <v>112.99999999999999</v>
      </c>
      <c r="G97" s="3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1" t="s">
        <v>242</v>
      </c>
      <c r="D98">
        <v>69700</v>
      </c>
      <c r="E98">
        <v>151513</v>
      </c>
      <c r="F98" s="4">
        <f t="shared" si="4"/>
        <v>217.37876614060258</v>
      </c>
      <c r="G98" s="3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1" t="s">
        <v>244</v>
      </c>
      <c r="D99">
        <v>1300</v>
      </c>
      <c r="E99">
        <v>12047</v>
      </c>
      <c r="F99" s="4">
        <f t="shared" si="4"/>
        <v>926.69230769230762</v>
      </c>
      <c r="G99" s="3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1" t="s">
        <v>246</v>
      </c>
      <c r="D100">
        <v>97800</v>
      </c>
      <c r="E100">
        <v>32951</v>
      </c>
      <c r="F100" s="4">
        <f t="shared" si="4"/>
        <v>33.692229038854805</v>
      </c>
      <c r="G100" s="3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7" x14ac:dyDescent="0.2">
      <c r="A101">
        <v>99</v>
      </c>
      <c r="B101" t="s">
        <v>247</v>
      </c>
      <c r="C101" s="1" t="s">
        <v>248</v>
      </c>
      <c r="D101">
        <v>7600</v>
      </c>
      <c r="E101">
        <v>14951</v>
      </c>
      <c r="F101" s="4">
        <f t="shared" si="4"/>
        <v>196.7236842105263</v>
      </c>
      <c r="G101" s="3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1" t="s">
        <v>250</v>
      </c>
      <c r="D102">
        <v>100</v>
      </c>
      <c r="E102">
        <v>1</v>
      </c>
      <c r="F102" s="4">
        <f t="shared" si="4"/>
        <v>1</v>
      </c>
      <c r="G102" s="3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1" t="s">
        <v>252</v>
      </c>
      <c r="D103">
        <v>900</v>
      </c>
      <c r="E103">
        <v>9193</v>
      </c>
      <c r="F103" s="4">
        <f t="shared" si="4"/>
        <v>1021.4444444444445</v>
      </c>
      <c r="G103" s="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1" t="s">
        <v>254</v>
      </c>
      <c r="D104">
        <v>3700</v>
      </c>
      <c r="E104">
        <v>10422</v>
      </c>
      <c r="F104" s="4">
        <f t="shared" si="4"/>
        <v>281.67567567567568</v>
      </c>
      <c r="G104" s="3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1" t="s">
        <v>256</v>
      </c>
      <c r="D105">
        <v>10000</v>
      </c>
      <c r="E105">
        <v>2461</v>
      </c>
      <c r="F105" s="4">
        <f t="shared" si="4"/>
        <v>24.610000000000003</v>
      </c>
      <c r="G105" s="3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1" t="s">
        <v>258</v>
      </c>
      <c r="D106">
        <v>119200</v>
      </c>
      <c r="E106">
        <v>170623</v>
      </c>
      <c r="F106" s="4">
        <f t="shared" si="4"/>
        <v>143.14010067114094</v>
      </c>
      <c r="G106" s="3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1" t="s">
        <v>260</v>
      </c>
      <c r="D107">
        <v>6800</v>
      </c>
      <c r="E107">
        <v>9829</v>
      </c>
      <c r="F107" s="4">
        <f t="shared" si="4"/>
        <v>144.54411764705884</v>
      </c>
      <c r="G107" s="3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1" t="s">
        <v>262</v>
      </c>
      <c r="D108">
        <v>3900</v>
      </c>
      <c r="E108">
        <v>14006</v>
      </c>
      <c r="F108" s="4">
        <f t="shared" si="4"/>
        <v>359.12820512820514</v>
      </c>
      <c r="G108" s="3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17" x14ac:dyDescent="0.2">
      <c r="A109">
        <v>107</v>
      </c>
      <c r="B109" t="s">
        <v>263</v>
      </c>
      <c r="C109" s="1" t="s">
        <v>264</v>
      </c>
      <c r="D109">
        <v>3500</v>
      </c>
      <c r="E109">
        <v>6527</v>
      </c>
      <c r="F109" s="4">
        <f t="shared" si="4"/>
        <v>186.48571428571427</v>
      </c>
      <c r="G109" s="3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17" x14ac:dyDescent="0.2">
      <c r="A110">
        <v>108</v>
      </c>
      <c r="B110" t="s">
        <v>265</v>
      </c>
      <c r="C110" s="1" t="s">
        <v>266</v>
      </c>
      <c r="D110">
        <v>1500</v>
      </c>
      <c r="E110">
        <v>8929</v>
      </c>
      <c r="F110" s="4">
        <f t="shared" si="4"/>
        <v>595.26666666666665</v>
      </c>
      <c r="G110" s="3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1" t="s">
        <v>268</v>
      </c>
      <c r="D111">
        <v>5200</v>
      </c>
      <c r="E111">
        <v>3079</v>
      </c>
      <c r="F111" s="4">
        <f t="shared" si="4"/>
        <v>59.21153846153846</v>
      </c>
      <c r="G111" s="3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1" t="s">
        <v>271</v>
      </c>
      <c r="D112">
        <v>142400</v>
      </c>
      <c r="E112">
        <v>21307</v>
      </c>
      <c r="F112" s="4">
        <f t="shared" si="4"/>
        <v>14.962780898876405</v>
      </c>
      <c r="G112" s="3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1" t="s">
        <v>273</v>
      </c>
      <c r="D113">
        <v>61400</v>
      </c>
      <c r="E113">
        <v>73653</v>
      </c>
      <c r="F113" s="4">
        <f t="shared" si="4"/>
        <v>119.95602605863192</v>
      </c>
      <c r="G113" s="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1" t="s">
        <v>275</v>
      </c>
      <c r="D114">
        <v>4700</v>
      </c>
      <c r="E114">
        <v>12635</v>
      </c>
      <c r="F114" s="4">
        <f t="shared" si="4"/>
        <v>268.82978723404256</v>
      </c>
      <c r="G114" s="3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1" t="s">
        <v>277</v>
      </c>
      <c r="D115">
        <v>3300</v>
      </c>
      <c r="E115">
        <v>12437</v>
      </c>
      <c r="F115" s="4">
        <f t="shared" si="4"/>
        <v>376.87878787878788</v>
      </c>
      <c r="G115" s="3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1" t="s">
        <v>279</v>
      </c>
      <c r="D116">
        <v>1900</v>
      </c>
      <c r="E116">
        <v>13816</v>
      </c>
      <c r="F116" s="4">
        <f t="shared" si="4"/>
        <v>727.15789473684208</v>
      </c>
      <c r="G116" s="3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1" t="s">
        <v>281</v>
      </c>
      <c r="D117">
        <v>166700</v>
      </c>
      <c r="E117">
        <v>145382</v>
      </c>
      <c r="F117" s="4">
        <f t="shared" si="4"/>
        <v>87.211757648470297</v>
      </c>
      <c r="G117" s="3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17" x14ac:dyDescent="0.2">
      <c r="A118">
        <v>116</v>
      </c>
      <c r="B118" t="s">
        <v>282</v>
      </c>
      <c r="C118" s="1" t="s">
        <v>283</v>
      </c>
      <c r="D118">
        <v>7200</v>
      </c>
      <c r="E118">
        <v>6336</v>
      </c>
      <c r="F118" s="4">
        <f t="shared" si="4"/>
        <v>88</v>
      </c>
      <c r="G118" s="3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1" t="s">
        <v>285</v>
      </c>
      <c r="D119">
        <v>4900</v>
      </c>
      <c r="E119">
        <v>8523</v>
      </c>
      <c r="F119" s="4">
        <f t="shared" si="4"/>
        <v>173.9387755102041</v>
      </c>
      <c r="G119" s="3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1" t="s">
        <v>287</v>
      </c>
      <c r="D120">
        <v>5400</v>
      </c>
      <c r="E120">
        <v>6351</v>
      </c>
      <c r="F120" s="4">
        <f t="shared" si="4"/>
        <v>117.61111111111111</v>
      </c>
      <c r="G120" s="3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17" x14ac:dyDescent="0.2">
      <c r="A121">
        <v>119</v>
      </c>
      <c r="B121" t="s">
        <v>288</v>
      </c>
      <c r="C121" s="1" t="s">
        <v>289</v>
      </c>
      <c r="D121">
        <v>5000</v>
      </c>
      <c r="E121">
        <v>10748</v>
      </c>
      <c r="F121" s="4">
        <f t="shared" si="4"/>
        <v>214.96</v>
      </c>
      <c r="G121" s="3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1" t="s">
        <v>291</v>
      </c>
      <c r="D122">
        <v>75100</v>
      </c>
      <c r="E122">
        <v>112272</v>
      </c>
      <c r="F122" s="4">
        <f t="shared" si="4"/>
        <v>149.49667110519306</v>
      </c>
      <c r="G122" s="3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1" t="s">
        <v>294</v>
      </c>
      <c r="D123">
        <v>45300</v>
      </c>
      <c r="E123">
        <v>99361</v>
      </c>
      <c r="F123" s="4">
        <f t="shared" si="4"/>
        <v>219.33995584988963</v>
      </c>
      <c r="G123" s="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1" t="s">
        <v>296</v>
      </c>
      <c r="D124">
        <v>136800</v>
      </c>
      <c r="E124">
        <v>88055</v>
      </c>
      <c r="F124" s="4">
        <f t="shared" si="4"/>
        <v>64.367690058479525</v>
      </c>
      <c r="G124" s="3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1" t="s">
        <v>298</v>
      </c>
      <c r="D125">
        <v>177700</v>
      </c>
      <c r="E125">
        <v>33092</v>
      </c>
      <c r="F125" s="4">
        <f t="shared" si="4"/>
        <v>18.622397298818232</v>
      </c>
      <c r="G125" s="3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1" t="s">
        <v>300</v>
      </c>
      <c r="D126">
        <v>2600</v>
      </c>
      <c r="E126">
        <v>9562</v>
      </c>
      <c r="F126" s="4">
        <f t="shared" si="4"/>
        <v>367.76923076923077</v>
      </c>
      <c r="G126" s="3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1" t="s">
        <v>302</v>
      </c>
      <c r="D127">
        <v>5300</v>
      </c>
      <c r="E127">
        <v>8475</v>
      </c>
      <c r="F127" s="4">
        <f t="shared" si="4"/>
        <v>159.90566037735849</v>
      </c>
      <c r="G127" s="3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1" t="s">
        <v>304</v>
      </c>
      <c r="D128">
        <v>180200</v>
      </c>
      <c r="E128">
        <v>69617</v>
      </c>
      <c r="F128" s="4">
        <f t="shared" si="4"/>
        <v>38.633185349611544</v>
      </c>
      <c r="G128" s="3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1" t="s">
        <v>306</v>
      </c>
      <c r="D129">
        <v>103200</v>
      </c>
      <c r="E129">
        <v>53067</v>
      </c>
      <c r="F129" s="4">
        <f t="shared" si="4"/>
        <v>51.42151162790698</v>
      </c>
      <c r="G129" s="3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1" t="s">
        <v>308</v>
      </c>
      <c r="D130">
        <v>70600</v>
      </c>
      <c r="E130">
        <v>42596</v>
      </c>
      <c r="F130" s="4">
        <f t="shared" si="4"/>
        <v>60.334277620396605</v>
      </c>
      <c r="G130" s="3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1" t="s">
        <v>310</v>
      </c>
      <c r="D131">
        <v>148500</v>
      </c>
      <c r="E131">
        <v>4756</v>
      </c>
      <c r="F131" s="4">
        <f t="shared" ref="F131:F194" si="7">100*(E131/D131)</f>
        <v>3.202693602693603</v>
      </c>
      <c r="G131" s="3" t="s">
        <v>74</v>
      </c>
      <c r="H131">
        <v>55</v>
      </c>
      <c r="I131" s="5">
        <f t="shared" si="6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O194" si="8">(((L131/60)/60)/24)+DATE(1970,1,1)</f>
        <v>42038.25</v>
      </c>
      <c r="O131" s="10">
        <f t="shared" si="8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1" t="s">
        <v>312</v>
      </c>
      <c r="D132">
        <v>9600</v>
      </c>
      <c r="E132">
        <v>14925</v>
      </c>
      <c r="F132" s="4">
        <f t="shared" si="7"/>
        <v>155.46875</v>
      </c>
      <c r="G132" s="3" t="s">
        <v>20</v>
      </c>
      <c r="H132">
        <v>533</v>
      </c>
      <c r="I132" s="5">
        <f t="shared" ref="I132:I195" si="9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8"/>
        <v>40842.208333333336</v>
      </c>
      <c r="O132" s="10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17" x14ac:dyDescent="0.2">
      <c r="A133">
        <v>131</v>
      </c>
      <c r="B133" t="s">
        <v>313</v>
      </c>
      <c r="C133" s="1" t="s">
        <v>314</v>
      </c>
      <c r="D133">
        <v>164700</v>
      </c>
      <c r="E133">
        <v>166116</v>
      </c>
      <c r="F133" s="4">
        <f t="shared" si="7"/>
        <v>100.85974499089254</v>
      </c>
      <c r="G133" s="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8"/>
        <v>41607.25</v>
      </c>
      <c r="O133" s="10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1" t="s">
        <v>316</v>
      </c>
      <c r="D134">
        <v>3300</v>
      </c>
      <c r="E134">
        <v>3834</v>
      </c>
      <c r="F134" s="4">
        <f t="shared" si="7"/>
        <v>116.18181818181819</v>
      </c>
      <c r="G134" s="3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8"/>
        <v>43112.25</v>
      </c>
      <c r="O134" s="10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1" t="s">
        <v>318</v>
      </c>
      <c r="D135">
        <v>4500</v>
      </c>
      <c r="E135">
        <v>13985</v>
      </c>
      <c r="F135" s="4">
        <f t="shared" si="7"/>
        <v>310.77777777777777</v>
      </c>
      <c r="G135" s="3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8"/>
        <v>40767.208333333336</v>
      </c>
      <c r="O135" s="10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1" t="s">
        <v>321</v>
      </c>
      <c r="D136">
        <v>99500</v>
      </c>
      <c r="E136">
        <v>89288</v>
      </c>
      <c r="F136" s="4">
        <f t="shared" si="7"/>
        <v>89.73668341708543</v>
      </c>
      <c r="G136" s="3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8"/>
        <v>40713.208333333336</v>
      </c>
      <c r="O136" s="10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1" t="s">
        <v>323</v>
      </c>
      <c r="D137">
        <v>7700</v>
      </c>
      <c r="E137">
        <v>5488</v>
      </c>
      <c r="F137" s="4">
        <f t="shared" si="7"/>
        <v>71.27272727272728</v>
      </c>
      <c r="G137" s="3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8"/>
        <v>41340.25</v>
      </c>
      <c r="O137" s="10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1" t="s">
        <v>325</v>
      </c>
      <c r="D138">
        <v>82800</v>
      </c>
      <c r="E138">
        <v>2721</v>
      </c>
      <c r="F138" s="4">
        <f t="shared" si="7"/>
        <v>3.2862318840579712</v>
      </c>
      <c r="G138" s="3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8"/>
        <v>41797.208333333336</v>
      </c>
      <c r="O138" s="10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1" t="s">
        <v>327</v>
      </c>
      <c r="D139">
        <v>1800</v>
      </c>
      <c r="E139">
        <v>4712</v>
      </c>
      <c r="F139" s="4">
        <f t="shared" si="7"/>
        <v>261.77777777777777</v>
      </c>
      <c r="G139" s="3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8"/>
        <v>40457.208333333336</v>
      </c>
      <c r="O139" s="10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17" x14ac:dyDescent="0.2">
      <c r="A140">
        <v>138</v>
      </c>
      <c r="B140" t="s">
        <v>328</v>
      </c>
      <c r="C140" s="1" t="s">
        <v>329</v>
      </c>
      <c r="D140">
        <v>9600</v>
      </c>
      <c r="E140">
        <v>9216</v>
      </c>
      <c r="F140" s="4">
        <f t="shared" si="7"/>
        <v>96</v>
      </c>
      <c r="G140" s="3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8"/>
        <v>41180.208333333336</v>
      </c>
      <c r="O140" s="10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1" t="s">
        <v>331</v>
      </c>
      <c r="D141">
        <v>92100</v>
      </c>
      <c r="E141">
        <v>19246</v>
      </c>
      <c r="F141" s="4">
        <f t="shared" si="7"/>
        <v>20.896851248642779</v>
      </c>
      <c r="G141" s="3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8"/>
        <v>42115.208333333328</v>
      </c>
      <c r="O141" s="10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17" x14ac:dyDescent="0.2">
      <c r="A142">
        <v>140</v>
      </c>
      <c r="B142" t="s">
        <v>332</v>
      </c>
      <c r="C142" s="1" t="s">
        <v>333</v>
      </c>
      <c r="D142">
        <v>5500</v>
      </c>
      <c r="E142">
        <v>12274</v>
      </c>
      <c r="F142" s="4">
        <f t="shared" si="7"/>
        <v>223.16363636363636</v>
      </c>
      <c r="G142" s="3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8"/>
        <v>43156.25</v>
      </c>
      <c r="O142" s="10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1" t="s">
        <v>335</v>
      </c>
      <c r="D143">
        <v>64300</v>
      </c>
      <c r="E143">
        <v>65323</v>
      </c>
      <c r="F143" s="4">
        <f t="shared" si="7"/>
        <v>101.59097978227061</v>
      </c>
      <c r="G143" s="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8"/>
        <v>42167.208333333328</v>
      </c>
      <c r="O143" s="10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7" x14ac:dyDescent="0.2">
      <c r="A144">
        <v>142</v>
      </c>
      <c r="B144" t="s">
        <v>336</v>
      </c>
      <c r="C144" s="1" t="s">
        <v>337</v>
      </c>
      <c r="D144">
        <v>5000</v>
      </c>
      <c r="E144">
        <v>11502</v>
      </c>
      <c r="F144" s="4">
        <f t="shared" si="7"/>
        <v>230.03999999999996</v>
      </c>
      <c r="G144" s="3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8"/>
        <v>41005.208333333336</v>
      </c>
      <c r="O144" s="10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1" t="s">
        <v>339</v>
      </c>
      <c r="D145">
        <v>5400</v>
      </c>
      <c r="E145">
        <v>7322</v>
      </c>
      <c r="F145" s="4">
        <f t="shared" si="7"/>
        <v>135.59259259259261</v>
      </c>
      <c r="G145" s="3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8"/>
        <v>40357.208333333336</v>
      </c>
      <c r="O145" s="10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1" t="s">
        <v>341</v>
      </c>
      <c r="D146">
        <v>9000</v>
      </c>
      <c r="E146">
        <v>11619</v>
      </c>
      <c r="F146" s="4">
        <f t="shared" si="7"/>
        <v>129.1</v>
      </c>
      <c r="G146" s="3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8"/>
        <v>43633.208333333328</v>
      </c>
      <c r="O146" s="10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1" t="s">
        <v>343</v>
      </c>
      <c r="D147">
        <v>25000</v>
      </c>
      <c r="E147">
        <v>59128</v>
      </c>
      <c r="F147" s="4">
        <f t="shared" si="7"/>
        <v>236.512</v>
      </c>
      <c r="G147" s="3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8"/>
        <v>41889.208333333336</v>
      </c>
      <c r="O147" s="10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17" x14ac:dyDescent="0.2">
      <c r="A148">
        <v>146</v>
      </c>
      <c r="B148" t="s">
        <v>344</v>
      </c>
      <c r="C148" s="1" t="s">
        <v>345</v>
      </c>
      <c r="D148">
        <v>8800</v>
      </c>
      <c r="E148">
        <v>1518</v>
      </c>
      <c r="F148" s="4">
        <f t="shared" si="7"/>
        <v>17.25</v>
      </c>
      <c r="G148" s="3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8"/>
        <v>40855.25</v>
      </c>
      <c r="O148" s="10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7" x14ac:dyDescent="0.2">
      <c r="A149">
        <v>147</v>
      </c>
      <c r="B149" t="s">
        <v>346</v>
      </c>
      <c r="C149" s="1" t="s">
        <v>347</v>
      </c>
      <c r="D149">
        <v>8300</v>
      </c>
      <c r="E149">
        <v>9337</v>
      </c>
      <c r="F149" s="4">
        <f t="shared" si="7"/>
        <v>112.49397590361446</v>
      </c>
      <c r="G149" s="3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8"/>
        <v>42534.208333333328</v>
      </c>
      <c r="O149" s="10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1" t="s">
        <v>349</v>
      </c>
      <c r="D150">
        <v>9300</v>
      </c>
      <c r="E150">
        <v>11255</v>
      </c>
      <c r="F150" s="4">
        <f t="shared" si="7"/>
        <v>121.02150537634408</v>
      </c>
      <c r="G150" s="3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8"/>
        <v>42941.208333333328</v>
      </c>
      <c r="O150" s="10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1" t="s">
        <v>351</v>
      </c>
      <c r="D151">
        <v>6200</v>
      </c>
      <c r="E151">
        <v>13632</v>
      </c>
      <c r="F151" s="4">
        <f t="shared" si="7"/>
        <v>219.87096774193549</v>
      </c>
      <c r="G151" s="3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8"/>
        <v>41275.25</v>
      </c>
      <c r="O151" s="10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1" t="s">
        <v>353</v>
      </c>
      <c r="D152">
        <v>100</v>
      </c>
      <c r="E152">
        <v>1</v>
      </c>
      <c r="F152" s="4">
        <f t="shared" si="7"/>
        <v>1</v>
      </c>
      <c r="G152" s="3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8"/>
        <v>43450.25</v>
      </c>
      <c r="O152" s="10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1" t="s">
        <v>355</v>
      </c>
      <c r="D153">
        <v>137200</v>
      </c>
      <c r="E153">
        <v>88037</v>
      </c>
      <c r="F153" s="4">
        <f t="shared" si="7"/>
        <v>64.166909620991248</v>
      </c>
      <c r="G153" s="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8"/>
        <v>41799.208333333336</v>
      </c>
      <c r="O153" s="10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1" t="s">
        <v>357</v>
      </c>
      <c r="D154">
        <v>41500</v>
      </c>
      <c r="E154">
        <v>175573</v>
      </c>
      <c r="F154" s="4">
        <f t="shared" si="7"/>
        <v>423.06746987951806</v>
      </c>
      <c r="G154" s="3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8"/>
        <v>42783.25</v>
      </c>
      <c r="O154" s="10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1" t="s">
        <v>359</v>
      </c>
      <c r="D155">
        <v>189400</v>
      </c>
      <c r="E155">
        <v>176112</v>
      </c>
      <c r="F155" s="4">
        <f t="shared" si="7"/>
        <v>92.984160506863773</v>
      </c>
      <c r="G155" s="3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8"/>
        <v>41201.208333333336</v>
      </c>
      <c r="O155" s="10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1" t="s">
        <v>361</v>
      </c>
      <c r="D156">
        <v>171300</v>
      </c>
      <c r="E156">
        <v>100650</v>
      </c>
      <c r="F156" s="4">
        <f t="shared" si="7"/>
        <v>58.756567425569173</v>
      </c>
      <c r="G156" s="3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8"/>
        <v>42502.208333333328</v>
      </c>
      <c r="O156" s="10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1" t="s">
        <v>363</v>
      </c>
      <c r="D157">
        <v>139500</v>
      </c>
      <c r="E157">
        <v>90706</v>
      </c>
      <c r="F157" s="4">
        <f t="shared" si="7"/>
        <v>65.022222222222226</v>
      </c>
      <c r="G157" s="3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8"/>
        <v>40262.208333333336</v>
      </c>
      <c r="O157" s="10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1" t="s">
        <v>365</v>
      </c>
      <c r="D158">
        <v>36400</v>
      </c>
      <c r="E158">
        <v>26914</v>
      </c>
      <c r="F158" s="4">
        <f t="shared" si="7"/>
        <v>73.939560439560438</v>
      </c>
      <c r="G158" s="3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8"/>
        <v>43743.208333333328</v>
      </c>
      <c r="O158" s="10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1" t="s">
        <v>367</v>
      </c>
      <c r="D159">
        <v>4200</v>
      </c>
      <c r="E159">
        <v>2212</v>
      </c>
      <c r="F159" s="4">
        <f t="shared" si="7"/>
        <v>52.666666666666664</v>
      </c>
      <c r="G159" s="3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8"/>
        <v>41638.25</v>
      </c>
      <c r="O159" s="10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1" t="s">
        <v>369</v>
      </c>
      <c r="D160">
        <v>2100</v>
      </c>
      <c r="E160">
        <v>4640</v>
      </c>
      <c r="F160" s="4">
        <f t="shared" si="7"/>
        <v>220.95238095238096</v>
      </c>
      <c r="G160" s="3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8"/>
        <v>42346.25</v>
      </c>
      <c r="O160" s="10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1" t="s">
        <v>371</v>
      </c>
      <c r="D161">
        <v>191200</v>
      </c>
      <c r="E161">
        <v>191222</v>
      </c>
      <c r="F161" s="4">
        <f t="shared" si="7"/>
        <v>100.01150627615063</v>
      </c>
      <c r="G161" s="3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8"/>
        <v>43551.208333333328</v>
      </c>
      <c r="O161" s="10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1" t="s">
        <v>373</v>
      </c>
      <c r="D162">
        <v>8000</v>
      </c>
      <c r="E162">
        <v>12985</v>
      </c>
      <c r="F162" s="4">
        <f t="shared" si="7"/>
        <v>162.3125</v>
      </c>
      <c r="G162" s="3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8"/>
        <v>43582.208333333328</v>
      </c>
      <c r="O162" s="10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17" x14ac:dyDescent="0.2">
      <c r="A163">
        <v>161</v>
      </c>
      <c r="B163" t="s">
        <v>374</v>
      </c>
      <c r="C163" s="1" t="s">
        <v>375</v>
      </c>
      <c r="D163">
        <v>5500</v>
      </c>
      <c r="E163">
        <v>4300</v>
      </c>
      <c r="F163" s="4">
        <f t="shared" si="7"/>
        <v>78.181818181818187</v>
      </c>
      <c r="G163" s="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8"/>
        <v>42270.208333333328</v>
      </c>
      <c r="O163" s="10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17" x14ac:dyDescent="0.2">
      <c r="A164">
        <v>162</v>
      </c>
      <c r="B164" t="s">
        <v>376</v>
      </c>
      <c r="C164" s="1" t="s">
        <v>377</v>
      </c>
      <c r="D164">
        <v>6100</v>
      </c>
      <c r="E164">
        <v>9134</v>
      </c>
      <c r="F164" s="4">
        <f t="shared" si="7"/>
        <v>149.73770491803279</v>
      </c>
      <c r="G164" s="3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8"/>
        <v>43442.25</v>
      </c>
      <c r="O164" s="10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1" t="s">
        <v>379</v>
      </c>
      <c r="D165">
        <v>3500</v>
      </c>
      <c r="E165">
        <v>8864</v>
      </c>
      <c r="F165" s="4">
        <f t="shared" si="7"/>
        <v>253.25714285714284</v>
      </c>
      <c r="G165" s="3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8"/>
        <v>43028.208333333328</v>
      </c>
      <c r="O165" s="10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1" t="s">
        <v>381</v>
      </c>
      <c r="D166">
        <v>150500</v>
      </c>
      <c r="E166">
        <v>150755</v>
      </c>
      <c r="F166" s="4">
        <f t="shared" si="7"/>
        <v>100.16943521594683</v>
      </c>
      <c r="G166" s="3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8"/>
        <v>43016.208333333328</v>
      </c>
      <c r="O166" s="10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1" t="s">
        <v>383</v>
      </c>
      <c r="D167">
        <v>90400</v>
      </c>
      <c r="E167">
        <v>110279</v>
      </c>
      <c r="F167" s="4">
        <f t="shared" si="7"/>
        <v>121.99004424778761</v>
      </c>
      <c r="G167" s="3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8"/>
        <v>42948.208333333328</v>
      </c>
      <c r="O167" s="10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1" t="s">
        <v>385</v>
      </c>
      <c r="D168">
        <v>9800</v>
      </c>
      <c r="E168">
        <v>13439</v>
      </c>
      <c r="F168" s="4">
        <f t="shared" si="7"/>
        <v>137.13265306122449</v>
      </c>
      <c r="G168" s="3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8"/>
        <v>40534.25</v>
      </c>
      <c r="O168" s="10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1" t="s">
        <v>387</v>
      </c>
      <c r="D169">
        <v>2600</v>
      </c>
      <c r="E169">
        <v>10804</v>
      </c>
      <c r="F169" s="4">
        <f t="shared" si="7"/>
        <v>415.53846153846149</v>
      </c>
      <c r="G169" s="3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8"/>
        <v>41435.208333333336</v>
      </c>
      <c r="O169" s="10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1" t="s">
        <v>389</v>
      </c>
      <c r="D170">
        <v>128100</v>
      </c>
      <c r="E170">
        <v>40107</v>
      </c>
      <c r="F170" s="4">
        <f t="shared" si="7"/>
        <v>31.30913348946136</v>
      </c>
      <c r="G170" s="3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8"/>
        <v>43518.25</v>
      </c>
      <c r="O170" s="10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1" t="s">
        <v>391</v>
      </c>
      <c r="D171">
        <v>23300</v>
      </c>
      <c r="E171">
        <v>98811</v>
      </c>
      <c r="F171" s="4">
        <f t="shared" si="7"/>
        <v>424.08154506437768</v>
      </c>
      <c r="G171" s="3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8"/>
        <v>41077.208333333336</v>
      </c>
      <c r="O171" s="10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1" t="s">
        <v>393</v>
      </c>
      <c r="D172">
        <v>188100</v>
      </c>
      <c r="E172">
        <v>5528</v>
      </c>
      <c r="F172" s="4">
        <f t="shared" si="7"/>
        <v>2.93886230728336</v>
      </c>
      <c r="G172" s="3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8"/>
        <v>42950.208333333328</v>
      </c>
      <c r="O172" s="10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17" x14ac:dyDescent="0.2">
      <c r="A173">
        <v>171</v>
      </c>
      <c r="B173" t="s">
        <v>394</v>
      </c>
      <c r="C173" s="1" t="s">
        <v>395</v>
      </c>
      <c r="D173">
        <v>4900</v>
      </c>
      <c r="E173">
        <v>521</v>
      </c>
      <c r="F173" s="4">
        <f t="shared" si="7"/>
        <v>10.63265306122449</v>
      </c>
      <c r="G173" s="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8"/>
        <v>41718.208333333336</v>
      </c>
      <c r="O173" s="10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1" t="s">
        <v>397</v>
      </c>
      <c r="D174">
        <v>800</v>
      </c>
      <c r="E174">
        <v>663</v>
      </c>
      <c r="F174" s="4">
        <f t="shared" si="7"/>
        <v>82.875</v>
      </c>
      <c r="G174" s="3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8"/>
        <v>41839.208333333336</v>
      </c>
      <c r="O174" s="10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7" x14ac:dyDescent="0.2">
      <c r="A175">
        <v>173</v>
      </c>
      <c r="B175" t="s">
        <v>398</v>
      </c>
      <c r="C175" s="1" t="s">
        <v>399</v>
      </c>
      <c r="D175">
        <v>96700</v>
      </c>
      <c r="E175">
        <v>157635</v>
      </c>
      <c r="F175" s="4">
        <f t="shared" si="7"/>
        <v>163.01447776628748</v>
      </c>
      <c r="G175" s="3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8"/>
        <v>41412.208333333336</v>
      </c>
      <c r="O175" s="10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1" t="s">
        <v>401</v>
      </c>
      <c r="D176">
        <v>600</v>
      </c>
      <c r="E176">
        <v>5368</v>
      </c>
      <c r="F176" s="4">
        <f t="shared" si="7"/>
        <v>894.66666666666674</v>
      </c>
      <c r="G176" s="3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8"/>
        <v>42282.208333333328</v>
      </c>
      <c r="O176" s="10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1" t="s">
        <v>403</v>
      </c>
      <c r="D177">
        <v>181200</v>
      </c>
      <c r="E177">
        <v>47459</v>
      </c>
      <c r="F177" s="4">
        <f t="shared" si="7"/>
        <v>26.191501103752756</v>
      </c>
      <c r="G177" s="3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8"/>
        <v>42613.208333333328</v>
      </c>
      <c r="O177" s="10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17" x14ac:dyDescent="0.2">
      <c r="A178">
        <v>176</v>
      </c>
      <c r="B178" t="s">
        <v>404</v>
      </c>
      <c r="C178" s="1" t="s">
        <v>405</v>
      </c>
      <c r="D178">
        <v>115000</v>
      </c>
      <c r="E178">
        <v>86060</v>
      </c>
      <c r="F178" s="4">
        <f t="shared" si="7"/>
        <v>74.834782608695647</v>
      </c>
      <c r="G178" s="3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8"/>
        <v>42616.208333333328</v>
      </c>
      <c r="O178" s="10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1" t="s">
        <v>407</v>
      </c>
      <c r="D179">
        <v>38800</v>
      </c>
      <c r="E179">
        <v>161593</v>
      </c>
      <c r="F179" s="4">
        <f t="shared" si="7"/>
        <v>416.47680412371136</v>
      </c>
      <c r="G179" s="3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8"/>
        <v>40497.25</v>
      </c>
      <c r="O179" s="10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1" t="s">
        <v>409</v>
      </c>
      <c r="D180">
        <v>7200</v>
      </c>
      <c r="E180">
        <v>6927</v>
      </c>
      <c r="F180" s="4">
        <f t="shared" si="7"/>
        <v>96.208333333333329</v>
      </c>
      <c r="G180" s="3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8"/>
        <v>42999.208333333328</v>
      </c>
      <c r="O180" s="10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17" x14ac:dyDescent="0.2">
      <c r="A181">
        <v>179</v>
      </c>
      <c r="B181" t="s">
        <v>410</v>
      </c>
      <c r="C181" s="1" t="s">
        <v>411</v>
      </c>
      <c r="D181">
        <v>44500</v>
      </c>
      <c r="E181">
        <v>159185</v>
      </c>
      <c r="F181" s="4">
        <f t="shared" si="7"/>
        <v>357.71910112359546</v>
      </c>
      <c r="G181" s="3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8"/>
        <v>41350.208333333336</v>
      </c>
      <c r="O181" s="10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1" t="s">
        <v>413</v>
      </c>
      <c r="D182">
        <v>56000</v>
      </c>
      <c r="E182">
        <v>172736</v>
      </c>
      <c r="F182" s="4">
        <f t="shared" si="7"/>
        <v>308.45714285714286</v>
      </c>
      <c r="G182" s="3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8"/>
        <v>40259.208333333336</v>
      </c>
      <c r="O182" s="10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1" t="s">
        <v>415</v>
      </c>
      <c r="D183">
        <v>8600</v>
      </c>
      <c r="E183">
        <v>5315</v>
      </c>
      <c r="F183" s="4">
        <f t="shared" si="7"/>
        <v>61.802325581395344</v>
      </c>
      <c r="G183" s="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8"/>
        <v>43012.208333333328</v>
      </c>
      <c r="O183" s="10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1" t="s">
        <v>417</v>
      </c>
      <c r="D184">
        <v>27100</v>
      </c>
      <c r="E184">
        <v>195750</v>
      </c>
      <c r="F184" s="4">
        <f t="shared" si="7"/>
        <v>722.32472324723244</v>
      </c>
      <c r="G184" s="3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8"/>
        <v>43631.208333333328</v>
      </c>
      <c r="O184" s="10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17" x14ac:dyDescent="0.2">
      <c r="A185">
        <v>183</v>
      </c>
      <c r="B185" t="s">
        <v>418</v>
      </c>
      <c r="C185" s="1" t="s">
        <v>419</v>
      </c>
      <c r="D185">
        <v>5100</v>
      </c>
      <c r="E185">
        <v>3525</v>
      </c>
      <c r="F185" s="4">
        <f t="shared" si="7"/>
        <v>69.117647058823522</v>
      </c>
      <c r="G185" s="3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8"/>
        <v>40430.208333333336</v>
      </c>
      <c r="O185" s="10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1" t="s">
        <v>421</v>
      </c>
      <c r="D186">
        <v>3600</v>
      </c>
      <c r="E186">
        <v>10550</v>
      </c>
      <c r="F186" s="4">
        <f t="shared" si="7"/>
        <v>293.05555555555554</v>
      </c>
      <c r="G186" s="3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8"/>
        <v>43588.208333333328</v>
      </c>
      <c r="O186" s="10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1" t="s">
        <v>423</v>
      </c>
      <c r="D187">
        <v>1000</v>
      </c>
      <c r="E187">
        <v>718</v>
      </c>
      <c r="F187" s="4">
        <f t="shared" si="7"/>
        <v>71.8</v>
      </c>
      <c r="G187" s="3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8"/>
        <v>43233.208333333328</v>
      </c>
      <c r="O187" s="10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1" t="s">
        <v>425</v>
      </c>
      <c r="D188">
        <v>88800</v>
      </c>
      <c r="E188">
        <v>28358</v>
      </c>
      <c r="F188" s="4">
        <f t="shared" si="7"/>
        <v>31.934684684684683</v>
      </c>
      <c r="G188" s="3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8"/>
        <v>41782.208333333336</v>
      </c>
      <c r="O188" s="10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1" t="s">
        <v>427</v>
      </c>
      <c r="D189">
        <v>60200</v>
      </c>
      <c r="E189">
        <v>138384</v>
      </c>
      <c r="F189" s="4">
        <f t="shared" si="7"/>
        <v>229.87375415282392</v>
      </c>
      <c r="G189" s="3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8"/>
        <v>41328.25</v>
      </c>
      <c r="O189" s="10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1" t="s">
        <v>429</v>
      </c>
      <c r="D190">
        <v>8200</v>
      </c>
      <c r="E190">
        <v>2625</v>
      </c>
      <c r="F190" s="4">
        <f t="shared" si="7"/>
        <v>32.012195121951223</v>
      </c>
      <c r="G190" s="3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8"/>
        <v>41975.25</v>
      </c>
      <c r="O190" s="10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1" t="s">
        <v>431</v>
      </c>
      <c r="D191">
        <v>191300</v>
      </c>
      <c r="E191">
        <v>45004</v>
      </c>
      <c r="F191" s="4">
        <f t="shared" si="7"/>
        <v>23.525352848928385</v>
      </c>
      <c r="G191" s="3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8"/>
        <v>42433.25</v>
      </c>
      <c r="O191" s="10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1" t="s">
        <v>433</v>
      </c>
      <c r="D192">
        <v>3700</v>
      </c>
      <c r="E192">
        <v>2538</v>
      </c>
      <c r="F192" s="4">
        <f t="shared" si="7"/>
        <v>68.594594594594597</v>
      </c>
      <c r="G192" s="3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8"/>
        <v>41429.208333333336</v>
      </c>
      <c r="O192" s="10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1" t="s">
        <v>435</v>
      </c>
      <c r="D193">
        <v>8400</v>
      </c>
      <c r="E193">
        <v>3188</v>
      </c>
      <c r="F193" s="4">
        <f t="shared" si="7"/>
        <v>37.952380952380956</v>
      </c>
      <c r="G193" s="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8"/>
        <v>43536.208333333328</v>
      </c>
      <c r="O193" s="10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1" t="s">
        <v>437</v>
      </c>
      <c r="D194">
        <v>42600</v>
      </c>
      <c r="E194">
        <v>8517</v>
      </c>
      <c r="F194" s="4">
        <f t="shared" si="7"/>
        <v>19.992957746478872</v>
      </c>
      <c r="G194" s="3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8"/>
        <v>41817.208333333336</v>
      </c>
      <c r="O194" s="10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1" t="s">
        <v>439</v>
      </c>
      <c r="D195">
        <v>6600</v>
      </c>
      <c r="E195">
        <v>3012</v>
      </c>
      <c r="F195" s="4">
        <f t="shared" ref="F195:F258" si="10">100*(E195/D195)</f>
        <v>45.636363636363633</v>
      </c>
      <c r="G195" s="3" t="s">
        <v>14</v>
      </c>
      <c r="H195">
        <v>65</v>
      </c>
      <c r="I195" s="5">
        <f t="shared" si="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O258" si="11">(((L195/60)/60)/24)+DATE(1970,1,1)</f>
        <v>43198.208333333328</v>
      </c>
      <c r="O195" s="10">
        <f t="shared" si="11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1" t="s">
        <v>441</v>
      </c>
      <c r="D196">
        <v>7100</v>
      </c>
      <c r="E196">
        <v>8716</v>
      </c>
      <c r="F196" s="4">
        <f t="shared" si="10"/>
        <v>122.7605633802817</v>
      </c>
      <c r="G196" s="3" t="s">
        <v>20</v>
      </c>
      <c r="H196">
        <v>126</v>
      </c>
      <c r="I196" s="5">
        <f t="shared" ref="I196:I259" si="12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1"/>
        <v>42261.208333333328</v>
      </c>
      <c r="O196" s="10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1" t="s">
        <v>443</v>
      </c>
      <c r="D197">
        <v>15800</v>
      </c>
      <c r="E197">
        <v>57157</v>
      </c>
      <c r="F197" s="4">
        <f t="shared" si="10"/>
        <v>361.75316455696202</v>
      </c>
      <c r="G197" s="3" t="s">
        <v>20</v>
      </c>
      <c r="H197">
        <v>524</v>
      </c>
      <c r="I197" s="5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1"/>
        <v>43310.208333333328</v>
      </c>
      <c r="O197" s="10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1" t="s">
        <v>445</v>
      </c>
      <c r="D198">
        <v>8200</v>
      </c>
      <c r="E198">
        <v>5178</v>
      </c>
      <c r="F198" s="4">
        <f t="shared" si="10"/>
        <v>63.146341463414636</v>
      </c>
      <c r="G198" s="3" t="s">
        <v>14</v>
      </c>
      <c r="H198">
        <v>100</v>
      </c>
      <c r="I198" s="5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1"/>
        <v>42616.208333333328</v>
      </c>
      <c r="O198" s="10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1" t="s">
        <v>447</v>
      </c>
      <c r="D199">
        <v>54700</v>
      </c>
      <c r="E199">
        <v>163118</v>
      </c>
      <c r="F199" s="4">
        <f t="shared" si="10"/>
        <v>298.20475319926874</v>
      </c>
      <c r="G199" s="3" t="s">
        <v>20</v>
      </c>
      <c r="H199">
        <v>1989</v>
      </c>
      <c r="I199" s="5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1"/>
        <v>42909.208333333328</v>
      </c>
      <c r="O199" s="10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1" t="s">
        <v>449</v>
      </c>
      <c r="D200">
        <v>63200</v>
      </c>
      <c r="E200">
        <v>6041</v>
      </c>
      <c r="F200" s="4">
        <f t="shared" si="10"/>
        <v>9.5585443037974684</v>
      </c>
      <c r="G200" s="3" t="s">
        <v>14</v>
      </c>
      <c r="H200">
        <v>168</v>
      </c>
      <c r="I200" s="5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1"/>
        <v>40396.208333333336</v>
      </c>
      <c r="O200" s="10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1" t="s">
        <v>451</v>
      </c>
      <c r="D201">
        <v>1800</v>
      </c>
      <c r="E201">
        <v>968</v>
      </c>
      <c r="F201" s="4">
        <f t="shared" si="10"/>
        <v>53.777777777777779</v>
      </c>
      <c r="G201" s="3" t="s">
        <v>14</v>
      </c>
      <c r="H201">
        <v>13</v>
      </c>
      <c r="I201" s="5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1"/>
        <v>42192.208333333328</v>
      </c>
      <c r="O201" s="10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1" t="s">
        <v>453</v>
      </c>
      <c r="D202">
        <v>100</v>
      </c>
      <c r="E202">
        <v>2</v>
      </c>
      <c r="F202" s="4">
        <f t="shared" si="10"/>
        <v>2</v>
      </c>
      <c r="G202" s="3" t="s">
        <v>14</v>
      </c>
      <c r="H202">
        <v>1</v>
      </c>
      <c r="I202" s="5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1"/>
        <v>40262.208333333336</v>
      </c>
      <c r="O202" s="10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7" x14ac:dyDescent="0.2">
      <c r="A203">
        <v>201</v>
      </c>
      <c r="B203" t="s">
        <v>454</v>
      </c>
      <c r="C203" s="1" t="s">
        <v>455</v>
      </c>
      <c r="D203">
        <v>2100</v>
      </c>
      <c r="E203">
        <v>14305</v>
      </c>
      <c r="F203" s="4">
        <f t="shared" si="10"/>
        <v>681.19047619047615</v>
      </c>
      <c r="G203" s="3" t="s">
        <v>20</v>
      </c>
      <c r="H203">
        <v>157</v>
      </c>
      <c r="I203" s="5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1"/>
        <v>41845.208333333336</v>
      </c>
      <c r="O203" s="10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1" t="s">
        <v>457</v>
      </c>
      <c r="D204">
        <v>8300</v>
      </c>
      <c r="E204">
        <v>6543</v>
      </c>
      <c r="F204" s="4">
        <f t="shared" si="10"/>
        <v>78.831325301204828</v>
      </c>
      <c r="G204" s="3" t="s">
        <v>74</v>
      </c>
      <c r="H204">
        <v>82</v>
      </c>
      <c r="I204" s="5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1"/>
        <v>40818.208333333336</v>
      </c>
      <c r="O204" s="10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17" x14ac:dyDescent="0.2">
      <c r="A205">
        <v>203</v>
      </c>
      <c r="B205" t="s">
        <v>458</v>
      </c>
      <c r="C205" s="1" t="s">
        <v>459</v>
      </c>
      <c r="D205">
        <v>143900</v>
      </c>
      <c r="E205">
        <v>193413</v>
      </c>
      <c r="F205" s="4">
        <f t="shared" si="10"/>
        <v>134.40792216817235</v>
      </c>
      <c r="G205" s="3" t="s">
        <v>20</v>
      </c>
      <c r="H205">
        <v>4498</v>
      </c>
      <c r="I205" s="5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1"/>
        <v>42752.25</v>
      </c>
      <c r="O205" s="10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1" t="s">
        <v>461</v>
      </c>
      <c r="D206">
        <v>75000</v>
      </c>
      <c r="E206">
        <v>2529</v>
      </c>
      <c r="F206" s="4">
        <f t="shared" si="10"/>
        <v>3.3719999999999999</v>
      </c>
      <c r="G206" s="3" t="s">
        <v>14</v>
      </c>
      <c r="H206">
        <v>40</v>
      </c>
      <c r="I206" s="5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1"/>
        <v>40636.208333333336</v>
      </c>
      <c r="O206" s="10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1" t="s">
        <v>463</v>
      </c>
      <c r="D207">
        <v>1300</v>
      </c>
      <c r="E207">
        <v>5614</v>
      </c>
      <c r="F207" s="4">
        <f t="shared" si="10"/>
        <v>431.84615384615387</v>
      </c>
      <c r="G207" s="3" t="s">
        <v>20</v>
      </c>
      <c r="H207">
        <v>80</v>
      </c>
      <c r="I207" s="5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1"/>
        <v>43390.208333333328</v>
      </c>
      <c r="O207" s="10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1" t="s">
        <v>465</v>
      </c>
      <c r="D208">
        <v>9000</v>
      </c>
      <c r="E208">
        <v>3496</v>
      </c>
      <c r="F208" s="4">
        <f t="shared" si="10"/>
        <v>38.844444444444441</v>
      </c>
      <c r="G208" s="3" t="s">
        <v>74</v>
      </c>
      <c r="H208">
        <v>57</v>
      </c>
      <c r="I208" s="5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1"/>
        <v>40236.25</v>
      </c>
      <c r="O208" s="10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17" x14ac:dyDescent="0.2">
      <c r="A209">
        <v>207</v>
      </c>
      <c r="B209" t="s">
        <v>466</v>
      </c>
      <c r="C209" s="1" t="s">
        <v>467</v>
      </c>
      <c r="D209">
        <v>1000</v>
      </c>
      <c r="E209">
        <v>4257</v>
      </c>
      <c r="F209" s="4">
        <f t="shared" si="10"/>
        <v>425.7</v>
      </c>
      <c r="G209" s="3" t="s">
        <v>20</v>
      </c>
      <c r="H209">
        <v>43</v>
      </c>
      <c r="I209" s="5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1"/>
        <v>43340.208333333328</v>
      </c>
      <c r="O209" s="10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1" t="s">
        <v>469</v>
      </c>
      <c r="D210">
        <v>196900</v>
      </c>
      <c r="E210">
        <v>199110</v>
      </c>
      <c r="F210" s="4">
        <f t="shared" si="10"/>
        <v>101.12239715591672</v>
      </c>
      <c r="G210" s="3" t="s">
        <v>20</v>
      </c>
      <c r="H210">
        <v>2053</v>
      </c>
      <c r="I210" s="5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1"/>
        <v>43048.25</v>
      </c>
      <c r="O210" s="10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1" t="s">
        <v>471</v>
      </c>
      <c r="D211">
        <v>194500</v>
      </c>
      <c r="E211">
        <v>41212</v>
      </c>
      <c r="F211" s="4">
        <f t="shared" si="10"/>
        <v>21.188688946015425</v>
      </c>
      <c r="G211" s="3" t="s">
        <v>47</v>
      </c>
      <c r="H211">
        <v>808</v>
      </c>
      <c r="I211" s="5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1"/>
        <v>42496.208333333328</v>
      </c>
      <c r="O211" s="10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1" t="s">
        <v>473</v>
      </c>
      <c r="D212">
        <v>9400</v>
      </c>
      <c r="E212">
        <v>6338</v>
      </c>
      <c r="F212" s="4">
        <f t="shared" si="10"/>
        <v>67.425531914893625</v>
      </c>
      <c r="G212" s="3" t="s">
        <v>14</v>
      </c>
      <c r="H212">
        <v>226</v>
      </c>
      <c r="I212" s="5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1"/>
        <v>42797.25</v>
      </c>
      <c r="O212" s="10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17" x14ac:dyDescent="0.2">
      <c r="A213">
        <v>211</v>
      </c>
      <c r="B213" t="s">
        <v>475</v>
      </c>
      <c r="C213" s="1" t="s">
        <v>476</v>
      </c>
      <c r="D213">
        <v>104400</v>
      </c>
      <c r="E213">
        <v>99100</v>
      </c>
      <c r="F213" s="4">
        <f t="shared" si="10"/>
        <v>94.923371647509583</v>
      </c>
      <c r="G213" s="3" t="s">
        <v>14</v>
      </c>
      <c r="H213">
        <v>1625</v>
      </c>
      <c r="I213" s="5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1"/>
        <v>41513.208333333336</v>
      </c>
      <c r="O213" s="10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7" x14ac:dyDescent="0.2">
      <c r="A214">
        <v>212</v>
      </c>
      <c r="B214" t="s">
        <v>477</v>
      </c>
      <c r="C214" s="1" t="s">
        <v>478</v>
      </c>
      <c r="D214">
        <v>8100</v>
      </c>
      <c r="E214">
        <v>12300</v>
      </c>
      <c r="F214" s="4">
        <f t="shared" si="10"/>
        <v>151.85185185185185</v>
      </c>
      <c r="G214" s="3" t="s">
        <v>20</v>
      </c>
      <c r="H214">
        <v>168</v>
      </c>
      <c r="I214" s="5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1"/>
        <v>43814.25</v>
      </c>
      <c r="O214" s="10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17" x14ac:dyDescent="0.2">
      <c r="A215">
        <v>213</v>
      </c>
      <c r="B215" t="s">
        <v>479</v>
      </c>
      <c r="C215" s="1" t="s">
        <v>480</v>
      </c>
      <c r="D215">
        <v>87900</v>
      </c>
      <c r="E215">
        <v>171549</v>
      </c>
      <c r="F215" s="4">
        <f t="shared" si="10"/>
        <v>195.16382252559728</v>
      </c>
      <c r="G215" s="3" t="s">
        <v>20</v>
      </c>
      <c r="H215">
        <v>4289</v>
      </c>
      <c r="I215" s="5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1"/>
        <v>40488.208333333336</v>
      </c>
      <c r="O215" s="10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1" t="s">
        <v>482</v>
      </c>
      <c r="D216">
        <v>1400</v>
      </c>
      <c r="E216">
        <v>14324</v>
      </c>
      <c r="F216" s="4">
        <f t="shared" si="10"/>
        <v>1023.1428571428571</v>
      </c>
      <c r="G216" s="3" t="s">
        <v>20</v>
      </c>
      <c r="H216">
        <v>165</v>
      </c>
      <c r="I216" s="5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1"/>
        <v>40409.208333333336</v>
      </c>
      <c r="O216" s="10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1" t="s">
        <v>484</v>
      </c>
      <c r="D217">
        <v>156800</v>
      </c>
      <c r="E217">
        <v>6024</v>
      </c>
      <c r="F217" s="4">
        <f t="shared" si="10"/>
        <v>3.841836734693878</v>
      </c>
      <c r="G217" s="3" t="s">
        <v>14</v>
      </c>
      <c r="H217">
        <v>143</v>
      </c>
      <c r="I217" s="5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1"/>
        <v>43509.25</v>
      </c>
      <c r="O217" s="10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1" t="s">
        <v>486</v>
      </c>
      <c r="D218">
        <v>121700</v>
      </c>
      <c r="E218">
        <v>188721</v>
      </c>
      <c r="F218" s="4">
        <f t="shared" si="10"/>
        <v>155.07066557107643</v>
      </c>
      <c r="G218" s="3" t="s">
        <v>20</v>
      </c>
      <c r="H218">
        <v>1815</v>
      </c>
      <c r="I218" s="5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1"/>
        <v>40869.25</v>
      </c>
      <c r="O218" s="10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1" t="s">
        <v>488</v>
      </c>
      <c r="D219">
        <v>129400</v>
      </c>
      <c r="E219">
        <v>57911</v>
      </c>
      <c r="F219" s="4">
        <f t="shared" si="10"/>
        <v>44.753477588871718</v>
      </c>
      <c r="G219" s="3" t="s">
        <v>14</v>
      </c>
      <c r="H219">
        <v>934</v>
      </c>
      <c r="I219" s="5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1"/>
        <v>43583.208333333328</v>
      </c>
      <c r="O219" s="10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1" t="s">
        <v>490</v>
      </c>
      <c r="D220">
        <v>5700</v>
      </c>
      <c r="E220">
        <v>12309</v>
      </c>
      <c r="F220" s="4">
        <f t="shared" si="10"/>
        <v>215.94736842105263</v>
      </c>
      <c r="G220" s="3" t="s">
        <v>20</v>
      </c>
      <c r="H220">
        <v>397</v>
      </c>
      <c r="I220" s="5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1"/>
        <v>40858.25</v>
      </c>
      <c r="O220" s="10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1" t="s">
        <v>492</v>
      </c>
      <c r="D221">
        <v>41700</v>
      </c>
      <c r="E221">
        <v>138497</v>
      </c>
      <c r="F221" s="4">
        <f t="shared" si="10"/>
        <v>332.12709832134288</v>
      </c>
      <c r="G221" s="3" t="s">
        <v>20</v>
      </c>
      <c r="H221">
        <v>1539</v>
      </c>
      <c r="I221" s="5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1"/>
        <v>41137.208333333336</v>
      </c>
      <c r="O221" s="10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1" t="s">
        <v>494</v>
      </c>
      <c r="D222">
        <v>7900</v>
      </c>
      <c r="E222">
        <v>667</v>
      </c>
      <c r="F222" s="4">
        <f t="shared" si="10"/>
        <v>8.4430379746835449</v>
      </c>
      <c r="G222" s="3" t="s">
        <v>14</v>
      </c>
      <c r="H222">
        <v>17</v>
      </c>
      <c r="I222" s="5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1"/>
        <v>40725.208333333336</v>
      </c>
      <c r="O222" s="10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17" x14ac:dyDescent="0.2">
      <c r="A223">
        <v>221</v>
      </c>
      <c r="B223" t="s">
        <v>495</v>
      </c>
      <c r="C223" s="1" t="s">
        <v>496</v>
      </c>
      <c r="D223">
        <v>121500</v>
      </c>
      <c r="E223">
        <v>119830</v>
      </c>
      <c r="F223" s="4">
        <f t="shared" si="10"/>
        <v>98.625514403292186</v>
      </c>
      <c r="G223" s="3" t="s">
        <v>14</v>
      </c>
      <c r="H223">
        <v>2179</v>
      </c>
      <c r="I223" s="5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1"/>
        <v>41081.208333333336</v>
      </c>
      <c r="O223" s="10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1" t="s">
        <v>498</v>
      </c>
      <c r="D224">
        <v>4800</v>
      </c>
      <c r="E224">
        <v>6623</v>
      </c>
      <c r="F224" s="4">
        <f t="shared" si="10"/>
        <v>137.97916666666669</v>
      </c>
      <c r="G224" s="3" t="s">
        <v>20</v>
      </c>
      <c r="H224">
        <v>138</v>
      </c>
      <c r="I224" s="5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1"/>
        <v>41914.208333333336</v>
      </c>
      <c r="O224" s="10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1" t="s">
        <v>500</v>
      </c>
      <c r="D225">
        <v>87300</v>
      </c>
      <c r="E225">
        <v>81897</v>
      </c>
      <c r="F225" s="4">
        <f t="shared" si="10"/>
        <v>93.81099656357388</v>
      </c>
      <c r="G225" s="3" t="s">
        <v>14</v>
      </c>
      <c r="H225">
        <v>931</v>
      </c>
      <c r="I225" s="5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1"/>
        <v>42445.208333333328</v>
      </c>
      <c r="O225" s="10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1" t="s">
        <v>502</v>
      </c>
      <c r="D226">
        <v>46300</v>
      </c>
      <c r="E226">
        <v>186885</v>
      </c>
      <c r="F226" s="4">
        <f t="shared" si="10"/>
        <v>403.63930885529157</v>
      </c>
      <c r="G226" s="3" t="s">
        <v>20</v>
      </c>
      <c r="H226">
        <v>3594</v>
      </c>
      <c r="I226" s="5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1"/>
        <v>41906.208333333336</v>
      </c>
      <c r="O226" s="10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1" t="s">
        <v>504</v>
      </c>
      <c r="D227">
        <v>67800</v>
      </c>
      <c r="E227">
        <v>176398</v>
      </c>
      <c r="F227" s="4">
        <f t="shared" si="10"/>
        <v>260.1740412979351</v>
      </c>
      <c r="G227" s="3" t="s">
        <v>20</v>
      </c>
      <c r="H227">
        <v>5880</v>
      </c>
      <c r="I227" s="5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1"/>
        <v>41762.208333333336</v>
      </c>
      <c r="O227" s="10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1" t="s">
        <v>505</v>
      </c>
      <c r="D228">
        <v>3000</v>
      </c>
      <c r="E228">
        <v>10999</v>
      </c>
      <c r="F228" s="4">
        <f t="shared" si="10"/>
        <v>366.63333333333333</v>
      </c>
      <c r="G228" s="3" t="s">
        <v>20</v>
      </c>
      <c r="H228">
        <v>112</v>
      </c>
      <c r="I228" s="5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1"/>
        <v>40276.208333333336</v>
      </c>
      <c r="O228" s="10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1" t="s">
        <v>507</v>
      </c>
      <c r="D229">
        <v>60900</v>
      </c>
      <c r="E229">
        <v>102751</v>
      </c>
      <c r="F229" s="4">
        <f t="shared" si="10"/>
        <v>168.72085385878489</v>
      </c>
      <c r="G229" s="3" t="s">
        <v>20</v>
      </c>
      <c r="H229">
        <v>943</v>
      </c>
      <c r="I229" s="5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1"/>
        <v>42139.208333333328</v>
      </c>
      <c r="O229" s="10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1" t="s">
        <v>509</v>
      </c>
      <c r="D230">
        <v>137900</v>
      </c>
      <c r="E230">
        <v>165352</v>
      </c>
      <c r="F230" s="4">
        <f t="shared" si="10"/>
        <v>119.90717911530093</v>
      </c>
      <c r="G230" s="3" t="s">
        <v>20</v>
      </c>
      <c r="H230">
        <v>2468</v>
      </c>
      <c r="I230" s="5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1"/>
        <v>42613.208333333328</v>
      </c>
      <c r="O230" s="10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1" t="s">
        <v>511</v>
      </c>
      <c r="D231">
        <v>85600</v>
      </c>
      <c r="E231">
        <v>165798</v>
      </c>
      <c r="F231" s="4">
        <f t="shared" si="10"/>
        <v>193.68925233644859</v>
      </c>
      <c r="G231" s="3" t="s">
        <v>20</v>
      </c>
      <c r="H231">
        <v>2551</v>
      </c>
      <c r="I231" s="5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1"/>
        <v>42887.208333333328</v>
      </c>
      <c r="O231" s="10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1" t="s">
        <v>513</v>
      </c>
      <c r="D232">
        <v>2400</v>
      </c>
      <c r="E232">
        <v>10084</v>
      </c>
      <c r="F232" s="4">
        <f t="shared" si="10"/>
        <v>420.16666666666669</v>
      </c>
      <c r="G232" s="3" t="s">
        <v>20</v>
      </c>
      <c r="H232">
        <v>101</v>
      </c>
      <c r="I232" s="5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1"/>
        <v>43805.25</v>
      </c>
      <c r="O232" s="10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1" t="s">
        <v>515</v>
      </c>
      <c r="D233">
        <v>7200</v>
      </c>
      <c r="E233">
        <v>5523</v>
      </c>
      <c r="F233" s="4">
        <f t="shared" si="10"/>
        <v>76.708333333333329</v>
      </c>
      <c r="G233" s="3" t="s">
        <v>74</v>
      </c>
      <c r="H233">
        <v>67</v>
      </c>
      <c r="I233" s="5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1"/>
        <v>41415.208333333336</v>
      </c>
      <c r="O233" s="10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1" t="s">
        <v>517</v>
      </c>
      <c r="D234">
        <v>3400</v>
      </c>
      <c r="E234">
        <v>5823</v>
      </c>
      <c r="F234" s="4">
        <f t="shared" si="10"/>
        <v>171.26470588235293</v>
      </c>
      <c r="G234" s="3" t="s">
        <v>20</v>
      </c>
      <c r="H234">
        <v>92</v>
      </c>
      <c r="I234" s="5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1"/>
        <v>42576.208333333328</v>
      </c>
      <c r="O234" s="10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1" t="s">
        <v>519</v>
      </c>
      <c r="D235">
        <v>3800</v>
      </c>
      <c r="E235">
        <v>6000</v>
      </c>
      <c r="F235" s="4">
        <f t="shared" si="10"/>
        <v>157.89473684210526</v>
      </c>
      <c r="G235" s="3" t="s">
        <v>20</v>
      </c>
      <c r="H235">
        <v>62</v>
      </c>
      <c r="I235" s="5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1"/>
        <v>40706.208333333336</v>
      </c>
      <c r="O235" s="10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1" t="s">
        <v>521</v>
      </c>
      <c r="D236">
        <v>7500</v>
      </c>
      <c r="E236">
        <v>8181</v>
      </c>
      <c r="F236" s="4">
        <f t="shared" si="10"/>
        <v>109.08</v>
      </c>
      <c r="G236" s="3" t="s">
        <v>20</v>
      </c>
      <c r="H236">
        <v>149</v>
      </c>
      <c r="I236" s="5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1"/>
        <v>42969.208333333328</v>
      </c>
      <c r="O236" s="10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17" x14ac:dyDescent="0.2">
      <c r="A237">
        <v>235</v>
      </c>
      <c r="B237" t="s">
        <v>522</v>
      </c>
      <c r="C237" s="1" t="s">
        <v>523</v>
      </c>
      <c r="D237">
        <v>8600</v>
      </c>
      <c r="E237">
        <v>3589</v>
      </c>
      <c r="F237" s="4">
        <f t="shared" si="10"/>
        <v>41.732558139534881</v>
      </c>
      <c r="G237" s="3" t="s">
        <v>14</v>
      </c>
      <c r="H237">
        <v>92</v>
      </c>
      <c r="I237" s="5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1"/>
        <v>42779.25</v>
      </c>
      <c r="O237" s="10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1" t="s">
        <v>525</v>
      </c>
      <c r="D238">
        <v>39500</v>
      </c>
      <c r="E238">
        <v>4323</v>
      </c>
      <c r="F238" s="4">
        <f t="shared" si="10"/>
        <v>10.944303797468354</v>
      </c>
      <c r="G238" s="3" t="s">
        <v>14</v>
      </c>
      <c r="H238">
        <v>57</v>
      </c>
      <c r="I238" s="5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1"/>
        <v>43641.208333333328</v>
      </c>
      <c r="O238" s="10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17" x14ac:dyDescent="0.2">
      <c r="A239">
        <v>237</v>
      </c>
      <c r="B239" t="s">
        <v>526</v>
      </c>
      <c r="C239" s="1" t="s">
        <v>527</v>
      </c>
      <c r="D239">
        <v>9300</v>
      </c>
      <c r="E239">
        <v>14822</v>
      </c>
      <c r="F239" s="4">
        <f t="shared" si="10"/>
        <v>159.3763440860215</v>
      </c>
      <c r="G239" s="3" t="s">
        <v>20</v>
      </c>
      <c r="H239">
        <v>329</v>
      </c>
      <c r="I239" s="5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1"/>
        <v>41754.208333333336</v>
      </c>
      <c r="O239" s="10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1" t="s">
        <v>529</v>
      </c>
      <c r="D240">
        <v>2400</v>
      </c>
      <c r="E240">
        <v>10138</v>
      </c>
      <c r="F240" s="4">
        <f t="shared" si="10"/>
        <v>422.41666666666669</v>
      </c>
      <c r="G240" s="3" t="s">
        <v>20</v>
      </c>
      <c r="H240">
        <v>97</v>
      </c>
      <c r="I240" s="5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1"/>
        <v>43083.25</v>
      </c>
      <c r="O240" s="10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7" x14ac:dyDescent="0.2">
      <c r="A241">
        <v>239</v>
      </c>
      <c r="B241" t="s">
        <v>530</v>
      </c>
      <c r="C241" s="1" t="s">
        <v>531</v>
      </c>
      <c r="D241">
        <v>3200</v>
      </c>
      <c r="E241">
        <v>3127</v>
      </c>
      <c r="F241" s="4">
        <f t="shared" si="10"/>
        <v>97.71875</v>
      </c>
      <c r="G241" s="3" t="s">
        <v>14</v>
      </c>
      <c r="H241">
        <v>41</v>
      </c>
      <c r="I241" s="5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1"/>
        <v>42245.208333333328</v>
      </c>
      <c r="O241" s="10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1" t="s">
        <v>533</v>
      </c>
      <c r="D242">
        <v>29400</v>
      </c>
      <c r="E242">
        <v>123124</v>
      </c>
      <c r="F242" s="4">
        <f t="shared" si="10"/>
        <v>418.78911564625849</v>
      </c>
      <c r="G242" s="3" t="s">
        <v>20</v>
      </c>
      <c r="H242">
        <v>1784</v>
      </c>
      <c r="I242" s="5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1"/>
        <v>40396.208333333336</v>
      </c>
      <c r="O242" s="10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1" t="s">
        <v>535</v>
      </c>
      <c r="D243">
        <v>168500</v>
      </c>
      <c r="E243">
        <v>171729</v>
      </c>
      <c r="F243" s="4">
        <f t="shared" si="10"/>
        <v>101.91632047477745</v>
      </c>
      <c r="G243" s="3" t="s">
        <v>20</v>
      </c>
      <c r="H243">
        <v>1684</v>
      </c>
      <c r="I243" s="5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1"/>
        <v>41742.208333333336</v>
      </c>
      <c r="O243" s="10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1" t="s">
        <v>537</v>
      </c>
      <c r="D244">
        <v>8400</v>
      </c>
      <c r="E244">
        <v>10729</v>
      </c>
      <c r="F244" s="4">
        <f t="shared" si="10"/>
        <v>127.72619047619047</v>
      </c>
      <c r="G244" s="3" t="s">
        <v>20</v>
      </c>
      <c r="H244">
        <v>250</v>
      </c>
      <c r="I244" s="5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1"/>
        <v>42865.208333333328</v>
      </c>
      <c r="O244" s="10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17" x14ac:dyDescent="0.2">
      <c r="A245">
        <v>243</v>
      </c>
      <c r="B245" t="s">
        <v>538</v>
      </c>
      <c r="C245" s="1" t="s">
        <v>539</v>
      </c>
      <c r="D245">
        <v>2300</v>
      </c>
      <c r="E245">
        <v>10240</v>
      </c>
      <c r="F245" s="4">
        <f t="shared" si="10"/>
        <v>445.21739130434781</v>
      </c>
      <c r="G245" s="3" t="s">
        <v>20</v>
      </c>
      <c r="H245">
        <v>238</v>
      </c>
      <c r="I245" s="5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1"/>
        <v>43163.25</v>
      </c>
      <c r="O245" s="10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17" x14ac:dyDescent="0.2">
      <c r="A246">
        <v>244</v>
      </c>
      <c r="B246" t="s">
        <v>540</v>
      </c>
      <c r="C246" s="1" t="s">
        <v>541</v>
      </c>
      <c r="D246">
        <v>700</v>
      </c>
      <c r="E246">
        <v>3988</v>
      </c>
      <c r="F246" s="4">
        <f t="shared" si="10"/>
        <v>569.71428571428578</v>
      </c>
      <c r="G246" s="3" t="s">
        <v>20</v>
      </c>
      <c r="H246">
        <v>53</v>
      </c>
      <c r="I246" s="5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1"/>
        <v>41834.208333333336</v>
      </c>
      <c r="O246" s="10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1" t="s">
        <v>543</v>
      </c>
      <c r="D247">
        <v>2900</v>
      </c>
      <c r="E247">
        <v>14771</v>
      </c>
      <c r="F247" s="4">
        <f t="shared" si="10"/>
        <v>509.34482758620686</v>
      </c>
      <c r="G247" s="3" t="s">
        <v>20</v>
      </c>
      <c r="H247">
        <v>214</v>
      </c>
      <c r="I247" s="5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1"/>
        <v>41736.208333333336</v>
      </c>
      <c r="O247" s="10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1" t="s">
        <v>545</v>
      </c>
      <c r="D248">
        <v>4500</v>
      </c>
      <c r="E248">
        <v>14649</v>
      </c>
      <c r="F248" s="4">
        <f t="shared" si="10"/>
        <v>325.5333333333333</v>
      </c>
      <c r="G248" s="3" t="s">
        <v>20</v>
      </c>
      <c r="H248">
        <v>222</v>
      </c>
      <c r="I248" s="5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1"/>
        <v>41491.208333333336</v>
      </c>
      <c r="O248" s="10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1" t="s">
        <v>547</v>
      </c>
      <c r="D249">
        <v>19800</v>
      </c>
      <c r="E249">
        <v>184658</v>
      </c>
      <c r="F249" s="4">
        <f t="shared" si="10"/>
        <v>932.61616161616166</v>
      </c>
      <c r="G249" s="3" t="s">
        <v>20</v>
      </c>
      <c r="H249">
        <v>1884</v>
      </c>
      <c r="I249" s="5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1"/>
        <v>42726.25</v>
      </c>
      <c r="O249" s="10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1" t="s">
        <v>549</v>
      </c>
      <c r="D250">
        <v>6200</v>
      </c>
      <c r="E250">
        <v>13103</v>
      </c>
      <c r="F250" s="4">
        <f t="shared" si="10"/>
        <v>211.33870967741933</v>
      </c>
      <c r="G250" s="3" t="s">
        <v>20</v>
      </c>
      <c r="H250">
        <v>218</v>
      </c>
      <c r="I250" s="5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1"/>
        <v>42004.25</v>
      </c>
      <c r="O250" s="10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1" t="s">
        <v>551</v>
      </c>
      <c r="D251">
        <v>61500</v>
      </c>
      <c r="E251">
        <v>168095</v>
      </c>
      <c r="F251" s="4">
        <f t="shared" si="10"/>
        <v>273.32520325203251</v>
      </c>
      <c r="G251" s="3" t="s">
        <v>20</v>
      </c>
      <c r="H251">
        <v>6465</v>
      </c>
      <c r="I251" s="5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1"/>
        <v>42006.25</v>
      </c>
      <c r="O251" s="10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1" t="s">
        <v>553</v>
      </c>
      <c r="D252">
        <v>100</v>
      </c>
      <c r="E252">
        <v>3</v>
      </c>
      <c r="F252" s="4">
        <f t="shared" si="10"/>
        <v>3</v>
      </c>
      <c r="G252" s="3" t="s">
        <v>14</v>
      </c>
      <c r="H252">
        <v>1</v>
      </c>
      <c r="I252" s="5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1"/>
        <v>40203.25</v>
      </c>
      <c r="O252" s="10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1" t="s">
        <v>555</v>
      </c>
      <c r="D253">
        <v>7100</v>
      </c>
      <c r="E253">
        <v>3840</v>
      </c>
      <c r="F253" s="4">
        <f t="shared" si="10"/>
        <v>54.084507042253513</v>
      </c>
      <c r="G253" s="3" t="s">
        <v>14</v>
      </c>
      <c r="H253">
        <v>101</v>
      </c>
      <c r="I253" s="5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1"/>
        <v>41252.25</v>
      </c>
      <c r="O253" s="10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17" x14ac:dyDescent="0.2">
      <c r="A254">
        <v>252</v>
      </c>
      <c r="B254" t="s">
        <v>556</v>
      </c>
      <c r="C254" s="1" t="s">
        <v>557</v>
      </c>
      <c r="D254">
        <v>1000</v>
      </c>
      <c r="E254">
        <v>6263</v>
      </c>
      <c r="F254" s="4">
        <f t="shared" si="10"/>
        <v>626.29999999999995</v>
      </c>
      <c r="G254" s="3" t="s">
        <v>20</v>
      </c>
      <c r="H254">
        <v>59</v>
      </c>
      <c r="I254" s="5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1"/>
        <v>41572.208333333336</v>
      </c>
      <c r="O254" s="10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1" t="s">
        <v>559</v>
      </c>
      <c r="D255">
        <v>121500</v>
      </c>
      <c r="E255">
        <v>108161</v>
      </c>
      <c r="F255" s="4">
        <f t="shared" si="10"/>
        <v>89.021399176954731</v>
      </c>
      <c r="G255" s="3" t="s">
        <v>14</v>
      </c>
      <c r="H255">
        <v>1335</v>
      </c>
      <c r="I255" s="5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1"/>
        <v>40641.208333333336</v>
      </c>
      <c r="O255" s="10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17" x14ac:dyDescent="0.2">
      <c r="A256">
        <v>254</v>
      </c>
      <c r="B256" t="s">
        <v>560</v>
      </c>
      <c r="C256" s="1" t="s">
        <v>561</v>
      </c>
      <c r="D256">
        <v>4600</v>
      </c>
      <c r="E256">
        <v>8505</v>
      </c>
      <c r="F256" s="4">
        <f t="shared" si="10"/>
        <v>184.89130434782609</v>
      </c>
      <c r="G256" s="3" t="s">
        <v>20</v>
      </c>
      <c r="H256">
        <v>88</v>
      </c>
      <c r="I256" s="5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1"/>
        <v>42787.25</v>
      </c>
      <c r="O256" s="10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17" x14ac:dyDescent="0.2">
      <c r="A257">
        <v>255</v>
      </c>
      <c r="B257" t="s">
        <v>562</v>
      </c>
      <c r="C257" s="1" t="s">
        <v>563</v>
      </c>
      <c r="D257">
        <v>80500</v>
      </c>
      <c r="E257">
        <v>96735</v>
      </c>
      <c r="F257" s="4">
        <f t="shared" si="10"/>
        <v>120.16770186335404</v>
      </c>
      <c r="G257" s="3" t="s">
        <v>20</v>
      </c>
      <c r="H257">
        <v>1697</v>
      </c>
      <c r="I257" s="5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1"/>
        <v>40590.25</v>
      </c>
      <c r="O257" s="10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1" t="s">
        <v>565</v>
      </c>
      <c r="D258">
        <v>4100</v>
      </c>
      <c r="E258">
        <v>959</v>
      </c>
      <c r="F258" s="4">
        <f t="shared" si="10"/>
        <v>23.390243902439025</v>
      </c>
      <c r="G258" s="3" t="s">
        <v>14</v>
      </c>
      <c r="H258">
        <v>15</v>
      </c>
      <c r="I258" s="5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1"/>
        <v>42393.25</v>
      </c>
      <c r="O258" s="10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1" t="s">
        <v>567</v>
      </c>
      <c r="D259">
        <v>5700</v>
      </c>
      <c r="E259">
        <v>8322</v>
      </c>
      <c r="F259" s="4">
        <f t="shared" ref="F259:F322" si="13">100*(E259/D259)</f>
        <v>146</v>
      </c>
      <c r="G259" s="3" t="s">
        <v>20</v>
      </c>
      <c r="H259">
        <v>92</v>
      </c>
      <c r="I259" s="5">
        <f t="shared" si="1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O322" si="14">(((L259/60)/60)/24)+DATE(1970,1,1)</f>
        <v>41338.25</v>
      </c>
      <c r="O259" s="10">
        <f t="shared" si="14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1" t="s">
        <v>569</v>
      </c>
      <c r="D260">
        <v>5000</v>
      </c>
      <c r="E260">
        <v>13424</v>
      </c>
      <c r="F260" s="4">
        <f t="shared" si="13"/>
        <v>268.48</v>
      </c>
      <c r="G260" s="3" t="s">
        <v>20</v>
      </c>
      <c r="H260">
        <v>186</v>
      </c>
      <c r="I260" s="5">
        <f t="shared" ref="I260:I323" si="15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4"/>
        <v>42712.25</v>
      </c>
      <c r="O260" s="10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17" x14ac:dyDescent="0.2">
      <c r="A261">
        <v>259</v>
      </c>
      <c r="B261" t="s">
        <v>570</v>
      </c>
      <c r="C261" s="1" t="s">
        <v>571</v>
      </c>
      <c r="D261">
        <v>1800</v>
      </c>
      <c r="E261">
        <v>10755</v>
      </c>
      <c r="F261" s="4">
        <f t="shared" si="13"/>
        <v>597.5</v>
      </c>
      <c r="G261" s="3" t="s">
        <v>20</v>
      </c>
      <c r="H261">
        <v>138</v>
      </c>
      <c r="I261" s="5">
        <f t="shared" si="1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4"/>
        <v>41251.25</v>
      </c>
      <c r="O261" s="10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1" t="s">
        <v>573</v>
      </c>
      <c r="D262">
        <v>6300</v>
      </c>
      <c r="E262">
        <v>9935</v>
      </c>
      <c r="F262" s="4">
        <f t="shared" si="13"/>
        <v>157.69841269841268</v>
      </c>
      <c r="G262" s="3" t="s">
        <v>20</v>
      </c>
      <c r="H262">
        <v>261</v>
      </c>
      <c r="I262" s="5">
        <f t="shared" si="1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4"/>
        <v>41180.208333333336</v>
      </c>
      <c r="O262" s="10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17" x14ac:dyDescent="0.2">
      <c r="A263">
        <v>261</v>
      </c>
      <c r="B263" t="s">
        <v>574</v>
      </c>
      <c r="C263" s="1" t="s">
        <v>575</v>
      </c>
      <c r="D263">
        <v>84300</v>
      </c>
      <c r="E263">
        <v>26303</v>
      </c>
      <c r="F263" s="4">
        <f t="shared" si="13"/>
        <v>31.201660735468568</v>
      </c>
      <c r="G263" s="3" t="s">
        <v>14</v>
      </c>
      <c r="H263">
        <v>454</v>
      </c>
      <c r="I263" s="5">
        <f t="shared" si="1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4"/>
        <v>40415.208333333336</v>
      </c>
      <c r="O263" s="10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1" t="s">
        <v>577</v>
      </c>
      <c r="D264">
        <v>1700</v>
      </c>
      <c r="E264">
        <v>5328</v>
      </c>
      <c r="F264" s="4">
        <f t="shared" si="13"/>
        <v>313.41176470588238</v>
      </c>
      <c r="G264" s="3" t="s">
        <v>20</v>
      </c>
      <c r="H264">
        <v>107</v>
      </c>
      <c r="I264" s="5">
        <f t="shared" si="1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4"/>
        <v>40638.208333333336</v>
      </c>
      <c r="O264" s="10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1" t="s">
        <v>579</v>
      </c>
      <c r="D265">
        <v>2900</v>
      </c>
      <c r="E265">
        <v>10756</v>
      </c>
      <c r="F265" s="4">
        <f t="shared" si="13"/>
        <v>370.89655172413791</v>
      </c>
      <c r="G265" s="3" t="s">
        <v>20</v>
      </c>
      <c r="H265">
        <v>199</v>
      </c>
      <c r="I265" s="5">
        <f t="shared" si="1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4"/>
        <v>40187.25</v>
      </c>
      <c r="O265" s="10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1" t="s">
        <v>581</v>
      </c>
      <c r="D266">
        <v>45600</v>
      </c>
      <c r="E266">
        <v>165375</v>
      </c>
      <c r="F266" s="4">
        <f t="shared" si="13"/>
        <v>362.66447368421052</v>
      </c>
      <c r="G266" s="3" t="s">
        <v>20</v>
      </c>
      <c r="H266">
        <v>5512</v>
      </c>
      <c r="I266" s="5">
        <f t="shared" si="1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4"/>
        <v>41317.25</v>
      </c>
      <c r="O266" s="10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1" t="s">
        <v>583</v>
      </c>
      <c r="D267">
        <v>4900</v>
      </c>
      <c r="E267">
        <v>6031</v>
      </c>
      <c r="F267" s="4">
        <f t="shared" si="13"/>
        <v>123.08163265306122</v>
      </c>
      <c r="G267" s="3" t="s">
        <v>20</v>
      </c>
      <c r="H267">
        <v>86</v>
      </c>
      <c r="I267" s="5">
        <f t="shared" si="1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4"/>
        <v>42372.25</v>
      </c>
      <c r="O267" s="10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1" t="s">
        <v>585</v>
      </c>
      <c r="D268">
        <v>111900</v>
      </c>
      <c r="E268">
        <v>85902</v>
      </c>
      <c r="F268" s="4">
        <f t="shared" si="13"/>
        <v>76.766756032171585</v>
      </c>
      <c r="G268" s="3" t="s">
        <v>14</v>
      </c>
      <c r="H268">
        <v>3182</v>
      </c>
      <c r="I268" s="5">
        <f t="shared" si="1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4"/>
        <v>41950.25</v>
      </c>
      <c r="O268" s="10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1" t="s">
        <v>587</v>
      </c>
      <c r="D269">
        <v>61600</v>
      </c>
      <c r="E269">
        <v>143910</v>
      </c>
      <c r="F269" s="4">
        <f t="shared" si="13"/>
        <v>233.62012987012989</v>
      </c>
      <c r="G269" s="3" t="s">
        <v>20</v>
      </c>
      <c r="H269">
        <v>2768</v>
      </c>
      <c r="I269" s="5">
        <f t="shared" si="1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4"/>
        <v>41206.208333333336</v>
      </c>
      <c r="O269" s="10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1" t="s">
        <v>589</v>
      </c>
      <c r="D270">
        <v>1500</v>
      </c>
      <c r="E270">
        <v>2708</v>
      </c>
      <c r="F270" s="4">
        <f t="shared" si="13"/>
        <v>180.53333333333333</v>
      </c>
      <c r="G270" s="3" t="s">
        <v>20</v>
      </c>
      <c r="H270">
        <v>48</v>
      </c>
      <c r="I270" s="5">
        <f t="shared" si="1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4"/>
        <v>41186.208333333336</v>
      </c>
      <c r="O270" s="10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1" t="s">
        <v>591</v>
      </c>
      <c r="D271">
        <v>3500</v>
      </c>
      <c r="E271">
        <v>8842</v>
      </c>
      <c r="F271" s="4">
        <f t="shared" si="13"/>
        <v>252.62857142857143</v>
      </c>
      <c r="G271" s="3" t="s">
        <v>20</v>
      </c>
      <c r="H271">
        <v>87</v>
      </c>
      <c r="I271" s="5">
        <f t="shared" si="1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4"/>
        <v>43496.25</v>
      </c>
      <c r="O271" s="10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1" t="s">
        <v>593</v>
      </c>
      <c r="D272">
        <v>173900</v>
      </c>
      <c r="E272">
        <v>47260</v>
      </c>
      <c r="F272" s="4">
        <f t="shared" si="13"/>
        <v>27.176538240368025</v>
      </c>
      <c r="G272" s="3" t="s">
        <v>74</v>
      </c>
      <c r="H272">
        <v>1890</v>
      </c>
      <c r="I272" s="5">
        <f t="shared" si="1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4"/>
        <v>40514.25</v>
      </c>
      <c r="O272" s="10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17" x14ac:dyDescent="0.2">
      <c r="A273">
        <v>271</v>
      </c>
      <c r="B273" t="s">
        <v>594</v>
      </c>
      <c r="C273" s="1" t="s">
        <v>595</v>
      </c>
      <c r="D273">
        <v>153700</v>
      </c>
      <c r="E273">
        <v>1953</v>
      </c>
      <c r="F273" s="4">
        <f t="shared" si="13"/>
        <v>1.2706571242680547</v>
      </c>
      <c r="G273" s="3" t="s">
        <v>47</v>
      </c>
      <c r="H273">
        <v>61</v>
      </c>
      <c r="I273" s="5">
        <f t="shared" si="1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4"/>
        <v>42345.25</v>
      </c>
      <c r="O273" s="10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1" t="s">
        <v>597</v>
      </c>
      <c r="D274">
        <v>51100</v>
      </c>
      <c r="E274">
        <v>155349</v>
      </c>
      <c r="F274" s="4">
        <f t="shared" si="13"/>
        <v>304.0097847358121</v>
      </c>
      <c r="G274" s="3" t="s">
        <v>20</v>
      </c>
      <c r="H274">
        <v>1894</v>
      </c>
      <c r="I274" s="5">
        <f t="shared" si="1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4"/>
        <v>43656.208333333328</v>
      </c>
      <c r="O274" s="10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1" t="s">
        <v>599</v>
      </c>
      <c r="D275">
        <v>7800</v>
      </c>
      <c r="E275">
        <v>10704</v>
      </c>
      <c r="F275" s="4">
        <f t="shared" si="13"/>
        <v>137.23076923076923</v>
      </c>
      <c r="G275" s="3" t="s">
        <v>20</v>
      </c>
      <c r="H275">
        <v>282</v>
      </c>
      <c r="I275" s="5">
        <f t="shared" si="1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4"/>
        <v>42995.208333333328</v>
      </c>
      <c r="O275" s="10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17" x14ac:dyDescent="0.2">
      <c r="A276">
        <v>274</v>
      </c>
      <c r="B276" t="s">
        <v>600</v>
      </c>
      <c r="C276" s="1" t="s">
        <v>601</v>
      </c>
      <c r="D276">
        <v>2400</v>
      </c>
      <c r="E276">
        <v>773</v>
      </c>
      <c r="F276" s="4">
        <f t="shared" si="13"/>
        <v>32.208333333333336</v>
      </c>
      <c r="G276" s="3" t="s">
        <v>14</v>
      </c>
      <c r="H276">
        <v>15</v>
      </c>
      <c r="I276" s="5">
        <f t="shared" si="1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4"/>
        <v>43045.25</v>
      </c>
      <c r="O276" s="10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17" x14ac:dyDescent="0.2">
      <c r="A277">
        <v>275</v>
      </c>
      <c r="B277" t="s">
        <v>602</v>
      </c>
      <c r="C277" s="1" t="s">
        <v>603</v>
      </c>
      <c r="D277">
        <v>3900</v>
      </c>
      <c r="E277">
        <v>9419</v>
      </c>
      <c r="F277" s="4">
        <f t="shared" si="13"/>
        <v>241.51282051282053</v>
      </c>
      <c r="G277" s="3" t="s">
        <v>20</v>
      </c>
      <c r="H277">
        <v>116</v>
      </c>
      <c r="I277" s="5">
        <f t="shared" si="1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4"/>
        <v>43561.208333333328</v>
      </c>
      <c r="O277" s="10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1" t="s">
        <v>605</v>
      </c>
      <c r="D278">
        <v>5500</v>
      </c>
      <c r="E278">
        <v>5324</v>
      </c>
      <c r="F278" s="4">
        <f t="shared" si="13"/>
        <v>96.8</v>
      </c>
      <c r="G278" s="3" t="s">
        <v>14</v>
      </c>
      <c r="H278">
        <v>133</v>
      </c>
      <c r="I278" s="5">
        <f t="shared" si="1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4"/>
        <v>41018.208333333336</v>
      </c>
      <c r="O278" s="10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17" x14ac:dyDescent="0.2">
      <c r="A279">
        <v>277</v>
      </c>
      <c r="B279" t="s">
        <v>606</v>
      </c>
      <c r="C279" s="1" t="s">
        <v>607</v>
      </c>
      <c r="D279">
        <v>700</v>
      </c>
      <c r="E279">
        <v>7465</v>
      </c>
      <c r="F279" s="4">
        <f t="shared" si="13"/>
        <v>1066.4285714285716</v>
      </c>
      <c r="G279" s="3" t="s">
        <v>20</v>
      </c>
      <c r="H279">
        <v>83</v>
      </c>
      <c r="I279" s="5">
        <f t="shared" si="1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4"/>
        <v>40378.208333333336</v>
      </c>
      <c r="O279" s="10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1" t="s">
        <v>609</v>
      </c>
      <c r="D280">
        <v>2700</v>
      </c>
      <c r="E280">
        <v>8799</v>
      </c>
      <c r="F280" s="4">
        <f t="shared" si="13"/>
        <v>325.88888888888891</v>
      </c>
      <c r="G280" s="3" t="s">
        <v>20</v>
      </c>
      <c r="H280">
        <v>91</v>
      </c>
      <c r="I280" s="5">
        <f t="shared" si="1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4"/>
        <v>41239.25</v>
      </c>
      <c r="O280" s="10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1" t="s">
        <v>611</v>
      </c>
      <c r="D281">
        <v>8000</v>
      </c>
      <c r="E281">
        <v>13656</v>
      </c>
      <c r="F281" s="4">
        <f t="shared" si="13"/>
        <v>170.70000000000002</v>
      </c>
      <c r="G281" s="3" t="s">
        <v>20</v>
      </c>
      <c r="H281">
        <v>546</v>
      </c>
      <c r="I281" s="5">
        <f t="shared" si="1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4"/>
        <v>43346.208333333328</v>
      </c>
      <c r="O281" s="10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17" x14ac:dyDescent="0.2">
      <c r="A282">
        <v>280</v>
      </c>
      <c r="B282" t="s">
        <v>612</v>
      </c>
      <c r="C282" s="1" t="s">
        <v>613</v>
      </c>
      <c r="D282">
        <v>2500</v>
      </c>
      <c r="E282">
        <v>14536</v>
      </c>
      <c r="F282" s="4">
        <f t="shared" si="13"/>
        <v>581.44000000000005</v>
      </c>
      <c r="G282" s="3" t="s">
        <v>20</v>
      </c>
      <c r="H282">
        <v>393</v>
      </c>
      <c r="I282" s="5">
        <f t="shared" si="1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4"/>
        <v>43060.25</v>
      </c>
      <c r="O282" s="10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1" t="s">
        <v>615</v>
      </c>
      <c r="D283">
        <v>164500</v>
      </c>
      <c r="E283">
        <v>150552</v>
      </c>
      <c r="F283" s="4">
        <f t="shared" si="13"/>
        <v>91.520972644376897</v>
      </c>
      <c r="G283" s="3" t="s">
        <v>14</v>
      </c>
      <c r="H283">
        <v>2062</v>
      </c>
      <c r="I283" s="5">
        <f t="shared" si="1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4"/>
        <v>40979.25</v>
      </c>
      <c r="O283" s="10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1" t="s">
        <v>617</v>
      </c>
      <c r="D284">
        <v>8400</v>
      </c>
      <c r="E284">
        <v>9076</v>
      </c>
      <c r="F284" s="4">
        <f t="shared" si="13"/>
        <v>108.04761904761904</v>
      </c>
      <c r="G284" s="3" t="s">
        <v>20</v>
      </c>
      <c r="H284">
        <v>133</v>
      </c>
      <c r="I284" s="5">
        <f t="shared" si="1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4"/>
        <v>42701.25</v>
      </c>
      <c r="O284" s="10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17" x14ac:dyDescent="0.2">
      <c r="A285">
        <v>283</v>
      </c>
      <c r="B285" t="s">
        <v>618</v>
      </c>
      <c r="C285" s="1" t="s">
        <v>619</v>
      </c>
      <c r="D285">
        <v>8100</v>
      </c>
      <c r="E285">
        <v>1517</v>
      </c>
      <c r="F285" s="4">
        <f t="shared" si="13"/>
        <v>18.728395061728396</v>
      </c>
      <c r="G285" s="3" t="s">
        <v>14</v>
      </c>
      <c r="H285">
        <v>29</v>
      </c>
      <c r="I285" s="5">
        <f t="shared" si="1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4"/>
        <v>42520.208333333328</v>
      </c>
      <c r="O285" s="10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1" t="s">
        <v>621</v>
      </c>
      <c r="D286">
        <v>9800</v>
      </c>
      <c r="E286">
        <v>8153</v>
      </c>
      <c r="F286" s="4">
        <f t="shared" si="13"/>
        <v>83.193877551020407</v>
      </c>
      <c r="G286" s="3" t="s">
        <v>14</v>
      </c>
      <c r="H286">
        <v>132</v>
      </c>
      <c r="I286" s="5">
        <f t="shared" si="1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4"/>
        <v>41030.208333333336</v>
      </c>
      <c r="O286" s="10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1" t="s">
        <v>623</v>
      </c>
      <c r="D287">
        <v>900</v>
      </c>
      <c r="E287">
        <v>6357</v>
      </c>
      <c r="F287" s="4">
        <f t="shared" si="13"/>
        <v>706.33333333333337</v>
      </c>
      <c r="G287" s="3" t="s">
        <v>20</v>
      </c>
      <c r="H287">
        <v>254</v>
      </c>
      <c r="I287" s="5">
        <f t="shared" si="1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4"/>
        <v>42623.208333333328</v>
      </c>
      <c r="O287" s="10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1" t="s">
        <v>625</v>
      </c>
      <c r="D288">
        <v>112100</v>
      </c>
      <c r="E288">
        <v>19557</v>
      </c>
      <c r="F288" s="4">
        <f t="shared" si="13"/>
        <v>17.446030330062445</v>
      </c>
      <c r="G288" s="3" t="s">
        <v>74</v>
      </c>
      <c r="H288">
        <v>184</v>
      </c>
      <c r="I288" s="5">
        <f t="shared" si="1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4"/>
        <v>42697.25</v>
      </c>
      <c r="O288" s="10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1" t="s">
        <v>627</v>
      </c>
      <c r="D289">
        <v>6300</v>
      </c>
      <c r="E289">
        <v>13213</v>
      </c>
      <c r="F289" s="4">
        <f t="shared" si="13"/>
        <v>209.73015873015873</v>
      </c>
      <c r="G289" s="3" t="s">
        <v>20</v>
      </c>
      <c r="H289">
        <v>176</v>
      </c>
      <c r="I289" s="5">
        <f t="shared" si="1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4"/>
        <v>42122.208333333328</v>
      </c>
      <c r="O289" s="10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1" t="s">
        <v>629</v>
      </c>
      <c r="D290">
        <v>5600</v>
      </c>
      <c r="E290">
        <v>5476</v>
      </c>
      <c r="F290" s="4">
        <f t="shared" si="13"/>
        <v>97.785714285714292</v>
      </c>
      <c r="G290" s="3" t="s">
        <v>14</v>
      </c>
      <c r="H290">
        <v>137</v>
      </c>
      <c r="I290" s="5">
        <f t="shared" si="1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4"/>
        <v>40982.208333333336</v>
      </c>
      <c r="O290" s="10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1" t="s">
        <v>631</v>
      </c>
      <c r="D291">
        <v>800</v>
      </c>
      <c r="E291">
        <v>13474</v>
      </c>
      <c r="F291" s="4">
        <f t="shared" si="13"/>
        <v>1684.25</v>
      </c>
      <c r="G291" s="3" t="s">
        <v>20</v>
      </c>
      <c r="H291">
        <v>337</v>
      </c>
      <c r="I291" s="5">
        <f t="shared" si="1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4"/>
        <v>42219.208333333328</v>
      </c>
      <c r="O291" s="10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1" t="s">
        <v>633</v>
      </c>
      <c r="D292">
        <v>168600</v>
      </c>
      <c r="E292">
        <v>91722</v>
      </c>
      <c r="F292" s="4">
        <f t="shared" si="13"/>
        <v>54.402135231316727</v>
      </c>
      <c r="G292" s="3" t="s">
        <v>14</v>
      </c>
      <c r="H292">
        <v>908</v>
      </c>
      <c r="I292" s="5">
        <f t="shared" si="1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4"/>
        <v>41404.208333333336</v>
      </c>
      <c r="O292" s="10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1" t="s">
        <v>635</v>
      </c>
      <c r="D293">
        <v>1800</v>
      </c>
      <c r="E293">
        <v>8219</v>
      </c>
      <c r="F293" s="4">
        <f t="shared" si="13"/>
        <v>456.61111111111109</v>
      </c>
      <c r="G293" s="3" t="s">
        <v>20</v>
      </c>
      <c r="H293">
        <v>107</v>
      </c>
      <c r="I293" s="5">
        <f t="shared" si="1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4"/>
        <v>40831.208333333336</v>
      </c>
      <c r="O293" s="10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1" t="s">
        <v>637</v>
      </c>
      <c r="D294">
        <v>7300</v>
      </c>
      <c r="E294">
        <v>717</v>
      </c>
      <c r="F294" s="4">
        <f t="shared" si="13"/>
        <v>9.8219178082191778</v>
      </c>
      <c r="G294" s="3" t="s">
        <v>14</v>
      </c>
      <c r="H294">
        <v>10</v>
      </c>
      <c r="I294" s="5">
        <f t="shared" si="1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4"/>
        <v>40984.208333333336</v>
      </c>
      <c r="O294" s="10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1" t="s">
        <v>639</v>
      </c>
      <c r="D295">
        <v>6500</v>
      </c>
      <c r="E295">
        <v>1065</v>
      </c>
      <c r="F295" s="4">
        <f t="shared" si="13"/>
        <v>16.384615384615383</v>
      </c>
      <c r="G295" s="3" t="s">
        <v>74</v>
      </c>
      <c r="H295">
        <v>32</v>
      </c>
      <c r="I295" s="5">
        <f t="shared" si="1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4"/>
        <v>40456.208333333336</v>
      </c>
      <c r="O295" s="10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1" t="s">
        <v>641</v>
      </c>
      <c r="D296">
        <v>600</v>
      </c>
      <c r="E296">
        <v>8038</v>
      </c>
      <c r="F296" s="4">
        <f t="shared" si="13"/>
        <v>1339.6666666666667</v>
      </c>
      <c r="G296" s="3" t="s">
        <v>20</v>
      </c>
      <c r="H296">
        <v>183</v>
      </c>
      <c r="I296" s="5">
        <f t="shared" si="1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4"/>
        <v>43399.208333333328</v>
      </c>
      <c r="O296" s="10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17" x14ac:dyDescent="0.2">
      <c r="A297">
        <v>295</v>
      </c>
      <c r="B297" t="s">
        <v>642</v>
      </c>
      <c r="C297" s="1" t="s">
        <v>643</v>
      </c>
      <c r="D297">
        <v>192900</v>
      </c>
      <c r="E297">
        <v>68769</v>
      </c>
      <c r="F297" s="4">
        <f t="shared" si="13"/>
        <v>35.650077760497666</v>
      </c>
      <c r="G297" s="3" t="s">
        <v>14</v>
      </c>
      <c r="H297">
        <v>1910</v>
      </c>
      <c r="I297" s="5">
        <f t="shared" si="1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4"/>
        <v>41562.208333333336</v>
      </c>
      <c r="O297" s="10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17" x14ac:dyDescent="0.2">
      <c r="A298">
        <v>296</v>
      </c>
      <c r="B298" t="s">
        <v>644</v>
      </c>
      <c r="C298" s="1" t="s">
        <v>645</v>
      </c>
      <c r="D298">
        <v>6100</v>
      </c>
      <c r="E298">
        <v>3352</v>
      </c>
      <c r="F298" s="4">
        <f t="shared" si="13"/>
        <v>54.950819672131146</v>
      </c>
      <c r="G298" s="3" t="s">
        <v>14</v>
      </c>
      <c r="H298">
        <v>38</v>
      </c>
      <c r="I298" s="5">
        <f t="shared" si="1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4"/>
        <v>43493.25</v>
      </c>
      <c r="O298" s="10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1" t="s">
        <v>647</v>
      </c>
      <c r="D299">
        <v>7200</v>
      </c>
      <c r="E299">
        <v>6785</v>
      </c>
      <c r="F299" s="4">
        <f t="shared" si="13"/>
        <v>94.236111111111114</v>
      </c>
      <c r="G299" s="3" t="s">
        <v>14</v>
      </c>
      <c r="H299">
        <v>104</v>
      </c>
      <c r="I299" s="5">
        <f t="shared" si="1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4"/>
        <v>41653.25</v>
      </c>
      <c r="O299" s="10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1" t="s">
        <v>649</v>
      </c>
      <c r="D300">
        <v>3500</v>
      </c>
      <c r="E300">
        <v>5037</v>
      </c>
      <c r="F300" s="4">
        <f t="shared" si="13"/>
        <v>143.91428571428571</v>
      </c>
      <c r="G300" s="3" t="s">
        <v>20</v>
      </c>
      <c r="H300">
        <v>72</v>
      </c>
      <c r="I300" s="5">
        <f t="shared" si="1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4"/>
        <v>42426.25</v>
      </c>
      <c r="O300" s="10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17" x14ac:dyDescent="0.2">
      <c r="A301">
        <v>299</v>
      </c>
      <c r="B301" t="s">
        <v>650</v>
      </c>
      <c r="C301" s="1" t="s">
        <v>651</v>
      </c>
      <c r="D301">
        <v>3800</v>
      </c>
      <c r="E301">
        <v>1954</v>
      </c>
      <c r="F301" s="4">
        <f t="shared" si="13"/>
        <v>51.421052631578945</v>
      </c>
      <c r="G301" s="3" t="s">
        <v>14</v>
      </c>
      <c r="H301">
        <v>49</v>
      </c>
      <c r="I301" s="5">
        <f t="shared" si="1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4"/>
        <v>42432.25</v>
      </c>
      <c r="O301" s="10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1" t="s">
        <v>653</v>
      </c>
      <c r="D302">
        <v>100</v>
      </c>
      <c r="E302">
        <v>5</v>
      </c>
      <c r="F302" s="4">
        <f t="shared" si="13"/>
        <v>5</v>
      </c>
      <c r="G302" s="3" t="s">
        <v>14</v>
      </c>
      <c r="H302">
        <v>1</v>
      </c>
      <c r="I302" s="5">
        <f t="shared" si="1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4"/>
        <v>42977.208333333328</v>
      </c>
      <c r="O302" s="10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7" x14ac:dyDescent="0.2">
      <c r="A303">
        <v>301</v>
      </c>
      <c r="B303" t="s">
        <v>654</v>
      </c>
      <c r="C303" s="1" t="s">
        <v>655</v>
      </c>
      <c r="D303">
        <v>900</v>
      </c>
      <c r="E303">
        <v>12102</v>
      </c>
      <c r="F303" s="4">
        <f t="shared" si="13"/>
        <v>1344.6666666666667</v>
      </c>
      <c r="G303" s="3" t="s">
        <v>20</v>
      </c>
      <c r="H303">
        <v>295</v>
      </c>
      <c r="I303" s="5">
        <f t="shared" si="1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4"/>
        <v>42061.25</v>
      </c>
      <c r="O303" s="10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1" t="s">
        <v>657</v>
      </c>
      <c r="D304">
        <v>76100</v>
      </c>
      <c r="E304">
        <v>24234</v>
      </c>
      <c r="F304" s="4">
        <f t="shared" si="13"/>
        <v>31.844940867279899</v>
      </c>
      <c r="G304" s="3" t="s">
        <v>14</v>
      </c>
      <c r="H304">
        <v>245</v>
      </c>
      <c r="I304" s="5">
        <f t="shared" si="1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4"/>
        <v>43345.208333333328</v>
      </c>
      <c r="O304" s="10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1" t="s">
        <v>659</v>
      </c>
      <c r="D305">
        <v>3400</v>
      </c>
      <c r="E305">
        <v>2809</v>
      </c>
      <c r="F305" s="4">
        <f t="shared" si="13"/>
        <v>82.617647058823536</v>
      </c>
      <c r="G305" s="3" t="s">
        <v>14</v>
      </c>
      <c r="H305">
        <v>32</v>
      </c>
      <c r="I305" s="5">
        <f t="shared" si="1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4"/>
        <v>42376.25</v>
      </c>
      <c r="O305" s="10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1" t="s">
        <v>661</v>
      </c>
      <c r="D306">
        <v>2100</v>
      </c>
      <c r="E306">
        <v>11469</v>
      </c>
      <c r="F306" s="4">
        <f t="shared" si="13"/>
        <v>546.14285714285722</v>
      </c>
      <c r="G306" s="3" t="s">
        <v>20</v>
      </c>
      <c r="H306">
        <v>142</v>
      </c>
      <c r="I306" s="5">
        <f t="shared" si="1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4"/>
        <v>42589.208333333328</v>
      </c>
      <c r="O306" s="10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1" t="s">
        <v>663</v>
      </c>
      <c r="D307">
        <v>2800</v>
      </c>
      <c r="E307">
        <v>8014</v>
      </c>
      <c r="F307" s="4">
        <f t="shared" si="13"/>
        <v>286.21428571428572</v>
      </c>
      <c r="G307" s="3" t="s">
        <v>20</v>
      </c>
      <c r="H307">
        <v>85</v>
      </c>
      <c r="I307" s="5">
        <f t="shared" si="1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4"/>
        <v>42448.208333333328</v>
      </c>
      <c r="O307" s="10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17" x14ac:dyDescent="0.2">
      <c r="A308">
        <v>306</v>
      </c>
      <c r="B308" t="s">
        <v>664</v>
      </c>
      <c r="C308" s="1" t="s">
        <v>665</v>
      </c>
      <c r="D308">
        <v>6500</v>
      </c>
      <c r="E308">
        <v>514</v>
      </c>
      <c r="F308" s="4">
        <f t="shared" si="13"/>
        <v>7.9076923076923071</v>
      </c>
      <c r="G308" s="3" t="s">
        <v>14</v>
      </c>
      <c r="H308">
        <v>7</v>
      </c>
      <c r="I308" s="5">
        <f t="shared" si="1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4"/>
        <v>42930.208333333328</v>
      </c>
      <c r="O308" s="10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1" t="s">
        <v>667</v>
      </c>
      <c r="D309">
        <v>32900</v>
      </c>
      <c r="E309">
        <v>43473</v>
      </c>
      <c r="F309" s="4">
        <f t="shared" si="13"/>
        <v>132.13677811550153</v>
      </c>
      <c r="G309" s="3" t="s">
        <v>20</v>
      </c>
      <c r="H309">
        <v>659</v>
      </c>
      <c r="I309" s="5">
        <f t="shared" si="1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4"/>
        <v>41066.208333333336</v>
      </c>
      <c r="O309" s="10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1" t="s">
        <v>669</v>
      </c>
      <c r="D310">
        <v>118200</v>
      </c>
      <c r="E310">
        <v>87560</v>
      </c>
      <c r="F310" s="4">
        <f t="shared" si="13"/>
        <v>74.077834179357026</v>
      </c>
      <c r="G310" s="3" t="s">
        <v>14</v>
      </c>
      <c r="H310">
        <v>803</v>
      </c>
      <c r="I310" s="5">
        <f t="shared" si="1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4"/>
        <v>40651.208333333336</v>
      </c>
      <c r="O310" s="10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1" t="s">
        <v>671</v>
      </c>
      <c r="D311">
        <v>4100</v>
      </c>
      <c r="E311">
        <v>3087</v>
      </c>
      <c r="F311" s="4">
        <f t="shared" si="13"/>
        <v>75.292682926829272</v>
      </c>
      <c r="G311" s="3" t="s">
        <v>74</v>
      </c>
      <c r="H311">
        <v>75</v>
      </c>
      <c r="I311" s="5">
        <f t="shared" si="1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4"/>
        <v>40807.208333333336</v>
      </c>
      <c r="O311" s="10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1" t="s">
        <v>673</v>
      </c>
      <c r="D312">
        <v>7800</v>
      </c>
      <c r="E312">
        <v>1586</v>
      </c>
      <c r="F312" s="4">
        <f t="shared" si="13"/>
        <v>20.333333333333332</v>
      </c>
      <c r="G312" s="3" t="s">
        <v>14</v>
      </c>
      <c r="H312">
        <v>16</v>
      </c>
      <c r="I312" s="5">
        <f t="shared" si="1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4"/>
        <v>40277.208333333336</v>
      </c>
      <c r="O312" s="10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1" t="s">
        <v>675</v>
      </c>
      <c r="D313">
        <v>6300</v>
      </c>
      <c r="E313">
        <v>12812</v>
      </c>
      <c r="F313" s="4">
        <f t="shared" si="13"/>
        <v>203.36507936507937</v>
      </c>
      <c r="G313" s="3" t="s">
        <v>20</v>
      </c>
      <c r="H313">
        <v>121</v>
      </c>
      <c r="I313" s="5">
        <f t="shared" si="1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4"/>
        <v>40590.25</v>
      </c>
      <c r="O313" s="10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1" t="s">
        <v>677</v>
      </c>
      <c r="D314">
        <v>59100</v>
      </c>
      <c r="E314">
        <v>183345</v>
      </c>
      <c r="F314" s="4">
        <f t="shared" si="13"/>
        <v>310.2284263959391</v>
      </c>
      <c r="G314" s="3" t="s">
        <v>20</v>
      </c>
      <c r="H314">
        <v>3742</v>
      </c>
      <c r="I314" s="5">
        <f t="shared" si="1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4"/>
        <v>41572.208333333336</v>
      </c>
      <c r="O314" s="10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1" t="s">
        <v>679</v>
      </c>
      <c r="D315">
        <v>2200</v>
      </c>
      <c r="E315">
        <v>8697</v>
      </c>
      <c r="F315" s="4">
        <f t="shared" si="13"/>
        <v>395.31818181818181</v>
      </c>
      <c r="G315" s="3" t="s">
        <v>20</v>
      </c>
      <c r="H315">
        <v>223</v>
      </c>
      <c r="I315" s="5">
        <f t="shared" si="1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4"/>
        <v>40966.25</v>
      </c>
      <c r="O315" s="10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1" t="s">
        <v>681</v>
      </c>
      <c r="D316">
        <v>1400</v>
      </c>
      <c r="E316">
        <v>4126</v>
      </c>
      <c r="F316" s="4">
        <f t="shared" si="13"/>
        <v>294.71428571428572</v>
      </c>
      <c r="G316" s="3" t="s">
        <v>20</v>
      </c>
      <c r="H316">
        <v>133</v>
      </c>
      <c r="I316" s="5">
        <f t="shared" si="1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4"/>
        <v>43536.208333333328</v>
      </c>
      <c r="O316" s="10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17" x14ac:dyDescent="0.2">
      <c r="A317">
        <v>315</v>
      </c>
      <c r="B317" t="s">
        <v>682</v>
      </c>
      <c r="C317" s="1" t="s">
        <v>683</v>
      </c>
      <c r="D317">
        <v>9500</v>
      </c>
      <c r="E317">
        <v>3220</v>
      </c>
      <c r="F317" s="4">
        <f t="shared" si="13"/>
        <v>33.89473684210526</v>
      </c>
      <c r="G317" s="3" t="s">
        <v>14</v>
      </c>
      <c r="H317">
        <v>31</v>
      </c>
      <c r="I317" s="5">
        <f t="shared" si="1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4"/>
        <v>41783.208333333336</v>
      </c>
      <c r="O317" s="10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1" t="s">
        <v>685</v>
      </c>
      <c r="D318">
        <v>9600</v>
      </c>
      <c r="E318">
        <v>6401</v>
      </c>
      <c r="F318" s="4">
        <f t="shared" si="13"/>
        <v>66.677083333333329</v>
      </c>
      <c r="G318" s="3" t="s">
        <v>14</v>
      </c>
      <c r="H318">
        <v>108</v>
      </c>
      <c r="I318" s="5">
        <f t="shared" si="1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4"/>
        <v>43788.25</v>
      </c>
      <c r="O318" s="10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1" t="s">
        <v>687</v>
      </c>
      <c r="D319">
        <v>6600</v>
      </c>
      <c r="E319">
        <v>1269</v>
      </c>
      <c r="F319" s="4">
        <f t="shared" si="13"/>
        <v>19.227272727272727</v>
      </c>
      <c r="G319" s="3" t="s">
        <v>14</v>
      </c>
      <c r="H319">
        <v>30</v>
      </c>
      <c r="I319" s="5">
        <f t="shared" si="1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4"/>
        <v>42869.208333333328</v>
      </c>
      <c r="O319" s="10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17" x14ac:dyDescent="0.2">
      <c r="A320">
        <v>318</v>
      </c>
      <c r="B320" t="s">
        <v>688</v>
      </c>
      <c r="C320" s="1" t="s">
        <v>689</v>
      </c>
      <c r="D320">
        <v>5700</v>
      </c>
      <c r="E320">
        <v>903</v>
      </c>
      <c r="F320" s="4">
        <f t="shared" si="13"/>
        <v>15.842105263157894</v>
      </c>
      <c r="G320" s="3" t="s">
        <v>14</v>
      </c>
      <c r="H320">
        <v>17</v>
      </c>
      <c r="I320" s="5">
        <f t="shared" si="1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4"/>
        <v>41684.25</v>
      </c>
      <c r="O320" s="10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1" t="s">
        <v>691</v>
      </c>
      <c r="D321">
        <v>8400</v>
      </c>
      <c r="E321">
        <v>3251</v>
      </c>
      <c r="F321" s="4">
        <f t="shared" si="13"/>
        <v>38.702380952380956</v>
      </c>
      <c r="G321" s="3" t="s">
        <v>74</v>
      </c>
      <c r="H321">
        <v>64</v>
      </c>
      <c r="I321" s="5">
        <f t="shared" si="1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4"/>
        <v>40402.208333333336</v>
      </c>
      <c r="O321" s="10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1" t="s">
        <v>693</v>
      </c>
      <c r="D322">
        <v>84400</v>
      </c>
      <c r="E322">
        <v>8092</v>
      </c>
      <c r="F322" s="4">
        <f t="shared" si="13"/>
        <v>9.5876777251184837</v>
      </c>
      <c r="G322" s="3" t="s">
        <v>14</v>
      </c>
      <c r="H322">
        <v>80</v>
      </c>
      <c r="I322" s="5">
        <f t="shared" si="1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4"/>
        <v>40673.208333333336</v>
      </c>
      <c r="O322" s="10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17" x14ac:dyDescent="0.2">
      <c r="A323">
        <v>321</v>
      </c>
      <c r="B323" t="s">
        <v>694</v>
      </c>
      <c r="C323" s="1" t="s">
        <v>695</v>
      </c>
      <c r="D323">
        <v>170400</v>
      </c>
      <c r="E323">
        <v>160422</v>
      </c>
      <c r="F323" s="4">
        <f t="shared" ref="F323:F386" si="16">100*(E323/D323)</f>
        <v>94.144366197183089</v>
      </c>
      <c r="G323" s="3" t="s">
        <v>14</v>
      </c>
      <c r="H323">
        <v>2468</v>
      </c>
      <c r="I323" s="5">
        <f t="shared" si="15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O386" si="17">(((L323/60)/60)/24)+DATE(1970,1,1)</f>
        <v>40634.208333333336</v>
      </c>
      <c r="O323" s="10">
        <f t="shared" si="17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17" x14ac:dyDescent="0.2">
      <c r="A324">
        <v>322</v>
      </c>
      <c r="B324" t="s">
        <v>696</v>
      </c>
      <c r="C324" s="1" t="s">
        <v>697</v>
      </c>
      <c r="D324">
        <v>117900</v>
      </c>
      <c r="E324">
        <v>196377</v>
      </c>
      <c r="F324" s="4">
        <f t="shared" si="16"/>
        <v>166.56234096692114</v>
      </c>
      <c r="G324" s="3" t="s">
        <v>20</v>
      </c>
      <c r="H324">
        <v>5168</v>
      </c>
      <c r="I324" s="5">
        <f t="shared" ref="I324:I387" si="18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17"/>
        <v>40507.25</v>
      </c>
      <c r="O324" s="10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1" t="s">
        <v>699</v>
      </c>
      <c r="D325">
        <v>8900</v>
      </c>
      <c r="E325">
        <v>2148</v>
      </c>
      <c r="F325" s="4">
        <f t="shared" si="16"/>
        <v>24.134831460674157</v>
      </c>
      <c r="G325" s="3" t="s">
        <v>14</v>
      </c>
      <c r="H325">
        <v>26</v>
      </c>
      <c r="I325" s="5">
        <f t="shared" si="18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17"/>
        <v>41725.208333333336</v>
      </c>
      <c r="O325" s="10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1" t="s">
        <v>701</v>
      </c>
      <c r="D326">
        <v>7100</v>
      </c>
      <c r="E326">
        <v>11648</v>
      </c>
      <c r="F326" s="4">
        <f t="shared" si="16"/>
        <v>164.05633802816902</v>
      </c>
      <c r="G326" s="3" t="s">
        <v>20</v>
      </c>
      <c r="H326">
        <v>307</v>
      </c>
      <c r="I326" s="5">
        <f t="shared" si="18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17"/>
        <v>42176.208333333328</v>
      </c>
      <c r="O326" s="10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17" x14ac:dyDescent="0.2">
      <c r="A327">
        <v>325</v>
      </c>
      <c r="B327" t="s">
        <v>702</v>
      </c>
      <c r="C327" s="1" t="s">
        <v>703</v>
      </c>
      <c r="D327">
        <v>6500</v>
      </c>
      <c r="E327">
        <v>5897</v>
      </c>
      <c r="F327" s="4">
        <f t="shared" si="16"/>
        <v>90.723076923076931</v>
      </c>
      <c r="G327" s="3" t="s">
        <v>14</v>
      </c>
      <c r="H327">
        <v>73</v>
      </c>
      <c r="I327" s="5">
        <f t="shared" si="18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17"/>
        <v>43267.208333333328</v>
      </c>
      <c r="O327" s="10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17" x14ac:dyDescent="0.2">
      <c r="A328">
        <v>326</v>
      </c>
      <c r="B328" t="s">
        <v>704</v>
      </c>
      <c r="C328" s="1" t="s">
        <v>705</v>
      </c>
      <c r="D328">
        <v>7200</v>
      </c>
      <c r="E328">
        <v>3326</v>
      </c>
      <c r="F328" s="4">
        <f t="shared" si="16"/>
        <v>46.194444444444443</v>
      </c>
      <c r="G328" s="3" t="s">
        <v>14</v>
      </c>
      <c r="H328">
        <v>128</v>
      </c>
      <c r="I328" s="5">
        <f t="shared" si="18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17"/>
        <v>42364.25</v>
      </c>
      <c r="O328" s="10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1" t="s">
        <v>707</v>
      </c>
      <c r="D329">
        <v>2600</v>
      </c>
      <c r="E329">
        <v>1002</v>
      </c>
      <c r="F329" s="4">
        <f t="shared" si="16"/>
        <v>38.53846153846154</v>
      </c>
      <c r="G329" s="3" t="s">
        <v>14</v>
      </c>
      <c r="H329">
        <v>33</v>
      </c>
      <c r="I329" s="5">
        <f t="shared" si="18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17"/>
        <v>43705.208333333328</v>
      </c>
      <c r="O329" s="10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17" x14ac:dyDescent="0.2">
      <c r="A330">
        <v>328</v>
      </c>
      <c r="B330" t="s">
        <v>708</v>
      </c>
      <c r="C330" s="1" t="s">
        <v>709</v>
      </c>
      <c r="D330">
        <v>98700</v>
      </c>
      <c r="E330">
        <v>131826</v>
      </c>
      <c r="F330" s="4">
        <f t="shared" si="16"/>
        <v>133.56231003039514</v>
      </c>
      <c r="G330" s="3" t="s">
        <v>20</v>
      </c>
      <c r="H330">
        <v>2441</v>
      </c>
      <c r="I330" s="5">
        <f t="shared" si="18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17"/>
        <v>43434.25</v>
      </c>
      <c r="O330" s="10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1" t="s">
        <v>711</v>
      </c>
      <c r="D331">
        <v>93800</v>
      </c>
      <c r="E331">
        <v>21477</v>
      </c>
      <c r="F331" s="4">
        <f t="shared" si="16"/>
        <v>22.896588486140725</v>
      </c>
      <c r="G331" s="3" t="s">
        <v>47</v>
      </c>
      <c r="H331">
        <v>211</v>
      </c>
      <c r="I331" s="5">
        <f t="shared" si="18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17"/>
        <v>42716.25</v>
      </c>
      <c r="O331" s="10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17" x14ac:dyDescent="0.2">
      <c r="A332">
        <v>330</v>
      </c>
      <c r="B332" t="s">
        <v>712</v>
      </c>
      <c r="C332" s="1" t="s">
        <v>713</v>
      </c>
      <c r="D332">
        <v>33700</v>
      </c>
      <c r="E332">
        <v>62330</v>
      </c>
      <c r="F332" s="4">
        <f t="shared" si="16"/>
        <v>184.95548961424333</v>
      </c>
      <c r="G332" s="3" t="s">
        <v>20</v>
      </c>
      <c r="H332">
        <v>1385</v>
      </c>
      <c r="I332" s="5">
        <f t="shared" si="18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17"/>
        <v>43077.25</v>
      </c>
      <c r="O332" s="10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1" t="s">
        <v>715</v>
      </c>
      <c r="D333">
        <v>3300</v>
      </c>
      <c r="E333">
        <v>14643</v>
      </c>
      <c r="F333" s="4">
        <f t="shared" si="16"/>
        <v>443.72727272727275</v>
      </c>
      <c r="G333" s="3" t="s">
        <v>20</v>
      </c>
      <c r="H333">
        <v>190</v>
      </c>
      <c r="I333" s="5">
        <f t="shared" si="18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17"/>
        <v>40896.25</v>
      </c>
      <c r="O333" s="10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17" x14ac:dyDescent="0.2">
      <c r="A334">
        <v>332</v>
      </c>
      <c r="B334" t="s">
        <v>716</v>
      </c>
      <c r="C334" s="1" t="s">
        <v>717</v>
      </c>
      <c r="D334">
        <v>20700</v>
      </c>
      <c r="E334">
        <v>41396</v>
      </c>
      <c r="F334" s="4">
        <f t="shared" si="16"/>
        <v>199.9806763285024</v>
      </c>
      <c r="G334" s="3" t="s">
        <v>20</v>
      </c>
      <c r="H334">
        <v>470</v>
      </c>
      <c r="I334" s="5">
        <f t="shared" si="18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17"/>
        <v>41361.208333333336</v>
      </c>
      <c r="O334" s="10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1" t="s">
        <v>719</v>
      </c>
      <c r="D335">
        <v>9600</v>
      </c>
      <c r="E335">
        <v>11900</v>
      </c>
      <c r="F335" s="4">
        <f t="shared" si="16"/>
        <v>123.95833333333333</v>
      </c>
      <c r="G335" s="3" t="s">
        <v>20</v>
      </c>
      <c r="H335">
        <v>253</v>
      </c>
      <c r="I335" s="5">
        <f t="shared" si="18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17"/>
        <v>43424.25</v>
      </c>
      <c r="O335" s="10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1" t="s">
        <v>721</v>
      </c>
      <c r="D336">
        <v>66200</v>
      </c>
      <c r="E336">
        <v>123538</v>
      </c>
      <c r="F336" s="4">
        <f t="shared" si="16"/>
        <v>186.61329305135951</v>
      </c>
      <c r="G336" s="3" t="s">
        <v>20</v>
      </c>
      <c r="H336">
        <v>1113</v>
      </c>
      <c r="I336" s="5">
        <f t="shared" si="18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17"/>
        <v>43110.25</v>
      </c>
      <c r="O336" s="10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1" t="s">
        <v>723</v>
      </c>
      <c r="D337">
        <v>173800</v>
      </c>
      <c r="E337">
        <v>198628</v>
      </c>
      <c r="F337" s="4">
        <f t="shared" si="16"/>
        <v>114.28538550057536</v>
      </c>
      <c r="G337" s="3" t="s">
        <v>20</v>
      </c>
      <c r="H337">
        <v>2283</v>
      </c>
      <c r="I337" s="5">
        <f t="shared" si="18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17"/>
        <v>43784.25</v>
      </c>
      <c r="O337" s="10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1" t="s">
        <v>725</v>
      </c>
      <c r="D338">
        <v>70700</v>
      </c>
      <c r="E338">
        <v>68602</v>
      </c>
      <c r="F338" s="4">
        <f t="shared" si="16"/>
        <v>97.032531824611041</v>
      </c>
      <c r="G338" s="3" t="s">
        <v>14</v>
      </c>
      <c r="H338">
        <v>1072</v>
      </c>
      <c r="I338" s="5">
        <f t="shared" si="18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17"/>
        <v>40527.25</v>
      </c>
      <c r="O338" s="10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1" t="s">
        <v>727</v>
      </c>
      <c r="D339">
        <v>94500</v>
      </c>
      <c r="E339">
        <v>116064</v>
      </c>
      <c r="F339" s="4">
        <f t="shared" si="16"/>
        <v>122.81904761904762</v>
      </c>
      <c r="G339" s="3" t="s">
        <v>20</v>
      </c>
      <c r="H339">
        <v>1095</v>
      </c>
      <c r="I339" s="5">
        <f t="shared" si="18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17"/>
        <v>43780.25</v>
      </c>
      <c r="O339" s="10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1" t="s">
        <v>729</v>
      </c>
      <c r="D340">
        <v>69800</v>
      </c>
      <c r="E340">
        <v>125042</v>
      </c>
      <c r="F340" s="4">
        <f t="shared" si="16"/>
        <v>179.14326647564468</v>
      </c>
      <c r="G340" s="3" t="s">
        <v>20</v>
      </c>
      <c r="H340">
        <v>1690</v>
      </c>
      <c r="I340" s="5">
        <f t="shared" si="18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17"/>
        <v>40821.208333333336</v>
      </c>
      <c r="O340" s="10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1" t="s">
        <v>731</v>
      </c>
      <c r="D341">
        <v>136300</v>
      </c>
      <c r="E341">
        <v>108974</v>
      </c>
      <c r="F341" s="4">
        <f t="shared" si="16"/>
        <v>79.951577402787962</v>
      </c>
      <c r="G341" s="3" t="s">
        <v>74</v>
      </c>
      <c r="H341">
        <v>1297</v>
      </c>
      <c r="I341" s="5">
        <f t="shared" si="18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17"/>
        <v>42949.208333333328</v>
      </c>
      <c r="O341" s="10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1" t="s">
        <v>733</v>
      </c>
      <c r="D342">
        <v>37100</v>
      </c>
      <c r="E342">
        <v>34964</v>
      </c>
      <c r="F342" s="4">
        <f t="shared" si="16"/>
        <v>94.242587601078171</v>
      </c>
      <c r="G342" s="3" t="s">
        <v>14</v>
      </c>
      <c r="H342">
        <v>393</v>
      </c>
      <c r="I342" s="5">
        <f t="shared" si="18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17"/>
        <v>40889.25</v>
      </c>
      <c r="O342" s="10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7" x14ac:dyDescent="0.2">
      <c r="A343">
        <v>341</v>
      </c>
      <c r="B343" t="s">
        <v>734</v>
      </c>
      <c r="C343" s="1" t="s">
        <v>735</v>
      </c>
      <c r="D343">
        <v>114300</v>
      </c>
      <c r="E343">
        <v>96777</v>
      </c>
      <c r="F343" s="4">
        <f t="shared" si="16"/>
        <v>84.669291338582681</v>
      </c>
      <c r="G343" s="3" t="s">
        <v>14</v>
      </c>
      <c r="H343">
        <v>1257</v>
      </c>
      <c r="I343" s="5">
        <f t="shared" si="18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17"/>
        <v>42244.208333333328</v>
      </c>
      <c r="O343" s="10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1" t="s">
        <v>737</v>
      </c>
      <c r="D344">
        <v>47900</v>
      </c>
      <c r="E344">
        <v>31864</v>
      </c>
      <c r="F344" s="4">
        <f t="shared" si="16"/>
        <v>66.521920668058456</v>
      </c>
      <c r="G344" s="3" t="s">
        <v>14</v>
      </c>
      <c r="H344">
        <v>328</v>
      </c>
      <c r="I344" s="5">
        <f t="shared" si="18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17"/>
        <v>41475.208333333336</v>
      </c>
      <c r="O344" s="10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1" t="s">
        <v>739</v>
      </c>
      <c r="D345">
        <v>9000</v>
      </c>
      <c r="E345">
        <v>4853</v>
      </c>
      <c r="F345" s="4">
        <f t="shared" si="16"/>
        <v>53.922222222222224</v>
      </c>
      <c r="G345" s="3" t="s">
        <v>14</v>
      </c>
      <c r="H345">
        <v>147</v>
      </c>
      <c r="I345" s="5">
        <f t="shared" si="18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17"/>
        <v>41597.25</v>
      </c>
      <c r="O345" s="10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1" t="s">
        <v>741</v>
      </c>
      <c r="D346">
        <v>197600</v>
      </c>
      <c r="E346">
        <v>82959</v>
      </c>
      <c r="F346" s="4">
        <f t="shared" si="16"/>
        <v>41.983299595141702</v>
      </c>
      <c r="G346" s="3" t="s">
        <v>14</v>
      </c>
      <c r="H346">
        <v>830</v>
      </c>
      <c r="I346" s="5">
        <f t="shared" si="18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17"/>
        <v>43122.25</v>
      </c>
      <c r="O346" s="10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1" t="s">
        <v>743</v>
      </c>
      <c r="D347">
        <v>157600</v>
      </c>
      <c r="E347">
        <v>23159</v>
      </c>
      <c r="F347" s="4">
        <f t="shared" si="16"/>
        <v>14.69479695431472</v>
      </c>
      <c r="G347" s="3" t="s">
        <v>14</v>
      </c>
      <c r="H347">
        <v>331</v>
      </c>
      <c r="I347" s="5">
        <f t="shared" si="18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17"/>
        <v>42194.208333333328</v>
      </c>
      <c r="O347" s="10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1" t="s">
        <v>745</v>
      </c>
      <c r="D348">
        <v>8000</v>
      </c>
      <c r="E348">
        <v>2758</v>
      </c>
      <c r="F348" s="4">
        <f t="shared" si="16"/>
        <v>34.475000000000001</v>
      </c>
      <c r="G348" s="3" t="s">
        <v>14</v>
      </c>
      <c r="H348">
        <v>25</v>
      </c>
      <c r="I348" s="5">
        <f t="shared" si="18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17"/>
        <v>42971.208333333328</v>
      </c>
      <c r="O348" s="10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1" t="s">
        <v>747</v>
      </c>
      <c r="D349">
        <v>900</v>
      </c>
      <c r="E349">
        <v>12607</v>
      </c>
      <c r="F349" s="4">
        <f t="shared" si="16"/>
        <v>1400.7777777777778</v>
      </c>
      <c r="G349" s="3" t="s">
        <v>20</v>
      </c>
      <c r="H349">
        <v>191</v>
      </c>
      <c r="I349" s="5">
        <f t="shared" si="18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17"/>
        <v>42046.25</v>
      </c>
      <c r="O349" s="10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1" t="s">
        <v>749</v>
      </c>
      <c r="D350">
        <v>199000</v>
      </c>
      <c r="E350">
        <v>142823</v>
      </c>
      <c r="F350" s="4">
        <f t="shared" si="16"/>
        <v>71.770351758793964</v>
      </c>
      <c r="G350" s="3" t="s">
        <v>14</v>
      </c>
      <c r="H350">
        <v>3483</v>
      </c>
      <c r="I350" s="5">
        <f t="shared" si="18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17"/>
        <v>42782.25</v>
      </c>
      <c r="O350" s="10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1" t="s">
        <v>751</v>
      </c>
      <c r="D351">
        <v>180800</v>
      </c>
      <c r="E351">
        <v>95958</v>
      </c>
      <c r="F351" s="4">
        <f t="shared" si="16"/>
        <v>53.074115044247783</v>
      </c>
      <c r="G351" s="3" t="s">
        <v>14</v>
      </c>
      <c r="H351">
        <v>923</v>
      </c>
      <c r="I351" s="5">
        <f t="shared" si="18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17"/>
        <v>42930.208333333328</v>
      </c>
      <c r="O351" s="10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1" t="s">
        <v>753</v>
      </c>
      <c r="D352">
        <v>100</v>
      </c>
      <c r="E352">
        <v>5</v>
      </c>
      <c r="F352" s="4">
        <f t="shared" si="16"/>
        <v>5</v>
      </c>
      <c r="G352" s="3" t="s">
        <v>14</v>
      </c>
      <c r="H352">
        <v>1</v>
      </c>
      <c r="I352" s="5">
        <f t="shared" si="18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17"/>
        <v>42144.208333333328</v>
      </c>
      <c r="O352" s="10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1" t="s">
        <v>755</v>
      </c>
      <c r="D353">
        <v>74100</v>
      </c>
      <c r="E353">
        <v>94631</v>
      </c>
      <c r="F353" s="4">
        <f t="shared" si="16"/>
        <v>127.70715249662618</v>
      </c>
      <c r="G353" s="3" t="s">
        <v>20</v>
      </c>
      <c r="H353">
        <v>2013</v>
      </c>
      <c r="I353" s="5">
        <f t="shared" si="18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17"/>
        <v>42240.208333333328</v>
      </c>
      <c r="O353" s="10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1" t="s">
        <v>757</v>
      </c>
      <c r="D354">
        <v>2800</v>
      </c>
      <c r="E354">
        <v>977</v>
      </c>
      <c r="F354" s="4">
        <f t="shared" si="16"/>
        <v>34.892857142857139</v>
      </c>
      <c r="G354" s="3" t="s">
        <v>14</v>
      </c>
      <c r="H354">
        <v>33</v>
      </c>
      <c r="I354" s="5">
        <f t="shared" si="18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17"/>
        <v>42315.25</v>
      </c>
      <c r="O354" s="10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1" t="s">
        <v>759</v>
      </c>
      <c r="D355">
        <v>33600</v>
      </c>
      <c r="E355">
        <v>137961</v>
      </c>
      <c r="F355" s="4">
        <f t="shared" si="16"/>
        <v>410.59821428571428</v>
      </c>
      <c r="G355" s="3" t="s">
        <v>20</v>
      </c>
      <c r="H355">
        <v>1703</v>
      </c>
      <c r="I355" s="5">
        <f t="shared" si="18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17"/>
        <v>43651.208333333328</v>
      </c>
      <c r="O355" s="10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1" t="s">
        <v>761</v>
      </c>
      <c r="D356">
        <v>6100</v>
      </c>
      <c r="E356">
        <v>7548</v>
      </c>
      <c r="F356" s="4">
        <f t="shared" si="16"/>
        <v>123.73770491803278</v>
      </c>
      <c r="G356" s="3" t="s">
        <v>20</v>
      </c>
      <c r="H356">
        <v>80</v>
      </c>
      <c r="I356" s="5">
        <f t="shared" si="18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17"/>
        <v>41520.208333333336</v>
      </c>
      <c r="O356" s="10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1" t="s">
        <v>763</v>
      </c>
      <c r="D357">
        <v>3800</v>
      </c>
      <c r="E357">
        <v>2241</v>
      </c>
      <c r="F357" s="4">
        <f t="shared" si="16"/>
        <v>58.973684210526315</v>
      </c>
      <c r="G357" s="3" t="s">
        <v>47</v>
      </c>
      <c r="H357">
        <v>86</v>
      </c>
      <c r="I357" s="5">
        <f t="shared" si="18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17"/>
        <v>42757.25</v>
      </c>
      <c r="O357" s="10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1" t="s">
        <v>765</v>
      </c>
      <c r="D358">
        <v>9300</v>
      </c>
      <c r="E358">
        <v>3431</v>
      </c>
      <c r="F358" s="4">
        <f t="shared" si="16"/>
        <v>36.892473118279568</v>
      </c>
      <c r="G358" s="3" t="s">
        <v>14</v>
      </c>
      <c r="H358">
        <v>40</v>
      </c>
      <c r="I358" s="5">
        <f t="shared" si="18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17"/>
        <v>40922.25</v>
      </c>
      <c r="O358" s="10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1" t="s">
        <v>767</v>
      </c>
      <c r="D359">
        <v>2300</v>
      </c>
      <c r="E359">
        <v>4253</v>
      </c>
      <c r="F359" s="4">
        <f t="shared" si="16"/>
        <v>184.91304347826087</v>
      </c>
      <c r="G359" s="3" t="s">
        <v>20</v>
      </c>
      <c r="H359">
        <v>41</v>
      </c>
      <c r="I359" s="5">
        <f t="shared" si="18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17"/>
        <v>42250.208333333328</v>
      </c>
      <c r="O359" s="10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1" t="s">
        <v>769</v>
      </c>
      <c r="D360">
        <v>9700</v>
      </c>
      <c r="E360">
        <v>1146</v>
      </c>
      <c r="F360" s="4">
        <f t="shared" si="16"/>
        <v>11.814432989690722</v>
      </c>
      <c r="G360" s="3" t="s">
        <v>14</v>
      </c>
      <c r="H360">
        <v>23</v>
      </c>
      <c r="I360" s="5">
        <f t="shared" si="18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17"/>
        <v>43322.208333333328</v>
      </c>
      <c r="O360" s="10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1" t="s">
        <v>771</v>
      </c>
      <c r="D361">
        <v>4000</v>
      </c>
      <c r="E361">
        <v>11948</v>
      </c>
      <c r="F361" s="4">
        <f t="shared" si="16"/>
        <v>298.7</v>
      </c>
      <c r="G361" s="3" t="s">
        <v>20</v>
      </c>
      <c r="H361">
        <v>187</v>
      </c>
      <c r="I361" s="5">
        <f t="shared" si="18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17"/>
        <v>40782.208333333336</v>
      </c>
      <c r="O361" s="10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1" t="s">
        <v>773</v>
      </c>
      <c r="D362">
        <v>59700</v>
      </c>
      <c r="E362">
        <v>135132</v>
      </c>
      <c r="F362" s="4">
        <f t="shared" si="16"/>
        <v>226.35175879396985</v>
      </c>
      <c r="G362" s="3" t="s">
        <v>20</v>
      </c>
      <c r="H362">
        <v>2875</v>
      </c>
      <c r="I362" s="5">
        <f t="shared" si="18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17"/>
        <v>40544.25</v>
      </c>
      <c r="O362" s="10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1" t="s">
        <v>775</v>
      </c>
      <c r="D363">
        <v>5500</v>
      </c>
      <c r="E363">
        <v>9546</v>
      </c>
      <c r="F363" s="4">
        <f t="shared" si="16"/>
        <v>173.56363636363636</v>
      </c>
      <c r="G363" s="3" t="s">
        <v>20</v>
      </c>
      <c r="H363">
        <v>88</v>
      </c>
      <c r="I363" s="5">
        <f t="shared" si="18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17"/>
        <v>43015.208333333328</v>
      </c>
      <c r="O363" s="10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1" t="s">
        <v>777</v>
      </c>
      <c r="D364">
        <v>3700</v>
      </c>
      <c r="E364">
        <v>13755</v>
      </c>
      <c r="F364" s="4">
        <f t="shared" si="16"/>
        <v>371.75675675675677</v>
      </c>
      <c r="G364" s="3" t="s">
        <v>20</v>
      </c>
      <c r="H364">
        <v>191</v>
      </c>
      <c r="I364" s="5">
        <f t="shared" si="18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17"/>
        <v>40570.25</v>
      </c>
      <c r="O364" s="10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1" t="s">
        <v>779</v>
      </c>
      <c r="D365">
        <v>5200</v>
      </c>
      <c r="E365">
        <v>8330</v>
      </c>
      <c r="F365" s="4">
        <f t="shared" si="16"/>
        <v>160.19230769230771</v>
      </c>
      <c r="G365" s="3" t="s">
        <v>20</v>
      </c>
      <c r="H365">
        <v>139</v>
      </c>
      <c r="I365" s="5">
        <f t="shared" si="18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17"/>
        <v>40904.25</v>
      </c>
      <c r="O365" s="10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1" t="s">
        <v>781</v>
      </c>
      <c r="D366">
        <v>900</v>
      </c>
      <c r="E366">
        <v>14547</v>
      </c>
      <c r="F366" s="4">
        <f t="shared" si="16"/>
        <v>1616.3333333333335</v>
      </c>
      <c r="G366" s="3" t="s">
        <v>20</v>
      </c>
      <c r="H366">
        <v>186</v>
      </c>
      <c r="I366" s="5">
        <f t="shared" si="18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17"/>
        <v>43164.25</v>
      </c>
      <c r="O366" s="10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1" t="s">
        <v>783</v>
      </c>
      <c r="D367">
        <v>1600</v>
      </c>
      <c r="E367">
        <v>11735</v>
      </c>
      <c r="F367" s="4">
        <f t="shared" si="16"/>
        <v>733.4375</v>
      </c>
      <c r="G367" s="3" t="s">
        <v>20</v>
      </c>
      <c r="H367">
        <v>112</v>
      </c>
      <c r="I367" s="5">
        <f t="shared" si="18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17"/>
        <v>42733.25</v>
      </c>
      <c r="O367" s="10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1" t="s">
        <v>785</v>
      </c>
      <c r="D368">
        <v>1800</v>
      </c>
      <c r="E368">
        <v>10658</v>
      </c>
      <c r="F368" s="4">
        <f t="shared" si="16"/>
        <v>592.11111111111109</v>
      </c>
      <c r="G368" s="3" t="s">
        <v>20</v>
      </c>
      <c r="H368">
        <v>101</v>
      </c>
      <c r="I368" s="5">
        <f t="shared" si="18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17"/>
        <v>40546.25</v>
      </c>
      <c r="O368" s="10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1" t="s">
        <v>787</v>
      </c>
      <c r="D369">
        <v>9900</v>
      </c>
      <c r="E369">
        <v>1870</v>
      </c>
      <c r="F369" s="4">
        <f t="shared" si="16"/>
        <v>18.888888888888889</v>
      </c>
      <c r="G369" s="3" t="s">
        <v>14</v>
      </c>
      <c r="H369">
        <v>75</v>
      </c>
      <c r="I369" s="5">
        <f t="shared" si="18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17"/>
        <v>41930.208333333336</v>
      </c>
      <c r="O369" s="10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1" t="s">
        <v>789</v>
      </c>
      <c r="D370">
        <v>5200</v>
      </c>
      <c r="E370">
        <v>14394</v>
      </c>
      <c r="F370" s="4">
        <f t="shared" si="16"/>
        <v>276.80769230769232</v>
      </c>
      <c r="G370" s="3" t="s">
        <v>20</v>
      </c>
      <c r="H370">
        <v>206</v>
      </c>
      <c r="I370" s="5">
        <f t="shared" si="18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17"/>
        <v>40464.208333333336</v>
      </c>
      <c r="O370" s="10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1" t="s">
        <v>791</v>
      </c>
      <c r="D371">
        <v>5400</v>
      </c>
      <c r="E371">
        <v>14743</v>
      </c>
      <c r="F371" s="4">
        <f t="shared" si="16"/>
        <v>273.01851851851848</v>
      </c>
      <c r="G371" s="3" t="s">
        <v>20</v>
      </c>
      <c r="H371">
        <v>154</v>
      </c>
      <c r="I371" s="5">
        <f t="shared" si="18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17"/>
        <v>41308.25</v>
      </c>
      <c r="O371" s="10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1" t="s">
        <v>793</v>
      </c>
      <c r="D372">
        <v>112300</v>
      </c>
      <c r="E372">
        <v>178965</v>
      </c>
      <c r="F372" s="4">
        <f t="shared" si="16"/>
        <v>159.36331255565449</v>
      </c>
      <c r="G372" s="3" t="s">
        <v>20</v>
      </c>
      <c r="H372">
        <v>5966</v>
      </c>
      <c r="I372" s="5">
        <f t="shared" si="18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17"/>
        <v>43570.208333333328</v>
      </c>
      <c r="O372" s="10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1" t="s">
        <v>795</v>
      </c>
      <c r="D373">
        <v>189200</v>
      </c>
      <c r="E373">
        <v>128410</v>
      </c>
      <c r="F373" s="4">
        <f t="shared" si="16"/>
        <v>67.869978858350947</v>
      </c>
      <c r="G373" s="3" t="s">
        <v>14</v>
      </c>
      <c r="H373">
        <v>2176</v>
      </c>
      <c r="I373" s="5">
        <f t="shared" si="18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17"/>
        <v>42043.25</v>
      </c>
      <c r="O373" s="10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17" x14ac:dyDescent="0.2">
      <c r="A374">
        <v>372</v>
      </c>
      <c r="B374" t="s">
        <v>796</v>
      </c>
      <c r="C374" s="1" t="s">
        <v>797</v>
      </c>
      <c r="D374">
        <v>900</v>
      </c>
      <c r="E374">
        <v>14324</v>
      </c>
      <c r="F374" s="4">
        <f t="shared" si="16"/>
        <v>1591.5555555555554</v>
      </c>
      <c r="G374" s="3" t="s">
        <v>20</v>
      </c>
      <c r="H374">
        <v>169</v>
      </c>
      <c r="I374" s="5">
        <f t="shared" si="18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17"/>
        <v>42012.25</v>
      </c>
      <c r="O374" s="10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1" t="s">
        <v>799</v>
      </c>
      <c r="D375">
        <v>22500</v>
      </c>
      <c r="E375">
        <v>164291</v>
      </c>
      <c r="F375" s="4">
        <f t="shared" si="16"/>
        <v>730.18222222222221</v>
      </c>
      <c r="G375" s="3" t="s">
        <v>20</v>
      </c>
      <c r="H375">
        <v>2106</v>
      </c>
      <c r="I375" s="5">
        <f t="shared" si="18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17"/>
        <v>42964.208333333328</v>
      </c>
      <c r="O375" s="10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17" x14ac:dyDescent="0.2">
      <c r="A376">
        <v>374</v>
      </c>
      <c r="B376" t="s">
        <v>800</v>
      </c>
      <c r="C376" s="1" t="s">
        <v>801</v>
      </c>
      <c r="D376">
        <v>167400</v>
      </c>
      <c r="E376">
        <v>22073</v>
      </c>
      <c r="F376" s="4">
        <f t="shared" si="16"/>
        <v>13.185782556750297</v>
      </c>
      <c r="G376" s="3" t="s">
        <v>14</v>
      </c>
      <c r="H376">
        <v>441</v>
      </c>
      <c r="I376" s="5">
        <f t="shared" si="18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17"/>
        <v>43476.25</v>
      </c>
      <c r="O376" s="10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17" x14ac:dyDescent="0.2">
      <c r="A377">
        <v>375</v>
      </c>
      <c r="B377" t="s">
        <v>802</v>
      </c>
      <c r="C377" s="1" t="s">
        <v>803</v>
      </c>
      <c r="D377">
        <v>2700</v>
      </c>
      <c r="E377">
        <v>1479</v>
      </c>
      <c r="F377" s="4">
        <f t="shared" si="16"/>
        <v>54.777777777777779</v>
      </c>
      <c r="G377" s="3" t="s">
        <v>14</v>
      </c>
      <c r="H377">
        <v>25</v>
      </c>
      <c r="I377" s="5">
        <f t="shared" si="18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17"/>
        <v>42293.208333333328</v>
      </c>
      <c r="O377" s="10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1" t="s">
        <v>805</v>
      </c>
      <c r="D378">
        <v>3400</v>
      </c>
      <c r="E378">
        <v>12275</v>
      </c>
      <c r="F378" s="4">
        <f t="shared" si="16"/>
        <v>361.02941176470591</v>
      </c>
      <c r="G378" s="3" t="s">
        <v>20</v>
      </c>
      <c r="H378">
        <v>131</v>
      </c>
      <c r="I378" s="5">
        <f t="shared" si="18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17"/>
        <v>41826.208333333336</v>
      </c>
      <c r="O378" s="10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1" t="s">
        <v>807</v>
      </c>
      <c r="D379">
        <v>49700</v>
      </c>
      <c r="E379">
        <v>5098</v>
      </c>
      <c r="F379" s="4">
        <f t="shared" si="16"/>
        <v>10.257545271629779</v>
      </c>
      <c r="G379" s="3" t="s">
        <v>14</v>
      </c>
      <c r="H379">
        <v>127</v>
      </c>
      <c r="I379" s="5">
        <f t="shared" si="18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17"/>
        <v>43760.208333333328</v>
      </c>
      <c r="O379" s="10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1" t="s">
        <v>809</v>
      </c>
      <c r="D380">
        <v>178200</v>
      </c>
      <c r="E380">
        <v>24882</v>
      </c>
      <c r="F380" s="4">
        <f t="shared" si="16"/>
        <v>13.962962962962964</v>
      </c>
      <c r="G380" s="3" t="s">
        <v>14</v>
      </c>
      <c r="H380">
        <v>355</v>
      </c>
      <c r="I380" s="5">
        <f t="shared" si="18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17"/>
        <v>43241.208333333328</v>
      </c>
      <c r="O380" s="10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1" t="s">
        <v>811</v>
      </c>
      <c r="D381">
        <v>7200</v>
      </c>
      <c r="E381">
        <v>2912</v>
      </c>
      <c r="F381" s="4">
        <f t="shared" si="16"/>
        <v>40.444444444444443</v>
      </c>
      <c r="G381" s="3" t="s">
        <v>14</v>
      </c>
      <c r="H381">
        <v>44</v>
      </c>
      <c r="I381" s="5">
        <f t="shared" si="18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17"/>
        <v>40843.208333333336</v>
      </c>
      <c r="O381" s="10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17" x14ac:dyDescent="0.2">
      <c r="A382">
        <v>380</v>
      </c>
      <c r="B382" t="s">
        <v>812</v>
      </c>
      <c r="C382" s="1" t="s">
        <v>813</v>
      </c>
      <c r="D382">
        <v>2500</v>
      </c>
      <c r="E382">
        <v>4008</v>
      </c>
      <c r="F382" s="4">
        <f t="shared" si="16"/>
        <v>160.32</v>
      </c>
      <c r="G382" s="3" t="s">
        <v>20</v>
      </c>
      <c r="H382">
        <v>84</v>
      </c>
      <c r="I382" s="5">
        <f t="shared" si="18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17"/>
        <v>41448.208333333336</v>
      </c>
      <c r="O382" s="10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1" t="s">
        <v>815</v>
      </c>
      <c r="D383">
        <v>5300</v>
      </c>
      <c r="E383">
        <v>9749</v>
      </c>
      <c r="F383" s="4">
        <f t="shared" si="16"/>
        <v>183.9433962264151</v>
      </c>
      <c r="G383" s="3" t="s">
        <v>20</v>
      </c>
      <c r="H383">
        <v>155</v>
      </c>
      <c r="I383" s="5">
        <f t="shared" si="18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17"/>
        <v>42163.208333333328</v>
      </c>
      <c r="O383" s="10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17" x14ac:dyDescent="0.2">
      <c r="A384">
        <v>382</v>
      </c>
      <c r="B384" t="s">
        <v>816</v>
      </c>
      <c r="C384" s="1" t="s">
        <v>817</v>
      </c>
      <c r="D384">
        <v>9100</v>
      </c>
      <c r="E384">
        <v>5803</v>
      </c>
      <c r="F384" s="4">
        <f t="shared" si="16"/>
        <v>63.769230769230766</v>
      </c>
      <c r="G384" s="3" t="s">
        <v>14</v>
      </c>
      <c r="H384">
        <v>67</v>
      </c>
      <c r="I384" s="5">
        <f t="shared" si="18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17"/>
        <v>43024.208333333328</v>
      </c>
      <c r="O384" s="10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1" t="s">
        <v>819</v>
      </c>
      <c r="D385">
        <v>6300</v>
      </c>
      <c r="E385">
        <v>14199</v>
      </c>
      <c r="F385" s="4">
        <f t="shared" si="16"/>
        <v>225.38095238095238</v>
      </c>
      <c r="G385" s="3" t="s">
        <v>20</v>
      </c>
      <c r="H385">
        <v>189</v>
      </c>
      <c r="I385" s="5">
        <f t="shared" si="18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17"/>
        <v>43509.25</v>
      </c>
      <c r="O385" s="10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1" t="s">
        <v>821</v>
      </c>
      <c r="D386">
        <v>114400</v>
      </c>
      <c r="E386">
        <v>196779</v>
      </c>
      <c r="F386" s="4">
        <f t="shared" si="16"/>
        <v>172.00961538461539</v>
      </c>
      <c r="G386" s="3" t="s">
        <v>20</v>
      </c>
      <c r="H386">
        <v>4799</v>
      </c>
      <c r="I386" s="5">
        <f t="shared" si="18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17"/>
        <v>42776.25</v>
      </c>
      <c r="O386" s="10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17" x14ac:dyDescent="0.2">
      <c r="A387">
        <v>385</v>
      </c>
      <c r="B387" t="s">
        <v>822</v>
      </c>
      <c r="C387" s="1" t="s">
        <v>823</v>
      </c>
      <c r="D387">
        <v>38900</v>
      </c>
      <c r="E387">
        <v>56859</v>
      </c>
      <c r="F387" s="4">
        <f t="shared" ref="F387:F450" si="19">100*(E387/D387)</f>
        <v>146.16709511568124</v>
      </c>
      <c r="G387" s="3" t="s">
        <v>20</v>
      </c>
      <c r="H387">
        <v>1137</v>
      </c>
      <c r="I387" s="5">
        <f t="shared" si="18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O450" si="20">(((L387/60)/60)/24)+DATE(1970,1,1)</f>
        <v>43553.208333333328</v>
      </c>
      <c r="O387" s="10">
        <f t="shared" si="20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17" x14ac:dyDescent="0.2">
      <c r="A388">
        <v>386</v>
      </c>
      <c r="B388" t="s">
        <v>824</v>
      </c>
      <c r="C388" s="1" t="s">
        <v>825</v>
      </c>
      <c r="D388">
        <v>135500</v>
      </c>
      <c r="E388">
        <v>103554</v>
      </c>
      <c r="F388" s="4">
        <f t="shared" si="19"/>
        <v>76.42361623616236</v>
      </c>
      <c r="G388" s="3" t="s">
        <v>14</v>
      </c>
      <c r="H388">
        <v>1068</v>
      </c>
      <c r="I388" s="5">
        <f t="shared" ref="I388:I451" si="2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0"/>
        <v>40355.208333333336</v>
      </c>
      <c r="O388" s="10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1" t="s">
        <v>827</v>
      </c>
      <c r="D389">
        <v>109000</v>
      </c>
      <c r="E389">
        <v>42795</v>
      </c>
      <c r="F389" s="4">
        <f t="shared" si="19"/>
        <v>39.261467889908261</v>
      </c>
      <c r="G389" s="3" t="s">
        <v>14</v>
      </c>
      <c r="H389">
        <v>424</v>
      </c>
      <c r="I389" s="5">
        <f t="shared" si="2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0"/>
        <v>41072.208333333336</v>
      </c>
      <c r="O389" s="10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1" t="s">
        <v>829</v>
      </c>
      <c r="D390">
        <v>114800</v>
      </c>
      <c r="E390">
        <v>12938</v>
      </c>
      <c r="F390" s="4">
        <f t="shared" si="19"/>
        <v>11.270034843205574</v>
      </c>
      <c r="G390" s="3" t="s">
        <v>74</v>
      </c>
      <c r="H390">
        <v>145</v>
      </c>
      <c r="I390" s="5">
        <f t="shared" si="2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0"/>
        <v>40912.25</v>
      </c>
      <c r="O390" s="10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1" t="s">
        <v>831</v>
      </c>
      <c r="D391">
        <v>83000</v>
      </c>
      <c r="E391">
        <v>101352</v>
      </c>
      <c r="F391" s="4">
        <f t="shared" si="19"/>
        <v>122.11084337349398</v>
      </c>
      <c r="G391" s="3" t="s">
        <v>20</v>
      </c>
      <c r="H391">
        <v>1152</v>
      </c>
      <c r="I391" s="5">
        <f t="shared" si="2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0"/>
        <v>40479.208333333336</v>
      </c>
      <c r="O391" s="10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1" t="s">
        <v>833</v>
      </c>
      <c r="D392">
        <v>2400</v>
      </c>
      <c r="E392">
        <v>4477</v>
      </c>
      <c r="F392" s="4">
        <f t="shared" si="19"/>
        <v>186.54166666666669</v>
      </c>
      <c r="G392" s="3" t="s">
        <v>20</v>
      </c>
      <c r="H392">
        <v>50</v>
      </c>
      <c r="I392" s="5">
        <f t="shared" si="21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0"/>
        <v>41530.208333333336</v>
      </c>
      <c r="O392" s="10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1" t="s">
        <v>835</v>
      </c>
      <c r="D393">
        <v>60400</v>
      </c>
      <c r="E393">
        <v>4393</v>
      </c>
      <c r="F393" s="4">
        <f t="shared" si="19"/>
        <v>7.2731788079470201</v>
      </c>
      <c r="G393" s="3" t="s">
        <v>14</v>
      </c>
      <c r="H393">
        <v>151</v>
      </c>
      <c r="I393" s="5">
        <f t="shared" si="2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0"/>
        <v>41653.25</v>
      </c>
      <c r="O393" s="10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17" x14ac:dyDescent="0.2">
      <c r="A394">
        <v>392</v>
      </c>
      <c r="B394" t="s">
        <v>836</v>
      </c>
      <c r="C394" s="1" t="s">
        <v>837</v>
      </c>
      <c r="D394">
        <v>102900</v>
      </c>
      <c r="E394">
        <v>67546</v>
      </c>
      <c r="F394" s="4">
        <f t="shared" si="19"/>
        <v>65.642371234207957</v>
      </c>
      <c r="G394" s="3" t="s">
        <v>14</v>
      </c>
      <c r="H394">
        <v>1608</v>
      </c>
      <c r="I394" s="5">
        <f t="shared" si="2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0"/>
        <v>40549.25</v>
      </c>
      <c r="O394" s="10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1" t="s">
        <v>839</v>
      </c>
      <c r="D395">
        <v>62800</v>
      </c>
      <c r="E395">
        <v>143788</v>
      </c>
      <c r="F395" s="4">
        <f t="shared" si="19"/>
        <v>228.96178343949046</v>
      </c>
      <c r="G395" s="3" t="s">
        <v>20</v>
      </c>
      <c r="H395">
        <v>3059</v>
      </c>
      <c r="I395" s="5">
        <f t="shared" si="2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0"/>
        <v>42933.208333333328</v>
      </c>
      <c r="O395" s="10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1" t="s">
        <v>841</v>
      </c>
      <c r="D396">
        <v>800</v>
      </c>
      <c r="E396">
        <v>3755</v>
      </c>
      <c r="F396" s="4">
        <f t="shared" si="19"/>
        <v>469.37499999999994</v>
      </c>
      <c r="G396" s="3" t="s">
        <v>20</v>
      </c>
      <c r="H396">
        <v>34</v>
      </c>
      <c r="I396" s="5">
        <f t="shared" si="2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0"/>
        <v>41484.208333333336</v>
      </c>
      <c r="O396" s="10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17" x14ac:dyDescent="0.2">
      <c r="A397">
        <v>395</v>
      </c>
      <c r="B397" t="s">
        <v>295</v>
      </c>
      <c r="C397" s="1" t="s">
        <v>842</v>
      </c>
      <c r="D397">
        <v>7100</v>
      </c>
      <c r="E397">
        <v>9238</v>
      </c>
      <c r="F397" s="4">
        <f t="shared" si="19"/>
        <v>130.11267605633802</v>
      </c>
      <c r="G397" s="3" t="s">
        <v>20</v>
      </c>
      <c r="H397">
        <v>220</v>
      </c>
      <c r="I397" s="5">
        <f t="shared" si="2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0"/>
        <v>40885.25</v>
      </c>
      <c r="O397" s="10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1" t="s">
        <v>844</v>
      </c>
      <c r="D398">
        <v>46100</v>
      </c>
      <c r="E398">
        <v>77012</v>
      </c>
      <c r="F398" s="4">
        <f t="shared" si="19"/>
        <v>167.05422993492408</v>
      </c>
      <c r="G398" s="3" t="s">
        <v>20</v>
      </c>
      <c r="H398">
        <v>1604</v>
      </c>
      <c r="I398" s="5">
        <f t="shared" si="2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0"/>
        <v>43378.208333333328</v>
      </c>
      <c r="O398" s="10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1" t="s">
        <v>846</v>
      </c>
      <c r="D399">
        <v>8100</v>
      </c>
      <c r="E399">
        <v>14083</v>
      </c>
      <c r="F399" s="4">
        <f t="shared" si="19"/>
        <v>173.8641975308642</v>
      </c>
      <c r="G399" s="3" t="s">
        <v>20</v>
      </c>
      <c r="H399">
        <v>454</v>
      </c>
      <c r="I399" s="5">
        <f t="shared" si="2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0"/>
        <v>41417.208333333336</v>
      </c>
      <c r="O399" s="10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7" x14ac:dyDescent="0.2">
      <c r="A400">
        <v>398</v>
      </c>
      <c r="B400" t="s">
        <v>847</v>
      </c>
      <c r="C400" s="1" t="s">
        <v>848</v>
      </c>
      <c r="D400">
        <v>1700</v>
      </c>
      <c r="E400">
        <v>12202</v>
      </c>
      <c r="F400" s="4">
        <f t="shared" si="19"/>
        <v>717.76470588235293</v>
      </c>
      <c r="G400" s="3" t="s">
        <v>20</v>
      </c>
      <c r="H400">
        <v>123</v>
      </c>
      <c r="I400" s="5">
        <f t="shared" si="2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0"/>
        <v>43228.208333333328</v>
      </c>
      <c r="O400" s="10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1" t="s">
        <v>850</v>
      </c>
      <c r="D401">
        <v>97300</v>
      </c>
      <c r="E401">
        <v>62127</v>
      </c>
      <c r="F401" s="4">
        <f t="shared" si="19"/>
        <v>63.850976361767728</v>
      </c>
      <c r="G401" s="3" t="s">
        <v>14</v>
      </c>
      <c r="H401">
        <v>941</v>
      </c>
      <c r="I401" s="5">
        <f t="shared" si="2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0"/>
        <v>40576.25</v>
      </c>
      <c r="O401" s="10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17" x14ac:dyDescent="0.2">
      <c r="A402">
        <v>400</v>
      </c>
      <c r="B402" t="s">
        <v>851</v>
      </c>
      <c r="C402" s="1" t="s">
        <v>852</v>
      </c>
      <c r="D402">
        <v>100</v>
      </c>
      <c r="E402">
        <v>2</v>
      </c>
      <c r="F402" s="4">
        <f t="shared" si="19"/>
        <v>2</v>
      </c>
      <c r="G402" s="3" t="s">
        <v>14</v>
      </c>
      <c r="H402">
        <v>1</v>
      </c>
      <c r="I402" s="5">
        <f t="shared" si="21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0"/>
        <v>41502.208333333336</v>
      </c>
      <c r="O402" s="10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1" t="s">
        <v>854</v>
      </c>
      <c r="D403">
        <v>900</v>
      </c>
      <c r="E403">
        <v>13772</v>
      </c>
      <c r="F403" s="4">
        <f t="shared" si="19"/>
        <v>1530.2222222222222</v>
      </c>
      <c r="G403" s="3" t="s">
        <v>20</v>
      </c>
      <c r="H403">
        <v>299</v>
      </c>
      <c r="I403" s="5">
        <f t="shared" si="2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0"/>
        <v>43765.208333333328</v>
      </c>
      <c r="O403" s="10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1" t="s">
        <v>856</v>
      </c>
      <c r="D404">
        <v>7300</v>
      </c>
      <c r="E404">
        <v>2946</v>
      </c>
      <c r="F404" s="4">
        <f t="shared" si="19"/>
        <v>40.356164383561641</v>
      </c>
      <c r="G404" s="3" t="s">
        <v>14</v>
      </c>
      <c r="H404">
        <v>40</v>
      </c>
      <c r="I404" s="5">
        <f t="shared" si="2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0"/>
        <v>40914.25</v>
      </c>
      <c r="O404" s="10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1" t="s">
        <v>858</v>
      </c>
      <c r="D405">
        <v>195800</v>
      </c>
      <c r="E405">
        <v>168820</v>
      </c>
      <c r="F405" s="4">
        <f t="shared" si="19"/>
        <v>86.220633299284984</v>
      </c>
      <c r="G405" s="3" t="s">
        <v>14</v>
      </c>
      <c r="H405">
        <v>3015</v>
      </c>
      <c r="I405" s="5">
        <f t="shared" si="2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0"/>
        <v>40310.208333333336</v>
      </c>
      <c r="O405" s="10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1" t="s">
        <v>860</v>
      </c>
      <c r="D406">
        <v>48900</v>
      </c>
      <c r="E406">
        <v>154321</v>
      </c>
      <c r="F406" s="4">
        <f t="shared" si="19"/>
        <v>315.58486707566465</v>
      </c>
      <c r="G406" s="3" t="s">
        <v>20</v>
      </c>
      <c r="H406">
        <v>2237</v>
      </c>
      <c r="I406" s="5">
        <f t="shared" si="2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0"/>
        <v>43053.25</v>
      </c>
      <c r="O406" s="10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1" t="s">
        <v>862</v>
      </c>
      <c r="D407">
        <v>29600</v>
      </c>
      <c r="E407">
        <v>26527</v>
      </c>
      <c r="F407" s="4">
        <f t="shared" si="19"/>
        <v>89.618243243243242</v>
      </c>
      <c r="G407" s="3" t="s">
        <v>14</v>
      </c>
      <c r="H407">
        <v>435</v>
      </c>
      <c r="I407" s="5">
        <f t="shared" si="2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0"/>
        <v>43255.208333333328</v>
      </c>
      <c r="O407" s="10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1" t="s">
        <v>864</v>
      </c>
      <c r="D408">
        <v>39300</v>
      </c>
      <c r="E408">
        <v>71583</v>
      </c>
      <c r="F408" s="4">
        <f t="shared" si="19"/>
        <v>182.14503816793894</v>
      </c>
      <c r="G408" s="3" t="s">
        <v>20</v>
      </c>
      <c r="H408">
        <v>645</v>
      </c>
      <c r="I408" s="5">
        <f t="shared" si="2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0"/>
        <v>41304.25</v>
      </c>
      <c r="O408" s="10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1" t="s">
        <v>866</v>
      </c>
      <c r="D409">
        <v>3400</v>
      </c>
      <c r="E409">
        <v>12100</v>
      </c>
      <c r="F409" s="4">
        <f t="shared" si="19"/>
        <v>355.88235294117646</v>
      </c>
      <c r="G409" s="3" t="s">
        <v>20</v>
      </c>
      <c r="H409">
        <v>484</v>
      </c>
      <c r="I409" s="5">
        <f t="shared" si="21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0"/>
        <v>43751.208333333328</v>
      </c>
      <c r="O409" s="10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1" t="s">
        <v>868</v>
      </c>
      <c r="D410">
        <v>9200</v>
      </c>
      <c r="E410">
        <v>12129</v>
      </c>
      <c r="F410" s="4">
        <f t="shared" si="19"/>
        <v>131.83695652173913</v>
      </c>
      <c r="G410" s="3" t="s">
        <v>20</v>
      </c>
      <c r="H410">
        <v>154</v>
      </c>
      <c r="I410" s="5">
        <f t="shared" si="2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0"/>
        <v>42541.208333333328</v>
      </c>
      <c r="O410" s="10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1" t="s">
        <v>869</v>
      </c>
      <c r="D411">
        <v>135600</v>
      </c>
      <c r="E411">
        <v>62804</v>
      </c>
      <c r="F411" s="4">
        <f t="shared" si="19"/>
        <v>46.315634218289084</v>
      </c>
      <c r="G411" s="3" t="s">
        <v>14</v>
      </c>
      <c r="H411">
        <v>714</v>
      </c>
      <c r="I411" s="5">
        <f t="shared" si="2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0"/>
        <v>42843.208333333328</v>
      </c>
      <c r="O411" s="10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1" t="s">
        <v>871</v>
      </c>
      <c r="D412">
        <v>153700</v>
      </c>
      <c r="E412">
        <v>55536</v>
      </c>
      <c r="F412" s="4">
        <f t="shared" si="19"/>
        <v>36.132726089785294</v>
      </c>
      <c r="G412" s="3" t="s">
        <v>47</v>
      </c>
      <c r="H412">
        <v>1111</v>
      </c>
      <c r="I412" s="5">
        <f t="shared" si="2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0"/>
        <v>42122.208333333328</v>
      </c>
      <c r="O412" s="10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1" t="s">
        <v>873</v>
      </c>
      <c r="D413">
        <v>7800</v>
      </c>
      <c r="E413">
        <v>8161</v>
      </c>
      <c r="F413" s="4">
        <f t="shared" si="19"/>
        <v>104.62820512820512</v>
      </c>
      <c r="G413" s="3" t="s">
        <v>20</v>
      </c>
      <c r="H413">
        <v>82</v>
      </c>
      <c r="I413" s="5">
        <f t="shared" si="2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0"/>
        <v>42884.208333333328</v>
      </c>
      <c r="O413" s="10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1" t="s">
        <v>875</v>
      </c>
      <c r="D414">
        <v>2100</v>
      </c>
      <c r="E414">
        <v>14046</v>
      </c>
      <c r="F414" s="4">
        <f t="shared" si="19"/>
        <v>668.85714285714289</v>
      </c>
      <c r="G414" s="3" t="s">
        <v>20</v>
      </c>
      <c r="H414">
        <v>134</v>
      </c>
      <c r="I414" s="5">
        <f t="shared" si="2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0"/>
        <v>41642.25</v>
      </c>
      <c r="O414" s="10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1" t="s">
        <v>877</v>
      </c>
      <c r="D415">
        <v>189500</v>
      </c>
      <c r="E415">
        <v>117628</v>
      </c>
      <c r="F415" s="4">
        <f t="shared" si="19"/>
        <v>62.072823218997364</v>
      </c>
      <c r="G415" s="3" t="s">
        <v>47</v>
      </c>
      <c r="H415">
        <v>1089</v>
      </c>
      <c r="I415" s="5">
        <f t="shared" si="2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0"/>
        <v>43431.25</v>
      </c>
      <c r="O415" s="10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1" t="s">
        <v>879</v>
      </c>
      <c r="D416">
        <v>188200</v>
      </c>
      <c r="E416">
        <v>159405</v>
      </c>
      <c r="F416" s="4">
        <f t="shared" si="19"/>
        <v>84.699787460148784</v>
      </c>
      <c r="G416" s="3" t="s">
        <v>14</v>
      </c>
      <c r="H416">
        <v>5497</v>
      </c>
      <c r="I416" s="5">
        <f t="shared" si="2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0"/>
        <v>40288.208333333336</v>
      </c>
      <c r="O416" s="10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1" t="s">
        <v>881</v>
      </c>
      <c r="D417">
        <v>113500</v>
      </c>
      <c r="E417">
        <v>12552</v>
      </c>
      <c r="F417" s="4">
        <f t="shared" si="19"/>
        <v>11.059030837004405</v>
      </c>
      <c r="G417" s="3" t="s">
        <v>14</v>
      </c>
      <c r="H417">
        <v>418</v>
      </c>
      <c r="I417" s="5">
        <f t="shared" si="2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0"/>
        <v>40921.25</v>
      </c>
      <c r="O417" s="10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17" x14ac:dyDescent="0.2">
      <c r="A418">
        <v>416</v>
      </c>
      <c r="B418" t="s">
        <v>882</v>
      </c>
      <c r="C418" s="1" t="s">
        <v>883</v>
      </c>
      <c r="D418">
        <v>134600</v>
      </c>
      <c r="E418">
        <v>59007</v>
      </c>
      <c r="F418" s="4">
        <f t="shared" si="19"/>
        <v>43.838781575037146</v>
      </c>
      <c r="G418" s="3" t="s">
        <v>14</v>
      </c>
      <c r="H418">
        <v>1439</v>
      </c>
      <c r="I418" s="5">
        <f t="shared" si="2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0"/>
        <v>40560.25</v>
      </c>
      <c r="O418" s="10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1" t="s">
        <v>885</v>
      </c>
      <c r="D419">
        <v>1700</v>
      </c>
      <c r="E419">
        <v>943</v>
      </c>
      <c r="F419" s="4">
        <f t="shared" si="19"/>
        <v>55.470588235294116</v>
      </c>
      <c r="G419" s="3" t="s">
        <v>14</v>
      </c>
      <c r="H419">
        <v>15</v>
      </c>
      <c r="I419" s="5">
        <f t="shared" si="2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0"/>
        <v>43407.208333333328</v>
      </c>
      <c r="O419" s="10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1" t="s">
        <v>886</v>
      </c>
      <c r="D420">
        <v>163700</v>
      </c>
      <c r="E420">
        <v>93963</v>
      </c>
      <c r="F420" s="4">
        <f t="shared" si="19"/>
        <v>57.399511301160658</v>
      </c>
      <c r="G420" s="3" t="s">
        <v>14</v>
      </c>
      <c r="H420">
        <v>1999</v>
      </c>
      <c r="I420" s="5">
        <f t="shared" si="2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0"/>
        <v>41035.208333333336</v>
      </c>
      <c r="O420" s="10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1" t="s">
        <v>888</v>
      </c>
      <c r="D421">
        <v>113800</v>
      </c>
      <c r="E421">
        <v>140469</v>
      </c>
      <c r="F421" s="4">
        <f t="shared" si="19"/>
        <v>123.43497363796135</v>
      </c>
      <c r="G421" s="3" t="s">
        <v>20</v>
      </c>
      <c r="H421">
        <v>5203</v>
      </c>
      <c r="I421" s="5">
        <f t="shared" si="2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0"/>
        <v>40899.25</v>
      </c>
      <c r="O421" s="10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1" t="s">
        <v>890</v>
      </c>
      <c r="D422">
        <v>5000</v>
      </c>
      <c r="E422">
        <v>6423</v>
      </c>
      <c r="F422" s="4">
        <f t="shared" si="19"/>
        <v>128.46</v>
      </c>
      <c r="G422" s="3" t="s">
        <v>20</v>
      </c>
      <c r="H422">
        <v>94</v>
      </c>
      <c r="I422" s="5">
        <f t="shared" si="2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0"/>
        <v>42911.208333333328</v>
      </c>
      <c r="O422" s="10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1" t="s">
        <v>892</v>
      </c>
      <c r="D423">
        <v>9400</v>
      </c>
      <c r="E423">
        <v>6015</v>
      </c>
      <c r="F423" s="4">
        <f t="shared" si="19"/>
        <v>63.989361702127653</v>
      </c>
      <c r="G423" s="3" t="s">
        <v>14</v>
      </c>
      <c r="H423">
        <v>118</v>
      </c>
      <c r="I423" s="5">
        <f t="shared" si="2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0"/>
        <v>42915.208333333328</v>
      </c>
      <c r="O423" s="10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17" x14ac:dyDescent="0.2">
      <c r="A424">
        <v>422</v>
      </c>
      <c r="B424" t="s">
        <v>893</v>
      </c>
      <c r="C424" s="1" t="s">
        <v>894</v>
      </c>
      <c r="D424">
        <v>8700</v>
      </c>
      <c r="E424">
        <v>11075</v>
      </c>
      <c r="F424" s="4">
        <f t="shared" si="19"/>
        <v>127.29885057471265</v>
      </c>
      <c r="G424" s="3" t="s">
        <v>20</v>
      </c>
      <c r="H424">
        <v>205</v>
      </c>
      <c r="I424" s="5">
        <f t="shared" si="2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0"/>
        <v>40285.208333333336</v>
      </c>
      <c r="O424" s="10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1" t="s">
        <v>896</v>
      </c>
      <c r="D425">
        <v>147800</v>
      </c>
      <c r="E425">
        <v>15723</v>
      </c>
      <c r="F425" s="4">
        <f t="shared" si="19"/>
        <v>10.638024357239512</v>
      </c>
      <c r="G425" s="3" t="s">
        <v>14</v>
      </c>
      <c r="H425">
        <v>162</v>
      </c>
      <c r="I425" s="5">
        <f t="shared" si="2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0"/>
        <v>40808.208333333336</v>
      </c>
      <c r="O425" s="10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1" t="s">
        <v>898</v>
      </c>
      <c r="D426">
        <v>5100</v>
      </c>
      <c r="E426">
        <v>2064</v>
      </c>
      <c r="F426" s="4">
        <f t="shared" si="19"/>
        <v>40.470588235294116</v>
      </c>
      <c r="G426" s="3" t="s">
        <v>14</v>
      </c>
      <c r="H426">
        <v>83</v>
      </c>
      <c r="I426" s="5">
        <f t="shared" si="2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0"/>
        <v>43208.208333333328</v>
      </c>
      <c r="O426" s="10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1" t="s">
        <v>900</v>
      </c>
      <c r="D427">
        <v>2700</v>
      </c>
      <c r="E427">
        <v>7767</v>
      </c>
      <c r="F427" s="4">
        <f t="shared" si="19"/>
        <v>287.66666666666663</v>
      </c>
      <c r="G427" s="3" t="s">
        <v>20</v>
      </c>
      <c r="H427">
        <v>92</v>
      </c>
      <c r="I427" s="5">
        <f t="shared" si="2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0"/>
        <v>42213.208333333328</v>
      </c>
      <c r="O427" s="10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1" t="s">
        <v>902</v>
      </c>
      <c r="D428">
        <v>1800</v>
      </c>
      <c r="E428">
        <v>10313</v>
      </c>
      <c r="F428" s="4">
        <f t="shared" si="19"/>
        <v>572.94444444444446</v>
      </c>
      <c r="G428" s="3" t="s">
        <v>20</v>
      </c>
      <c r="H428">
        <v>219</v>
      </c>
      <c r="I428" s="5">
        <f t="shared" si="2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0"/>
        <v>41332.25</v>
      </c>
      <c r="O428" s="10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1" t="s">
        <v>904</v>
      </c>
      <c r="D429">
        <v>174500</v>
      </c>
      <c r="E429">
        <v>197018</v>
      </c>
      <c r="F429" s="4">
        <f t="shared" si="19"/>
        <v>112.90429799426933</v>
      </c>
      <c r="G429" s="3" t="s">
        <v>20</v>
      </c>
      <c r="H429">
        <v>2526</v>
      </c>
      <c r="I429" s="5">
        <f t="shared" si="2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0"/>
        <v>41895.208333333336</v>
      </c>
      <c r="O429" s="10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1" t="s">
        <v>906</v>
      </c>
      <c r="D430">
        <v>101400</v>
      </c>
      <c r="E430">
        <v>47037</v>
      </c>
      <c r="F430" s="4">
        <f t="shared" si="19"/>
        <v>46.387573964497044</v>
      </c>
      <c r="G430" s="3" t="s">
        <v>14</v>
      </c>
      <c r="H430">
        <v>747</v>
      </c>
      <c r="I430" s="5">
        <f t="shared" si="2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0"/>
        <v>40585.25</v>
      </c>
      <c r="O430" s="10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1" t="s">
        <v>908</v>
      </c>
      <c r="D431">
        <v>191000</v>
      </c>
      <c r="E431">
        <v>173191</v>
      </c>
      <c r="F431" s="4">
        <f t="shared" si="19"/>
        <v>90.675916230366497</v>
      </c>
      <c r="G431" s="3" t="s">
        <v>74</v>
      </c>
      <c r="H431">
        <v>2138</v>
      </c>
      <c r="I431" s="5">
        <f t="shared" si="2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0"/>
        <v>41680.25</v>
      </c>
      <c r="O431" s="10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7" x14ac:dyDescent="0.2">
      <c r="A432">
        <v>430</v>
      </c>
      <c r="B432" t="s">
        <v>909</v>
      </c>
      <c r="C432" s="1" t="s">
        <v>910</v>
      </c>
      <c r="D432">
        <v>8100</v>
      </c>
      <c r="E432">
        <v>5487</v>
      </c>
      <c r="F432" s="4">
        <f t="shared" si="19"/>
        <v>67.740740740740748</v>
      </c>
      <c r="G432" s="3" t="s">
        <v>14</v>
      </c>
      <c r="H432">
        <v>84</v>
      </c>
      <c r="I432" s="5">
        <f t="shared" si="2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0"/>
        <v>43737.208333333328</v>
      </c>
      <c r="O432" s="10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1" t="s">
        <v>912</v>
      </c>
      <c r="D433">
        <v>5100</v>
      </c>
      <c r="E433">
        <v>9817</v>
      </c>
      <c r="F433" s="4">
        <f t="shared" si="19"/>
        <v>192.49019607843135</v>
      </c>
      <c r="G433" s="3" t="s">
        <v>20</v>
      </c>
      <c r="H433">
        <v>94</v>
      </c>
      <c r="I433" s="5">
        <f t="shared" si="2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0"/>
        <v>43273.208333333328</v>
      </c>
      <c r="O433" s="10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1" t="s">
        <v>914</v>
      </c>
      <c r="D434">
        <v>7700</v>
      </c>
      <c r="E434">
        <v>6369</v>
      </c>
      <c r="F434" s="4">
        <f t="shared" si="19"/>
        <v>82.714285714285722</v>
      </c>
      <c r="G434" s="3" t="s">
        <v>14</v>
      </c>
      <c r="H434">
        <v>91</v>
      </c>
      <c r="I434" s="5">
        <f t="shared" si="2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0"/>
        <v>41761.208333333336</v>
      </c>
      <c r="O434" s="10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1" t="s">
        <v>916</v>
      </c>
      <c r="D435">
        <v>121400</v>
      </c>
      <c r="E435">
        <v>65755</v>
      </c>
      <c r="F435" s="4">
        <f t="shared" si="19"/>
        <v>54.163920922570021</v>
      </c>
      <c r="G435" s="3" t="s">
        <v>14</v>
      </c>
      <c r="H435">
        <v>792</v>
      </c>
      <c r="I435" s="5">
        <f t="shared" si="2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0"/>
        <v>41603.25</v>
      </c>
      <c r="O435" s="10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1" t="s">
        <v>918</v>
      </c>
      <c r="D436">
        <v>5400</v>
      </c>
      <c r="E436">
        <v>903</v>
      </c>
      <c r="F436" s="4">
        <f t="shared" si="19"/>
        <v>16.722222222222221</v>
      </c>
      <c r="G436" s="3" t="s">
        <v>74</v>
      </c>
      <c r="H436">
        <v>10</v>
      </c>
      <c r="I436" s="5">
        <f t="shared" si="21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0"/>
        <v>42705.25</v>
      </c>
      <c r="O436" s="10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1" t="s">
        <v>920</v>
      </c>
      <c r="D437">
        <v>152400</v>
      </c>
      <c r="E437">
        <v>178120</v>
      </c>
      <c r="F437" s="4">
        <f t="shared" si="19"/>
        <v>116.87664041994749</v>
      </c>
      <c r="G437" s="3" t="s">
        <v>20</v>
      </c>
      <c r="H437">
        <v>1713</v>
      </c>
      <c r="I437" s="5">
        <f t="shared" si="2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0"/>
        <v>41988.25</v>
      </c>
      <c r="O437" s="10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1" t="s">
        <v>922</v>
      </c>
      <c r="D438">
        <v>1300</v>
      </c>
      <c r="E438">
        <v>13678</v>
      </c>
      <c r="F438" s="4">
        <f t="shared" si="19"/>
        <v>1052.1538461538462</v>
      </c>
      <c r="G438" s="3" t="s">
        <v>20</v>
      </c>
      <c r="H438">
        <v>249</v>
      </c>
      <c r="I438" s="5">
        <f t="shared" si="2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0"/>
        <v>43575.208333333328</v>
      </c>
      <c r="O438" s="10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1" t="s">
        <v>924</v>
      </c>
      <c r="D439">
        <v>8100</v>
      </c>
      <c r="E439">
        <v>9969</v>
      </c>
      <c r="F439" s="4">
        <f t="shared" si="19"/>
        <v>123.07407407407408</v>
      </c>
      <c r="G439" s="3" t="s">
        <v>20</v>
      </c>
      <c r="H439">
        <v>192</v>
      </c>
      <c r="I439" s="5">
        <f t="shared" si="2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0"/>
        <v>42260.208333333328</v>
      </c>
      <c r="O439" s="10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17" x14ac:dyDescent="0.2">
      <c r="A440">
        <v>438</v>
      </c>
      <c r="B440" t="s">
        <v>925</v>
      </c>
      <c r="C440" s="1" t="s">
        <v>926</v>
      </c>
      <c r="D440">
        <v>8300</v>
      </c>
      <c r="E440">
        <v>14827</v>
      </c>
      <c r="F440" s="4">
        <f t="shared" si="19"/>
        <v>178.63855421686748</v>
      </c>
      <c r="G440" s="3" t="s">
        <v>20</v>
      </c>
      <c r="H440">
        <v>247</v>
      </c>
      <c r="I440" s="5">
        <f t="shared" si="2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0"/>
        <v>41337.25</v>
      </c>
      <c r="O440" s="10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1" t="s">
        <v>928</v>
      </c>
      <c r="D441">
        <v>28400</v>
      </c>
      <c r="E441">
        <v>100900</v>
      </c>
      <c r="F441" s="4">
        <f t="shared" si="19"/>
        <v>355.28169014084506</v>
      </c>
      <c r="G441" s="3" t="s">
        <v>20</v>
      </c>
      <c r="H441">
        <v>2293</v>
      </c>
      <c r="I441" s="5">
        <f t="shared" si="2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0"/>
        <v>42680.208333333328</v>
      </c>
      <c r="O441" s="10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1" t="s">
        <v>930</v>
      </c>
      <c r="D442">
        <v>102500</v>
      </c>
      <c r="E442">
        <v>165954</v>
      </c>
      <c r="F442" s="4">
        <f t="shared" si="19"/>
        <v>161.90634146341463</v>
      </c>
      <c r="G442" s="3" t="s">
        <v>20</v>
      </c>
      <c r="H442">
        <v>3131</v>
      </c>
      <c r="I442" s="5">
        <f t="shared" si="2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0"/>
        <v>42916.208333333328</v>
      </c>
      <c r="O442" s="10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1" t="s">
        <v>932</v>
      </c>
      <c r="D443">
        <v>7000</v>
      </c>
      <c r="E443">
        <v>1744</v>
      </c>
      <c r="F443" s="4">
        <f t="shared" si="19"/>
        <v>24.914285714285715</v>
      </c>
      <c r="G443" s="3" t="s">
        <v>14</v>
      </c>
      <c r="H443">
        <v>32</v>
      </c>
      <c r="I443" s="5">
        <f t="shared" si="21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0"/>
        <v>41025.208333333336</v>
      </c>
      <c r="O443" s="10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1" t="s">
        <v>934</v>
      </c>
      <c r="D444">
        <v>5400</v>
      </c>
      <c r="E444">
        <v>10731</v>
      </c>
      <c r="F444" s="4">
        <f t="shared" si="19"/>
        <v>198.72222222222223</v>
      </c>
      <c r="G444" s="3" t="s">
        <v>20</v>
      </c>
      <c r="H444">
        <v>143</v>
      </c>
      <c r="I444" s="5">
        <f t="shared" si="2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0"/>
        <v>42980.208333333328</v>
      </c>
      <c r="O444" s="10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1" t="s">
        <v>936</v>
      </c>
      <c r="D445">
        <v>9300</v>
      </c>
      <c r="E445">
        <v>3232</v>
      </c>
      <c r="F445" s="4">
        <f t="shared" si="19"/>
        <v>34.752688172043008</v>
      </c>
      <c r="G445" s="3" t="s">
        <v>74</v>
      </c>
      <c r="H445">
        <v>90</v>
      </c>
      <c r="I445" s="5">
        <f t="shared" si="2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0"/>
        <v>40451.208333333336</v>
      </c>
      <c r="O445" s="10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1" t="s">
        <v>937</v>
      </c>
      <c r="D446">
        <v>6200</v>
      </c>
      <c r="E446">
        <v>10938</v>
      </c>
      <c r="F446" s="4">
        <f t="shared" si="19"/>
        <v>176.41935483870967</v>
      </c>
      <c r="G446" s="3" t="s">
        <v>20</v>
      </c>
      <c r="H446">
        <v>296</v>
      </c>
      <c r="I446" s="5">
        <f t="shared" si="2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0"/>
        <v>40748.208333333336</v>
      </c>
      <c r="O446" s="10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17" x14ac:dyDescent="0.2">
      <c r="A447">
        <v>445</v>
      </c>
      <c r="B447" t="s">
        <v>938</v>
      </c>
      <c r="C447" s="1" t="s">
        <v>939</v>
      </c>
      <c r="D447">
        <v>2100</v>
      </c>
      <c r="E447">
        <v>10739</v>
      </c>
      <c r="F447" s="4">
        <f t="shared" si="19"/>
        <v>511.38095238095235</v>
      </c>
      <c r="G447" s="3" t="s">
        <v>20</v>
      </c>
      <c r="H447">
        <v>170</v>
      </c>
      <c r="I447" s="5">
        <f t="shared" si="2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0"/>
        <v>40515.25</v>
      </c>
      <c r="O447" s="10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1" t="s">
        <v>941</v>
      </c>
      <c r="D448">
        <v>6800</v>
      </c>
      <c r="E448">
        <v>5579</v>
      </c>
      <c r="F448" s="4">
        <f t="shared" si="19"/>
        <v>82.044117647058826</v>
      </c>
      <c r="G448" s="3" t="s">
        <v>14</v>
      </c>
      <c r="H448">
        <v>186</v>
      </c>
      <c r="I448" s="5">
        <f t="shared" si="2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0"/>
        <v>41261.25</v>
      </c>
      <c r="O448" s="10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17" x14ac:dyDescent="0.2">
      <c r="A449">
        <v>447</v>
      </c>
      <c r="B449" t="s">
        <v>942</v>
      </c>
      <c r="C449" s="1" t="s">
        <v>943</v>
      </c>
      <c r="D449">
        <v>155200</v>
      </c>
      <c r="E449">
        <v>37754</v>
      </c>
      <c r="F449" s="4">
        <f t="shared" si="19"/>
        <v>24.326030927835053</v>
      </c>
      <c r="G449" s="3" t="s">
        <v>74</v>
      </c>
      <c r="H449">
        <v>439</v>
      </c>
      <c r="I449" s="5">
        <f t="shared" si="21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0"/>
        <v>43088.25</v>
      </c>
      <c r="O449" s="10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1" t="s">
        <v>945</v>
      </c>
      <c r="D450">
        <v>89900</v>
      </c>
      <c r="E450">
        <v>45384</v>
      </c>
      <c r="F450" s="4">
        <f t="shared" si="19"/>
        <v>50.482758620689658</v>
      </c>
      <c r="G450" s="3" t="s">
        <v>14</v>
      </c>
      <c r="H450">
        <v>605</v>
      </c>
      <c r="I450" s="5">
        <f t="shared" si="2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0"/>
        <v>41378.208333333336</v>
      </c>
      <c r="O450" s="10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1" t="s">
        <v>947</v>
      </c>
      <c r="D451">
        <v>900</v>
      </c>
      <c r="E451">
        <v>8703</v>
      </c>
      <c r="F451" s="4">
        <f t="shared" ref="F451:F514" si="22">100*(E451/D451)</f>
        <v>967</v>
      </c>
      <c r="G451" s="3" t="s">
        <v>20</v>
      </c>
      <c r="H451">
        <v>86</v>
      </c>
      <c r="I451" s="5">
        <f t="shared" si="2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O514" si="23">(((L451/60)/60)/24)+DATE(1970,1,1)</f>
        <v>43530.25</v>
      </c>
      <c r="O451" s="10">
        <f t="shared" si="23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1" t="s">
        <v>949</v>
      </c>
      <c r="D452">
        <v>100</v>
      </c>
      <c r="E452">
        <v>4</v>
      </c>
      <c r="F452" s="4">
        <f t="shared" si="22"/>
        <v>4</v>
      </c>
      <c r="G452" s="3" t="s">
        <v>14</v>
      </c>
      <c r="H452">
        <v>1</v>
      </c>
      <c r="I452" s="5">
        <f t="shared" ref="I452:I515" si="24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3"/>
        <v>43394.208333333328</v>
      </c>
      <c r="O452" s="10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1" t="s">
        <v>951</v>
      </c>
      <c r="D453">
        <v>148400</v>
      </c>
      <c r="E453">
        <v>182302</v>
      </c>
      <c r="F453" s="4">
        <f t="shared" si="22"/>
        <v>122.84501347708894</v>
      </c>
      <c r="G453" s="3" t="s">
        <v>20</v>
      </c>
      <c r="H453">
        <v>6286</v>
      </c>
      <c r="I453" s="5">
        <f t="shared" si="2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3"/>
        <v>42935.208333333328</v>
      </c>
      <c r="O453" s="10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17" x14ac:dyDescent="0.2">
      <c r="A454">
        <v>452</v>
      </c>
      <c r="B454" t="s">
        <v>952</v>
      </c>
      <c r="C454" s="1" t="s">
        <v>953</v>
      </c>
      <c r="D454">
        <v>4800</v>
      </c>
      <c r="E454">
        <v>3045</v>
      </c>
      <c r="F454" s="4">
        <f t="shared" si="22"/>
        <v>63.4375</v>
      </c>
      <c r="G454" s="3" t="s">
        <v>14</v>
      </c>
      <c r="H454">
        <v>31</v>
      </c>
      <c r="I454" s="5">
        <f t="shared" si="2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3"/>
        <v>40365.208333333336</v>
      </c>
      <c r="O454" s="10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17" x14ac:dyDescent="0.2">
      <c r="A455">
        <v>453</v>
      </c>
      <c r="B455" t="s">
        <v>954</v>
      </c>
      <c r="C455" s="1" t="s">
        <v>955</v>
      </c>
      <c r="D455">
        <v>182400</v>
      </c>
      <c r="E455">
        <v>102749</v>
      </c>
      <c r="F455" s="4">
        <f t="shared" si="22"/>
        <v>56.331688596491226</v>
      </c>
      <c r="G455" s="3" t="s">
        <v>14</v>
      </c>
      <c r="H455">
        <v>1181</v>
      </c>
      <c r="I455" s="5">
        <f t="shared" si="2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3"/>
        <v>42705.25</v>
      </c>
      <c r="O455" s="10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1" t="s">
        <v>957</v>
      </c>
      <c r="D456">
        <v>4000</v>
      </c>
      <c r="E456">
        <v>1763</v>
      </c>
      <c r="F456" s="4">
        <f t="shared" si="22"/>
        <v>44.074999999999996</v>
      </c>
      <c r="G456" s="3" t="s">
        <v>14</v>
      </c>
      <c r="H456">
        <v>39</v>
      </c>
      <c r="I456" s="5">
        <f t="shared" si="2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3"/>
        <v>41568.208333333336</v>
      </c>
      <c r="O456" s="10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1" t="s">
        <v>959</v>
      </c>
      <c r="D457">
        <v>116500</v>
      </c>
      <c r="E457">
        <v>137904</v>
      </c>
      <c r="F457" s="4">
        <f t="shared" si="22"/>
        <v>118.37253218884121</v>
      </c>
      <c r="G457" s="3" t="s">
        <v>20</v>
      </c>
      <c r="H457">
        <v>3727</v>
      </c>
      <c r="I457" s="5">
        <f t="shared" si="2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3"/>
        <v>40809.208333333336</v>
      </c>
      <c r="O457" s="10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17" x14ac:dyDescent="0.2">
      <c r="A458">
        <v>456</v>
      </c>
      <c r="B458" t="s">
        <v>960</v>
      </c>
      <c r="C458" s="1" t="s">
        <v>961</v>
      </c>
      <c r="D458">
        <v>146400</v>
      </c>
      <c r="E458">
        <v>152438</v>
      </c>
      <c r="F458" s="4">
        <f t="shared" si="22"/>
        <v>104.1243169398907</v>
      </c>
      <c r="G458" s="3" t="s">
        <v>20</v>
      </c>
      <c r="H458">
        <v>1605</v>
      </c>
      <c r="I458" s="5">
        <f t="shared" si="2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3"/>
        <v>43141.25</v>
      </c>
      <c r="O458" s="10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1" t="s">
        <v>963</v>
      </c>
      <c r="D459">
        <v>5000</v>
      </c>
      <c r="E459">
        <v>1332</v>
      </c>
      <c r="F459" s="4">
        <f t="shared" si="22"/>
        <v>26.640000000000004</v>
      </c>
      <c r="G459" s="3" t="s">
        <v>14</v>
      </c>
      <c r="H459">
        <v>46</v>
      </c>
      <c r="I459" s="5">
        <f t="shared" si="2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3"/>
        <v>42657.208333333328</v>
      </c>
      <c r="O459" s="10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1" t="s">
        <v>965</v>
      </c>
      <c r="D460">
        <v>33800</v>
      </c>
      <c r="E460">
        <v>118706</v>
      </c>
      <c r="F460" s="4">
        <f t="shared" si="22"/>
        <v>351.20118343195264</v>
      </c>
      <c r="G460" s="3" t="s">
        <v>20</v>
      </c>
      <c r="H460">
        <v>2120</v>
      </c>
      <c r="I460" s="5">
        <f t="shared" si="2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3"/>
        <v>40265.208333333336</v>
      </c>
      <c r="O460" s="10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1" t="s">
        <v>967</v>
      </c>
      <c r="D461">
        <v>6300</v>
      </c>
      <c r="E461">
        <v>5674</v>
      </c>
      <c r="F461" s="4">
        <f t="shared" si="22"/>
        <v>90.063492063492063</v>
      </c>
      <c r="G461" s="3" t="s">
        <v>14</v>
      </c>
      <c r="H461">
        <v>105</v>
      </c>
      <c r="I461" s="5">
        <f t="shared" si="2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3"/>
        <v>42001.25</v>
      </c>
      <c r="O461" s="10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1" t="s">
        <v>969</v>
      </c>
      <c r="D462">
        <v>2400</v>
      </c>
      <c r="E462">
        <v>4119</v>
      </c>
      <c r="F462" s="4">
        <f t="shared" si="22"/>
        <v>171.625</v>
      </c>
      <c r="G462" s="3" t="s">
        <v>20</v>
      </c>
      <c r="H462">
        <v>50</v>
      </c>
      <c r="I462" s="5">
        <f t="shared" si="24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3"/>
        <v>40399.208333333336</v>
      </c>
      <c r="O462" s="10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1" t="s">
        <v>971</v>
      </c>
      <c r="D463">
        <v>98800</v>
      </c>
      <c r="E463">
        <v>139354</v>
      </c>
      <c r="F463" s="4">
        <f t="shared" si="22"/>
        <v>141.04655870445345</v>
      </c>
      <c r="G463" s="3" t="s">
        <v>20</v>
      </c>
      <c r="H463">
        <v>2080</v>
      </c>
      <c r="I463" s="5">
        <f t="shared" si="2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3"/>
        <v>41757.208333333336</v>
      </c>
      <c r="O463" s="10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1" t="s">
        <v>973</v>
      </c>
      <c r="D464">
        <v>188800</v>
      </c>
      <c r="E464">
        <v>57734</v>
      </c>
      <c r="F464" s="4">
        <f t="shared" si="22"/>
        <v>30.57944915254237</v>
      </c>
      <c r="G464" s="3" t="s">
        <v>14</v>
      </c>
      <c r="H464">
        <v>535</v>
      </c>
      <c r="I464" s="5">
        <f t="shared" si="2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3"/>
        <v>41304.25</v>
      </c>
      <c r="O464" s="10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17" x14ac:dyDescent="0.2">
      <c r="A465">
        <v>463</v>
      </c>
      <c r="B465" t="s">
        <v>974</v>
      </c>
      <c r="C465" s="1" t="s">
        <v>975</v>
      </c>
      <c r="D465">
        <v>134300</v>
      </c>
      <c r="E465">
        <v>145265</v>
      </c>
      <c r="F465" s="4">
        <f t="shared" si="22"/>
        <v>108.16455696202532</v>
      </c>
      <c r="G465" s="3" t="s">
        <v>20</v>
      </c>
      <c r="H465">
        <v>2105</v>
      </c>
      <c r="I465" s="5">
        <f t="shared" si="2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3"/>
        <v>41639.25</v>
      </c>
      <c r="O465" s="10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1" t="s">
        <v>977</v>
      </c>
      <c r="D466">
        <v>71200</v>
      </c>
      <c r="E466">
        <v>95020</v>
      </c>
      <c r="F466" s="4">
        <f t="shared" si="22"/>
        <v>133.45505617977528</v>
      </c>
      <c r="G466" s="3" t="s">
        <v>20</v>
      </c>
      <c r="H466">
        <v>2436</v>
      </c>
      <c r="I466" s="5">
        <f t="shared" si="2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3"/>
        <v>43142.25</v>
      </c>
      <c r="O466" s="10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1" t="s">
        <v>979</v>
      </c>
      <c r="D467">
        <v>4700</v>
      </c>
      <c r="E467">
        <v>8829</v>
      </c>
      <c r="F467" s="4">
        <f t="shared" si="22"/>
        <v>187.85106382978722</v>
      </c>
      <c r="G467" s="3" t="s">
        <v>20</v>
      </c>
      <c r="H467">
        <v>80</v>
      </c>
      <c r="I467" s="5">
        <f t="shared" si="2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3"/>
        <v>43127.25</v>
      </c>
      <c r="O467" s="10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1" t="s">
        <v>981</v>
      </c>
      <c r="D468">
        <v>1200</v>
      </c>
      <c r="E468">
        <v>3984</v>
      </c>
      <c r="F468" s="4">
        <f t="shared" si="22"/>
        <v>332</v>
      </c>
      <c r="G468" s="3" t="s">
        <v>20</v>
      </c>
      <c r="H468">
        <v>42</v>
      </c>
      <c r="I468" s="5">
        <f t="shared" si="2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3"/>
        <v>41409.208333333336</v>
      </c>
      <c r="O468" s="10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17" x14ac:dyDescent="0.2">
      <c r="A469">
        <v>467</v>
      </c>
      <c r="B469" t="s">
        <v>982</v>
      </c>
      <c r="C469" s="1" t="s">
        <v>983</v>
      </c>
      <c r="D469">
        <v>1400</v>
      </c>
      <c r="E469">
        <v>8053</v>
      </c>
      <c r="F469" s="4">
        <f t="shared" si="22"/>
        <v>575.21428571428578</v>
      </c>
      <c r="G469" s="3" t="s">
        <v>20</v>
      </c>
      <c r="H469">
        <v>139</v>
      </c>
      <c r="I469" s="5">
        <f t="shared" si="2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3"/>
        <v>42331.25</v>
      </c>
      <c r="O469" s="10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1" t="s">
        <v>985</v>
      </c>
      <c r="D470">
        <v>4000</v>
      </c>
      <c r="E470">
        <v>1620</v>
      </c>
      <c r="F470" s="4">
        <f t="shared" si="22"/>
        <v>40.5</v>
      </c>
      <c r="G470" s="3" t="s">
        <v>14</v>
      </c>
      <c r="H470">
        <v>16</v>
      </c>
      <c r="I470" s="5">
        <f t="shared" si="24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3"/>
        <v>43569.208333333328</v>
      </c>
      <c r="O470" s="10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1" t="s">
        <v>987</v>
      </c>
      <c r="D471">
        <v>5600</v>
      </c>
      <c r="E471">
        <v>10328</v>
      </c>
      <c r="F471" s="4">
        <f t="shared" si="22"/>
        <v>184.42857142857144</v>
      </c>
      <c r="G471" s="3" t="s">
        <v>20</v>
      </c>
      <c r="H471">
        <v>159</v>
      </c>
      <c r="I471" s="5">
        <f t="shared" si="2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3"/>
        <v>42142.208333333328</v>
      </c>
      <c r="O471" s="10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1" t="s">
        <v>989</v>
      </c>
      <c r="D472">
        <v>3600</v>
      </c>
      <c r="E472">
        <v>10289</v>
      </c>
      <c r="F472" s="4">
        <f t="shared" si="22"/>
        <v>285.80555555555554</v>
      </c>
      <c r="G472" s="3" t="s">
        <v>20</v>
      </c>
      <c r="H472">
        <v>381</v>
      </c>
      <c r="I472" s="5">
        <f t="shared" si="2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3"/>
        <v>42716.25</v>
      </c>
      <c r="O472" s="10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1" t="s">
        <v>990</v>
      </c>
      <c r="D473">
        <v>3100</v>
      </c>
      <c r="E473">
        <v>9889</v>
      </c>
      <c r="F473" s="4">
        <f t="shared" si="22"/>
        <v>319</v>
      </c>
      <c r="G473" s="3" t="s">
        <v>20</v>
      </c>
      <c r="H473">
        <v>194</v>
      </c>
      <c r="I473" s="5">
        <f t="shared" si="2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3"/>
        <v>41031.208333333336</v>
      </c>
      <c r="O473" s="10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7" x14ac:dyDescent="0.2">
      <c r="A474">
        <v>472</v>
      </c>
      <c r="B474" t="s">
        <v>991</v>
      </c>
      <c r="C474" s="1" t="s">
        <v>992</v>
      </c>
      <c r="D474">
        <v>153800</v>
      </c>
      <c r="E474">
        <v>60342</v>
      </c>
      <c r="F474" s="4">
        <f t="shared" si="22"/>
        <v>39.234070221066318</v>
      </c>
      <c r="G474" s="3" t="s">
        <v>14</v>
      </c>
      <c r="H474">
        <v>575</v>
      </c>
      <c r="I474" s="5">
        <f t="shared" si="2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3"/>
        <v>43535.208333333328</v>
      </c>
      <c r="O474" s="10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1" t="s">
        <v>994</v>
      </c>
      <c r="D475">
        <v>5000</v>
      </c>
      <c r="E475">
        <v>8907</v>
      </c>
      <c r="F475" s="4">
        <f t="shared" si="22"/>
        <v>178.14000000000001</v>
      </c>
      <c r="G475" s="3" t="s">
        <v>20</v>
      </c>
      <c r="H475">
        <v>106</v>
      </c>
      <c r="I475" s="5">
        <f t="shared" si="2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3"/>
        <v>43277.208333333328</v>
      </c>
      <c r="O475" s="10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1" t="s">
        <v>996</v>
      </c>
      <c r="D476">
        <v>4000</v>
      </c>
      <c r="E476">
        <v>14606</v>
      </c>
      <c r="F476" s="4">
        <f t="shared" si="22"/>
        <v>365.15</v>
      </c>
      <c r="G476" s="3" t="s">
        <v>20</v>
      </c>
      <c r="H476">
        <v>142</v>
      </c>
      <c r="I476" s="5">
        <f t="shared" si="2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3"/>
        <v>41989.25</v>
      </c>
      <c r="O476" s="10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17" x14ac:dyDescent="0.2">
      <c r="A477">
        <v>475</v>
      </c>
      <c r="B477" t="s">
        <v>997</v>
      </c>
      <c r="C477" s="1" t="s">
        <v>998</v>
      </c>
      <c r="D477">
        <v>7400</v>
      </c>
      <c r="E477">
        <v>8432</v>
      </c>
      <c r="F477" s="4">
        <f t="shared" si="22"/>
        <v>113.94594594594594</v>
      </c>
      <c r="G477" s="3" t="s">
        <v>20</v>
      </c>
      <c r="H477">
        <v>211</v>
      </c>
      <c r="I477" s="5">
        <f t="shared" si="2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3"/>
        <v>41450.208333333336</v>
      </c>
      <c r="O477" s="10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17" x14ac:dyDescent="0.2">
      <c r="A478">
        <v>476</v>
      </c>
      <c r="B478" t="s">
        <v>999</v>
      </c>
      <c r="C478" s="1" t="s">
        <v>1000</v>
      </c>
      <c r="D478">
        <v>191500</v>
      </c>
      <c r="E478">
        <v>57122</v>
      </c>
      <c r="F478" s="4">
        <f t="shared" si="22"/>
        <v>29.828720626631856</v>
      </c>
      <c r="G478" s="3" t="s">
        <v>14</v>
      </c>
      <c r="H478">
        <v>1120</v>
      </c>
      <c r="I478" s="5">
        <f t="shared" si="2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3"/>
        <v>43322.208333333328</v>
      </c>
      <c r="O478" s="10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1" t="s">
        <v>1002</v>
      </c>
      <c r="D479">
        <v>8500</v>
      </c>
      <c r="E479">
        <v>4613</v>
      </c>
      <c r="F479" s="4">
        <f t="shared" si="22"/>
        <v>54.270588235294113</v>
      </c>
      <c r="G479" s="3" t="s">
        <v>14</v>
      </c>
      <c r="H479">
        <v>113</v>
      </c>
      <c r="I479" s="5">
        <f t="shared" si="2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3"/>
        <v>40720.208333333336</v>
      </c>
      <c r="O479" s="10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1" t="s">
        <v>1004</v>
      </c>
      <c r="D480">
        <v>68800</v>
      </c>
      <c r="E480">
        <v>162603</v>
      </c>
      <c r="F480" s="4">
        <f t="shared" si="22"/>
        <v>236.34156976744185</v>
      </c>
      <c r="G480" s="3" t="s">
        <v>20</v>
      </c>
      <c r="H480">
        <v>2756</v>
      </c>
      <c r="I480" s="5">
        <f t="shared" si="2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3"/>
        <v>42072.208333333328</v>
      </c>
      <c r="O480" s="10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1" t="s">
        <v>1006</v>
      </c>
      <c r="D481">
        <v>2400</v>
      </c>
      <c r="E481">
        <v>12310</v>
      </c>
      <c r="F481" s="4">
        <f t="shared" si="22"/>
        <v>512.91666666666663</v>
      </c>
      <c r="G481" s="3" t="s">
        <v>20</v>
      </c>
      <c r="H481">
        <v>173</v>
      </c>
      <c r="I481" s="5">
        <f t="shared" si="2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3"/>
        <v>42945.208333333328</v>
      </c>
      <c r="O481" s="10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1" t="s">
        <v>1008</v>
      </c>
      <c r="D482">
        <v>8600</v>
      </c>
      <c r="E482">
        <v>8656</v>
      </c>
      <c r="F482" s="4">
        <f t="shared" si="22"/>
        <v>100.65116279069768</v>
      </c>
      <c r="G482" s="3" t="s">
        <v>20</v>
      </c>
      <c r="H482">
        <v>87</v>
      </c>
      <c r="I482" s="5">
        <f t="shared" si="2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3"/>
        <v>40248.25</v>
      </c>
      <c r="O482" s="10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17" x14ac:dyDescent="0.2">
      <c r="A483">
        <v>481</v>
      </c>
      <c r="B483" t="s">
        <v>1009</v>
      </c>
      <c r="C483" s="1" t="s">
        <v>1010</v>
      </c>
      <c r="D483">
        <v>196600</v>
      </c>
      <c r="E483">
        <v>159931</v>
      </c>
      <c r="F483" s="4">
        <f t="shared" si="22"/>
        <v>81.348423194303152</v>
      </c>
      <c r="G483" s="3" t="s">
        <v>14</v>
      </c>
      <c r="H483">
        <v>1538</v>
      </c>
      <c r="I483" s="5">
        <f t="shared" si="2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3"/>
        <v>41913.208333333336</v>
      </c>
      <c r="O483" s="10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17" x14ac:dyDescent="0.2">
      <c r="A484">
        <v>482</v>
      </c>
      <c r="B484" t="s">
        <v>1011</v>
      </c>
      <c r="C484" s="1" t="s">
        <v>1012</v>
      </c>
      <c r="D484">
        <v>4200</v>
      </c>
      <c r="E484">
        <v>689</v>
      </c>
      <c r="F484" s="4">
        <f t="shared" si="22"/>
        <v>16.404761904761905</v>
      </c>
      <c r="G484" s="3" t="s">
        <v>14</v>
      </c>
      <c r="H484">
        <v>9</v>
      </c>
      <c r="I484" s="5">
        <f t="shared" si="2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3"/>
        <v>40963.25</v>
      </c>
      <c r="O484" s="10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1" t="s">
        <v>1014</v>
      </c>
      <c r="D485">
        <v>91400</v>
      </c>
      <c r="E485">
        <v>48236</v>
      </c>
      <c r="F485" s="4">
        <f t="shared" si="22"/>
        <v>52.774617067833695</v>
      </c>
      <c r="G485" s="3" t="s">
        <v>14</v>
      </c>
      <c r="H485">
        <v>554</v>
      </c>
      <c r="I485" s="5">
        <f t="shared" si="2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3"/>
        <v>43811.25</v>
      </c>
      <c r="O485" s="10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1" t="s">
        <v>1016</v>
      </c>
      <c r="D486">
        <v>29600</v>
      </c>
      <c r="E486">
        <v>77021</v>
      </c>
      <c r="F486" s="4">
        <f t="shared" si="22"/>
        <v>260.20608108108109</v>
      </c>
      <c r="G486" s="3" t="s">
        <v>20</v>
      </c>
      <c r="H486">
        <v>1572</v>
      </c>
      <c r="I486" s="5">
        <f t="shared" si="2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3"/>
        <v>41855.208333333336</v>
      </c>
      <c r="O486" s="10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17" x14ac:dyDescent="0.2">
      <c r="A487">
        <v>485</v>
      </c>
      <c r="B487" t="s">
        <v>1017</v>
      </c>
      <c r="C487" s="1" t="s">
        <v>1018</v>
      </c>
      <c r="D487">
        <v>90600</v>
      </c>
      <c r="E487">
        <v>27844</v>
      </c>
      <c r="F487" s="4">
        <f t="shared" si="22"/>
        <v>30.73289183222958</v>
      </c>
      <c r="G487" s="3" t="s">
        <v>14</v>
      </c>
      <c r="H487">
        <v>648</v>
      </c>
      <c r="I487" s="5">
        <f t="shared" si="2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3"/>
        <v>43626.208333333328</v>
      </c>
      <c r="O487" s="10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17" x14ac:dyDescent="0.2">
      <c r="A488">
        <v>486</v>
      </c>
      <c r="B488" t="s">
        <v>1019</v>
      </c>
      <c r="C488" s="1" t="s">
        <v>1020</v>
      </c>
      <c r="D488">
        <v>5200</v>
      </c>
      <c r="E488">
        <v>702</v>
      </c>
      <c r="F488" s="4">
        <f t="shared" si="22"/>
        <v>13.5</v>
      </c>
      <c r="G488" s="3" t="s">
        <v>14</v>
      </c>
      <c r="H488">
        <v>21</v>
      </c>
      <c r="I488" s="5">
        <f t="shared" si="2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3"/>
        <v>43168.25</v>
      </c>
      <c r="O488" s="10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1" t="s">
        <v>1022</v>
      </c>
      <c r="D489">
        <v>110300</v>
      </c>
      <c r="E489">
        <v>197024</v>
      </c>
      <c r="F489" s="4">
        <f t="shared" si="22"/>
        <v>178.62556663644605</v>
      </c>
      <c r="G489" s="3" t="s">
        <v>20</v>
      </c>
      <c r="H489">
        <v>2346</v>
      </c>
      <c r="I489" s="5">
        <f t="shared" si="2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3"/>
        <v>42845.208333333328</v>
      </c>
      <c r="O489" s="10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1" t="s">
        <v>1024</v>
      </c>
      <c r="D490">
        <v>5300</v>
      </c>
      <c r="E490">
        <v>11663</v>
      </c>
      <c r="F490" s="4">
        <f t="shared" si="22"/>
        <v>220.0566037735849</v>
      </c>
      <c r="G490" s="3" t="s">
        <v>20</v>
      </c>
      <c r="H490">
        <v>115</v>
      </c>
      <c r="I490" s="5">
        <f t="shared" si="2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3"/>
        <v>42403.25</v>
      </c>
      <c r="O490" s="10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1" t="s">
        <v>1026</v>
      </c>
      <c r="D491">
        <v>9200</v>
      </c>
      <c r="E491">
        <v>9339</v>
      </c>
      <c r="F491" s="4">
        <f t="shared" si="22"/>
        <v>101.5108695652174</v>
      </c>
      <c r="G491" s="3" t="s">
        <v>20</v>
      </c>
      <c r="H491">
        <v>85</v>
      </c>
      <c r="I491" s="5">
        <f t="shared" si="2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3"/>
        <v>40406.208333333336</v>
      </c>
      <c r="O491" s="10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1" t="s">
        <v>1028</v>
      </c>
      <c r="D492">
        <v>2400</v>
      </c>
      <c r="E492">
        <v>4596</v>
      </c>
      <c r="F492" s="4">
        <f t="shared" si="22"/>
        <v>191.5</v>
      </c>
      <c r="G492" s="3" t="s">
        <v>20</v>
      </c>
      <c r="H492">
        <v>144</v>
      </c>
      <c r="I492" s="5">
        <f t="shared" si="2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3"/>
        <v>43786.25</v>
      </c>
      <c r="O492" s="10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17" x14ac:dyDescent="0.2">
      <c r="A493">
        <v>491</v>
      </c>
      <c r="B493" t="s">
        <v>1030</v>
      </c>
      <c r="C493" s="1" t="s">
        <v>1031</v>
      </c>
      <c r="D493">
        <v>56800</v>
      </c>
      <c r="E493">
        <v>173437</v>
      </c>
      <c r="F493" s="4">
        <f t="shared" si="22"/>
        <v>305.34683098591546</v>
      </c>
      <c r="G493" s="3" t="s">
        <v>20</v>
      </c>
      <c r="H493">
        <v>2443</v>
      </c>
      <c r="I493" s="5">
        <f t="shared" si="2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3"/>
        <v>41456.208333333336</v>
      </c>
      <c r="O493" s="10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1" t="s">
        <v>1033</v>
      </c>
      <c r="D494">
        <v>191000</v>
      </c>
      <c r="E494">
        <v>45831</v>
      </c>
      <c r="F494" s="4">
        <f t="shared" si="22"/>
        <v>23.995287958115181</v>
      </c>
      <c r="G494" s="3" t="s">
        <v>74</v>
      </c>
      <c r="H494">
        <v>595</v>
      </c>
      <c r="I494" s="5">
        <f t="shared" si="2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3"/>
        <v>40336.208333333336</v>
      </c>
      <c r="O494" s="10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1" t="s">
        <v>1035</v>
      </c>
      <c r="D495">
        <v>900</v>
      </c>
      <c r="E495">
        <v>6514</v>
      </c>
      <c r="F495" s="4">
        <f t="shared" si="22"/>
        <v>723.77777777777771</v>
      </c>
      <c r="G495" s="3" t="s">
        <v>20</v>
      </c>
      <c r="H495">
        <v>64</v>
      </c>
      <c r="I495" s="5">
        <f t="shared" si="2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3"/>
        <v>43645.208333333328</v>
      </c>
      <c r="O495" s="10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1" t="s">
        <v>1037</v>
      </c>
      <c r="D496">
        <v>2500</v>
      </c>
      <c r="E496">
        <v>13684</v>
      </c>
      <c r="F496" s="4">
        <f t="shared" si="22"/>
        <v>547.36</v>
      </c>
      <c r="G496" s="3" t="s">
        <v>20</v>
      </c>
      <c r="H496">
        <v>268</v>
      </c>
      <c r="I496" s="5">
        <f t="shared" si="2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3"/>
        <v>40990.208333333336</v>
      </c>
      <c r="O496" s="10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1" t="s">
        <v>1039</v>
      </c>
      <c r="D497">
        <v>3200</v>
      </c>
      <c r="E497">
        <v>13264</v>
      </c>
      <c r="F497" s="4">
        <f t="shared" si="22"/>
        <v>414.49999999999994</v>
      </c>
      <c r="G497" s="3" t="s">
        <v>20</v>
      </c>
      <c r="H497">
        <v>195</v>
      </c>
      <c r="I497" s="5">
        <f t="shared" si="2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3"/>
        <v>41800.208333333336</v>
      </c>
      <c r="O497" s="10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1" t="s">
        <v>1041</v>
      </c>
      <c r="D498">
        <v>183800</v>
      </c>
      <c r="E498">
        <v>1667</v>
      </c>
      <c r="F498" s="4">
        <f t="shared" si="22"/>
        <v>0.90696409140369971</v>
      </c>
      <c r="G498" s="3" t="s">
        <v>14</v>
      </c>
      <c r="H498">
        <v>54</v>
      </c>
      <c r="I498" s="5">
        <f t="shared" si="2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3"/>
        <v>42876.208333333328</v>
      </c>
      <c r="O498" s="10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1" t="s">
        <v>1043</v>
      </c>
      <c r="D499">
        <v>9800</v>
      </c>
      <c r="E499">
        <v>3349</v>
      </c>
      <c r="F499" s="4">
        <f t="shared" si="22"/>
        <v>34.173469387755098</v>
      </c>
      <c r="G499" s="3" t="s">
        <v>14</v>
      </c>
      <c r="H499">
        <v>120</v>
      </c>
      <c r="I499" s="5">
        <f t="shared" si="2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3"/>
        <v>42724.25</v>
      </c>
      <c r="O499" s="10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1" t="s">
        <v>1045</v>
      </c>
      <c r="D500">
        <v>193400</v>
      </c>
      <c r="E500">
        <v>46317</v>
      </c>
      <c r="F500" s="4">
        <f t="shared" si="22"/>
        <v>23.948810754912099</v>
      </c>
      <c r="G500" s="3" t="s">
        <v>14</v>
      </c>
      <c r="H500">
        <v>579</v>
      </c>
      <c r="I500" s="5">
        <f t="shared" si="2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3"/>
        <v>42005.25</v>
      </c>
      <c r="O500" s="10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17" x14ac:dyDescent="0.2">
      <c r="A501">
        <v>499</v>
      </c>
      <c r="B501" t="s">
        <v>1046</v>
      </c>
      <c r="C501" s="1" t="s">
        <v>1047</v>
      </c>
      <c r="D501">
        <v>163800</v>
      </c>
      <c r="E501">
        <v>78743</v>
      </c>
      <c r="F501" s="4">
        <f t="shared" si="22"/>
        <v>48.072649572649574</v>
      </c>
      <c r="G501" s="3" t="s">
        <v>14</v>
      </c>
      <c r="H501">
        <v>2072</v>
      </c>
      <c r="I501" s="5">
        <f t="shared" si="2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3"/>
        <v>42444.208333333328</v>
      </c>
      <c r="O501" s="10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1" t="s">
        <v>1049</v>
      </c>
      <c r="D502">
        <v>100</v>
      </c>
      <c r="E502">
        <v>0</v>
      </c>
      <c r="F502" s="4">
        <f t="shared" si="22"/>
        <v>0</v>
      </c>
      <c r="G502" s="3" t="s">
        <v>14</v>
      </c>
      <c r="H502">
        <v>0</v>
      </c>
      <c r="I502" s="5" t="e">
        <f t="shared" si="24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3"/>
        <v>41395.208333333336</v>
      </c>
      <c r="O502" s="10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1" t="s">
        <v>1051</v>
      </c>
      <c r="D503">
        <v>153600</v>
      </c>
      <c r="E503">
        <v>107743</v>
      </c>
      <c r="F503" s="4">
        <f t="shared" si="22"/>
        <v>70.145182291666657</v>
      </c>
      <c r="G503" s="3" t="s">
        <v>14</v>
      </c>
      <c r="H503">
        <v>1796</v>
      </c>
      <c r="I503" s="5">
        <f t="shared" si="2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3"/>
        <v>41345.208333333336</v>
      </c>
      <c r="O503" s="10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1" t="s">
        <v>1052</v>
      </c>
      <c r="D504">
        <v>1300</v>
      </c>
      <c r="E504">
        <v>6889</v>
      </c>
      <c r="F504" s="4">
        <f t="shared" si="22"/>
        <v>529.92307692307691</v>
      </c>
      <c r="G504" s="3" t="s">
        <v>20</v>
      </c>
      <c r="H504">
        <v>186</v>
      </c>
      <c r="I504" s="5">
        <f t="shared" si="2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3"/>
        <v>41117.208333333336</v>
      </c>
      <c r="O504" s="10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17" x14ac:dyDescent="0.2">
      <c r="A505">
        <v>503</v>
      </c>
      <c r="B505" t="s">
        <v>1053</v>
      </c>
      <c r="C505" s="1" t="s">
        <v>1054</v>
      </c>
      <c r="D505">
        <v>25500</v>
      </c>
      <c r="E505">
        <v>45983</v>
      </c>
      <c r="F505" s="4">
        <f t="shared" si="22"/>
        <v>180.32549019607845</v>
      </c>
      <c r="G505" s="3" t="s">
        <v>20</v>
      </c>
      <c r="H505">
        <v>460</v>
      </c>
      <c r="I505" s="5">
        <f t="shared" si="2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3"/>
        <v>42186.208333333328</v>
      </c>
      <c r="O505" s="10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1" t="s">
        <v>1056</v>
      </c>
      <c r="D506">
        <v>7500</v>
      </c>
      <c r="E506">
        <v>6924</v>
      </c>
      <c r="F506" s="4">
        <f t="shared" si="22"/>
        <v>92.320000000000007</v>
      </c>
      <c r="G506" s="3" t="s">
        <v>14</v>
      </c>
      <c r="H506">
        <v>62</v>
      </c>
      <c r="I506" s="5">
        <f t="shared" si="2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3"/>
        <v>42142.208333333328</v>
      </c>
      <c r="O506" s="10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1" t="s">
        <v>1058</v>
      </c>
      <c r="D507">
        <v>89900</v>
      </c>
      <c r="E507">
        <v>12497</v>
      </c>
      <c r="F507" s="4">
        <f t="shared" si="22"/>
        <v>13.901001112347053</v>
      </c>
      <c r="G507" s="3" t="s">
        <v>14</v>
      </c>
      <c r="H507">
        <v>347</v>
      </c>
      <c r="I507" s="5">
        <f t="shared" si="2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3"/>
        <v>41341.25</v>
      </c>
      <c r="O507" s="10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1" t="s">
        <v>1060</v>
      </c>
      <c r="D508">
        <v>18000</v>
      </c>
      <c r="E508">
        <v>166874</v>
      </c>
      <c r="F508" s="4">
        <f t="shared" si="22"/>
        <v>927.07777777777767</v>
      </c>
      <c r="G508" s="3" t="s">
        <v>20</v>
      </c>
      <c r="H508">
        <v>2528</v>
      </c>
      <c r="I508" s="5">
        <f t="shared" si="2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3"/>
        <v>43062.25</v>
      </c>
      <c r="O508" s="10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17" x14ac:dyDescent="0.2">
      <c r="A509">
        <v>507</v>
      </c>
      <c r="B509" t="s">
        <v>1061</v>
      </c>
      <c r="C509" s="1" t="s">
        <v>1062</v>
      </c>
      <c r="D509">
        <v>2100</v>
      </c>
      <c r="E509">
        <v>837</v>
      </c>
      <c r="F509" s="4">
        <f t="shared" si="22"/>
        <v>39.857142857142861</v>
      </c>
      <c r="G509" s="3" t="s">
        <v>14</v>
      </c>
      <c r="H509">
        <v>19</v>
      </c>
      <c r="I509" s="5">
        <f t="shared" si="2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3"/>
        <v>41373.208333333336</v>
      </c>
      <c r="O509" s="10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1" t="s">
        <v>1064</v>
      </c>
      <c r="D510">
        <v>172700</v>
      </c>
      <c r="E510">
        <v>193820</v>
      </c>
      <c r="F510" s="4">
        <f t="shared" si="22"/>
        <v>112.22929936305732</v>
      </c>
      <c r="G510" s="3" t="s">
        <v>20</v>
      </c>
      <c r="H510">
        <v>3657</v>
      </c>
      <c r="I510" s="5">
        <f t="shared" si="2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3"/>
        <v>43310.208333333328</v>
      </c>
      <c r="O510" s="10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1" t="s">
        <v>1065</v>
      </c>
      <c r="D511">
        <v>168500</v>
      </c>
      <c r="E511">
        <v>119510</v>
      </c>
      <c r="F511" s="4">
        <f t="shared" si="22"/>
        <v>70.925816023738875</v>
      </c>
      <c r="G511" s="3" t="s">
        <v>14</v>
      </c>
      <c r="H511">
        <v>1258</v>
      </c>
      <c r="I511" s="5">
        <f t="shared" si="24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3"/>
        <v>41034.208333333336</v>
      </c>
      <c r="O511" s="10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1" t="s">
        <v>1067</v>
      </c>
      <c r="D512">
        <v>7800</v>
      </c>
      <c r="E512">
        <v>9289</v>
      </c>
      <c r="F512" s="4">
        <f t="shared" si="22"/>
        <v>119.08974358974358</v>
      </c>
      <c r="G512" s="3" t="s">
        <v>20</v>
      </c>
      <c r="H512">
        <v>131</v>
      </c>
      <c r="I512" s="5">
        <f t="shared" si="2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3"/>
        <v>43251.208333333328</v>
      </c>
      <c r="O512" s="10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1" t="s">
        <v>1069</v>
      </c>
      <c r="D513">
        <v>147800</v>
      </c>
      <c r="E513">
        <v>35498</v>
      </c>
      <c r="F513" s="4">
        <f t="shared" si="22"/>
        <v>24.017591339648174</v>
      </c>
      <c r="G513" s="3" t="s">
        <v>14</v>
      </c>
      <c r="H513">
        <v>362</v>
      </c>
      <c r="I513" s="5">
        <f t="shared" si="2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3"/>
        <v>43671.208333333328</v>
      </c>
      <c r="O513" s="10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1" t="s">
        <v>1071</v>
      </c>
      <c r="D514">
        <v>9100</v>
      </c>
      <c r="E514">
        <v>12678</v>
      </c>
      <c r="F514" s="4">
        <f t="shared" si="22"/>
        <v>139.31868131868131</v>
      </c>
      <c r="G514" s="3" t="s">
        <v>20</v>
      </c>
      <c r="H514">
        <v>239</v>
      </c>
      <c r="I514" s="5">
        <f t="shared" si="2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3"/>
        <v>41825.208333333336</v>
      </c>
      <c r="O514" s="10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1" t="s">
        <v>1073</v>
      </c>
      <c r="D515">
        <v>8300</v>
      </c>
      <c r="E515">
        <v>3260</v>
      </c>
      <c r="F515" s="4">
        <f t="shared" ref="F515:F578" si="25">100*(E515/D515)</f>
        <v>39.277108433734945</v>
      </c>
      <c r="G515" s="3" t="s">
        <v>74</v>
      </c>
      <c r="H515">
        <v>35</v>
      </c>
      <c r="I515" s="5">
        <f t="shared" si="24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O578" si="26">(((L515/60)/60)/24)+DATE(1970,1,1)</f>
        <v>40430.208333333336</v>
      </c>
      <c r="O515" s="10">
        <f t="shared" si="26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1" t="s">
        <v>1075</v>
      </c>
      <c r="D516">
        <v>138700</v>
      </c>
      <c r="E516">
        <v>31123</v>
      </c>
      <c r="F516" s="4">
        <f t="shared" si="25"/>
        <v>22.439077144917089</v>
      </c>
      <c r="G516" s="3" t="s">
        <v>74</v>
      </c>
      <c r="H516">
        <v>528</v>
      </c>
      <c r="I516" s="5">
        <f t="shared" ref="I516:I579" si="27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26"/>
        <v>41614.25</v>
      </c>
      <c r="O516" s="10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1" t="s">
        <v>1077</v>
      </c>
      <c r="D517">
        <v>8600</v>
      </c>
      <c r="E517">
        <v>4797</v>
      </c>
      <c r="F517" s="4">
        <f t="shared" si="25"/>
        <v>55.779069767441861</v>
      </c>
      <c r="G517" s="3" t="s">
        <v>14</v>
      </c>
      <c r="H517">
        <v>133</v>
      </c>
      <c r="I517" s="5">
        <f t="shared" si="2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26"/>
        <v>40900.25</v>
      </c>
      <c r="O517" s="10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1" t="s">
        <v>1079</v>
      </c>
      <c r="D518">
        <v>125400</v>
      </c>
      <c r="E518">
        <v>53324</v>
      </c>
      <c r="F518" s="4">
        <f t="shared" si="25"/>
        <v>42.523125996810208</v>
      </c>
      <c r="G518" s="3" t="s">
        <v>14</v>
      </c>
      <c r="H518">
        <v>846</v>
      </c>
      <c r="I518" s="5">
        <f t="shared" si="2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26"/>
        <v>40396.208333333336</v>
      </c>
      <c r="O518" s="10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1" t="s">
        <v>1081</v>
      </c>
      <c r="D519">
        <v>5900</v>
      </c>
      <c r="E519">
        <v>6608</v>
      </c>
      <c r="F519" s="4">
        <f t="shared" si="25"/>
        <v>112.00000000000001</v>
      </c>
      <c r="G519" s="3" t="s">
        <v>20</v>
      </c>
      <c r="H519">
        <v>78</v>
      </c>
      <c r="I519" s="5">
        <f t="shared" si="2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26"/>
        <v>42860.208333333328</v>
      </c>
      <c r="O519" s="10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17" x14ac:dyDescent="0.2">
      <c r="A520">
        <v>518</v>
      </c>
      <c r="B520" t="s">
        <v>1082</v>
      </c>
      <c r="C520" s="1" t="s">
        <v>1083</v>
      </c>
      <c r="D520">
        <v>8800</v>
      </c>
      <c r="E520">
        <v>622</v>
      </c>
      <c r="F520" s="4">
        <f t="shared" si="25"/>
        <v>7.0681818181818183</v>
      </c>
      <c r="G520" s="3" t="s">
        <v>14</v>
      </c>
      <c r="H520">
        <v>10</v>
      </c>
      <c r="I520" s="5">
        <f t="shared" si="27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26"/>
        <v>43154.25</v>
      </c>
      <c r="O520" s="10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1" t="s">
        <v>1085</v>
      </c>
      <c r="D521">
        <v>177700</v>
      </c>
      <c r="E521">
        <v>180802</v>
      </c>
      <c r="F521" s="4">
        <f t="shared" si="25"/>
        <v>101.74563871693867</v>
      </c>
      <c r="G521" s="3" t="s">
        <v>20</v>
      </c>
      <c r="H521">
        <v>1773</v>
      </c>
      <c r="I521" s="5">
        <f t="shared" si="2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26"/>
        <v>42012.25</v>
      </c>
      <c r="O521" s="10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1" t="s">
        <v>1087</v>
      </c>
      <c r="D522">
        <v>800</v>
      </c>
      <c r="E522">
        <v>3406</v>
      </c>
      <c r="F522" s="4">
        <f t="shared" si="25"/>
        <v>425.75</v>
      </c>
      <c r="G522" s="3" t="s">
        <v>20</v>
      </c>
      <c r="H522">
        <v>32</v>
      </c>
      <c r="I522" s="5">
        <f t="shared" si="2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26"/>
        <v>43574.208333333328</v>
      </c>
      <c r="O522" s="10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1" t="s">
        <v>141</v>
      </c>
      <c r="D523">
        <v>7600</v>
      </c>
      <c r="E523">
        <v>11061</v>
      </c>
      <c r="F523" s="4">
        <f t="shared" si="25"/>
        <v>145.53947368421052</v>
      </c>
      <c r="G523" s="3" t="s">
        <v>20</v>
      </c>
      <c r="H523">
        <v>369</v>
      </c>
      <c r="I523" s="5">
        <f t="shared" si="2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26"/>
        <v>42605.208333333328</v>
      </c>
      <c r="O523" s="10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17" x14ac:dyDescent="0.2">
      <c r="A524">
        <v>522</v>
      </c>
      <c r="B524" t="s">
        <v>1089</v>
      </c>
      <c r="C524" s="1" t="s">
        <v>1090</v>
      </c>
      <c r="D524">
        <v>50500</v>
      </c>
      <c r="E524">
        <v>16389</v>
      </c>
      <c r="F524" s="4">
        <f t="shared" si="25"/>
        <v>32.453465346534657</v>
      </c>
      <c r="G524" s="3" t="s">
        <v>14</v>
      </c>
      <c r="H524">
        <v>191</v>
      </c>
      <c r="I524" s="5">
        <f t="shared" si="2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26"/>
        <v>41093.208333333336</v>
      </c>
      <c r="O524" s="10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1" t="s">
        <v>1092</v>
      </c>
      <c r="D525">
        <v>900</v>
      </c>
      <c r="E525">
        <v>6303</v>
      </c>
      <c r="F525" s="4">
        <f t="shared" si="25"/>
        <v>700.33333333333326</v>
      </c>
      <c r="G525" s="3" t="s">
        <v>20</v>
      </c>
      <c r="H525">
        <v>89</v>
      </c>
      <c r="I525" s="5">
        <f t="shared" si="2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26"/>
        <v>40241.25</v>
      </c>
      <c r="O525" s="10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1" t="s">
        <v>1094</v>
      </c>
      <c r="D526">
        <v>96700</v>
      </c>
      <c r="E526">
        <v>81136</v>
      </c>
      <c r="F526" s="4">
        <f t="shared" si="25"/>
        <v>83.904860392967933</v>
      </c>
      <c r="G526" s="3" t="s">
        <v>14</v>
      </c>
      <c r="H526">
        <v>1979</v>
      </c>
      <c r="I526" s="5">
        <f t="shared" si="2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26"/>
        <v>40294.208333333336</v>
      </c>
      <c r="O526" s="10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7" x14ac:dyDescent="0.2">
      <c r="A527">
        <v>525</v>
      </c>
      <c r="B527" t="s">
        <v>1095</v>
      </c>
      <c r="C527" s="1" t="s">
        <v>1096</v>
      </c>
      <c r="D527">
        <v>2100</v>
      </c>
      <c r="E527">
        <v>1768</v>
      </c>
      <c r="F527" s="4">
        <f t="shared" si="25"/>
        <v>84.19047619047619</v>
      </c>
      <c r="G527" s="3" t="s">
        <v>14</v>
      </c>
      <c r="H527">
        <v>63</v>
      </c>
      <c r="I527" s="5">
        <f t="shared" si="2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26"/>
        <v>40505.25</v>
      </c>
      <c r="O527" s="10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17" x14ac:dyDescent="0.2">
      <c r="A528">
        <v>526</v>
      </c>
      <c r="B528" t="s">
        <v>1097</v>
      </c>
      <c r="C528" s="1" t="s">
        <v>1098</v>
      </c>
      <c r="D528">
        <v>8300</v>
      </c>
      <c r="E528">
        <v>12944</v>
      </c>
      <c r="F528" s="4">
        <f t="shared" si="25"/>
        <v>155.95180722891567</v>
      </c>
      <c r="G528" s="3" t="s">
        <v>20</v>
      </c>
      <c r="H528">
        <v>147</v>
      </c>
      <c r="I528" s="5">
        <f t="shared" si="2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26"/>
        <v>42364.25</v>
      </c>
      <c r="O528" s="10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1" t="s">
        <v>1100</v>
      </c>
      <c r="D529">
        <v>189200</v>
      </c>
      <c r="E529">
        <v>188480</v>
      </c>
      <c r="F529" s="4">
        <f t="shared" si="25"/>
        <v>99.619450317124731</v>
      </c>
      <c r="G529" s="3" t="s">
        <v>14</v>
      </c>
      <c r="H529">
        <v>6080</v>
      </c>
      <c r="I529" s="5">
        <f t="shared" si="27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26"/>
        <v>42405.25</v>
      </c>
      <c r="O529" s="10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1" t="s">
        <v>1102</v>
      </c>
      <c r="D530">
        <v>9000</v>
      </c>
      <c r="E530">
        <v>7227</v>
      </c>
      <c r="F530" s="4">
        <f t="shared" si="25"/>
        <v>80.300000000000011</v>
      </c>
      <c r="G530" s="3" t="s">
        <v>14</v>
      </c>
      <c r="H530">
        <v>80</v>
      </c>
      <c r="I530" s="5">
        <f t="shared" si="2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26"/>
        <v>41601.25</v>
      </c>
      <c r="O530" s="10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1" t="s">
        <v>1104</v>
      </c>
      <c r="D531">
        <v>5100</v>
      </c>
      <c r="E531">
        <v>574</v>
      </c>
      <c r="F531" s="4">
        <f t="shared" si="25"/>
        <v>11.254901960784313</v>
      </c>
      <c r="G531" s="3" t="s">
        <v>14</v>
      </c>
      <c r="H531">
        <v>9</v>
      </c>
      <c r="I531" s="5">
        <f t="shared" si="2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26"/>
        <v>41769.208333333336</v>
      </c>
      <c r="O531" s="10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7" x14ac:dyDescent="0.2">
      <c r="A532">
        <v>530</v>
      </c>
      <c r="B532" t="s">
        <v>1105</v>
      </c>
      <c r="C532" s="1" t="s">
        <v>1106</v>
      </c>
      <c r="D532">
        <v>105000</v>
      </c>
      <c r="E532">
        <v>96328</v>
      </c>
      <c r="F532" s="4">
        <f t="shared" si="25"/>
        <v>91.740952380952379</v>
      </c>
      <c r="G532" s="3" t="s">
        <v>14</v>
      </c>
      <c r="H532">
        <v>1784</v>
      </c>
      <c r="I532" s="5">
        <f t="shared" si="2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26"/>
        <v>40421.208333333336</v>
      </c>
      <c r="O532" s="10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17" x14ac:dyDescent="0.2">
      <c r="A533">
        <v>531</v>
      </c>
      <c r="B533" t="s">
        <v>1107</v>
      </c>
      <c r="C533" s="1" t="s">
        <v>1108</v>
      </c>
      <c r="D533">
        <v>186700</v>
      </c>
      <c r="E533">
        <v>178338</v>
      </c>
      <c r="F533" s="4">
        <f t="shared" si="25"/>
        <v>95.521156936261391</v>
      </c>
      <c r="G533" s="3" t="s">
        <v>47</v>
      </c>
      <c r="H533">
        <v>3640</v>
      </c>
      <c r="I533" s="5">
        <f t="shared" si="2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26"/>
        <v>41589.25</v>
      </c>
      <c r="O533" s="10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1" t="s">
        <v>1110</v>
      </c>
      <c r="D534">
        <v>1600</v>
      </c>
      <c r="E534">
        <v>8046</v>
      </c>
      <c r="F534" s="4">
        <f t="shared" si="25"/>
        <v>502.87499999999994</v>
      </c>
      <c r="G534" s="3" t="s">
        <v>20</v>
      </c>
      <c r="H534">
        <v>126</v>
      </c>
      <c r="I534" s="5">
        <f t="shared" si="2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26"/>
        <v>43125.25</v>
      </c>
      <c r="O534" s="10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1" t="s">
        <v>1112</v>
      </c>
      <c r="D535">
        <v>115600</v>
      </c>
      <c r="E535">
        <v>184086</v>
      </c>
      <c r="F535" s="4">
        <f t="shared" si="25"/>
        <v>159.24394463667818</v>
      </c>
      <c r="G535" s="3" t="s">
        <v>20</v>
      </c>
      <c r="H535">
        <v>2218</v>
      </c>
      <c r="I535" s="5">
        <f t="shared" si="2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26"/>
        <v>41479.208333333336</v>
      </c>
      <c r="O535" s="10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1" t="s">
        <v>1114</v>
      </c>
      <c r="D536">
        <v>89100</v>
      </c>
      <c r="E536">
        <v>13385</v>
      </c>
      <c r="F536" s="4">
        <f t="shared" si="25"/>
        <v>15.022446689113355</v>
      </c>
      <c r="G536" s="3" t="s">
        <v>14</v>
      </c>
      <c r="H536">
        <v>243</v>
      </c>
      <c r="I536" s="5">
        <f t="shared" si="2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26"/>
        <v>43329.208333333328</v>
      </c>
      <c r="O536" s="10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1" t="s">
        <v>1116</v>
      </c>
      <c r="D537">
        <v>2600</v>
      </c>
      <c r="E537">
        <v>12533</v>
      </c>
      <c r="F537" s="4">
        <f t="shared" si="25"/>
        <v>482.03846153846149</v>
      </c>
      <c r="G537" s="3" t="s">
        <v>20</v>
      </c>
      <c r="H537">
        <v>202</v>
      </c>
      <c r="I537" s="5">
        <f t="shared" si="2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26"/>
        <v>43259.208333333328</v>
      </c>
      <c r="O537" s="10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1" t="s">
        <v>1118</v>
      </c>
      <c r="D538">
        <v>9800</v>
      </c>
      <c r="E538">
        <v>14697</v>
      </c>
      <c r="F538" s="4">
        <f t="shared" si="25"/>
        <v>149.96938775510205</v>
      </c>
      <c r="G538" s="3" t="s">
        <v>20</v>
      </c>
      <c r="H538">
        <v>140</v>
      </c>
      <c r="I538" s="5">
        <f t="shared" si="2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26"/>
        <v>40414.208333333336</v>
      </c>
      <c r="O538" s="10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1" t="s">
        <v>1120</v>
      </c>
      <c r="D539">
        <v>84400</v>
      </c>
      <c r="E539">
        <v>98935</v>
      </c>
      <c r="F539" s="4">
        <f t="shared" si="25"/>
        <v>117.22156398104266</v>
      </c>
      <c r="G539" s="3" t="s">
        <v>20</v>
      </c>
      <c r="H539">
        <v>1052</v>
      </c>
      <c r="I539" s="5">
        <f t="shared" si="2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26"/>
        <v>43342.208333333328</v>
      </c>
      <c r="O539" s="10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1" t="s">
        <v>1122</v>
      </c>
      <c r="D540">
        <v>151300</v>
      </c>
      <c r="E540">
        <v>57034</v>
      </c>
      <c r="F540" s="4">
        <f t="shared" si="25"/>
        <v>37.695968274950431</v>
      </c>
      <c r="G540" s="3" t="s">
        <v>14</v>
      </c>
      <c r="H540">
        <v>1296</v>
      </c>
      <c r="I540" s="5">
        <f t="shared" si="2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26"/>
        <v>41539.208333333336</v>
      </c>
      <c r="O540" s="10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1" t="s">
        <v>1124</v>
      </c>
      <c r="D541">
        <v>9800</v>
      </c>
      <c r="E541">
        <v>7120</v>
      </c>
      <c r="F541" s="4">
        <f t="shared" si="25"/>
        <v>72.653061224489804</v>
      </c>
      <c r="G541" s="3" t="s">
        <v>14</v>
      </c>
      <c r="H541">
        <v>77</v>
      </c>
      <c r="I541" s="5">
        <f t="shared" si="2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26"/>
        <v>43647.208333333328</v>
      </c>
      <c r="O541" s="10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1" t="s">
        <v>1126</v>
      </c>
      <c r="D542">
        <v>5300</v>
      </c>
      <c r="E542">
        <v>14097</v>
      </c>
      <c r="F542" s="4">
        <f t="shared" si="25"/>
        <v>265.98113207547169</v>
      </c>
      <c r="G542" s="3" t="s">
        <v>20</v>
      </c>
      <c r="H542">
        <v>247</v>
      </c>
      <c r="I542" s="5">
        <f t="shared" si="2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26"/>
        <v>43225.208333333328</v>
      </c>
      <c r="O542" s="10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1" t="s">
        <v>1128</v>
      </c>
      <c r="D543">
        <v>178000</v>
      </c>
      <c r="E543">
        <v>43086</v>
      </c>
      <c r="F543" s="4">
        <f t="shared" si="25"/>
        <v>24.205617977528089</v>
      </c>
      <c r="G543" s="3" t="s">
        <v>14</v>
      </c>
      <c r="H543">
        <v>395</v>
      </c>
      <c r="I543" s="5">
        <f t="shared" si="2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26"/>
        <v>42165.208333333328</v>
      </c>
      <c r="O543" s="10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1" t="s">
        <v>1130</v>
      </c>
      <c r="D544">
        <v>77000</v>
      </c>
      <c r="E544">
        <v>1930</v>
      </c>
      <c r="F544" s="4">
        <f t="shared" si="25"/>
        <v>2.5064935064935066</v>
      </c>
      <c r="G544" s="3" t="s">
        <v>14</v>
      </c>
      <c r="H544">
        <v>49</v>
      </c>
      <c r="I544" s="5">
        <f t="shared" si="2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26"/>
        <v>42391.25</v>
      </c>
      <c r="O544" s="10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1" t="s">
        <v>1132</v>
      </c>
      <c r="D545">
        <v>84900</v>
      </c>
      <c r="E545">
        <v>13864</v>
      </c>
      <c r="F545" s="4">
        <f t="shared" si="25"/>
        <v>16.329799764428738</v>
      </c>
      <c r="G545" s="3" t="s">
        <v>14</v>
      </c>
      <c r="H545">
        <v>180</v>
      </c>
      <c r="I545" s="5">
        <f t="shared" si="2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26"/>
        <v>41528.208333333336</v>
      </c>
      <c r="O545" s="10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17" x14ac:dyDescent="0.2">
      <c r="A546">
        <v>544</v>
      </c>
      <c r="B546" t="s">
        <v>1133</v>
      </c>
      <c r="C546" s="1" t="s">
        <v>1134</v>
      </c>
      <c r="D546">
        <v>2800</v>
      </c>
      <c r="E546">
        <v>7742</v>
      </c>
      <c r="F546" s="4">
        <f t="shared" si="25"/>
        <v>276.5</v>
      </c>
      <c r="G546" s="3" t="s">
        <v>20</v>
      </c>
      <c r="H546">
        <v>84</v>
      </c>
      <c r="I546" s="5">
        <f t="shared" si="2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26"/>
        <v>42377.25</v>
      </c>
      <c r="O546" s="10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1" t="s">
        <v>1136</v>
      </c>
      <c r="D547">
        <v>184800</v>
      </c>
      <c r="E547">
        <v>164109</v>
      </c>
      <c r="F547" s="4">
        <f t="shared" si="25"/>
        <v>88.803571428571431</v>
      </c>
      <c r="G547" s="3" t="s">
        <v>14</v>
      </c>
      <c r="H547">
        <v>2690</v>
      </c>
      <c r="I547" s="5">
        <f t="shared" si="2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26"/>
        <v>43824.25</v>
      </c>
      <c r="O547" s="10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1" t="s">
        <v>1138</v>
      </c>
      <c r="D548">
        <v>4200</v>
      </c>
      <c r="E548">
        <v>6870</v>
      </c>
      <c r="F548" s="4">
        <f t="shared" si="25"/>
        <v>163.57142857142856</v>
      </c>
      <c r="G548" s="3" t="s">
        <v>20</v>
      </c>
      <c r="H548">
        <v>88</v>
      </c>
      <c r="I548" s="5">
        <f t="shared" si="2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26"/>
        <v>43360.208333333328</v>
      </c>
      <c r="O548" s="10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1" t="s">
        <v>1140</v>
      </c>
      <c r="D549">
        <v>1300</v>
      </c>
      <c r="E549">
        <v>12597</v>
      </c>
      <c r="F549" s="4">
        <f t="shared" si="25"/>
        <v>969</v>
      </c>
      <c r="G549" s="3" t="s">
        <v>20</v>
      </c>
      <c r="H549">
        <v>156</v>
      </c>
      <c r="I549" s="5">
        <f t="shared" si="27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26"/>
        <v>42029.25</v>
      </c>
      <c r="O549" s="10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1" t="s">
        <v>1142</v>
      </c>
      <c r="D550">
        <v>66100</v>
      </c>
      <c r="E550">
        <v>179074</v>
      </c>
      <c r="F550" s="4">
        <f t="shared" si="25"/>
        <v>270.91376701966715</v>
      </c>
      <c r="G550" s="3" t="s">
        <v>20</v>
      </c>
      <c r="H550">
        <v>2985</v>
      </c>
      <c r="I550" s="5">
        <f t="shared" si="2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26"/>
        <v>42461.208333333328</v>
      </c>
      <c r="O550" s="10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17" x14ac:dyDescent="0.2">
      <c r="A551">
        <v>549</v>
      </c>
      <c r="B551" t="s">
        <v>1143</v>
      </c>
      <c r="C551" s="1" t="s">
        <v>1144</v>
      </c>
      <c r="D551">
        <v>29500</v>
      </c>
      <c r="E551">
        <v>83843</v>
      </c>
      <c r="F551" s="4">
        <f t="shared" si="25"/>
        <v>284.21355932203392</v>
      </c>
      <c r="G551" s="3" t="s">
        <v>20</v>
      </c>
      <c r="H551">
        <v>762</v>
      </c>
      <c r="I551" s="5">
        <f t="shared" si="2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26"/>
        <v>41422.208333333336</v>
      </c>
      <c r="O551" s="10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17" x14ac:dyDescent="0.2">
      <c r="A552">
        <v>550</v>
      </c>
      <c r="B552" t="s">
        <v>1145</v>
      </c>
      <c r="C552" s="1" t="s">
        <v>1146</v>
      </c>
      <c r="D552">
        <v>100</v>
      </c>
      <c r="E552">
        <v>4</v>
      </c>
      <c r="F552" s="4">
        <f t="shared" si="25"/>
        <v>4</v>
      </c>
      <c r="G552" s="3" t="s">
        <v>74</v>
      </c>
      <c r="H552">
        <v>1</v>
      </c>
      <c r="I552" s="5">
        <f t="shared" si="27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26"/>
        <v>40968.25</v>
      </c>
      <c r="O552" s="10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1" t="s">
        <v>1148</v>
      </c>
      <c r="D553">
        <v>180100</v>
      </c>
      <c r="E553">
        <v>105598</v>
      </c>
      <c r="F553" s="4">
        <f t="shared" si="25"/>
        <v>58.6329816768462</v>
      </c>
      <c r="G553" s="3" t="s">
        <v>14</v>
      </c>
      <c r="H553">
        <v>2779</v>
      </c>
      <c r="I553" s="5">
        <f t="shared" si="2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26"/>
        <v>41993.25</v>
      </c>
      <c r="O553" s="10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1" t="s">
        <v>1150</v>
      </c>
      <c r="D554">
        <v>9000</v>
      </c>
      <c r="E554">
        <v>8866</v>
      </c>
      <c r="F554" s="4">
        <f t="shared" si="25"/>
        <v>98.51111111111112</v>
      </c>
      <c r="G554" s="3" t="s">
        <v>14</v>
      </c>
      <c r="H554">
        <v>92</v>
      </c>
      <c r="I554" s="5">
        <f t="shared" si="2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26"/>
        <v>42700.25</v>
      </c>
      <c r="O554" s="10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17" x14ac:dyDescent="0.2">
      <c r="A555">
        <v>553</v>
      </c>
      <c r="B555" t="s">
        <v>1151</v>
      </c>
      <c r="C555" s="1" t="s">
        <v>1152</v>
      </c>
      <c r="D555">
        <v>170600</v>
      </c>
      <c r="E555">
        <v>75022</v>
      </c>
      <c r="F555" s="4">
        <f t="shared" si="25"/>
        <v>43.975381008206334</v>
      </c>
      <c r="G555" s="3" t="s">
        <v>14</v>
      </c>
      <c r="H555">
        <v>1028</v>
      </c>
      <c r="I555" s="5">
        <f t="shared" si="2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26"/>
        <v>40545.25</v>
      </c>
      <c r="O555" s="10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17" x14ac:dyDescent="0.2">
      <c r="A556">
        <v>554</v>
      </c>
      <c r="B556" t="s">
        <v>1153</v>
      </c>
      <c r="C556" s="1" t="s">
        <v>1154</v>
      </c>
      <c r="D556">
        <v>9500</v>
      </c>
      <c r="E556">
        <v>14408</v>
      </c>
      <c r="F556" s="4">
        <f t="shared" si="25"/>
        <v>151.66315789473683</v>
      </c>
      <c r="G556" s="3" t="s">
        <v>20</v>
      </c>
      <c r="H556">
        <v>554</v>
      </c>
      <c r="I556" s="5">
        <f t="shared" si="2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26"/>
        <v>42723.25</v>
      </c>
      <c r="O556" s="10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1" t="s">
        <v>1156</v>
      </c>
      <c r="D557">
        <v>6300</v>
      </c>
      <c r="E557">
        <v>14089</v>
      </c>
      <c r="F557" s="4">
        <f t="shared" si="25"/>
        <v>223.63492063492063</v>
      </c>
      <c r="G557" s="3" t="s">
        <v>20</v>
      </c>
      <c r="H557">
        <v>135</v>
      </c>
      <c r="I557" s="5">
        <f t="shared" si="2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26"/>
        <v>41731.208333333336</v>
      </c>
      <c r="O557" s="10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1" t="s">
        <v>1157</v>
      </c>
      <c r="D558">
        <v>5200</v>
      </c>
      <c r="E558">
        <v>12467</v>
      </c>
      <c r="F558" s="4">
        <f t="shared" si="25"/>
        <v>239.75</v>
      </c>
      <c r="G558" s="3" t="s">
        <v>20</v>
      </c>
      <c r="H558">
        <v>122</v>
      </c>
      <c r="I558" s="5">
        <f t="shared" si="2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26"/>
        <v>40792.208333333336</v>
      </c>
      <c r="O558" s="10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1" t="s">
        <v>1159</v>
      </c>
      <c r="D559">
        <v>6000</v>
      </c>
      <c r="E559">
        <v>11960</v>
      </c>
      <c r="F559" s="4">
        <f t="shared" si="25"/>
        <v>199.33333333333334</v>
      </c>
      <c r="G559" s="3" t="s">
        <v>20</v>
      </c>
      <c r="H559">
        <v>221</v>
      </c>
      <c r="I559" s="5">
        <f t="shared" si="2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26"/>
        <v>42279.208333333328</v>
      </c>
      <c r="O559" s="10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1" t="s">
        <v>1161</v>
      </c>
      <c r="D560">
        <v>5800</v>
      </c>
      <c r="E560">
        <v>7966</v>
      </c>
      <c r="F560" s="4">
        <f t="shared" si="25"/>
        <v>137.34482758620689</v>
      </c>
      <c r="G560" s="3" t="s">
        <v>20</v>
      </c>
      <c r="H560">
        <v>126</v>
      </c>
      <c r="I560" s="5">
        <f t="shared" si="2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26"/>
        <v>42424.25</v>
      </c>
      <c r="O560" s="10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1" t="s">
        <v>1163</v>
      </c>
      <c r="D561">
        <v>105300</v>
      </c>
      <c r="E561">
        <v>106321</v>
      </c>
      <c r="F561" s="4">
        <f t="shared" si="25"/>
        <v>100.9696106362773</v>
      </c>
      <c r="G561" s="3" t="s">
        <v>20</v>
      </c>
      <c r="H561">
        <v>1022</v>
      </c>
      <c r="I561" s="5">
        <f t="shared" si="2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26"/>
        <v>42584.208333333328</v>
      </c>
      <c r="O561" s="10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1" t="s">
        <v>1165</v>
      </c>
      <c r="D562">
        <v>20000</v>
      </c>
      <c r="E562">
        <v>158832</v>
      </c>
      <c r="F562" s="4">
        <f t="shared" si="25"/>
        <v>794.16</v>
      </c>
      <c r="G562" s="3" t="s">
        <v>20</v>
      </c>
      <c r="H562">
        <v>3177</v>
      </c>
      <c r="I562" s="5">
        <f t="shared" si="2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26"/>
        <v>40865.25</v>
      </c>
      <c r="O562" s="10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1" t="s">
        <v>1167</v>
      </c>
      <c r="D563">
        <v>3000</v>
      </c>
      <c r="E563">
        <v>11091</v>
      </c>
      <c r="F563" s="4">
        <f t="shared" si="25"/>
        <v>369.7</v>
      </c>
      <c r="G563" s="3" t="s">
        <v>20</v>
      </c>
      <c r="H563">
        <v>198</v>
      </c>
      <c r="I563" s="5">
        <f t="shared" si="2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26"/>
        <v>40833.208333333336</v>
      </c>
      <c r="O563" s="10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17" x14ac:dyDescent="0.2">
      <c r="A564">
        <v>562</v>
      </c>
      <c r="B564" t="s">
        <v>1168</v>
      </c>
      <c r="C564" s="1" t="s">
        <v>1169</v>
      </c>
      <c r="D564">
        <v>9900</v>
      </c>
      <c r="E564">
        <v>1269</v>
      </c>
      <c r="F564" s="4">
        <f t="shared" si="25"/>
        <v>12.818181818181817</v>
      </c>
      <c r="G564" s="3" t="s">
        <v>14</v>
      </c>
      <c r="H564">
        <v>26</v>
      </c>
      <c r="I564" s="5">
        <f t="shared" si="2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26"/>
        <v>43536.208333333328</v>
      </c>
      <c r="O564" s="10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1" t="s">
        <v>1171</v>
      </c>
      <c r="D565">
        <v>3700</v>
      </c>
      <c r="E565">
        <v>5107</v>
      </c>
      <c r="F565" s="4">
        <f t="shared" si="25"/>
        <v>138.02702702702703</v>
      </c>
      <c r="G565" s="3" t="s">
        <v>20</v>
      </c>
      <c r="H565">
        <v>85</v>
      </c>
      <c r="I565" s="5">
        <f t="shared" si="2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26"/>
        <v>43417.25</v>
      </c>
      <c r="O565" s="10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1" t="s">
        <v>1173</v>
      </c>
      <c r="D566">
        <v>168700</v>
      </c>
      <c r="E566">
        <v>141393</v>
      </c>
      <c r="F566" s="4">
        <f t="shared" si="25"/>
        <v>83.813278008298752</v>
      </c>
      <c r="G566" s="3" t="s">
        <v>14</v>
      </c>
      <c r="H566">
        <v>1790</v>
      </c>
      <c r="I566" s="5">
        <f t="shared" si="2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26"/>
        <v>42078.208333333328</v>
      </c>
      <c r="O566" s="10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1" t="s">
        <v>1175</v>
      </c>
      <c r="D567">
        <v>94900</v>
      </c>
      <c r="E567">
        <v>194166</v>
      </c>
      <c r="F567" s="4">
        <f t="shared" si="25"/>
        <v>204.60063224446787</v>
      </c>
      <c r="G567" s="3" t="s">
        <v>20</v>
      </c>
      <c r="H567">
        <v>3596</v>
      </c>
      <c r="I567" s="5">
        <f t="shared" si="2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26"/>
        <v>40862.25</v>
      </c>
      <c r="O567" s="10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1" t="s">
        <v>1177</v>
      </c>
      <c r="D568">
        <v>9300</v>
      </c>
      <c r="E568">
        <v>4124</v>
      </c>
      <c r="F568" s="4">
        <f t="shared" si="25"/>
        <v>44.344086021505376</v>
      </c>
      <c r="G568" s="3" t="s">
        <v>14</v>
      </c>
      <c r="H568">
        <v>37</v>
      </c>
      <c r="I568" s="5">
        <f t="shared" si="2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26"/>
        <v>42424.25</v>
      </c>
      <c r="O568" s="10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17" x14ac:dyDescent="0.2">
      <c r="A569">
        <v>567</v>
      </c>
      <c r="B569" t="s">
        <v>1178</v>
      </c>
      <c r="C569" s="1" t="s">
        <v>1179</v>
      </c>
      <c r="D569">
        <v>6800</v>
      </c>
      <c r="E569">
        <v>14865</v>
      </c>
      <c r="F569" s="4">
        <f t="shared" si="25"/>
        <v>218.60294117647058</v>
      </c>
      <c r="G569" s="3" t="s">
        <v>20</v>
      </c>
      <c r="H569">
        <v>244</v>
      </c>
      <c r="I569" s="5">
        <f t="shared" si="2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26"/>
        <v>41830.208333333336</v>
      </c>
      <c r="O569" s="10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1" t="s">
        <v>1181</v>
      </c>
      <c r="D570">
        <v>72400</v>
      </c>
      <c r="E570">
        <v>134688</v>
      </c>
      <c r="F570" s="4">
        <f t="shared" si="25"/>
        <v>186.03314917127071</v>
      </c>
      <c r="G570" s="3" t="s">
        <v>20</v>
      </c>
      <c r="H570">
        <v>5180</v>
      </c>
      <c r="I570" s="5">
        <f t="shared" si="2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26"/>
        <v>40374.208333333336</v>
      </c>
      <c r="O570" s="10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1" t="s">
        <v>1183</v>
      </c>
      <c r="D571">
        <v>20100</v>
      </c>
      <c r="E571">
        <v>47705</v>
      </c>
      <c r="F571" s="4">
        <f t="shared" si="25"/>
        <v>237.33830845771143</v>
      </c>
      <c r="G571" s="3" t="s">
        <v>20</v>
      </c>
      <c r="H571">
        <v>589</v>
      </c>
      <c r="I571" s="5">
        <f t="shared" si="2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26"/>
        <v>40554.25</v>
      </c>
      <c r="O571" s="10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1" t="s">
        <v>1185</v>
      </c>
      <c r="D572">
        <v>31200</v>
      </c>
      <c r="E572">
        <v>95364</v>
      </c>
      <c r="F572" s="4">
        <f t="shared" si="25"/>
        <v>305.65384615384613</v>
      </c>
      <c r="G572" s="3" t="s">
        <v>20</v>
      </c>
      <c r="H572">
        <v>2725</v>
      </c>
      <c r="I572" s="5">
        <f t="shared" si="2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26"/>
        <v>41993.25</v>
      </c>
      <c r="O572" s="10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1" t="s">
        <v>1187</v>
      </c>
      <c r="D573">
        <v>3500</v>
      </c>
      <c r="E573">
        <v>3295</v>
      </c>
      <c r="F573" s="4">
        <f t="shared" si="25"/>
        <v>94.142857142857139</v>
      </c>
      <c r="G573" s="3" t="s">
        <v>14</v>
      </c>
      <c r="H573">
        <v>35</v>
      </c>
      <c r="I573" s="5">
        <f t="shared" si="2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26"/>
        <v>42174.208333333328</v>
      </c>
      <c r="O573" s="10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1" t="s">
        <v>1189</v>
      </c>
      <c r="D574">
        <v>9000</v>
      </c>
      <c r="E574">
        <v>4896</v>
      </c>
      <c r="F574" s="4">
        <f t="shared" si="25"/>
        <v>54.400000000000006</v>
      </c>
      <c r="G574" s="3" t="s">
        <v>74</v>
      </c>
      <c r="H574">
        <v>94</v>
      </c>
      <c r="I574" s="5">
        <f t="shared" si="2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26"/>
        <v>42275.208333333328</v>
      </c>
      <c r="O574" s="10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1" t="s">
        <v>1191</v>
      </c>
      <c r="D575">
        <v>6700</v>
      </c>
      <c r="E575">
        <v>7496</v>
      </c>
      <c r="F575" s="4">
        <f t="shared" si="25"/>
        <v>111.88059701492537</v>
      </c>
      <c r="G575" s="3" t="s">
        <v>20</v>
      </c>
      <c r="H575">
        <v>300</v>
      </c>
      <c r="I575" s="5">
        <f t="shared" si="2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26"/>
        <v>41761.208333333336</v>
      </c>
      <c r="O575" s="10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1" t="s">
        <v>1193</v>
      </c>
      <c r="D576">
        <v>2700</v>
      </c>
      <c r="E576">
        <v>9967</v>
      </c>
      <c r="F576" s="4">
        <f t="shared" si="25"/>
        <v>369.14814814814815</v>
      </c>
      <c r="G576" s="3" t="s">
        <v>20</v>
      </c>
      <c r="H576">
        <v>144</v>
      </c>
      <c r="I576" s="5">
        <f t="shared" si="2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26"/>
        <v>43806.25</v>
      </c>
      <c r="O576" s="10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1" t="s">
        <v>1195</v>
      </c>
      <c r="D577">
        <v>83300</v>
      </c>
      <c r="E577">
        <v>52421</v>
      </c>
      <c r="F577" s="4">
        <f t="shared" si="25"/>
        <v>62.930372148859547</v>
      </c>
      <c r="G577" s="3" t="s">
        <v>14</v>
      </c>
      <c r="H577">
        <v>558</v>
      </c>
      <c r="I577" s="5">
        <f t="shared" si="2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26"/>
        <v>41779.208333333336</v>
      </c>
      <c r="O577" s="10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17" x14ac:dyDescent="0.2">
      <c r="A578">
        <v>576</v>
      </c>
      <c r="B578" t="s">
        <v>1196</v>
      </c>
      <c r="C578" s="1" t="s">
        <v>1197</v>
      </c>
      <c r="D578">
        <v>9700</v>
      </c>
      <c r="E578">
        <v>6298</v>
      </c>
      <c r="F578" s="4">
        <f t="shared" si="25"/>
        <v>64.927835051546396</v>
      </c>
      <c r="G578" s="3" t="s">
        <v>14</v>
      </c>
      <c r="H578">
        <v>64</v>
      </c>
      <c r="I578" s="5">
        <f t="shared" si="2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26"/>
        <v>43040.208333333328</v>
      </c>
      <c r="O578" s="10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1" t="s">
        <v>1199</v>
      </c>
      <c r="D579">
        <v>8200</v>
      </c>
      <c r="E579">
        <v>1546</v>
      </c>
      <c r="F579" s="4">
        <f t="shared" ref="F579:F642" si="28">100*(E579/D579)</f>
        <v>18.853658536585368</v>
      </c>
      <c r="G579" s="3" t="s">
        <v>74</v>
      </c>
      <c r="H579">
        <v>37</v>
      </c>
      <c r="I579" s="5">
        <f t="shared" si="2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O642" si="29">(((L579/60)/60)/24)+DATE(1970,1,1)</f>
        <v>40613.25</v>
      </c>
      <c r="O579" s="10">
        <f t="shared" si="2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1" t="s">
        <v>1201</v>
      </c>
      <c r="D580">
        <v>96500</v>
      </c>
      <c r="E580">
        <v>16168</v>
      </c>
      <c r="F580" s="4">
        <f t="shared" si="28"/>
        <v>16.754404145077721</v>
      </c>
      <c r="G580" s="3" t="s">
        <v>14</v>
      </c>
      <c r="H580">
        <v>245</v>
      </c>
      <c r="I580" s="5">
        <f t="shared" ref="I580:I643" si="30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29"/>
        <v>40878.25</v>
      </c>
      <c r="O580" s="10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1" t="s">
        <v>1203</v>
      </c>
      <c r="D581">
        <v>6200</v>
      </c>
      <c r="E581">
        <v>6269</v>
      </c>
      <c r="F581" s="4">
        <f t="shared" si="28"/>
        <v>101.11290322580646</v>
      </c>
      <c r="G581" s="3" t="s">
        <v>20</v>
      </c>
      <c r="H581">
        <v>87</v>
      </c>
      <c r="I581" s="5">
        <f t="shared" si="30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29"/>
        <v>40762.208333333336</v>
      </c>
      <c r="O581" s="10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1" t="s">
        <v>1204</v>
      </c>
      <c r="D582">
        <v>43800</v>
      </c>
      <c r="E582">
        <v>149578</v>
      </c>
      <c r="F582" s="4">
        <f t="shared" si="28"/>
        <v>341.5022831050228</v>
      </c>
      <c r="G582" s="3" t="s">
        <v>20</v>
      </c>
      <c r="H582">
        <v>3116</v>
      </c>
      <c r="I582" s="5">
        <f t="shared" si="3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29"/>
        <v>41696.25</v>
      </c>
      <c r="O582" s="10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1" t="s">
        <v>1206</v>
      </c>
      <c r="D583">
        <v>6000</v>
      </c>
      <c r="E583">
        <v>3841</v>
      </c>
      <c r="F583" s="4">
        <f t="shared" si="28"/>
        <v>64.016666666666666</v>
      </c>
      <c r="G583" s="3" t="s">
        <v>14</v>
      </c>
      <c r="H583">
        <v>71</v>
      </c>
      <c r="I583" s="5">
        <f t="shared" si="3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29"/>
        <v>40662.208333333336</v>
      </c>
      <c r="O583" s="10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1" t="s">
        <v>1208</v>
      </c>
      <c r="D584">
        <v>8700</v>
      </c>
      <c r="E584">
        <v>4531</v>
      </c>
      <c r="F584" s="4">
        <f t="shared" si="28"/>
        <v>52.080459770114942</v>
      </c>
      <c r="G584" s="3" t="s">
        <v>14</v>
      </c>
      <c r="H584">
        <v>42</v>
      </c>
      <c r="I584" s="5">
        <f t="shared" si="3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29"/>
        <v>42165.208333333328</v>
      </c>
      <c r="O584" s="10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17" x14ac:dyDescent="0.2">
      <c r="A585">
        <v>583</v>
      </c>
      <c r="B585" t="s">
        <v>1209</v>
      </c>
      <c r="C585" s="1" t="s">
        <v>1210</v>
      </c>
      <c r="D585">
        <v>18900</v>
      </c>
      <c r="E585">
        <v>60934</v>
      </c>
      <c r="F585" s="4">
        <f t="shared" si="28"/>
        <v>322.40211640211641</v>
      </c>
      <c r="G585" s="3" t="s">
        <v>20</v>
      </c>
      <c r="H585">
        <v>909</v>
      </c>
      <c r="I585" s="5">
        <f t="shared" si="3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29"/>
        <v>40959.25</v>
      </c>
      <c r="O585" s="10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7" x14ac:dyDescent="0.2">
      <c r="A586">
        <v>584</v>
      </c>
      <c r="B586" t="s">
        <v>45</v>
      </c>
      <c r="C586" s="1" t="s">
        <v>1211</v>
      </c>
      <c r="D586">
        <v>86400</v>
      </c>
      <c r="E586">
        <v>103255</v>
      </c>
      <c r="F586" s="4">
        <f t="shared" si="28"/>
        <v>119.50810185185186</v>
      </c>
      <c r="G586" s="3" t="s">
        <v>20</v>
      </c>
      <c r="H586">
        <v>1613</v>
      </c>
      <c r="I586" s="5">
        <f t="shared" si="3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29"/>
        <v>41024.208333333336</v>
      </c>
      <c r="O586" s="10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1" t="s">
        <v>1213</v>
      </c>
      <c r="D587">
        <v>8900</v>
      </c>
      <c r="E587">
        <v>13065</v>
      </c>
      <c r="F587" s="4">
        <f t="shared" si="28"/>
        <v>146.79775280898878</v>
      </c>
      <c r="G587" s="3" t="s">
        <v>20</v>
      </c>
      <c r="H587">
        <v>136</v>
      </c>
      <c r="I587" s="5">
        <f t="shared" si="3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29"/>
        <v>40255.208333333336</v>
      </c>
      <c r="O587" s="10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1" t="s">
        <v>1215</v>
      </c>
      <c r="D588">
        <v>700</v>
      </c>
      <c r="E588">
        <v>6654</v>
      </c>
      <c r="F588" s="4">
        <f t="shared" si="28"/>
        <v>950.57142857142856</v>
      </c>
      <c r="G588" s="3" t="s">
        <v>20</v>
      </c>
      <c r="H588">
        <v>130</v>
      </c>
      <c r="I588" s="5">
        <f t="shared" si="3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29"/>
        <v>40499.25</v>
      </c>
      <c r="O588" s="10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1" t="s">
        <v>1217</v>
      </c>
      <c r="D589">
        <v>9400</v>
      </c>
      <c r="E589">
        <v>6852</v>
      </c>
      <c r="F589" s="4">
        <f t="shared" si="28"/>
        <v>72.893617021276597</v>
      </c>
      <c r="G589" s="3" t="s">
        <v>14</v>
      </c>
      <c r="H589">
        <v>156</v>
      </c>
      <c r="I589" s="5">
        <f t="shared" si="3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29"/>
        <v>43484.25</v>
      </c>
      <c r="O589" s="10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1" t="s">
        <v>1219</v>
      </c>
      <c r="D590">
        <v>157600</v>
      </c>
      <c r="E590">
        <v>124517</v>
      </c>
      <c r="F590" s="4">
        <f t="shared" si="28"/>
        <v>79.008248730964468</v>
      </c>
      <c r="G590" s="3" t="s">
        <v>14</v>
      </c>
      <c r="H590">
        <v>1368</v>
      </c>
      <c r="I590" s="5">
        <f t="shared" si="3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29"/>
        <v>40262.208333333336</v>
      </c>
      <c r="O590" s="10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1" t="s">
        <v>1221</v>
      </c>
      <c r="D591">
        <v>7900</v>
      </c>
      <c r="E591">
        <v>5113</v>
      </c>
      <c r="F591" s="4">
        <f t="shared" si="28"/>
        <v>64.721518987341781</v>
      </c>
      <c r="G591" s="3" t="s">
        <v>14</v>
      </c>
      <c r="H591">
        <v>102</v>
      </c>
      <c r="I591" s="5">
        <f t="shared" si="3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29"/>
        <v>42190.208333333328</v>
      </c>
      <c r="O591" s="10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17" x14ac:dyDescent="0.2">
      <c r="A592">
        <v>590</v>
      </c>
      <c r="B592" t="s">
        <v>1222</v>
      </c>
      <c r="C592" s="1" t="s">
        <v>1223</v>
      </c>
      <c r="D592">
        <v>7100</v>
      </c>
      <c r="E592">
        <v>5824</v>
      </c>
      <c r="F592" s="4">
        <f t="shared" si="28"/>
        <v>82.028169014084511</v>
      </c>
      <c r="G592" s="3" t="s">
        <v>14</v>
      </c>
      <c r="H592">
        <v>86</v>
      </c>
      <c r="I592" s="5">
        <f t="shared" si="3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29"/>
        <v>41994.25</v>
      </c>
      <c r="O592" s="10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1" t="s">
        <v>1225</v>
      </c>
      <c r="D593">
        <v>600</v>
      </c>
      <c r="E593">
        <v>6226</v>
      </c>
      <c r="F593" s="4">
        <f t="shared" si="28"/>
        <v>1037.6666666666667</v>
      </c>
      <c r="G593" s="3" t="s">
        <v>20</v>
      </c>
      <c r="H593">
        <v>102</v>
      </c>
      <c r="I593" s="5">
        <f t="shared" si="3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29"/>
        <v>40373.208333333336</v>
      </c>
      <c r="O593" s="10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17" x14ac:dyDescent="0.2">
      <c r="A594">
        <v>592</v>
      </c>
      <c r="B594" t="s">
        <v>1226</v>
      </c>
      <c r="C594" s="1" t="s">
        <v>1227</v>
      </c>
      <c r="D594">
        <v>156800</v>
      </c>
      <c r="E594">
        <v>20243</v>
      </c>
      <c r="F594" s="4">
        <f t="shared" si="28"/>
        <v>12.910076530612244</v>
      </c>
      <c r="G594" s="3" t="s">
        <v>14</v>
      </c>
      <c r="H594">
        <v>253</v>
      </c>
      <c r="I594" s="5">
        <f t="shared" si="3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29"/>
        <v>41789.208333333336</v>
      </c>
      <c r="O594" s="10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1" t="s">
        <v>1229</v>
      </c>
      <c r="D595">
        <v>121600</v>
      </c>
      <c r="E595">
        <v>188288</v>
      </c>
      <c r="F595" s="4">
        <f t="shared" si="28"/>
        <v>154.84210526315789</v>
      </c>
      <c r="G595" s="3" t="s">
        <v>20</v>
      </c>
      <c r="H595">
        <v>4006</v>
      </c>
      <c r="I595" s="5">
        <f t="shared" si="3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29"/>
        <v>41724.208333333336</v>
      </c>
      <c r="O595" s="10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17" x14ac:dyDescent="0.2">
      <c r="A596">
        <v>594</v>
      </c>
      <c r="B596" t="s">
        <v>1230</v>
      </c>
      <c r="C596" s="1" t="s">
        <v>1231</v>
      </c>
      <c r="D596">
        <v>157300</v>
      </c>
      <c r="E596">
        <v>11167</v>
      </c>
      <c r="F596" s="4">
        <f t="shared" si="28"/>
        <v>7.0991735537190088</v>
      </c>
      <c r="G596" s="3" t="s">
        <v>14</v>
      </c>
      <c r="H596">
        <v>157</v>
      </c>
      <c r="I596" s="5">
        <f t="shared" si="3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29"/>
        <v>42548.208333333328</v>
      </c>
      <c r="O596" s="10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17" x14ac:dyDescent="0.2">
      <c r="A597">
        <v>595</v>
      </c>
      <c r="B597" t="s">
        <v>1232</v>
      </c>
      <c r="C597" s="1" t="s">
        <v>1233</v>
      </c>
      <c r="D597">
        <v>70300</v>
      </c>
      <c r="E597">
        <v>146595</v>
      </c>
      <c r="F597" s="4">
        <f t="shared" si="28"/>
        <v>208.52773826458036</v>
      </c>
      <c r="G597" s="3" t="s">
        <v>20</v>
      </c>
      <c r="H597">
        <v>1629</v>
      </c>
      <c r="I597" s="5">
        <f t="shared" si="3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29"/>
        <v>40253.208333333336</v>
      </c>
      <c r="O597" s="10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1" t="s">
        <v>1235</v>
      </c>
      <c r="D598">
        <v>7900</v>
      </c>
      <c r="E598">
        <v>7875</v>
      </c>
      <c r="F598" s="4">
        <f t="shared" si="28"/>
        <v>99.683544303797461</v>
      </c>
      <c r="G598" s="3" t="s">
        <v>14</v>
      </c>
      <c r="H598">
        <v>183</v>
      </c>
      <c r="I598" s="5">
        <f t="shared" si="3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29"/>
        <v>42434.25</v>
      </c>
      <c r="O598" s="10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1" t="s">
        <v>1237</v>
      </c>
      <c r="D599">
        <v>73800</v>
      </c>
      <c r="E599">
        <v>148779</v>
      </c>
      <c r="F599" s="4">
        <f t="shared" si="28"/>
        <v>201.59756097560978</v>
      </c>
      <c r="G599" s="3" t="s">
        <v>20</v>
      </c>
      <c r="H599">
        <v>2188</v>
      </c>
      <c r="I599" s="5">
        <f t="shared" si="3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29"/>
        <v>43786.25</v>
      </c>
      <c r="O599" s="10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1" t="s">
        <v>1239</v>
      </c>
      <c r="D600">
        <v>108500</v>
      </c>
      <c r="E600">
        <v>175868</v>
      </c>
      <c r="F600" s="4">
        <f t="shared" si="28"/>
        <v>162.09032258064516</v>
      </c>
      <c r="G600" s="3" t="s">
        <v>20</v>
      </c>
      <c r="H600">
        <v>2409</v>
      </c>
      <c r="I600" s="5">
        <f t="shared" si="3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29"/>
        <v>40344.208333333336</v>
      </c>
      <c r="O600" s="10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17" x14ac:dyDescent="0.2">
      <c r="A601">
        <v>599</v>
      </c>
      <c r="B601" t="s">
        <v>1240</v>
      </c>
      <c r="C601" s="1" t="s">
        <v>1241</v>
      </c>
      <c r="D601">
        <v>140300</v>
      </c>
      <c r="E601">
        <v>5112</v>
      </c>
      <c r="F601" s="4">
        <f t="shared" si="28"/>
        <v>3.6436208125445471</v>
      </c>
      <c r="G601" s="3" t="s">
        <v>14</v>
      </c>
      <c r="H601">
        <v>82</v>
      </c>
      <c r="I601" s="5">
        <f t="shared" si="3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29"/>
        <v>42047.25</v>
      </c>
      <c r="O601" s="10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1" t="s">
        <v>1243</v>
      </c>
      <c r="D602">
        <v>100</v>
      </c>
      <c r="E602">
        <v>5</v>
      </c>
      <c r="F602" s="4">
        <f t="shared" si="28"/>
        <v>5</v>
      </c>
      <c r="G602" s="3" t="s">
        <v>14</v>
      </c>
      <c r="H602">
        <v>1</v>
      </c>
      <c r="I602" s="5">
        <f t="shared" si="30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29"/>
        <v>41485.208333333336</v>
      </c>
      <c r="O602" s="10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1" t="s">
        <v>1245</v>
      </c>
      <c r="D603">
        <v>6300</v>
      </c>
      <c r="E603">
        <v>13018</v>
      </c>
      <c r="F603" s="4">
        <f t="shared" si="28"/>
        <v>206.63492063492063</v>
      </c>
      <c r="G603" s="3" t="s">
        <v>20</v>
      </c>
      <c r="H603">
        <v>194</v>
      </c>
      <c r="I603" s="5">
        <f t="shared" si="3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29"/>
        <v>41789.208333333336</v>
      </c>
      <c r="O603" s="10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7" x14ac:dyDescent="0.2">
      <c r="A604">
        <v>602</v>
      </c>
      <c r="B604" t="s">
        <v>1246</v>
      </c>
      <c r="C604" s="1" t="s">
        <v>1247</v>
      </c>
      <c r="D604">
        <v>71100</v>
      </c>
      <c r="E604">
        <v>91176</v>
      </c>
      <c r="F604" s="4">
        <f t="shared" si="28"/>
        <v>128.23628691983123</v>
      </c>
      <c r="G604" s="3" t="s">
        <v>20</v>
      </c>
      <c r="H604">
        <v>1140</v>
      </c>
      <c r="I604" s="5">
        <f t="shared" si="3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29"/>
        <v>42160.208333333328</v>
      </c>
      <c r="O604" s="10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1" t="s">
        <v>1249</v>
      </c>
      <c r="D605">
        <v>5300</v>
      </c>
      <c r="E605">
        <v>6342</v>
      </c>
      <c r="F605" s="4">
        <f t="shared" si="28"/>
        <v>119.66037735849055</v>
      </c>
      <c r="G605" s="3" t="s">
        <v>20</v>
      </c>
      <c r="H605">
        <v>102</v>
      </c>
      <c r="I605" s="5">
        <f t="shared" si="3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29"/>
        <v>43573.208333333328</v>
      </c>
      <c r="O605" s="10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1" t="s">
        <v>1251</v>
      </c>
      <c r="D606">
        <v>88700</v>
      </c>
      <c r="E606">
        <v>151438</v>
      </c>
      <c r="F606" s="4">
        <f t="shared" si="28"/>
        <v>170.73055242390078</v>
      </c>
      <c r="G606" s="3" t="s">
        <v>20</v>
      </c>
      <c r="H606">
        <v>2857</v>
      </c>
      <c r="I606" s="5">
        <f t="shared" si="3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29"/>
        <v>40565.25</v>
      </c>
      <c r="O606" s="10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1" t="s">
        <v>1253</v>
      </c>
      <c r="D607">
        <v>3300</v>
      </c>
      <c r="E607">
        <v>6178</v>
      </c>
      <c r="F607" s="4">
        <f t="shared" si="28"/>
        <v>187.21212121212122</v>
      </c>
      <c r="G607" s="3" t="s">
        <v>20</v>
      </c>
      <c r="H607">
        <v>107</v>
      </c>
      <c r="I607" s="5">
        <f t="shared" si="3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29"/>
        <v>42280.208333333328</v>
      </c>
      <c r="O607" s="10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1" t="s">
        <v>1255</v>
      </c>
      <c r="D608">
        <v>3400</v>
      </c>
      <c r="E608">
        <v>6405</v>
      </c>
      <c r="F608" s="4">
        <f t="shared" si="28"/>
        <v>188.38235294117646</v>
      </c>
      <c r="G608" s="3" t="s">
        <v>20</v>
      </c>
      <c r="H608">
        <v>160</v>
      </c>
      <c r="I608" s="5">
        <f t="shared" si="3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29"/>
        <v>42436.25</v>
      </c>
      <c r="O608" s="10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1" t="s">
        <v>1257</v>
      </c>
      <c r="D609">
        <v>137600</v>
      </c>
      <c r="E609">
        <v>180667</v>
      </c>
      <c r="F609" s="4">
        <f t="shared" si="28"/>
        <v>131.29869186046511</v>
      </c>
      <c r="G609" s="3" t="s">
        <v>20</v>
      </c>
      <c r="H609">
        <v>2230</v>
      </c>
      <c r="I609" s="5">
        <f t="shared" si="3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29"/>
        <v>41721.208333333336</v>
      </c>
      <c r="O609" s="10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1" t="s">
        <v>1259</v>
      </c>
      <c r="D610">
        <v>3900</v>
      </c>
      <c r="E610">
        <v>11075</v>
      </c>
      <c r="F610" s="4">
        <f t="shared" si="28"/>
        <v>283.97435897435901</v>
      </c>
      <c r="G610" s="3" t="s">
        <v>20</v>
      </c>
      <c r="H610">
        <v>316</v>
      </c>
      <c r="I610" s="5">
        <f t="shared" si="3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29"/>
        <v>43530.25</v>
      </c>
      <c r="O610" s="10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1" t="s">
        <v>1261</v>
      </c>
      <c r="D611">
        <v>10000</v>
      </c>
      <c r="E611">
        <v>12042</v>
      </c>
      <c r="F611" s="4">
        <f t="shared" si="28"/>
        <v>120.41999999999999</v>
      </c>
      <c r="G611" s="3" t="s">
        <v>20</v>
      </c>
      <c r="H611">
        <v>117</v>
      </c>
      <c r="I611" s="5">
        <f t="shared" si="3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29"/>
        <v>43481.25</v>
      </c>
      <c r="O611" s="10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17" x14ac:dyDescent="0.2">
      <c r="A612">
        <v>610</v>
      </c>
      <c r="B612" t="s">
        <v>1262</v>
      </c>
      <c r="C612" s="1" t="s">
        <v>1263</v>
      </c>
      <c r="D612">
        <v>42800</v>
      </c>
      <c r="E612">
        <v>179356</v>
      </c>
      <c r="F612" s="4">
        <f t="shared" si="28"/>
        <v>419.0560747663551</v>
      </c>
      <c r="G612" s="3" t="s">
        <v>20</v>
      </c>
      <c r="H612">
        <v>6406</v>
      </c>
      <c r="I612" s="5">
        <f t="shared" si="3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29"/>
        <v>41259.25</v>
      </c>
      <c r="O612" s="10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1" t="s">
        <v>1265</v>
      </c>
      <c r="D613">
        <v>8200</v>
      </c>
      <c r="E613">
        <v>1136</v>
      </c>
      <c r="F613" s="4">
        <f t="shared" si="28"/>
        <v>13.853658536585368</v>
      </c>
      <c r="G613" s="3" t="s">
        <v>74</v>
      </c>
      <c r="H613">
        <v>15</v>
      </c>
      <c r="I613" s="5">
        <f t="shared" si="3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29"/>
        <v>41480.208333333336</v>
      </c>
      <c r="O613" s="10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1" t="s">
        <v>1267</v>
      </c>
      <c r="D614">
        <v>6200</v>
      </c>
      <c r="E614">
        <v>8645</v>
      </c>
      <c r="F614" s="4">
        <f t="shared" si="28"/>
        <v>139.43548387096774</v>
      </c>
      <c r="G614" s="3" t="s">
        <v>20</v>
      </c>
      <c r="H614">
        <v>192</v>
      </c>
      <c r="I614" s="5">
        <f t="shared" si="3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29"/>
        <v>40474.208333333336</v>
      </c>
      <c r="O614" s="10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7" x14ac:dyDescent="0.2">
      <c r="A615">
        <v>613</v>
      </c>
      <c r="B615" t="s">
        <v>1268</v>
      </c>
      <c r="C615" s="1" t="s">
        <v>1269</v>
      </c>
      <c r="D615">
        <v>1100</v>
      </c>
      <c r="E615">
        <v>1914</v>
      </c>
      <c r="F615" s="4">
        <f t="shared" si="28"/>
        <v>174</v>
      </c>
      <c r="G615" s="3" t="s">
        <v>20</v>
      </c>
      <c r="H615">
        <v>26</v>
      </c>
      <c r="I615" s="5">
        <f t="shared" si="3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29"/>
        <v>42973.208333333328</v>
      </c>
      <c r="O615" s="10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17" x14ac:dyDescent="0.2">
      <c r="A616">
        <v>614</v>
      </c>
      <c r="B616" t="s">
        <v>1270</v>
      </c>
      <c r="C616" s="1" t="s">
        <v>1271</v>
      </c>
      <c r="D616">
        <v>26500</v>
      </c>
      <c r="E616">
        <v>41205</v>
      </c>
      <c r="F616" s="4">
        <f t="shared" si="28"/>
        <v>155.49056603773585</v>
      </c>
      <c r="G616" s="3" t="s">
        <v>20</v>
      </c>
      <c r="H616">
        <v>723</v>
      </c>
      <c r="I616" s="5">
        <f t="shared" si="3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29"/>
        <v>42746.25</v>
      </c>
      <c r="O616" s="10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1" t="s">
        <v>1273</v>
      </c>
      <c r="D617">
        <v>8500</v>
      </c>
      <c r="E617">
        <v>14488</v>
      </c>
      <c r="F617" s="4">
        <f t="shared" si="28"/>
        <v>170.44705882352943</v>
      </c>
      <c r="G617" s="3" t="s">
        <v>20</v>
      </c>
      <c r="H617">
        <v>170</v>
      </c>
      <c r="I617" s="5">
        <f t="shared" si="3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29"/>
        <v>42489.208333333328</v>
      </c>
      <c r="O617" s="10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1" t="s">
        <v>1275</v>
      </c>
      <c r="D618">
        <v>6400</v>
      </c>
      <c r="E618">
        <v>12129</v>
      </c>
      <c r="F618" s="4">
        <f t="shared" si="28"/>
        <v>189.515625</v>
      </c>
      <c r="G618" s="3" t="s">
        <v>20</v>
      </c>
      <c r="H618">
        <v>238</v>
      </c>
      <c r="I618" s="5">
        <f t="shared" si="3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29"/>
        <v>41537.208333333336</v>
      </c>
      <c r="O618" s="10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1" t="s">
        <v>1277</v>
      </c>
      <c r="D619">
        <v>1400</v>
      </c>
      <c r="E619">
        <v>3496</v>
      </c>
      <c r="F619" s="4">
        <f t="shared" si="28"/>
        <v>249.71428571428572</v>
      </c>
      <c r="G619" s="3" t="s">
        <v>20</v>
      </c>
      <c r="H619">
        <v>55</v>
      </c>
      <c r="I619" s="5">
        <f t="shared" si="3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29"/>
        <v>41794.208333333336</v>
      </c>
      <c r="O619" s="10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1" t="s">
        <v>1279</v>
      </c>
      <c r="D620">
        <v>198600</v>
      </c>
      <c r="E620">
        <v>97037</v>
      </c>
      <c r="F620" s="4">
        <f t="shared" si="28"/>
        <v>48.860523665659613</v>
      </c>
      <c r="G620" s="3" t="s">
        <v>14</v>
      </c>
      <c r="H620">
        <v>1198</v>
      </c>
      <c r="I620" s="5">
        <f t="shared" si="3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29"/>
        <v>41396.208333333336</v>
      </c>
      <c r="O620" s="10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1" t="s">
        <v>1281</v>
      </c>
      <c r="D621">
        <v>195900</v>
      </c>
      <c r="E621">
        <v>55757</v>
      </c>
      <c r="F621" s="4">
        <f t="shared" si="28"/>
        <v>28.461970393057683</v>
      </c>
      <c r="G621" s="3" t="s">
        <v>14</v>
      </c>
      <c r="H621">
        <v>648</v>
      </c>
      <c r="I621" s="5">
        <f t="shared" si="3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29"/>
        <v>40669.208333333336</v>
      </c>
      <c r="O621" s="10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1" t="s">
        <v>1283</v>
      </c>
      <c r="D622">
        <v>4300</v>
      </c>
      <c r="E622">
        <v>11525</v>
      </c>
      <c r="F622" s="4">
        <f t="shared" si="28"/>
        <v>268.02325581395348</v>
      </c>
      <c r="G622" s="3" t="s">
        <v>20</v>
      </c>
      <c r="H622">
        <v>128</v>
      </c>
      <c r="I622" s="5">
        <f t="shared" si="3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29"/>
        <v>42559.208333333328</v>
      </c>
      <c r="O622" s="10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1" t="s">
        <v>1285</v>
      </c>
      <c r="D623">
        <v>25600</v>
      </c>
      <c r="E623">
        <v>158669</v>
      </c>
      <c r="F623" s="4">
        <f t="shared" si="28"/>
        <v>619.80078125</v>
      </c>
      <c r="G623" s="3" t="s">
        <v>20</v>
      </c>
      <c r="H623">
        <v>2144</v>
      </c>
      <c r="I623" s="5">
        <f t="shared" si="3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29"/>
        <v>42626.208333333328</v>
      </c>
      <c r="O623" s="10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1" t="s">
        <v>1287</v>
      </c>
      <c r="D624">
        <v>189000</v>
      </c>
      <c r="E624">
        <v>5916</v>
      </c>
      <c r="F624" s="4">
        <f t="shared" si="28"/>
        <v>3.1301587301587301</v>
      </c>
      <c r="G624" s="3" t="s">
        <v>14</v>
      </c>
      <c r="H624">
        <v>64</v>
      </c>
      <c r="I624" s="5">
        <f t="shared" si="3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29"/>
        <v>43205.208333333328</v>
      </c>
      <c r="O624" s="10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1" t="s">
        <v>1289</v>
      </c>
      <c r="D625">
        <v>94300</v>
      </c>
      <c r="E625">
        <v>150806</v>
      </c>
      <c r="F625" s="4">
        <f t="shared" si="28"/>
        <v>159.92152704135739</v>
      </c>
      <c r="G625" s="3" t="s">
        <v>20</v>
      </c>
      <c r="H625">
        <v>2693</v>
      </c>
      <c r="I625" s="5">
        <f t="shared" si="3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29"/>
        <v>42201.208333333328</v>
      </c>
      <c r="O625" s="10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1" t="s">
        <v>1291</v>
      </c>
      <c r="D626">
        <v>5100</v>
      </c>
      <c r="E626">
        <v>14249</v>
      </c>
      <c r="F626" s="4">
        <f t="shared" si="28"/>
        <v>279.39215686274508</v>
      </c>
      <c r="G626" s="3" t="s">
        <v>20</v>
      </c>
      <c r="H626">
        <v>432</v>
      </c>
      <c r="I626" s="5">
        <f t="shared" si="3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29"/>
        <v>42029.25</v>
      </c>
      <c r="O626" s="10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17" x14ac:dyDescent="0.2">
      <c r="A627">
        <v>625</v>
      </c>
      <c r="B627" t="s">
        <v>1292</v>
      </c>
      <c r="C627" s="1" t="s">
        <v>1293</v>
      </c>
      <c r="D627">
        <v>7500</v>
      </c>
      <c r="E627">
        <v>5803</v>
      </c>
      <c r="F627" s="4">
        <f t="shared" si="28"/>
        <v>77.373333333333335</v>
      </c>
      <c r="G627" s="3" t="s">
        <v>14</v>
      </c>
      <c r="H627">
        <v>62</v>
      </c>
      <c r="I627" s="5">
        <f t="shared" si="3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29"/>
        <v>43857.25</v>
      </c>
      <c r="O627" s="10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17" x14ac:dyDescent="0.2">
      <c r="A628">
        <v>626</v>
      </c>
      <c r="B628" t="s">
        <v>1294</v>
      </c>
      <c r="C628" s="1" t="s">
        <v>1295</v>
      </c>
      <c r="D628">
        <v>6400</v>
      </c>
      <c r="E628">
        <v>13205</v>
      </c>
      <c r="F628" s="4">
        <f t="shared" si="28"/>
        <v>206.32812500000003</v>
      </c>
      <c r="G628" s="3" t="s">
        <v>20</v>
      </c>
      <c r="H628">
        <v>189</v>
      </c>
      <c r="I628" s="5">
        <f t="shared" si="3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29"/>
        <v>40449.208333333336</v>
      </c>
      <c r="O628" s="10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1" t="s">
        <v>1297</v>
      </c>
      <c r="D629">
        <v>1600</v>
      </c>
      <c r="E629">
        <v>11108</v>
      </c>
      <c r="F629" s="4">
        <f t="shared" si="28"/>
        <v>694.25</v>
      </c>
      <c r="G629" s="3" t="s">
        <v>20</v>
      </c>
      <c r="H629">
        <v>154</v>
      </c>
      <c r="I629" s="5">
        <f t="shared" si="3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29"/>
        <v>40345.208333333336</v>
      </c>
      <c r="O629" s="10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1" t="s">
        <v>1299</v>
      </c>
      <c r="D630">
        <v>1900</v>
      </c>
      <c r="E630">
        <v>2884</v>
      </c>
      <c r="F630" s="4">
        <f t="shared" si="28"/>
        <v>151.78947368421052</v>
      </c>
      <c r="G630" s="3" t="s">
        <v>20</v>
      </c>
      <c r="H630">
        <v>96</v>
      </c>
      <c r="I630" s="5">
        <f t="shared" si="3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29"/>
        <v>40455.208333333336</v>
      </c>
      <c r="O630" s="10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1" t="s">
        <v>1301</v>
      </c>
      <c r="D631">
        <v>85900</v>
      </c>
      <c r="E631">
        <v>55476</v>
      </c>
      <c r="F631" s="4">
        <f t="shared" si="28"/>
        <v>64.58207217694995</v>
      </c>
      <c r="G631" s="3" t="s">
        <v>14</v>
      </c>
      <c r="H631">
        <v>750</v>
      </c>
      <c r="I631" s="5">
        <f t="shared" si="3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29"/>
        <v>42557.208333333328</v>
      </c>
      <c r="O631" s="10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1" t="s">
        <v>1303</v>
      </c>
      <c r="D632">
        <v>9500</v>
      </c>
      <c r="E632">
        <v>5973</v>
      </c>
      <c r="F632" s="4">
        <f t="shared" si="28"/>
        <v>62.873684210526314</v>
      </c>
      <c r="G632" s="3" t="s">
        <v>74</v>
      </c>
      <c r="H632">
        <v>87</v>
      </c>
      <c r="I632" s="5">
        <f t="shared" si="3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29"/>
        <v>43586.208333333328</v>
      </c>
      <c r="O632" s="10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1" t="s">
        <v>1305</v>
      </c>
      <c r="D633">
        <v>59200</v>
      </c>
      <c r="E633">
        <v>183756</v>
      </c>
      <c r="F633" s="4">
        <f t="shared" si="28"/>
        <v>310.39864864864865</v>
      </c>
      <c r="G633" s="3" t="s">
        <v>20</v>
      </c>
      <c r="H633">
        <v>3063</v>
      </c>
      <c r="I633" s="5">
        <f t="shared" si="3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29"/>
        <v>43550.208333333328</v>
      </c>
      <c r="O633" s="10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1" t="s">
        <v>1307</v>
      </c>
      <c r="D634">
        <v>72100</v>
      </c>
      <c r="E634">
        <v>30902</v>
      </c>
      <c r="F634" s="4">
        <f t="shared" si="28"/>
        <v>42.859916782246884</v>
      </c>
      <c r="G634" s="3" t="s">
        <v>47</v>
      </c>
      <c r="H634">
        <v>278</v>
      </c>
      <c r="I634" s="5">
        <f t="shared" si="3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29"/>
        <v>41945.208333333336</v>
      </c>
      <c r="O634" s="10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7" x14ac:dyDescent="0.2">
      <c r="A635">
        <v>633</v>
      </c>
      <c r="B635" t="s">
        <v>1308</v>
      </c>
      <c r="C635" s="1" t="s">
        <v>1309</v>
      </c>
      <c r="D635">
        <v>6700</v>
      </c>
      <c r="E635">
        <v>5569</v>
      </c>
      <c r="F635" s="4">
        <f t="shared" si="28"/>
        <v>83.119402985074629</v>
      </c>
      <c r="G635" s="3" t="s">
        <v>14</v>
      </c>
      <c r="H635">
        <v>105</v>
      </c>
      <c r="I635" s="5">
        <f t="shared" si="3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29"/>
        <v>42315.25</v>
      </c>
      <c r="O635" s="10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1" t="s">
        <v>1311</v>
      </c>
      <c r="D636">
        <v>118200</v>
      </c>
      <c r="E636">
        <v>92824</v>
      </c>
      <c r="F636" s="4">
        <f t="shared" si="28"/>
        <v>78.531302876480552</v>
      </c>
      <c r="G636" s="3" t="s">
        <v>74</v>
      </c>
      <c r="H636">
        <v>1658</v>
      </c>
      <c r="I636" s="5">
        <f t="shared" si="3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29"/>
        <v>42819.208333333328</v>
      </c>
      <c r="O636" s="10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1" t="s">
        <v>1313</v>
      </c>
      <c r="D637">
        <v>139000</v>
      </c>
      <c r="E637">
        <v>158590</v>
      </c>
      <c r="F637" s="4">
        <f t="shared" si="28"/>
        <v>114.09352517985612</v>
      </c>
      <c r="G637" s="3" t="s">
        <v>20</v>
      </c>
      <c r="H637">
        <v>2266</v>
      </c>
      <c r="I637" s="5">
        <f t="shared" si="3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29"/>
        <v>41314.25</v>
      </c>
      <c r="O637" s="10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1" t="s">
        <v>1315</v>
      </c>
      <c r="D638">
        <v>197700</v>
      </c>
      <c r="E638">
        <v>127591</v>
      </c>
      <c r="F638" s="4">
        <f t="shared" si="28"/>
        <v>64.537683358624179</v>
      </c>
      <c r="G638" s="3" t="s">
        <v>14</v>
      </c>
      <c r="H638">
        <v>2604</v>
      </c>
      <c r="I638" s="5">
        <f t="shared" si="3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29"/>
        <v>40926.25</v>
      </c>
      <c r="O638" s="10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1" t="s">
        <v>1317</v>
      </c>
      <c r="D639">
        <v>8500</v>
      </c>
      <c r="E639">
        <v>6750</v>
      </c>
      <c r="F639" s="4">
        <f t="shared" si="28"/>
        <v>79.411764705882348</v>
      </c>
      <c r="G639" s="3" t="s">
        <v>14</v>
      </c>
      <c r="H639">
        <v>65</v>
      </c>
      <c r="I639" s="5">
        <f t="shared" si="3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29"/>
        <v>42688.25</v>
      </c>
      <c r="O639" s="10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1" t="s">
        <v>1319</v>
      </c>
      <c r="D640">
        <v>81600</v>
      </c>
      <c r="E640">
        <v>9318</v>
      </c>
      <c r="F640" s="4">
        <f t="shared" si="28"/>
        <v>11.419117647058824</v>
      </c>
      <c r="G640" s="3" t="s">
        <v>14</v>
      </c>
      <c r="H640">
        <v>94</v>
      </c>
      <c r="I640" s="5">
        <f t="shared" si="3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29"/>
        <v>40386.208333333336</v>
      </c>
      <c r="O640" s="10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1" t="s">
        <v>1321</v>
      </c>
      <c r="D641">
        <v>8600</v>
      </c>
      <c r="E641">
        <v>4832</v>
      </c>
      <c r="F641" s="4">
        <f t="shared" si="28"/>
        <v>56.186046511627907</v>
      </c>
      <c r="G641" s="3" t="s">
        <v>47</v>
      </c>
      <c r="H641">
        <v>45</v>
      </c>
      <c r="I641" s="5">
        <f t="shared" si="3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29"/>
        <v>43309.208333333328</v>
      </c>
      <c r="O641" s="10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1" t="s">
        <v>1323</v>
      </c>
      <c r="D642">
        <v>119800</v>
      </c>
      <c r="E642">
        <v>19769</v>
      </c>
      <c r="F642" s="4">
        <f t="shared" si="28"/>
        <v>16.501669449081803</v>
      </c>
      <c r="G642" s="3" t="s">
        <v>14</v>
      </c>
      <c r="H642">
        <v>257</v>
      </c>
      <c r="I642" s="5">
        <f t="shared" si="3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29"/>
        <v>42387.25</v>
      </c>
      <c r="O642" s="10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17" x14ac:dyDescent="0.2">
      <c r="A643">
        <v>641</v>
      </c>
      <c r="B643" t="s">
        <v>1324</v>
      </c>
      <c r="C643" s="1" t="s">
        <v>1325</v>
      </c>
      <c r="D643">
        <v>9400</v>
      </c>
      <c r="E643">
        <v>11277</v>
      </c>
      <c r="F643" s="4">
        <f t="shared" ref="F643:F706" si="31">100*(E643/D643)</f>
        <v>119.96808510638297</v>
      </c>
      <c r="G643" s="3" t="s">
        <v>20</v>
      </c>
      <c r="H643">
        <v>194</v>
      </c>
      <c r="I643" s="5">
        <f t="shared" si="3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O706" si="32">(((L643/60)/60)/24)+DATE(1970,1,1)</f>
        <v>42786.25</v>
      </c>
      <c r="O643" s="10">
        <f t="shared" si="3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1" t="s">
        <v>1327</v>
      </c>
      <c r="D644">
        <v>9200</v>
      </c>
      <c r="E644">
        <v>13382</v>
      </c>
      <c r="F644" s="4">
        <f t="shared" si="31"/>
        <v>145.45652173913044</v>
      </c>
      <c r="G644" s="3" t="s">
        <v>20</v>
      </c>
      <c r="H644">
        <v>129</v>
      </c>
      <c r="I644" s="5">
        <f t="shared" ref="I644:I707" si="3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32"/>
        <v>43451.25</v>
      </c>
      <c r="O644" s="10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1" t="s">
        <v>1329</v>
      </c>
      <c r="D645">
        <v>14900</v>
      </c>
      <c r="E645">
        <v>32986</v>
      </c>
      <c r="F645" s="4">
        <f t="shared" si="31"/>
        <v>221.38255033557047</v>
      </c>
      <c r="G645" s="3" t="s">
        <v>20</v>
      </c>
      <c r="H645">
        <v>375</v>
      </c>
      <c r="I645" s="5">
        <f t="shared" si="3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32"/>
        <v>42795.25</v>
      </c>
      <c r="O645" s="10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1" t="s">
        <v>1331</v>
      </c>
      <c r="D646">
        <v>169400</v>
      </c>
      <c r="E646">
        <v>81984</v>
      </c>
      <c r="F646" s="4">
        <f t="shared" si="31"/>
        <v>48.396694214876035</v>
      </c>
      <c r="G646" s="3" t="s">
        <v>14</v>
      </c>
      <c r="H646">
        <v>2928</v>
      </c>
      <c r="I646" s="5">
        <f t="shared" si="3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32"/>
        <v>43452.25</v>
      </c>
      <c r="O646" s="10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1" t="s">
        <v>1333</v>
      </c>
      <c r="D647">
        <v>192100</v>
      </c>
      <c r="E647">
        <v>178483</v>
      </c>
      <c r="F647" s="4">
        <f t="shared" si="31"/>
        <v>92.911504424778755</v>
      </c>
      <c r="G647" s="3" t="s">
        <v>14</v>
      </c>
      <c r="H647">
        <v>4697</v>
      </c>
      <c r="I647" s="5">
        <f t="shared" si="3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32"/>
        <v>43369.208333333328</v>
      </c>
      <c r="O647" s="10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1" t="s">
        <v>1335</v>
      </c>
      <c r="D648">
        <v>98700</v>
      </c>
      <c r="E648">
        <v>87448</v>
      </c>
      <c r="F648" s="4">
        <f t="shared" si="31"/>
        <v>88.599797365754824</v>
      </c>
      <c r="G648" s="3" t="s">
        <v>14</v>
      </c>
      <c r="H648">
        <v>2915</v>
      </c>
      <c r="I648" s="5">
        <f t="shared" si="3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32"/>
        <v>41346.208333333336</v>
      </c>
      <c r="O648" s="10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1" t="s">
        <v>1337</v>
      </c>
      <c r="D649">
        <v>4500</v>
      </c>
      <c r="E649">
        <v>1863</v>
      </c>
      <c r="F649" s="4">
        <f t="shared" si="31"/>
        <v>41.4</v>
      </c>
      <c r="G649" s="3" t="s">
        <v>14</v>
      </c>
      <c r="H649">
        <v>18</v>
      </c>
      <c r="I649" s="5">
        <f t="shared" si="3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32"/>
        <v>43199.208333333328</v>
      </c>
      <c r="O649" s="10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1" t="s">
        <v>1339</v>
      </c>
      <c r="D650">
        <v>98600</v>
      </c>
      <c r="E650">
        <v>62174</v>
      </c>
      <c r="F650" s="4">
        <f t="shared" si="31"/>
        <v>63.056795131845846</v>
      </c>
      <c r="G650" s="3" t="s">
        <v>74</v>
      </c>
      <c r="H650">
        <v>723</v>
      </c>
      <c r="I650" s="5">
        <f t="shared" si="3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32"/>
        <v>42922.208333333328</v>
      </c>
      <c r="O650" s="10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1" t="s">
        <v>1341</v>
      </c>
      <c r="D651">
        <v>121700</v>
      </c>
      <c r="E651">
        <v>59003</v>
      </c>
      <c r="F651" s="4">
        <f t="shared" si="31"/>
        <v>48.482333607230892</v>
      </c>
      <c r="G651" s="3" t="s">
        <v>14</v>
      </c>
      <c r="H651">
        <v>602</v>
      </c>
      <c r="I651" s="5">
        <f t="shared" si="3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32"/>
        <v>40471.208333333336</v>
      </c>
      <c r="O651" s="10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1" t="s">
        <v>1343</v>
      </c>
      <c r="D652">
        <v>100</v>
      </c>
      <c r="E652">
        <v>2</v>
      </c>
      <c r="F652" s="4">
        <f t="shared" si="31"/>
        <v>2</v>
      </c>
      <c r="G652" s="3" t="s">
        <v>14</v>
      </c>
      <c r="H652">
        <v>1</v>
      </c>
      <c r="I652" s="5">
        <f t="shared" si="3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32"/>
        <v>41828.208333333336</v>
      </c>
      <c r="O652" s="10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1" t="s">
        <v>1345</v>
      </c>
      <c r="D653">
        <v>196700</v>
      </c>
      <c r="E653">
        <v>174039</v>
      </c>
      <c r="F653" s="4">
        <f t="shared" si="31"/>
        <v>88.47941026944585</v>
      </c>
      <c r="G653" s="3" t="s">
        <v>14</v>
      </c>
      <c r="H653">
        <v>3868</v>
      </c>
      <c r="I653" s="5">
        <f t="shared" si="3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32"/>
        <v>41692.25</v>
      </c>
      <c r="O653" s="10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1" t="s">
        <v>1347</v>
      </c>
      <c r="D654">
        <v>10000</v>
      </c>
      <c r="E654">
        <v>12684</v>
      </c>
      <c r="F654" s="4">
        <f t="shared" si="31"/>
        <v>126.84</v>
      </c>
      <c r="G654" s="3" t="s">
        <v>20</v>
      </c>
      <c r="H654">
        <v>409</v>
      </c>
      <c r="I654" s="5">
        <f t="shared" si="3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32"/>
        <v>42587.208333333328</v>
      </c>
      <c r="O654" s="10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1" t="s">
        <v>1349</v>
      </c>
      <c r="D655">
        <v>600</v>
      </c>
      <c r="E655">
        <v>14033</v>
      </c>
      <c r="F655" s="4">
        <f t="shared" si="31"/>
        <v>2338.833333333333</v>
      </c>
      <c r="G655" s="3" t="s">
        <v>20</v>
      </c>
      <c r="H655">
        <v>234</v>
      </c>
      <c r="I655" s="5">
        <f t="shared" si="3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32"/>
        <v>42468.208333333328</v>
      </c>
      <c r="O655" s="10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1" t="s">
        <v>1351</v>
      </c>
      <c r="D656">
        <v>35000</v>
      </c>
      <c r="E656">
        <v>177936</v>
      </c>
      <c r="F656" s="4">
        <f t="shared" si="31"/>
        <v>508.38857142857148</v>
      </c>
      <c r="G656" s="3" t="s">
        <v>20</v>
      </c>
      <c r="H656">
        <v>3016</v>
      </c>
      <c r="I656" s="5">
        <f t="shared" si="3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32"/>
        <v>42240.208333333328</v>
      </c>
      <c r="O656" s="10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1" t="s">
        <v>1353</v>
      </c>
      <c r="D657">
        <v>6900</v>
      </c>
      <c r="E657">
        <v>13212</v>
      </c>
      <c r="F657" s="4">
        <f t="shared" si="31"/>
        <v>191.47826086956522</v>
      </c>
      <c r="G657" s="3" t="s">
        <v>20</v>
      </c>
      <c r="H657">
        <v>264</v>
      </c>
      <c r="I657" s="5">
        <f t="shared" si="3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32"/>
        <v>42796.25</v>
      </c>
      <c r="O657" s="10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17" x14ac:dyDescent="0.2">
      <c r="A658">
        <v>656</v>
      </c>
      <c r="B658" t="s">
        <v>1354</v>
      </c>
      <c r="C658" s="1" t="s">
        <v>1355</v>
      </c>
      <c r="D658">
        <v>118400</v>
      </c>
      <c r="E658">
        <v>49879</v>
      </c>
      <c r="F658" s="4">
        <f t="shared" si="31"/>
        <v>42.127533783783782</v>
      </c>
      <c r="G658" s="3" t="s">
        <v>14</v>
      </c>
      <c r="H658">
        <v>504</v>
      </c>
      <c r="I658" s="5">
        <f t="shared" si="3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32"/>
        <v>43097.25</v>
      </c>
      <c r="O658" s="10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1" t="s">
        <v>1357</v>
      </c>
      <c r="D659">
        <v>10000</v>
      </c>
      <c r="E659">
        <v>824</v>
      </c>
      <c r="F659" s="4">
        <f t="shared" si="31"/>
        <v>8.24</v>
      </c>
      <c r="G659" s="3" t="s">
        <v>14</v>
      </c>
      <c r="H659">
        <v>14</v>
      </c>
      <c r="I659" s="5">
        <f t="shared" si="3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32"/>
        <v>43096.25</v>
      </c>
      <c r="O659" s="10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1" t="s">
        <v>1359</v>
      </c>
      <c r="D660">
        <v>52600</v>
      </c>
      <c r="E660">
        <v>31594</v>
      </c>
      <c r="F660" s="4">
        <f t="shared" si="31"/>
        <v>60.064638783269963</v>
      </c>
      <c r="G660" s="3" t="s">
        <v>74</v>
      </c>
      <c r="H660">
        <v>390</v>
      </c>
      <c r="I660" s="5">
        <f t="shared" si="3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32"/>
        <v>42246.208333333328</v>
      </c>
      <c r="O660" s="10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1" t="s">
        <v>1361</v>
      </c>
      <c r="D661">
        <v>120700</v>
      </c>
      <c r="E661">
        <v>57010</v>
      </c>
      <c r="F661" s="4">
        <f t="shared" si="31"/>
        <v>47.232808616404313</v>
      </c>
      <c r="G661" s="3" t="s">
        <v>14</v>
      </c>
      <c r="H661">
        <v>750</v>
      </c>
      <c r="I661" s="5">
        <f t="shared" si="3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32"/>
        <v>40570.25</v>
      </c>
      <c r="O661" s="10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1" t="s">
        <v>1363</v>
      </c>
      <c r="D662">
        <v>9100</v>
      </c>
      <c r="E662">
        <v>7438</v>
      </c>
      <c r="F662" s="4">
        <f t="shared" si="31"/>
        <v>81.736263736263737</v>
      </c>
      <c r="G662" s="3" t="s">
        <v>14</v>
      </c>
      <c r="H662">
        <v>77</v>
      </c>
      <c r="I662" s="5">
        <f t="shared" si="3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32"/>
        <v>42237.208333333328</v>
      </c>
      <c r="O662" s="10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1" t="s">
        <v>1365</v>
      </c>
      <c r="D663">
        <v>106800</v>
      </c>
      <c r="E663">
        <v>57872</v>
      </c>
      <c r="F663" s="4">
        <f t="shared" si="31"/>
        <v>54.187265917603</v>
      </c>
      <c r="G663" s="3" t="s">
        <v>14</v>
      </c>
      <c r="H663">
        <v>752</v>
      </c>
      <c r="I663" s="5">
        <f t="shared" si="3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32"/>
        <v>40996.208333333336</v>
      </c>
      <c r="O663" s="10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1" t="s">
        <v>1367</v>
      </c>
      <c r="D664">
        <v>9100</v>
      </c>
      <c r="E664">
        <v>8906</v>
      </c>
      <c r="F664" s="4">
        <f t="shared" si="31"/>
        <v>97.868131868131869</v>
      </c>
      <c r="G664" s="3" t="s">
        <v>14</v>
      </c>
      <c r="H664">
        <v>131</v>
      </c>
      <c r="I664" s="5">
        <f t="shared" si="3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32"/>
        <v>43443.25</v>
      </c>
      <c r="O664" s="10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1" t="s">
        <v>1369</v>
      </c>
      <c r="D665">
        <v>10000</v>
      </c>
      <c r="E665">
        <v>7724</v>
      </c>
      <c r="F665" s="4">
        <f t="shared" si="31"/>
        <v>77.239999999999995</v>
      </c>
      <c r="G665" s="3" t="s">
        <v>14</v>
      </c>
      <c r="H665">
        <v>87</v>
      </c>
      <c r="I665" s="5">
        <f t="shared" si="3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32"/>
        <v>40458.208333333336</v>
      </c>
      <c r="O665" s="10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1" t="s">
        <v>1370</v>
      </c>
      <c r="D666">
        <v>79400</v>
      </c>
      <c r="E666">
        <v>26571</v>
      </c>
      <c r="F666" s="4">
        <f t="shared" si="31"/>
        <v>33.464735516372798</v>
      </c>
      <c r="G666" s="3" t="s">
        <v>14</v>
      </c>
      <c r="H666">
        <v>1063</v>
      </c>
      <c r="I666" s="5">
        <f t="shared" si="3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32"/>
        <v>40959.25</v>
      </c>
      <c r="O666" s="10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1" t="s">
        <v>1372</v>
      </c>
      <c r="D667">
        <v>5100</v>
      </c>
      <c r="E667">
        <v>12219</v>
      </c>
      <c r="F667" s="4">
        <f t="shared" si="31"/>
        <v>239.58823529411765</v>
      </c>
      <c r="G667" s="3" t="s">
        <v>20</v>
      </c>
      <c r="H667">
        <v>272</v>
      </c>
      <c r="I667" s="5">
        <f t="shared" si="3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32"/>
        <v>40733.208333333336</v>
      </c>
      <c r="O667" s="10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1" t="s">
        <v>1374</v>
      </c>
      <c r="D668">
        <v>3100</v>
      </c>
      <c r="E668">
        <v>1985</v>
      </c>
      <c r="F668" s="4">
        <f t="shared" si="31"/>
        <v>64.032258064516128</v>
      </c>
      <c r="G668" s="3" t="s">
        <v>74</v>
      </c>
      <c r="H668">
        <v>25</v>
      </c>
      <c r="I668" s="5">
        <f t="shared" si="3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32"/>
        <v>41516.208333333336</v>
      </c>
      <c r="O668" s="10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17" x14ac:dyDescent="0.2">
      <c r="A669">
        <v>667</v>
      </c>
      <c r="B669" t="s">
        <v>1375</v>
      </c>
      <c r="C669" s="1" t="s">
        <v>1376</v>
      </c>
      <c r="D669">
        <v>6900</v>
      </c>
      <c r="E669">
        <v>12155</v>
      </c>
      <c r="F669" s="4">
        <f t="shared" si="31"/>
        <v>176.15942028985506</v>
      </c>
      <c r="G669" s="3" t="s">
        <v>20</v>
      </c>
      <c r="H669">
        <v>419</v>
      </c>
      <c r="I669" s="5">
        <f t="shared" si="3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32"/>
        <v>41892.208333333336</v>
      </c>
      <c r="O669" s="10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17" x14ac:dyDescent="0.2">
      <c r="A670">
        <v>668</v>
      </c>
      <c r="B670" t="s">
        <v>1377</v>
      </c>
      <c r="C670" s="1" t="s">
        <v>1378</v>
      </c>
      <c r="D670">
        <v>27500</v>
      </c>
      <c r="E670">
        <v>5593</v>
      </c>
      <c r="F670" s="4">
        <f t="shared" si="31"/>
        <v>20.33818181818182</v>
      </c>
      <c r="G670" s="3" t="s">
        <v>14</v>
      </c>
      <c r="H670">
        <v>76</v>
      </c>
      <c r="I670" s="5">
        <f t="shared" si="3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32"/>
        <v>41122.208333333336</v>
      </c>
      <c r="O670" s="10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1" t="s">
        <v>1380</v>
      </c>
      <c r="D671">
        <v>48800</v>
      </c>
      <c r="E671">
        <v>175020</v>
      </c>
      <c r="F671" s="4">
        <f t="shared" si="31"/>
        <v>358.64754098360658</v>
      </c>
      <c r="G671" s="3" t="s">
        <v>20</v>
      </c>
      <c r="H671">
        <v>1621</v>
      </c>
      <c r="I671" s="5">
        <f t="shared" si="3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32"/>
        <v>42912.208333333328</v>
      </c>
      <c r="O671" s="10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17" x14ac:dyDescent="0.2">
      <c r="A672">
        <v>670</v>
      </c>
      <c r="B672" t="s">
        <v>1334</v>
      </c>
      <c r="C672" s="1" t="s">
        <v>1381</v>
      </c>
      <c r="D672">
        <v>16200</v>
      </c>
      <c r="E672">
        <v>75955</v>
      </c>
      <c r="F672" s="4">
        <f t="shared" si="31"/>
        <v>468.85802469135803</v>
      </c>
      <c r="G672" s="3" t="s">
        <v>20</v>
      </c>
      <c r="H672">
        <v>1101</v>
      </c>
      <c r="I672" s="5">
        <f t="shared" si="3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32"/>
        <v>42425.25</v>
      </c>
      <c r="O672" s="10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17" x14ac:dyDescent="0.2">
      <c r="A673">
        <v>671</v>
      </c>
      <c r="B673" t="s">
        <v>1382</v>
      </c>
      <c r="C673" s="1" t="s">
        <v>1383</v>
      </c>
      <c r="D673">
        <v>97600</v>
      </c>
      <c r="E673">
        <v>119127</v>
      </c>
      <c r="F673" s="4">
        <f t="shared" si="31"/>
        <v>122.05635245901641</v>
      </c>
      <c r="G673" s="3" t="s">
        <v>20</v>
      </c>
      <c r="H673">
        <v>1073</v>
      </c>
      <c r="I673" s="5">
        <f t="shared" si="3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32"/>
        <v>40390.208333333336</v>
      </c>
      <c r="O673" s="10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1" t="s">
        <v>1385</v>
      </c>
      <c r="D674">
        <v>197900</v>
      </c>
      <c r="E674">
        <v>110689</v>
      </c>
      <c r="F674" s="4">
        <f t="shared" si="31"/>
        <v>55.931783729156137</v>
      </c>
      <c r="G674" s="3" t="s">
        <v>14</v>
      </c>
      <c r="H674">
        <v>4428</v>
      </c>
      <c r="I674" s="5">
        <f t="shared" si="3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32"/>
        <v>43180.208333333328</v>
      </c>
      <c r="O674" s="10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1" t="s">
        <v>1387</v>
      </c>
      <c r="D675">
        <v>5600</v>
      </c>
      <c r="E675">
        <v>2445</v>
      </c>
      <c r="F675" s="4">
        <f t="shared" si="31"/>
        <v>43.660714285714285</v>
      </c>
      <c r="G675" s="3" t="s">
        <v>14</v>
      </c>
      <c r="H675">
        <v>58</v>
      </c>
      <c r="I675" s="5">
        <f t="shared" si="3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32"/>
        <v>42475.208333333328</v>
      </c>
      <c r="O675" s="10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1" t="s">
        <v>1389</v>
      </c>
      <c r="D676">
        <v>170700</v>
      </c>
      <c r="E676">
        <v>57250</v>
      </c>
      <c r="F676" s="4">
        <f t="shared" si="31"/>
        <v>33.53837141183363</v>
      </c>
      <c r="G676" s="3" t="s">
        <v>74</v>
      </c>
      <c r="H676">
        <v>1218</v>
      </c>
      <c r="I676" s="5">
        <f t="shared" si="3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32"/>
        <v>40774.208333333336</v>
      </c>
      <c r="O676" s="10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1" t="s">
        <v>1391</v>
      </c>
      <c r="D677">
        <v>9700</v>
      </c>
      <c r="E677">
        <v>11929</v>
      </c>
      <c r="F677" s="4">
        <f t="shared" si="31"/>
        <v>122.97938144329896</v>
      </c>
      <c r="G677" s="3" t="s">
        <v>20</v>
      </c>
      <c r="H677">
        <v>331</v>
      </c>
      <c r="I677" s="5">
        <f t="shared" si="3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32"/>
        <v>43719.208333333328</v>
      </c>
      <c r="O677" s="10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1" t="s">
        <v>1393</v>
      </c>
      <c r="D678">
        <v>62300</v>
      </c>
      <c r="E678">
        <v>118214</v>
      </c>
      <c r="F678" s="4">
        <f t="shared" si="31"/>
        <v>189.74959871589084</v>
      </c>
      <c r="G678" s="3" t="s">
        <v>20</v>
      </c>
      <c r="H678">
        <v>1170</v>
      </c>
      <c r="I678" s="5">
        <f t="shared" si="3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32"/>
        <v>41178.208333333336</v>
      </c>
      <c r="O678" s="10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1" t="s">
        <v>1395</v>
      </c>
      <c r="D679">
        <v>5300</v>
      </c>
      <c r="E679">
        <v>4432</v>
      </c>
      <c r="F679" s="4">
        <f t="shared" si="31"/>
        <v>83.622641509433961</v>
      </c>
      <c r="G679" s="3" t="s">
        <v>14</v>
      </c>
      <c r="H679">
        <v>111</v>
      </c>
      <c r="I679" s="5">
        <f t="shared" si="3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32"/>
        <v>42561.208333333328</v>
      </c>
      <c r="O679" s="10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1" t="s">
        <v>1397</v>
      </c>
      <c r="D680">
        <v>99500</v>
      </c>
      <c r="E680">
        <v>17879</v>
      </c>
      <c r="F680" s="4">
        <f t="shared" si="31"/>
        <v>17.968844221105527</v>
      </c>
      <c r="G680" s="3" t="s">
        <v>74</v>
      </c>
      <c r="H680">
        <v>215</v>
      </c>
      <c r="I680" s="5">
        <f t="shared" si="3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32"/>
        <v>43484.25</v>
      </c>
      <c r="O680" s="10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1" t="s">
        <v>1398</v>
      </c>
      <c r="D681">
        <v>1400</v>
      </c>
      <c r="E681">
        <v>14511</v>
      </c>
      <c r="F681" s="4">
        <f t="shared" si="31"/>
        <v>1036.5</v>
      </c>
      <c r="G681" s="3" t="s">
        <v>20</v>
      </c>
      <c r="H681">
        <v>363</v>
      </c>
      <c r="I681" s="5">
        <f t="shared" si="3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32"/>
        <v>43756.208333333328</v>
      </c>
      <c r="O681" s="10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17" x14ac:dyDescent="0.2">
      <c r="A682">
        <v>680</v>
      </c>
      <c r="B682" t="s">
        <v>1399</v>
      </c>
      <c r="C682" s="1" t="s">
        <v>1400</v>
      </c>
      <c r="D682">
        <v>145600</v>
      </c>
      <c r="E682">
        <v>141822</v>
      </c>
      <c r="F682" s="4">
        <f t="shared" si="31"/>
        <v>97.405219780219781</v>
      </c>
      <c r="G682" s="3" t="s">
        <v>14</v>
      </c>
      <c r="H682">
        <v>2955</v>
      </c>
      <c r="I682" s="5">
        <f t="shared" si="3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32"/>
        <v>43813.25</v>
      </c>
      <c r="O682" s="10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17" x14ac:dyDescent="0.2">
      <c r="A683">
        <v>681</v>
      </c>
      <c r="B683" t="s">
        <v>1401</v>
      </c>
      <c r="C683" s="1" t="s">
        <v>1402</v>
      </c>
      <c r="D683">
        <v>184100</v>
      </c>
      <c r="E683">
        <v>159037</v>
      </c>
      <c r="F683" s="4">
        <f t="shared" si="31"/>
        <v>86.386203150461711</v>
      </c>
      <c r="G683" s="3" t="s">
        <v>14</v>
      </c>
      <c r="H683">
        <v>1657</v>
      </c>
      <c r="I683" s="5">
        <f t="shared" si="3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32"/>
        <v>40898.25</v>
      </c>
      <c r="O683" s="10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1" t="s">
        <v>1404</v>
      </c>
      <c r="D684">
        <v>5400</v>
      </c>
      <c r="E684">
        <v>8109</v>
      </c>
      <c r="F684" s="4">
        <f t="shared" si="31"/>
        <v>150.16666666666666</v>
      </c>
      <c r="G684" s="3" t="s">
        <v>20</v>
      </c>
      <c r="H684">
        <v>103</v>
      </c>
      <c r="I684" s="5">
        <f t="shared" si="3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32"/>
        <v>41619.25</v>
      </c>
      <c r="O684" s="10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1" t="s">
        <v>1406</v>
      </c>
      <c r="D685">
        <v>2300</v>
      </c>
      <c r="E685">
        <v>8244</v>
      </c>
      <c r="F685" s="4">
        <f t="shared" si="31"/>
        <v>358.43478260869563</v>
      </c>
      <c r="G685" s="3" t="s">
        <v>20</v>
      </c>
      <c r="H685">
        <v>147</v>
      </c>
      <c r="I685" s="5">
        <f t="shared" si="3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32"/>
        <v>43359.208333333328</v>
      </c>
      <c r="O685" s="10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1" t="s">
        <v>1408</v>
      </c>
      <c r="D686">
        <v>1400</v>
      </c>
      <c r="E686">
        <v>7600</v>
      </c>
      <c r="F686" s="4">
        <f t="shared" si="31"/>
        <v>542.85714285714289</v>
      </c>
      <c r="G686" s="3" t="s">
        <v>20</v>
      </c>
      <c r="H686">
        <v>110</v>
      </c>
      <c r="I686" s="5">
        <f t="shared" si="3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32"/>
        <v>40358.208333333336</v>
      </c>
      <c r="O686" s="10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1" t="s">
        <v>1410</v>
      </c>
      <c r="D687">
        <v>140000</v>
      </c>
      <c r="E687">
        <v>94501</v>
      </c>
      <c r="F687" s="4">
        <f t="shared" si="31"/>
        <v>67.500714285714281</v>
      </c>
      <c r="G687" s="3" t="s">
        <v>14</v>
      </c>
      <c r="H687">
        <v>926</v>
      </c>
      <c r="I687" s="5">
        <f t="shared" si="3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32"/>
        <v>42239.208333333328</v>
      </c>
      <c r="O687" s="10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1" t="s">
        <v>1412</v>
      </c>
      <c r="D688">
        <v>7500</v>
      </c>
      <c r="E688">
        <v>14381</v>
      </c>
      <c r="F688" s="4">
        <f t="shared" si="31"/>
        <v>191.74666666666667</v>
      </c>
      <c r="G688" s="3" t="s">
        <v>20</v>
      </c>
      <c r="H688">
        <v>134</v>
      </c>
      <c r="I688" s="5">
        <f t="shared" si="3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32"/>
        <v>43186.208333333328</v>
      </c>
      <c r="O688" s="10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1" t="s">
        <v>1414</v>
      </c>
      <c r="D689">
        <v>1500</v>
      </c>
      <c r="E689">
        <v>13980</v>
      </c>
      <c r="F689" s="4">
        <f t="shared" si="31"/>
        <v>932</v>
      </c>
      <c r="G689" s="3" t="s">
        <v>20</v>
      </c>
      <c r="H689">
        <v>269</v>
      </c>
      <c r="I689" s="5">
        <f t="shared" si="3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32"/>
        <v>42806.25</v>
      </c>
      <c r="O689" s="10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1" t="s">
        <v>1416</v>
      </c>
      <c r="D690">
        <v>2900</v>
      </c>
      <c r="E690">
        <v>12449</v>
      </c>
      <c r="F690" s="4">
        <f t="shared" si="31"/>
        <v>429.27586206896552</v>
      </c>
      <c r="G690" s="3" t="s">
        <v>20</v>
      </c>
      <c r="H690">
        <v>175</v>
      </c>
      <c r="I690" s="5">
        <f t="shared" si="3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32"/>
        <v>43475.25</v>
      </c>
      <c r="O690" s="10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1" t="s">
        <v>1418</v>
      </c>
      <c r="D691">
        <v>7300</v>
      </c>
      <c r="E691">
        <v>7348</v>
      </c>
      <c r="F691" s="4">
        <f t="shared" si="31"/>
        <v>100.65753424657535</v>
      </c>
      <c r="G691" s="3" t="s">
        <v>20</v>
      </c>
      <c r="H691">
        <v>69</v>
      </c>
      <c r="I691" s="5">
        <f t="shared" si="3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32"/>
        <v>41576.208333333336</v>
      </c>
      <c r="O691" s="10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1" t="s">
        <v>1420</v>
      </c>
      <c r="D692">
        <v>3600</v>
      </c>
      <c r="E692">
        <v>8158</v>
      </c>
      <c r="F692" s="4">
        <f t="shared" si="31"/>
        <v>226.61111111111109</v>
      </c>
      <c r="G692" s="3" t="s">
        <v>20</v>
      </c>
      <c r="H692">
        <v>190</v>
      </c>
      <c r="I692" s="5">
        <f t="shared" si="3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32"/>
        <v>40874.25</v>
      </c>
      <c r="O692" s="10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1" t="s">
        <v>1422</v>
      </c>
      <c r="D693">
        <v>5000</v>
      </c>
      <c r="E693">
        <v>7119</v>
      </c>
      <c r="F693" s="4">
        <f t="shared" si="31"/>
        <v>142.38</v>
      </c>
      <c r="G693" s="3" t="s">
        <v>20</v>
      </c>
      <c r="H693">
        <v>237</v>
      </c>
      <c r="I693" s="5">
        <f t="shared" si="3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32"/>
        <v>41185.208333333336</v>
      </c>
      <c r="O693" s="10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1" t="s">
        <v>1424</v>
      </c>
      <c r="D694">
        <v>6000</v>
      </c>
      <c r="E694">
        <v>5438</v>
      </c>
      <c r="F694" s="4">
        <f t="shared" si="31"/>
        <v>90.633333333333326</v>
      </c>
      <c r="G694" s="3" t="s">
        <v>14</v>
      </c>
      <c r="H694">
        <v>77</v>
      </c>
      <c r="I694" s="5">
        <f t="shared" si="3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32"/>
        <v>43655.208333333328</v>
      </c>
      <c r="O694" s="10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17" x14ac:dyDescent="0.2">
      <c r="A695">
        <v>693</v>
      </c>
      <c r="B695" t="s">
        <v>1425</v>
      </c>
      <c r="C695" s="1" t="s">
        <v>1426</v>
      </c>
      <c r="D695">
        <v>180400</v>
      </c>
      <c r="E695">
        <v>115396</v>
      </c>
      <c r="F695" s="4">
        <f t="shared" si="31"/>
        <v>63.966740576496676</v>
      </c>
      <c r="G695" s="3" t="s">
        <v>14</v>
      </c>
      <c r="H695">
        <v>1748</v>
      </c>
      <c r="I695" s="5">
        <f t="shared" si="3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32"/>
        <v>43025.208333333328</v>
      </c>
      <c r="O695" s="10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1" t="s">
        <v>1428</v>
      </c>
      <c r="D696">
        <v>9100</v>
      </c>
      <c r="E696">
        <v>7656</v>
      </c>
      <c r="F696" s="4">
        <f t="shared" si="31"/>
        <v>84.131868131868131</v>
      </c>
      <c r="G696" s="3" t="s">
        <v>14</v>
      </c>
      <c r="H696">
        <v>79</v>
      </c>
      <c r="I696" s="5">
        <f t="shared" si="3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32"/>
        <v>43066.25</v>
      </c>
      <c r="O696" s="10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1" t="s">
        <v>1430</v>
      </c>
      <c r="D697">
        <v>9200</v>
      </c>
      <c r="E697">
        <v>12322</v>
      </c>
      <c r="F697" s="4">
        <f t="shared" si="31"/>
        <v>133.93478260869566</v>
      </c>
      <c r="G697" s="3" t="s">
        <v>20</v>
      </c>
      <c r="H697">
        <v>196</v>
      </c>
      <c r="I697" s="5">
        <f t="shared" si="3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32"/>
        <v>42322.25</v>
      </c>
      <c r="O697" s="10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1" t="s">
        <v>1432</v>
      </c>
      <c r="D698">
        <v>164100</v>
      </c>
      <c r="E698">
        <v>96888</v>
      </c>
      <c r="F698" s="4">
        <f t="shared" si="31"/>
        <v>59.042047531992694</v>
      </c>
      <c r="G698" s="3" t="s">
        <v>14</v>
      </c>
      <c r="H698">
        <v>889</v>
      </c>
      <c r="I698" s="5">
        <f t="shared" si="3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32"/>
        <v>42114.208333333328</v>
      </c>
      <c r="O698" s="10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7" x14ac:dyDescent="0.2">
      <c r="A699">
        <v>697</v>
      </c>
      <c r="B699" t="s">
        <v>1433</v>
      </c>
      <c r="C699" s="1" t="s">
        <v>1434</v>
      </c>
      <c r="D699">
        <v>128900</v>
      </c>
      <c r="E699">
        <v>196960</v>
      </c>
      <c r="F699" s="4">
        <f t="shared" si="31"/>
        <v>152.80062063615205</v>
      </c>
      <c r="G699" s="3" t="s">
        <v>20</v>
      </c>
      <c r="H699">
        <v>7295</v>
      </c>
      <c r="I699" s="5">
        <f t="shared" si="3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32"/>
        <v>43190.208333333328</v>
      </c>
      <c r="O699" s="10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1" t="s">
        <v>1436</v>
      </c>
      <c r="D700">
        <v>42100</v>
      </c>
      <c r="E700">
        <v>188057</v>
      </c>
      <c r="F700" s="4">
        <f t="shared" si="31"/>
        <v>446.69121140142522</v>
      </c>
      <c r="G700" s="3" t="s">
        <v>20</v>
      </c>
      <c r="H700">
        <v>2893</v>
      </c>
      <c r="I700" s="5">
        <f t="shared" si="3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32"/>
        <v>40871.25</v>
      </c>
      <c r="O700" s="10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1" t="s">
        <v>1437</v>
      </c>
      <c r="D701">
        <v>7400</v>
      </c>
      <c r="E701">
        <v>6245</v>
      </c>
      <c r="F701" s="4">
        <f t="shared" si="31"/>
        <v>84.391891891891888</v>
      </c>
      <c r="G701" s="3" t="s">
        <v>14</v>
      </c>
      <c r="H701">
        <v>56</v>
      </c>
      <c r="I701" s="5">
        <f t="shared" si="3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32"/>
        <v>43641.208333333328</v>
      </c>
      <c r="O701" s="10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17" x14ac:dyDescent="0.2">
      <c r="A702">
        <v>700</v>
      </c>
      <c r="B702" t="s">
        <v>1438</v>
      </c>
      <c r="C702" s="1" t="s">
        <v>1439</v>
      </c>
      <c r="D702">
        <v>100</v>
      </c>
      <c r="E702">
        <v>3</v>
      </c>
      <c r="F702" s="4">
        <f t="shared" si="31"/>
        <v>3</v>
      </c>
      <c r="G702" s="3" t="s">
        <v>14</v>
      </c>
      <c r="H702">
        <v>1</v>
      </c>
      <c r="I702" s="5">
        <f t="shared" si="3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32"/>
        <v>40203.25</v>
      </c>
      <c r="O702" s="10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17" x14ac:dyDescent="0.2">
      <c r="A703">
        <v>701</v>
      </c>
      <c r="B703" t="s">
        <v>1440</v>
      </c>
      <c r="C703" s="1" t="s">
        <v>1441</v>
      </c>
      <c r="D703">
        <v>52000</v>
      </c>
      <c r="E703">
        <v>91014</v>
      </c>
      <c r="F703" s="4">
        <f t="shared" si="31"/>
        <v>175.02692307692308</v>
      </c>
      <c r="G703" s="3" t="s">
        <v>20</v>
      </c>
      <c r="H703">
        <v>820</v>
      </c>
      <c r="I703" s="5">
        <f t="shared" si="3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32"/>
        <v>40629.208333333336</v>
      </c>
      <c r="O703" s="10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17" x14ac:dyDescent="0.2">
      <c r="A704">
        <v>702</v>
      </c>
      <c r="B704" t="s">
        <v>1442</v>
      </c>
      <c r="C704" s="1" t="s">
        <v>1443</v>
      </c>
      <c r="D704">
        <v>8700</v>
      </c>
      <c r="E704">
        <v>4710</v>
      </c>
      <c r="F704" s="4">
        <f t="shared" si="31"/>
        <v>54.137931034482754</v>
      </c>
      <c r="G704" s="3" t="s">
        <v>14</v>
      </c>
      <c r="H704">
        <v>83</v>
      </c>
      <c r="I704" s="5">
        <f t="shared" si="3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32"/>
        <v>41477.208333333336</v>
      </c>
      <c r="O704" s="10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1" t="s">
        <v>1445</v>
      </c>
      <c r="D705">
        <v>63400</v>
      </c>
      <c r="E705">
        <v>197728</v>
      </c>
      <c r="F705" s="4">
        <f t="shared" si="31"/>
        <v>311.87381703470032</v>
      </c>
      <c r="G705" s="3" t="s">
        <v>20</v>
      </c>
      <c r="H705">
        <v>2038</v>
      </c>
      <c r="I705" s="5">
        <f t="shared" si="3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32"/>
        <v>41020.208333333336</v>
      </c>
      <c r="O705" s="10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17" x14ac:dyDescent="0.2">
      <c r="A706">
        <v>704</v>
      </c>
      <c r="B706" t="s">
        <v>1446</v>
      </c>
      <c r="C706" s="1" t="s">
        <v>1447</v>
      </c>
      <c r="D706">
        <v>8700</v>
      </c>
      <c r="E706">
        <v>10682</v>
      </c>
      <c r="F706" s="4">
        <f t="shared" si="31"/>
        <v>122.78160919540231</v>
      </c>
      <c r="G706" s="3" t="s">
        <v>20</v>
      </c>
      <c r="H706">
        <v>116</v>
      </c>
      <c r="I706" s="5">
        <f t="shared" si="3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32"/>
        <v>42555.208333333328</v>
      </c>
      <c r="O706" s="10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1" t="s">
        <v>1449</v>
      </c>
      <c r="D707">
        <v>169700</v>
      </c>
      <c r="E707">
        <v>168048</v>
      </c>
      <c r="F707" s="4">
        <f t="shared" ref="F707:F770" si="34">100*(E707/D707)</f>
        <v>99.026517383618156</v>
      </c>
      <c r="G707" s="3" t="s">
        <v>14</v>
      </c>
      <c r="H707">
        <v>2025</v>
      </c>
      <c r="I707" s="5">
        <f t="shared" si="3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O770" si="35">(((L707/60)/60)/24)+DATE(1970,1,1)</f>
        <v>41619.25</v>
      </c>
      <c r="O707" s="10">
        <f t="shared" si="3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17" x14ac:dyDescent="0.2">
      <c r="A708">
        <v>706</v>
      </c>
      <c r="B708" t="s">
        <v>1450</v>
      </c>
      <c r="C708" s="1" t="s">
        <v>1451</v>
      </c>
      <c r="D708">
        <v>108400</v>
      </c>
      <c r="E708">
        <v>138586</v>
      </c>
      <c r="F708" s="4">
        <f t="shared" si="34"/>
        <v>127.84686346863469</v>
      </c>
      <c r="G708" s="3" t="s">
        <v>20</v>
      </c>
      <c r="H708">
        <v>1345</v>
      </c>
      <c r="I708" s="5">
        <f t="shared" ref="I708:I771" si="36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35"/>
        <v>43471.25</v>
      </c>
      <c r="O708" s="10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17" x14ac:dyDescent="0.2">
      <c r="A709">
        <v>707</v>
      </c>
      <c r="B709" t="s">
        <v>1452</v>
      </c>
      <c r="C709" s="1" t="s">
        <v>1453</v>
      </c>
      <c r="D709">
        <v>7300</v>
      </c>
      <c r="E709">
        <v>11579</v>
      </c>
      <c r="F709" s="4">
        <f t="shared" si="34"/>
        <v>158.61643835616439</v>
      </c>
      <c r="G709" s="3" t="s">
        <v>20</v>
      </c>
      <c r="H709">
        <v>168</v>
      </c>
      <c r="I709" s="5">
        <f t="shared" si="3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35"/>
        <v>43442.25</v>
      </c>
      <c r="O709" s="10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1" t="s">
        <v>1455</v>
      </c>
      <c r="D710">
        <v>1700</v>
      </c>
      <c r="E710">
        <v>12020</v>
      </c>
      <c r="F710" s="4">
        <f t="shared" si="34"/>
        <v>707.05882352941171</v>
      </c>
      <c r="G710" s="3" t="s">
        <v>20</v>
      </c>
      <c r="H710">
        <v>137</v>
      </c>
      <c r="I710" s="5">
        <f t="shared" si="3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35"/>
        <v>42877.208333333328</v>
      </c>
      <c r="O710" s="10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1" t="s">
        <v>1457</v>
      </c>
      <c r="D711">
        <v>9800</v>
      </c>
      <c r="E711">
        <v>13954</v>
      </c>
      <c r="F711" s="4">
        <f t="shared" si="34"/>
        <v>142.38775510204081</v>
      </c>
      <c r="G711" s="3" t="s">
        <v>20</v>
      </c>
      <c r="H711">
        <v>186</v>
      </c>
      <c r="I711" s="5">
        <f t="shared" si="3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35"/>
        <v>41018.208333333336</v>
      </c>
      <c r="O711" s="10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17" x14ac:dyDescent="0.2">
      <c r="A712">
        <v>710</v>
      </c>
      <c r="B712" t="s">
        <v>1458</v>
      </c>
      <c r="C712" s="1" t="s">
        <v>1459</v>
      </c>
      <c r="D712">
        <v>4300</v>
      </c>
      <c r="E712">
        <v>6358</v>
      </c>
      <c r="F712" s="4">
        <f t="shared" si="34"/>
        <v>147.86046511627907</v>
      </c>
      <c r="G712" s="3" t="s">
        <v>20</v>
      </c>
      <c r="H712">
        <v>125</v>
      </c>
      <c r="I712" s="5">
        <f t="shared" si="3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35"/>
        <v>43295.208333333328</v>
      </c>
      <c r="O712" s="10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17" x14ac:dyDescent="0.2">
      <c r="A713">
        <v>711</v>
      </c>
      <c r="B713" t="s">
        <v>1460</v>
      </c>
      <c r="C713" s="1" t="s">
        <v>1461</v>
      </c>
      <c r="D713">
        <v>6200</v>
      </c>
      <c r="E713">
        <v>1260</v>
      </c>
      <c r="F713" s="4">
        <f t="shared" si="34"/>
        <v>20.322580645161288</v>
      </c>
      <c r="G713" s="3" t="s">
        <v>14</v>
      </c>
      <c r="H713">
        <v>14</v>
      </c>
      <c r="I713" s="5">
        <f t="shared" si="36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35"/>
        <v>42393.25</v>
      </c>
      <c r="O713" s="10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17" x14ac:dyDescent="0.2">
      <c r="A714">
        <v>712</v>
      </c>
      <c r="B714" t="s">
        <v>1462</v>
      </c>
      <c r="C714" s="1" t="s">
        <v>1463</v>
      </c>
      <c r="D714">
        <v>800</v>
      </c>
      <c r="E714">
        <v>14725</v>
      </c>
      <c r="F714" s="4">
        <f t="shared" si="34"/>
        <v>1840.625</v>
      </c>
      <c r="G714" s="3" t="s">
        <v>20</v>
      </c>
      <c r="H714">
        <v>202</v>
      </c>
      <c r="I714" s="5">
        <f t="shared" si="3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35"/>
        <v>42559.208333333328</v>
      </c>
      <c r="O714" s="10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1" t="s">
        <v>1465</v>
      </c>
      <c r="D715">
        <v>6900</v>
      </c>
      <c r="E715">
        <v>11174</v>
      </c>
      <c r="F715" s="4">
        <f t="shared" si="34"/>
        <v>161.94202898550725</v>
      </c>
      <c r="G715" s="3" t="s">
        <v>20</v>
      </c>
      <c r="H715">
        <v>103</v>
      </c>
      <c r="I715" s="5">
        <f t="shared" si="3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35"/>
        <v>42604.208333333328</v>
      </c>
      <c r="O715" s="10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1" t="s">
        <v>1467</v>
      </c>
      <c r="D716">
        <v>38500</v>
      </c>
      <c r="E716">
        <v>182036</v>
      </c>
      <c r="F716" s="4">
        <f t="shared" si="34"/>
        <v>472.82077922077923</v>
      </c>
      <c r="G716" s="3" t="s">
        <v>20</v>
      </c>
      <c r="H716">
        <v>1785</v>
      </c>
      <c r="I716" s="5">
        <f t="shared" si="3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35"/>
        <v>41870.208333333336</v>
      </c>
      <c r="O716" s="10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1" t="s">
        <v>1469</v>
      </c>
      <c r="D717">
        <v>118000</v>
      </c>
      <c r="E717">
        <v>28870</v>
      </c>
      <c r="F717" s="4">
        <f t="shared" si="34"/>
        <v>24.466101694915253</v>
      </c>
      <c r="G717" s="3" t="s">
        <v>14</v>
      </c>
      <c r="H717">
        <v>656</v>
      </c>
      <c r="I717" s="5">
        <f t="shared" si="3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35"/>
        <v>40397.208333333336</v>
      </c>
      <c r="O717" s="10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1" t="s">
        <v>1471</v>
      </c>
      <c r="D718">
        <v>2000</v>
      </c>
      <c r="E718">
        <v>10353</v>
      </c>
      <c r="F718" s="4">
        <f t="shared" si="34"/>
        <v>517.65</v>
      </c>
      <c r="G718" s="3" t="s">
        <v>20</v>
      </c>
      <c r="H718">
        <v>157</v>
      </c>
      <c r="I718" s="5">
        <f t="shared" si="3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35"/>
        <v>41465.208333333336</v>
      </c>
      <c r="O718" s="10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17" x14ac:dyDescent="0.2">
      <c r="A719">
        <v>717</v>
      </c>
      <c r="B719" t="s">
        <v>1472</v>
      </c>
      <c r="C719" s="1" t="s">
        <v>1473</v>
      </c>
      <c r="D719">
        <v>5600</v>
      </c>
      <c r="E719">
        <v>13868</v>
      </c>
      <c r="F719" s="4">
        <f t="shared" si="34"/>
        <v>247.64285714285714</v>
      </c>
      <c r="G719" s="3" t="s">
        <v>20</v>
      </c>
      <c r="H719">
        <v>555</v>
      </c>
      <c r="I719" s="5">
        <f t="shared" si="3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35"/>
        <v>40777.208333333336</v>
      </c>
      <c r="O719" s="10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1" t="s">
        <v>1475</v>
      </c>
      <c r="D720">
        <v>8300</v>
      </c>
      <c r="E720">
        <v>8317</v>
      </c>
      <c r="F720" s="4">
        <f t="shared" si="34"/>
        <v>100.20481927710843</v>
      </c>
      <c r="G720" s="3" t="s">
        <v>20</v>
      </c>
      <c r="H720">
        <v>297</v>
      </c>
      <c r="I720" s="5">
        <f t="shared" si="3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35"/>
        <v>41442.208333333336</v>
      </c>
      <c r="O720" s="10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1" t="s">
        <v>1477</v>
      </c>
      <c r="D721">
        <v>6900</v>
      </c>
      <c r="E721">
        <v>10557</v>
      </c>
      <c r="F721" s="4">
        <f t="shared" si="34"/>
        <v>153</v>
      </c>
      <c r="G721" s="3" t="s">
        <v>20</v>
      </c>
      <c r="H721">
        <v>123</v>
      </c>
      <c r="I721" s="5">
        <f t="shared" si="3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35"/>
        <v>41058.208333333336</v>
      </c>
      <c r="O721" s="10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17" x14ac:dyDescent="0.2">
      <c r="A722">
        <v>720</v>
      </c>
      <c r="B722" t="s">
        <v>1478</v>
      </c>
      <c r="C722" s="1" t="s">
        <v>1479</v>
      </c>
      <c r="D722">
        <v>8700</v>
      </c>
      <c r="E722">
        <v>3227</v>
      </c>
      <c r="F722" s="4">
        <f t="shared" si="34"/>
        <v>37.091954022988503</v>
      </c>
      <c r="G722" s="3" t="s">
        <v>74</v>
      </c>
      <c r="H722">
        <v>38</v>
      </c>
      <c r="I722" s="5">
        <f t="shared" si="3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35"/>
        <v>43152.25</v>
      </c>
      <c r="O722" s="10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1" t="s">
        <v>1481</v>
      </c>
      <c r="D723">
        <v>123600</v>
      </c>
      <c r="E723">
        <v>5429</v>
      </c>
      <c r="F723" s="4">
        <f t="shared" si="34"/>
        <v>4.392394822006473</v>
      </c>
      <c r="G723" s="3" t="s">
        <v>74</v>
      </c>
      <c r="H723">
        <v>60</v>
      </c>
      <c r="I723" s="5">
        <f t="shared" si="3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35"/>
        <v>43194.208333333328</v>
      </c>
      <c r="O723" s="10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1" t="s">
        <v>1483</v>
      </c>
      <c r="D724">
        <v>48500</v>
      </c>
      <c r="E724">
        <v>75906</v>
      </c>
      <c r="F724" s="4">
        <f t="shared" si="34"/>
        <v>156.50721649484535</v>
      </c>
      <c r="G724" s="3" t="s">
        <v>20</v>
      </c>
      <c r="H724">
        <v>3036</v>
      </c>
      <c r="I724" s="5">
        <f t="shared" si="3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35"/>
        <v>43045.25</v>
      </c>
      <c r="O724" s="10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1" t="s">
        <v>1485</v>
      </c>
      <c r="D725">
        <v>4900</v>
      </c>
      <c r="E725">
        <v>13250</v>
      </c>
      <c r="F725" s="4">
        <f t="shared" si="34"/>
        <v>270.40816326530609</v>
      </c>
      <c r="G725" s="3" t="s">
        <v>20</v>
      </c>
      <c r="H725">
        <v>144</v>
      </c>
      <c r="I725" s="5">
        <f t="shared" si="3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35"/>
        <v>42431.25</v>
      </c>
      <c r="O725" s="10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17" x14ac:dyDescent="0.2">
      <c r="A726">
        <v>724</v>
      </c>
      <c r="B726" t="s">
        <v>1486</v>
      </c>
      <c r="C726" s="1" t="s">
        <v>1487</v>
      </c>
      <c r="D726">
        <v>8400</v>
      </c>
      <c r="E726">
        <v>11261</v>
      </c>
      <c r="F726" s="4">
        <f t="shared" si="34"/>
        <v>134.05952380952382</v>
      </c>
      <c r="G726" s="3" t="s">
        <v>20</v>
      </c>
      <c r="H726">
        <v>121</v>
      </c>
      <c r="I726" s="5">
        <f t="shared" si="3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35"/>
        <v>41934.208333333336</v>
      </c>
      <c r="O726" s="10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1" t="s">
        <v>1489</v>
      </c>
      <c r="D727">
        <v>193200</v>
      </c>
      <c r="E727">
        <v>97369</v>
      </c>
      <c r="F727" s="4">
        <f t="shared" si="34"/>
        <v>50.398033126293996</v>
      </c>
      <c r="G727" s="3" t="s">
        <v>14</v>
      </c>
      <c r="H727">
        <v>1596</v>
      </c>
      <c r="I727" s="5">
        <f t="shared" si="3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35"/>
        <v>41958.25</v>
      </c>
      <c r="O727" s="10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1" t="s">
        <v>1491</v>
      </c>
      <c r="D728">
        <v>54300</v>
      </c>
      <c r="E728">
        <v>48227</v>
      </c>
      <c r="F728" s="4">
        <f t="shared" si="34"/>
        <v>88.815837937384899</v>
      </c>
      <c r="G728" s="3" t="s">
        <v>74</v>
      </c>
      <c r="H728">
        <v>524</v>
      </c>
      <c r="I728" s="5">
        <f t="shared" si="3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35"/>
        <v>40476.208333333336</v>
      </c>
      <c r="O728" s="10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1" t="s">
        <v>1493</v>
      </c>
      <c r="D729">
        <v>8900</v>
      </c>
      <c r="E729">
        <v>14685</v>
      </c>
      <c r="F729" s="4">
        <f t="shared" si="34"/>
        <v>165</v>
      </c>
      <c r="G729" s="3" t="s">
        <v>20</v>
      </c>
      <c r="H729">
        <v>181</v>
      </c>
      <c r="I729" s="5">
        <f t="shared" si="3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35"/>
        <v>43485.25</v>
      </c>
      <c r="O729" s="10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17" x14ac:dyDescent="0.2">
      <c r="A730">
        <v>728</v>
      </c>
      <c r="B730" t="s">
        <v>1494</v>
      </c>
      <c r="C730" s="1" t="s">
        <v>1495</v>
      </c>
      <c r="D730">
        <v>4200</v>
      </c>
      <c r="E730">
        <v>735</v>
      </c>
      <c r="F730" s="4">
        <f t="shared" si="34"/>
        <v>17.5</v>
      </c>
      <c r="G730" s="3" t="s">
        <v>14</v>
      </c>
      <c r="H730">
        <v>10</v>
      </c>
      <c r="I730" s="5">
        <f t="shared" si="36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35"/>
        <v>42515.208333333328</v>
      </c>
      <c r="O730" s="10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17" x14ac:dyDescent="0.2">
      <c r="A731">
        <v>729</v>
      </c>
      <c r="B731" t="s">
        <v>1496</v>
      </c>
      <c r="C731" s="1" t="s">
        <v>1497</v>
      </c>
      <c r="D731">
        <v>5600</v>
      </c>
      <c r="E731">
        <v>10397</v>
      </c>
      <c r="F731" s="4">
        <f t="shared" si="34"/>
        <v>185.66071428571428</v>
      </c>
      <c r="G731" s="3" t="s">
        <v>20</v>
      </c>
      <c r="H731">
        <v>122</v>
      </c>
      <c r="I731" s="5">
        <f t="shared" si="3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35"/>
        <v>41309.25</v>
      </c>
      <c r="O731" s="10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1" t="s">
        <v>1499</v>
      </c>
      <c r="D732">
        <v>28800</v>
      </c>
      <c r="E732">
        <v>118847</v>
      </c>
      <c r="F732" s="4">
        <f t="shared" si="34"/>
        <v>412.6631944444444</v>
      </c>
      <c r="G732" s="3" t="s">
        <v>20</v>
      </c>
      <c r="H732">
        <v>1071</v>
      </c>
      <c r="I732" s="5">
        <f t="shared" si="3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35"/>
        <v>42147.208333333328</v>
      </c>
      <c r="O732" s="10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1" t="s">
        <v>1501</v>
      </c>
      <c r="D733">
        <v>8000</v>
      </c>
      <c r="E733">
        <v>7220</v>
      </c>
      <c r="F733" s="4">
        <f t="shared" si="34"/>
        <v>90.25</v>
      </c>
      <c r="G733" s="3" t="s">
        <v>74</v>
      </c>
      <c r="H733">
        <v>219</v>
      </c>
      <c r="I733" s="5">
        <f t="shared" si="3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35"/>
        <v>42939.208333333328</v>
      </c>
      <c r="O733" s="10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1" t="s">
        <v>1503</v>
      </c>
      <c r="D734">
        <v>117000</v>
      </c>
      <c r="E734">
        <v>107622</v>
      </c>
      <c r="F734" s="4">
        <f t="shared" si="34"/>
        <v>91.984615384615381</v>
      </c>
      <c r="G734" s="3" t="s">
        <v>14</v>
      </c>
      <c r="H734">
        <v>1121</v>
      </c>
      <c r="I734" s="5">
        <f t="shared" si="3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35"/>
        <v>42816.208333333328</v>
      </c>
      <c r="O734" s="10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1" t="s">
        <v>1505</v>
      </c>
      <c r="D735">
        <v>15800</v>
      </c>
      <c r="E735">
        <v>83267</v>
      </c>
      <c r="F735" s="4">
        <f t="shared" si="34"/>
        <v>527.00632911392404</v>
      </c>
      <c r="G735" s="3" t="s">
        <v>20</v>
      </c>
      <c r="H735">
        <v>980</v>
      </c>
      <c r="I735" s="5">
        <f t="shared" si="3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35"/>
        <v>41844.208333333336</v>
      </c>
      <c r="O735" s="10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1" t="s">
        <v>1507</v>
      </c>
      <c r="D736">
        <v>4200</v>
      </c>
      <c r="E736">
        <v>13404</v>
      </c>
      <c r="F736" s="4">
        <f t="shared" si="34"/>
        <v>319.14285714285711</v>
      </c>
      <c r="G736" s="3" t="s">
        <v>20</v>
      </c>
      <c r="H736">
        <v>536</v>
      </c>
      <c r="I736" s="5">
        <f t="shared" si="3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35"/>
        <v>42763.25</v>
      </c>
      <c r="O736" s="10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17" x14ac:dyDescent="0.2">
      <c r="A737">
        <v>735</v>
      </c>
      <c r="B737" t="s">
        <v>1508</v>
      </c>
      <c r="C737" s="1" t="s">
        <v>1509</v>
      </c>
      <c r="D737">
        <v>37100</v>
      </c>
      <c r="E737">
        <v>131404</v>
      </c>
      <c r="F737" s="4">
        <f t="shared" si="34"/>
        <v>354.18867924528303</v>
      </c>
      <c r="G737" s="3" t="s">
        <v>20</v>
      </c>
      <c r="H737">
        <v>1991</v>
      </c>
      <c r="I737" s="5">
        <f t="shared" si="3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35"/>
        <v>42459.208333333328</v>
      </c>
      <c r="O737" s="10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1" t="s">
        <v>1511</v>
      </c>
      <c r="D738">
        <v>7700</v>
      </c>
      <c r="E738">
        <v>2533</v>
      </c>
      <c r="F738" s="4">
        <f t="shared" si="34"/>
        <v>32.896103896103895</v>
      </c>
      <c r="G738" s="3" t="s">
        <v>74</v>
      </c>
      <c r="H738">
        <v>29</v>
      </c>
      <c r="I738" s="5">
        <f t="shared" si="3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35"/>
        <v>42055.25</v>
      </c>
      <c r="O738" s="10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17" x14ac:dyDescent="0.2">
      <c r="A739">
        <v>737</v>
      </c>
      <c r="B739" t="s">
        <v>1512</v>
      </c>
      <c r="C739" s="1" t="s">
        <v>1513</v>
      </c>
      <c r="D739">
        <v>3700</v>
      </c>
      <c r="E739">
        <v>5028</v>
      </c>
      <c r="F739" s="4">
        <f t="shared" si="34"/>
        <v>135.8918918918919</v>
      </c>
      <c r="G739" s="3" t="s">
        <v>20</v>
      </c>
      <c r="H739">
        <v>180</v>
      </c>
      <c r="I739" s="5">
        <f t="shared" si="3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35"/>
        <v>42685.25</v>
      </c>
      <c r="O739" s="10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7" x14ac:dyDescent="0.2">
      <c r="A740">
        <v>738</v>
      </c>
      <c r="B740" t="s">
        <v>1032</v>
      </c>
      <c r="C740" s="1" t="s">
        <v>1514</v>
      </c>
      <c r="D740">
        <v>74700</v>
      </c>
      <c r="E740">
        <v>1557</v>
      </c>
      <c r="F740" s="4">
        <f t="shared" si="34"/>
        <v>2.0843373493975905</v>
      </c>
      <c r="G740" s="3" t="s">
        <v>14</v>
      </c>
      <c r="H740">
        <v>15</v>
      </c>
      <c r="I740" s="5">
        <f t="shared" si="36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35"/>
        <v>41959.25</v>
      </c>
      <c r="O740" s="10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1" t="s">
        <v>1516</v>
      </c>
      <c r="D741">
        <v>10000</v>
      </c>
      <c r="E741">
        <v>6100</v>
      </c>
      <c r="F741" s="4">
        <f t="shared" si="34"/>
        <v>61</v>
      </c>
      <c r="G741" s="3" t="s">
        <v>14</v>
      </c>
      <c r="H741">
        <v>191</v>
      </c>
      <c r="I741" s="5">
        <f t="shared" si="3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35"/>
        <v>41089.208333333336</v>
      </c>
      <c r="O741" s="10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7" x14ac:dyDescent="0.2">
      <c r="A742">
        <v>740</v>
      </c>
      <c r="B742" t="s">
        <v>1517</v>
      </c>
      <c r="C742" s="1" t="s">
        <v>1518</v>
      </c>
      <c r="D742">
        <v>5300</v>
      </c>
      <c r="E742">
        <v>1592</v>
      </c>
      <c r="F742" s="4">
        <f t="shared" si="34"/>
        <v>30.037735849056602</v>
      </c>
      <c r="G742" s="3" t="s">
        <v>14</v>
      </c>
      <c r="H742">
        <v>16</v>
      </c>
      <c r="I742" s="5">
        <f t="shared" si="36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35"/>
        <v>42769.25</v>
      </c>
      <c r="O742" s="10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1" t="s">
        <v>1519</v>
      </c>
      <c r="D743">
        <v>1200</v>
      </c>
      <c r="E743">
        <v>14150</v>
      </c>
      <c r="F743" s="4">
        <f t="shared" si="34"/>
        <v>1179.1666666666665</v>
      </c>
      <c r="G743" s="3" t="s">
        <v>20</v>
      </c>
      <c r="H743">
        <v>130</v>
      </c>
      <c r="I743" s="5">
        <f t="shared" si="3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35"/>
        <v>40321.208333333336</v>
      </c>
      <c r="O743" s="10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1" t="s">
        <v>1521</v>
      </c>
      <c r="D744">
        <v>1200</v>
      </c>
      <c r="E744">
        <v>13513</v>
      </c>
      <c r="F744" s="4">
        <f t="shared" si="34"/>
        <v>1126.0833333333335</v>
      </c>
      <c r="G744" s="3" t="s">
        <v>20</v>
      </c>
      <c r="H744">
        <v>122</v>
      </c>
      <c r="I744" s="5">
        <f t="shared" si="3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35"/>
        <v>40197.25</v>
      </c>
      <c r="O744" s="10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17" x14ac:dyDescent="0.2">
      <c r="A745">
        <v>743</v>
      </c>
      <c r="B745" t="s">
        <v>1522</v>
      </c>
      <c r="C745" s="1" t="s">
        <v>1523</v>
      </c>
      <c r="D745">
        <v>3900</v>
      </c>
      <c r="E745">
        <v>504</v>
      </c>
      <c r="F745" s="4">
        <f t="shared" si="34"/>
        <v>12.923076923076923</v>
      </c>
      <c r="G745" s="3" t="s">
        <v>14</v>
      </c>
      <c r="H745">
        <v>17</v>
      </c>
      <c r="I745" s="5">
        <f t="shared" si="3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35"/>
        <v>42298.208333333328</v>
      </c>
      <c r="O745" s="10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1" t="s">
        <v>1525</v>
      </c>
      <c r="D746">
        <v>2000</v>
      </c>
      <c r="E746">
        <v>14240</v>
      </c>
      <c r="F746" s="4">
        <f t="shared" si="34"/>
        <v>712</v>
      </c>
      <c r="G746" s="3" t="s">
        <v>20</v>
      </c>
      <c r="H746">
        <v>140</v>
      </c>
      <c r="I746" s="5">
        <f t="shared" si="3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35"/>
        <v>43322.208333333328</v>
      </c>
      <c r="O746" s="10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17" x14ac:dyDescent="0.2">
      <c r="A747">
        <v>745</v>
      </c>
      <c r="B747" t="s">
        <v>1526</v>
      </c>
      <c r="C747" s="1" t="s">
        <v>1527</v>
      </c>
      <c r="D747">
        <v>6900</v>
      </c>
      <c r="E747">
        <v>2091</v>
      </c>
      <c r="F747" s="4">
        <f t="shared" si="34"/>
        <v>30.304347826086957</v>
      </c>
      <c r="G747" s="3" t="s">
        <v>14</v>
      </c>
      <c r="H747">
        <v>34</v>
      </c>
      <c r="I747" s="5">
        <f t="shared" si="36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35"/>
        <v>40328.208333333336</v>
      </c>
      <c r="O747" s="10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1" t="s">
        <v>1529</v>
      </c>
      <c r="D748">
        <v>55800</v>
      </c>
      <c r="E748">
        <v>118580</v>
      </c>
      <c r="F748" s="4">
        <f t="shared" si="34"/>
        <v>212.50896057347671</v>
      </c>
      <c r="G748" s="3" t="s">
        <v>20</v>
      </c>
      <c r="H748">
        <v>3388</v>
      </c>
      <c r="I748" s="5">
        <f t="shared" si="36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35"/>
        <v>40825.208333333336</v>
      </c>
      <c r="O748" s="10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1" t="s">
        <v>1531</v>
      </c>
      <c r="D749">
        <v>4900</v>
      </c>
      <c r="E749">
        <v>11214</v>
      </c>
      <c r="F749" s="4">
        <f t="shared" si="34"/>
        <v>228.85714285714286</v>
      </c>
      <c r="G749" s="3" t="s">
        <v>20</v>
      </c>
      <c r="H749">
        <v>280</v>
      </c>
      <c r="I749" s="5">
        <f t="shared" si="3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35"/>
        <v>40423.208333333336</v>
      </c>
      <c r="O749" s="10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1" t="s">
        <v>1533</v>
      </c>
      <c r="D750">
        <v>194900</v>
      </c>
      <c r="E750">
        <v>68137</v>
      </c>
      <c r="F750" s="4">
        <f t="shared" si="34"/>
        <v>34.959979476654695</v>
      </c>
      <c r="G750" s="3" t="s">
        <v>74</v>
      </c>
      <c r="H750">
        <v>614</v>
      </c>
      <c r="I750" s="5">
        <f t="shared" si="3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35"/>
        <v>40238.25</v>
      </c>
      <c r="O750" s="10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1" t="s">
        <v>1535</v>
      </c>
      <c r="D751">
        <v>8600</v>
      </c>
      <c r="E751">
        <v>13527</v>
      </c>
      <c r="F751" s="4">
        <f t="shared" si="34"/>
        <v>157.29069767441862</v>
      </c>
      <c r="G751" s="3" t="s">
        <v>20</v>
      </c>
      <c r="H751">
        <v>366</v>
      </c>
      <c r="I751" s="5">
        <f t="shared" si="3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35"/>
        <v>41920.208333333336</v>
      </c>
      <c r="O751" s="10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1" t="s">
        <v>1537</v>
      </c>
      <c r="D752">
        <v>100</v>
      </c>
      <c r="E752">
        <v>1</v>
      </c>
      <c r="F752" s="4">
        <f t="shared" si="34"/>
        <v>1</v>
      </c>
      <c r="G752" s="3" t="s">
        <v>14</v>
      </c>
      <c r="H752">
        <v>1</v>
      </c>
      <c r="I752" s="5">
        <f t="shared" si="36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35"/>
        <v>40360.208333333336</v>
      </c>
      <c r="O752" s="10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1" t="s">
        <v>1539</v>
      </c>
      <c r="D753">
        <v>3600</v>
      </c>
      <c r="E753">
        <v>8363</v>
      </c>
      <c r="F753" s="4">
        <f t="shared" si="34"/>
        <v>232.30555555555554</v>
      </c>
      <c r="G753" s="3" t="s">
        <v>20</v>
      </c>
      <c r="H753">
        <v>270</v>
      </c>
      <c r="I753" s="5">
        <f t="shared" si="3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35"/>
        <v>42446.208333333328</v>
      </c>
      <c r="O753" s="10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1" t="s">
        <v>1541</v>
      </c>
      <c r="D754">
        <v>5800</v>
      </c>
      <c r="E754">
        <v>5362</v>
      </c>
      <c r="F754" s="4">
        <f t="shared" si="34"/>
        <v>92.448275862068968</v>
      </c>
      <c r="G754" s="3" t="s">
        <v>74</v>
      </c>
      <c r="H754">
        <v>114</v>
      </c>
      <c r="I754" s="5">
        <f t="shared" si="3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35"/>
        <v>40395.208333333336</v>
      </c>
      <c r="O754" s="10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1" t="s">
        <v>1543</v>
      </c>
      <c r="D755">
        <v>4700</v>
      </c>
      <c r="E755">
        <v>12065</v>
      </c>
      <c r="F755" s="4">
        <f t="shared" si="34"/>
        <v>256.70212765957444</v>
      </c>
      <c r="G755" s="3" t="s">
        <v>20</v>
      </c>
      <c r="H755">
        <v>137</v>
      </c>
      <c r="I755" s="5">
        <f t="shared" si="3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35"/>
        <v>40321.208333333336</v>
      </c>
      <c r="O755" s="10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1" t="s">
        <v>1545</v>
      </c>
      <c r="D756">
        <v>70400</v>
      </c>
      <c r="E756">
        <v>118603</v>
      </c>
      <c r="F756" s="4">
        <f t="shared" si="34"/>
        <v>168.47017045454547</v>
      </c>
      <c r="G756" s="3" t="s">
        <v>20</v>
      </c>
      <c r="H756">
        <v>3205</v>
      </c>
      <c r="I756" s="5">
        <f t="shared" si="3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35"/>
        <v>41210.208333333336</v>
      </c>
      <c r="O756" s="10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1" t="s">
        <v>1547</v>
      </c>
      <c r="D757">
        <v>4500</v>
      </c>
      <c r="E757">
        <v>7496</v>
      </c>
      <c r="F757" s="4">
        <f t="shared" si="34"/>
        <v>166.57777777777778</v>
      </c>
      <c r="G757" s="3" t="s">
        <v>20</v>
      </c>
      <c r="H757">
        <v>288</v>
      </c>
      <c r="I757" s="5">
        <f t="shared" si="3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35"/>
        <v>43096.25</v>
      </c>
      <c r="O757" s="10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7" x14ac:dyDescent="0.2">
      <c r="A758">
        <v>756</v>
      </c>
      <c r="B758" t="s">
        <v>1548</v>
      </c>
      <c r="C758" s="1" t="s">
        <v>1549</v>
      </c>
      <c r="D758">
        <v>1300</v>
      </c>
      <c r="E758">
        <v>10037</v>
      </c>
      <c r="F758" s="4">
        <f t="shared" si="34"/>
        <v>772.07692307692309</v>
      </c>
      <c r="G758" s="3" t="s">
        <v>20</v>
      </c>
      <c r="H758">
        <v>148</v>
      </c>
      <c r="I758" s="5">
        <f t="shared" si="3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35"/>
        <v>42024.25</v>
      </c>
      <c r="O758" s="10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1" t="s">
        <v>1551</v>
      </c>
      <c r="D759">
        <v>1400</v>
      </c>
      <c r="E759">
        <v>5696</v>
      </c>
      <c r="F759" s="4">
        <f t="shared" si="34"/>
        <v>406.85714285714283</v>
      </c>
      <c r="G759" s="3" t="s">
        <v>20</v>
      </c>
      <c r="H759">
        <v>114</v>
      </c>
      <c r="I759" s="5">
        <f t="shared" si="3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35"/>
        <v>40675.208333333336</v>
      </c>
      <c r="O759" s="10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1" t="s">
        <v>1553</v>
      </c>
      <c r="D760">
        <v>29600</v>
      </c>
      <c r="E760">
        <v>167005</v>
      </c>
      <c r="F760" s="4">
        <f t="shared" si="34"/>
        <v>564.20608108108115</v>
      </c>
      <c r="G760" s="3" t="s">
        <v>20</v>
      </c>
      <c r="H760">
        <v>1518</v>
      </c>
      <c r="I760" s="5">
        <f t="shared" si="3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35"/>
        <v>41936.208333333336</v>
      </c>
      <c r="O760" s="10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17" x14ac:dyDescent="0.2">
      <c r="A761">
        <v>759</v>
      </c>
      <c r="B761" t="s">
        <v>1554</v>
      </c>
      <c r="C761" s="1" t="s">
        <v>1555</v>
      </c>
      <c r="D761">
        <v>167500</v>
      </c>
      <c r="E761">
        <v>114615</v>
      </c>
      <c r="F761" s="4">
        <f t="shared" si="34"/>
        <v>68.426865671641792</v>
      </c>
      <c r="G761" s="3" t="s">
        <v>14</v>
      </c>
      <c r="H761">
        <v>1274</v>
      </c>
      <c r="I761" s="5">
        <f t="shared" si="3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35"/>
        <v>43136.25</v>
      </c>
      <c r="O761" s="10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1" t="s">
        <v>1557</v>
      </c>
      <c r="D762">
        <v>48300</v>
      </c>
      <c r="E762">
        <v>16592</v>
      </c>
      <c r="F762" s="4">
        <f t="shared" si="34"/>
        <v>34.351966873706004</v>
      </c>
      <c r="G762" s="3" t="s">
        <v>14</v>
      </c>
      <c r="H762">
        <v>210</v>
      </c>
      <c r="I762" s="5">
        <f t="shared" si="3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35"/>
        <v>43678.208333333328</v>
      </c>
      <c r="O762" s="10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1" t="s">
        <v>1559</v>
      </c>
      <c r="D763">
        <v>2200</v>
      </c>
      <c r="E763">
        <v>14420</v>
      </c>
      <c r="F763" s="4">
        <f t="shared" si="34"/>
        <v>655.4545454545455</v>
      </c>
      <c r="G763" s="3" t="s">
        <v>20</v>
      </c>
      <c r="H763">
        <v>166</v>
      </c>
      <c r="I763" s="5">
        <f t="shared" si="3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35"/>
        <v>42938.208333333328</v>
      </c>
      <c r="O763" s="10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1" t="s">
        <v>1560</v>
      </c>
      <c r="D764">
        <v>3500</v>
      </c>
      <c r="E764">
        <v>6204</v>
      </c>
      <c r="F764" s="4">
        <f t="shared" si="34"/>
        <v>177.25714285714284</v>
      </c>
      <c r="G764" s="3" t="s">
        <v>20</v>
      </c>
      <c r="H764">
        <v>100</v>
      </c>
      <c r="I764" s="5">
        <f t="shared" si="36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35"/>
        <v>41241.25</v>
      </c>
      <c r="O764" s="10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1" t="s">
        <v>1562</v>
      </c>
      <c r="D765">
        <v>5600</v>
      </c>
      <c r="E765">
        <v>6338</v>
      </c>
      <c r="F765" s="4">
        <f t="shared" si="34"/>
        <v>113.17857142857144</v>
      </c>
      <c r="G765" s="3" t="s">
        <v>20</v>
      </c>
      <c r="H765">
        <v>235</v>
      </c>
      <c r="I765" s="5">
        <f t="shared" si="3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35"/>
        <v>41037.208333333336</v>
      </c>
      <c r="O765" s="10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17" x14ac:dyDescent="0.2">
      <c r="A766">
        <v>764</v>
      </c>
      <c r="B766" t="s">
        <v>1563</v>
      </c>
      <c r="C766" s="1" t="s">
        <v>1564</v>
      </c>
      <c r="D766">
        <v>1100</v>
      </c>
      <c r="E766">
        <v>8010</v>
      </c>
      <c r="F766" s="4">
        <f t="shared" si="34"/>
        <v>728.18181818181824</v>
      </c>
      <c r="G766" s="3" t="s">
        <v>20</v>
      </c>
      <c r="H766">
        <v>148</v>
      </c>
      <c r="I766" s="5">
        <f t="shared" si="3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35"/>
        <v>40676.208333333336</v>
      </c>
      <c r="O766" s="10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1" t="s">
        <v>1566</v>
      </c>
      <c r="D767">
        <v>3900</v>
      </c>
      <c r="E767">
        <v>8125</v>
      </c>
      <c r="F767" s="4">
        <f t="shared" si="34"/>
        <v>208.33333333333334</v>
      </c>
      <c r="G767" s="3" t="s">
        <v>20</v>
      </c>
      <c r="H767">
        <v>198</v>
      </c>
      <c r="I767" s="5">
        <f t="shared" si="3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35"/>
        <v>42840.208333333328</v>
      </c>
      <c r="O767" s="10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17" x14ac:dyDescent="0.2">
      <c r="A768">
        <v>766</v>
      </c>
      <c r="B768" t="s">
        <v>1567</v>
      </c>
      <c r="C768" s="1" t="s">
        <v>1568</v>
      </c>
      <c r="D768">
        <v>43800</v>
      </c>
      <c r="E768">
        <v>13653</v>
      </c>
      <c r="F768" s="4">
        <f t="shared" si="34"/>
        <v>31.171232876712331</v>
      </c>
      <c r="G768" s="3" t="s">
        <v>14</v>
      </c>
      <c r="H768">
        <v>248</v>
      </c>
      <c r="I768" s="5">
        <f t="shared" si="3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35"/>
        <v>43362.208333333328</v>
      </c>
      <c r="O768" s="10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1" t="s">
        <v>1570</v>
      </c>
      <c r="D769">
        <v>97200</v>
      </c>
      <c r="E769">
        <v>55372</v>
      </c>
      <c r="F769" s="4">
        <f t="shared" si="34"/>
        <v>56.967078189300416</v>
      </c>
      <c r="G769" s="3" t="s">
        <v>14</v>
      </c>
      <c r="H769">
        <v>513</v>
      </c>
      <c r="I769" s="5">
        <f t="shared" si="3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35"/>
        <v>42283.208333333328</v>
      </c>
      <c r="O769" s="10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1" t="s">
        <v>1572</v>
      </c>
      <c r="D770">
        <v>4800</v>
      </c>
      <c r="E770">
        <v>11088</v>
      </c>
      <c r="F770" s="4">
        <f t="shared" si="34"/>
        <v>231</v>
      </c>
      <c r="G770" s="3" t="s">
        <v>20</v>
      </c>
      <c r="H770">
        <v>150</v>
      </c>
      <c r="I770" s="5">
        <f t="shared" si="36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35"/>
        <v>41619.25</v>
      </c>
      <c r="O770" s="10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1" t="s">
        <v>1574</v>
      </c>
      <c r="D771">
        <v>125600</v>
      </c>
      <c r="E771">
        <v>109106</v>
      </c>
      <c r="F771" s="4">
        <f t="shared" ref="F771:F834" si="37">100*(E771/D771)</f>
        <v>86.867834394904463</v>
      </c>
      <c r="G771" s="3" t="s">
        <v>14</v>
      </c>
      <c r="H771">
        <v>3410</v>
      </c>
      <c r="I771" s="5">
        <f t="shared" si="3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O834" si="38">(((L771/60)/60)/24)+DATE(1970,1,1)</f>
        <v>41501.208333333336</v>
      </c>
      <c r="O771" s="10">
        <f t="shared" si="38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1" t="s">
        <v>1576</v>
      </c>
      <c r="D772">
        <v>4300</v>
      </c>
      <c r="E772">
        <v>11642</v>
      </c>
      <c r="F772" s="4">
        <f t="shared" si="37"/>
        <v>270.74418604651163</v>
      </c>
      <c r="G772" s="3" t="s">
        <v>20</v>
      </c>
      <c r="H772">
        <v>216</v>
      </c>
      <c r="I772" s="5">
        <f t="shared" ref="I772:I835" si="39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38"/>
        <v>41743.208333333336</v>
      </c>
      <c r="O772" s="10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1" t="s">
        <v>1578</v>
      </c>
      <c r="D773">
        <v>5600</v>
      </c>
      <c r="E773">
        <v>2769</v>
      </c>
      <c r="F773" s="4">
        <f t="shared" si="37"/>
        <v>49.446428571428569</v>
      </c>
      <c r="G773" s="3" t="s">
        <v>74</v>
      </c>
      <c r="H773">
        <v>26</v>
      </c>
      <c r="I773" s="5">
        <f t="shared" si="3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38"/>
        <v>43491.25</v>
      </c>
      <c r="O773" s="10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1" t="s">
        <v>1580</v>
      </c>
      <c r="D774">
        <v>149600</v>
      </c>
      <c r="E774">
        <v>169586</v>
      </c>
      <c r="F774" s="4">
        <f t="shared" si="37"/>
        <v>113.3596256684492</v>
      </c>
      <c r="G774" s="3" t="s">
        <v>20</v>
      </c>
      <c r="H774">
        <v>5139</v>
      </c>
      <c r="I774" s="5">
        <f t="shared" si="3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38"/>
        <v>43505.25</v>
      </c>
      <c r="O774" s="10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1" t="s">
        <v>1582</v>
      </c>
      <c r="D775">
        <v>53100</v>
      </c>
      <c r="E775">
        <v>101185</v>
      </c>
      <c r="F775" s="4">
        <f t="shared" si="37"/>
        <v>190.55555555555554</v>
      </c>
      <c r="G775" s="3" t="s">
        <v>20</v>
      </c>
      <c r="H775">
        <v>2353</v>
      </c>
      <c r="I775" s="5">
        <f t="shared" si="3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38"/>
        <v>42838.208333333328</v>
      </c>
      <c r="O775" s="10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1" t="s">
        <v>1584</v>
      </c>
      <c r="D776">
        <v>5000</v>
      </c>
      <c r="E776">
        <v>6775</v>
      </c>
      <c r="F776" s="4">
        <f t="shared" si="37"/>
        <v>135.5</v>
      </c>
      <c r="G776" s="3" t="s">
        <v>20</v>
      </c>
      <c r="H776">
        <v>78</v>
      </c>
      <c r="I776" s="5">
        <f t="shared" si="3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38"/>
        <v>42513.208333333328</v>
      </c>
      <c r="O776" s="10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17" x14ac:dyDescent="0.2">
      <c r="A777">
        <v>775</v>
      </c>
      <c r="B777" t="s">
        <v>1585</v>
      </c>
      <c r="C777" s="1" t="s">
        <v>1586</v>
      </c>
      <c r="D777">
        <v>9400</v>
      </c>
      <c r="E777">
        <v>968</v>
      </c>
      <c r="F777" s="4">
        <f t="shared" si="37"/>
        <v>10.297872340425531</v>
      </c>
      <c r="G777" s="3" t="s">
        <v>14</v>
      </c>
      <c r="H777">
        <v>10</v>
      </c>
      <c r="I777" s="5">
        <f t="shared" si="3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38"/>
        <v>41949.25</v>
      </c>
      <c r="O777" s="10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1" t="s">
        <v>1588</v>
      </c>
      <c r="D778">
        <v>110800</v>
      </c>
      <c r="E778">
        <v>72623</v>
      </c>
      <c r="F778" s="4">
        <f t="shared" si="37"/>
        <v>65.544223826714799</v>
      </c>
      <c r="G778" s="3" t="s">
        <v>14</v>
      </c>
      <c r="H778">
        <v>2201</v>
      </c>
      <c r="I778" s="5">
        <f t="shared" si="3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38"/>
        <v>43650.208333333328</v>
      </c>
      <c r="O778" s="10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1" t="s">
        <v>1590</v>
      </c>
      <c r="D779">
        <v>93800</v>
      </c>
      <c r="E779">
        <v>45987</v>
      </c>
      <c r="F779" s="4">
        <f t="shared" si="37"/>
        <v>49.026652452025587</v>
      </c>
      <c r="G779" s="3" t="s">
        <v>14</v>
      </c>
      <c r="H779">
        <v>676</v>
      </c>
      <c r="I779" s="5">
        <f t="shared" si="3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38"/>
        <v>40809.208333333336</v>
      </c>
      <c r="O779" s="10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1" t="s">
        <v>1592</v>
      </c>
      <c r="D780">
        <v>1300</v>
      </c>
      <c r="E780">
        <v>10243</v>
      </c>
      <c r="F780" s="4">
        <f t="shared" si="37"/>
        <v>787.92307692307691</v>
      </c>
      <c r="G780" s="3" t="s">
        <v>20</v>
      </c>
      <c r="H780">
        <v>174</v>
      </c>
      <c r="I780" s="5">
        <f t="shared" si="3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38"/>
        <v>40768.208333333336</v>
      </c>
      <c r="O780" s="10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1" t="s">
        <v>1594</v>
      </c>
      <c r="D781">
        <v>108700</v>
      </c>
      <c r="E781">
        <v>87293</v>
      </c>
      <c r="F781" s="4">
        <f t="shared" si="37"/>
        <v>80.306347746090154</v>
      </c>
      <c r="G781" s="3" t="s">
        <v>14</v>
      </c>
      <c r="H781">
        <v>831</v>
      </c>
      <c r="I781" s="5">
        <f t="shared" si="3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38"/>
        <v>42230.208333333328</v>
      </c>
      <c r="O781" s="10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7" x14ac:dyDescent="0.2">
      <c r="A782">
        <v>780</v>
      </c>
      <c r="B782" t="s">
        <v>1595</v>
      </c>
      <c r="C782" s="1" t="s">
        <v>1596</v>
      </c>
      <c r="D782">
        <v>5100</v>
      </c>
      <c r="E782">
        <v>5421</v>
      </c>
      <c r="F782" s="4">
        <f t="shared" si="37"/>
        <v>106.29411764705883</v>
      </c>
      <c r="G782" s="3" t="s">
        <v>20</v>
      </c>
      <c r="H782">
        <v>164</v>
      </c>
      <c r="I782" s="5">
        <f t="shared" si="3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38"/>
        <v>42573.208333333328</v>
      </c>
      <c r="O782" s="10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1" t="s">
        <v>1598</v>
      </c>
      <c r="D783">
        <v>8700</v>
      </c>
      <c r="E783">
        <v>4414</v>
      </c>
      <c r="F783" s="4">
        <f t="shared" si="37"/>
        <v>50.735632183908038</v>
      </c>
      <c r="G783" s="3" t="s">
        <v>74</v>
      </c>
      <c r="H783">
        <v>56</v>
      </c>
      <c r="I783" s="5">
        <f t="shared" si="3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38"/>
        <v>40482.208333333336</v>
      </c>
      <c r="O783" s="10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1" t="s">
        <v>1600</v>
      </c>
      <c r="D784">
        <v>5100</v>
      </c>
      <c r="E784">
        <v>10981</v>
      </c>
      <c r="F784" s="4">
        <f t="shared" si="37"/>
        <v>215.31372549019611</v>
      </c>
      <c r="G784" s="3" t="s">
        <v>20</v>
      </c>
      <c r="H784">
        <v>161</v>
      </c>
      <c r="I784" s="5">
        <f t="shared" si="3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38"/>
        <v>40603.25</v>
      </c>
      <c r="O784" s="10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1" t="s">
        <v>1602</v>
      </c>
      <c r="D785">
        <v>7400</v>
      </c>
      <c r="E785">
        <v>10451</v>
      </c>
      <c r="F785" s="4">
        <f t="shared" si="37"/>
        <v>141.22972972972974</v>
      </c>
      <c r="G785" s="3" t="s">
        <v>20</v>
      </c>
      <c r="H785">
        <v>138</v>
      </c>
      <c r="I785" s="5">
        <f t="shared" si="3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38"/>
        <v>41625.25</v>
      </c>
      <c r="O785" s="10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1" t="s">
        <v>1604</v>
      </c>
      <c r="D786">
        <v>88900</v>
      </c>
      <c r="E786">
        <v>102535</v>
      </c>
      <c r="F786" s="4">
        <f t="shared" si="37"/>
        <v>115.33745781777279</v>
      </c>
      <c r="G786" s="3" t="s">
        <v>20</v>
      </c>
      <c r="H786">
        <v>3308</v>
      </c>
      <c r="I786" s="5">
        <f t="shared" si="3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38"/>
        <v>42435.25</v>
      </c>
      <c r="O786" s="10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17" x14ac:dyDescent="0.2">
      <c r="A787">
        <v>785</v>
      </c>
      <c r="B787" t="s">
        <v>1605</v>
      </c>
      <c r="C787" s="1" t="s">
        <v>1606</v>
      </c>
      <c r="D787">
        <v>6700</v>
      </c>
      <c r="E787">
        <v>12939</v>
      </c>
      <c r="F787" s="4">
        <f t="shared" si="37"/>
        <v>193.11940298507463</v>
      </c>
      <c r="G787" s="3" t="s">
        <v>20</v>
      </c>
      <c r="H787">
        <v>127</v>
      </c>
      <c r="I787" s="5">
        <f t="shared" si="3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38"/>
        <v>43582.208333333328</v>
      </c>
      <c r="O787" s="10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1" t="s">
        <v>1608</v>
      </c>
      <c r="D788">
        <v>1500</v>
      </c>
      <c r="E788">
        <v>10946</v>
      </c>
      <c r="F788" s="4">
        <f t="shared" si="37"/>
        <v>729.73333333333335</v>
      </c>
      <c r="G788" s="3" t="s">
        <v>20</v>
      </c>
      <c r="H788">
        <v>207</v>
      </c>
      <c r="I788" s="5">
        <f t="shared" si="3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38"/>
        <v>43186.208333333328</v>
      </c>
      <c r="O788" s="10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1" t="s">
        <v>1610</v>
      </c>
      <c r="D789">
        <v>61200</v>
      </c>
      <c r="E789">
        <v>60994</v>
      </c>
      <c r="F789" s="4">
        <f t="shared" si="37"/>
        <v>99.66339869281046</v>
      </c>
      <c r="G789" s="3" t="s">
        <v>14</v>
      </c>
      <c r="H789">
        <v>859</v>
      </c>
      <c r="I789" s="5">
        <f t="shared" si="3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38"/>
        <v>40684.208333333336</v>
      </c>
      <c r="O789" s="10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1" t="s">
        <v>1612</v>
      </c>
      <c r="D790">
        <v>3600</v>
      </c>
      <c r="E790">
        <v>3174</v>
      </c>
      <c r="F790" s="4">
        <f t="shared" si="37"/>
        <v>88.166666666666671</v>
      </c>
      <c r="G790" s="3" t="s">
        <v>47</v>
      </c>
      <c r="H790">
        <v>31</v>
      </c>
      <c r="I790" s="5">
        <f t="shared" si="3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38"/>
        <v>41202.208333333336</v>
      </c>
      <c r="O790" s="10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1" t="s">
        <v>1614</v>
      </c>
      <c r="D791">
        <v>9000</v>
      </c>
      <c r="E791">
        <v>3351</v>
      </c>
      <c r="F791" s="4">
        <f t="shared" si="37"/>
        <v>37.233333333333334</v>
      </c>
      <c r="G791" s="3" t="s">
        <v>14</v>
      </c>
      <c r="H791">
        <v>45</v>
      </c>
      <c r="I791" s="5">
        <f t="shared" si="3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38"/>
        <v>41786.208333333336</v>
      </c>
      <c r="O791" s="10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1" t="s">
        <v>1616</v>
      </c>
      <c r="D792">
        <v>185900</v>
      </c>
      <c r="E792">
        <v>56774</v>
      </c>
      <c r="F792" s="4">
        <f t="shared" si="37"/>
        <v>30.540075309306079</v>
      </c>
      <c r="G792" s="3" t="s">
        <v>74</v>
      </c>
      <c r="H792">
        <v>1113</v>
      </c>
      <c r="I792" s="5">
        <f t="shared" si="3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38"/>
        <v>40223.25</v>
      </c>
      <c r="O792" s="10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1" t="s">
        <v>1618</v>
      </c>
      <c r="D793">
        <v>2100</v>
      </c>
      <c r="E793">
        <v>540</v>
      </c>
      <c r="F793" s="4">
        <f t="shared" si="37"/>
        <v>25.714285714285712</v>
      </c>
      <c r="G793" s="3" t="s">
        <v>14</v>
      </c>
      <c r="H793">
        <v>6</v>
      </c>
      <c r="I793" s="5">
        <f t="shared" si="3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38"/>
        <v>42715.25</v>
      </c>
      <c r="O793" s="10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1" t="s">
        <v>1620</v>
      </c>
      <c r="D794">
        <v>2000</v>
      </c>
      <c r="E794">
        <v>680</v>
      </c>
      <c r="F794" s="4">
        <f t="shared" si="37"/>
        <v>34</v>
      </c>
      <c r="G794" s="3" t="s">
        <v>14</v>
      </c>
      <c r="H794">
        <v>7</v>
      </c>
      <c r="I794" s="5">
        <f t="shared" si="3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38"/>
        <v>41451.208333333336</v>
      </c>
      <c r="O794" s="10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1" t="s">
        <v>1622</v>
      </c>
      <c r="D795">
        <v>1100</v>
      </c>
      <c r="E795">
        <v>13045</v>
      </c>
      <c r="F795" s="4">
        <f t="shared" si="37"/>
        <v>1185.909090909091</v>
      </c>
      <c r="G795" s="3" t="s">
        <v>20</v>
      </c>
      <c r="H795">
        <v>181</v>
      </c>
      <c r="I795" s="5">
        <f t="shared" si="3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38"/>
        <v>41450.208333333336</v>
      </c>
      <c r="O795" s="10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1" t="s">
        <v>1624</v>
      </c>
      <c r="D796">
        <v>6600</v>
      </c>
      <c r="E796">
        <v>8276</v>
      </c>
      <c r="F796" s="4">
        <f t="shared" si="37"/>
        <v>125.39393939393939</v>
      </c>
      <c r="G796" s="3" t="s">
        <v>20</v>
      </c>
      <c r="H796">
        <v>110</v>
      </c>
      <c r="I796" s="5">
        <f t="shared" si="3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38"/>
        <v>43091.25</v>
      </c>
      <c r="O796" s="10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17" x14ac:dyDescent="0.2">
      <c r="A797">
        <v>795</v>
      </c>
      <c r="B797" t="s">
        <v>1625</v>
      </c>
      <c r="C797" s="1" t="s">
        <v>1626</v>
      </c>
      <c r="D797">
        <v>7100</v>
      </c>
      <c r="E797">
        <v>1022</v>
      </c>
      <c r="F797" s="4">
        <f t="shared" si="37"/>
        <v>14.394366197183098</v>
      </c>
      <c r="G797" s="3" t="s">
        <v>14</v>
      </c>
      <c r="H797">
        <v>31</v>
      </c>
      <c r="I797" s="5">
        <f t="shared" si="3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38"/>
        <v>42675.208333333328</v>
      </c>
      <c r="O797" s="10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1" t="s">
        <v>1628</v>
      </c>
      <c r="D798">
        <v>7800</v>
      </c>
      <c r="E798">
        <v>4275</v>
      </c>
      <c r="F798" s="4">
        <f t="shared" si="37"/>
        <v>54.807692307692314</v>
      </c>
      <c r="G798" s="3" t="s">
        <v>14</v>
      </c>
      <c r="H798">
        <v>78</v>
      </c>
      <c r="I798" s="5">
        <f t="shared" si="3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38"/>
        <v>41859.208333333336</v>
      </c>
      <c r="O798" s="10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1" t="s">
        <v>1630</v>
      </c>
      <c r="D799">
        <v>7600</v>
      </c>
      <c r="E799">
        <v>8332</v>
      </c>
      <c r="F799" s="4">
        <f t="shared" si="37"/>
        <v>109.63157894736841</v>
      </c>
      <c r="G799" s="3" t="s">
        <v>20</v>
      </c>
      <c r="H799">
        <v>185</v>
      </c>
      <c r="I799" s="5">
        <f t="shared" si="3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38"/>
        <v>43464.25</v>
      </c>
      <c r="O799" s="10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1" t="s">
        <v>1632</v>
      </c>
      <c r="D800">
        <v>3400</v>
      </c>
      <c r="E800">
        <v>6408</v>
      </c>
      <c r="F800" s="4">
        <f t="shared" si="37"/>
        <v>188.47058823529412</v>
      </c>
      <c r="G800" s="3" t="s">
        <v>20</v>
      </c>
      <c r="H800">
        <v>121</v>
      </c>
      <c r="I800" s="5">
        <f t="shared" si="3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38"/>
        <v>41060.208333333336</v>
      </c>
      <c r="O800" s="10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1" t="s">
        <v>1634</v>
      </c>
      <c r="D801">
        <v>84500</v>
      </c>
      <c r="E801">
        <v>73522</v>
      </c>
      <c r="F801" s="4">
        <f t="shared" si="37"/>
        <v>87.008284023668637</v>
      </c>
      <c r="G801" s="3" t="s">
        <v>14</v>
      </c>
      <c r="H801">
        <v>1225</v>
      </c>
      <c r="I801" s="5">
        <f t="shared" si="3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38"/>
        <v>42399.25</v>
      </c>
      <c r="O801" s="10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1" t="s">
        <v>1636</v>
      </c>
      <c r="D802">
        <v>100</v>
      </c>
      <c r="E802">
        <v>1</v>
      </c>
      <c r="F802" s="4">
        <f t="shared" si="37"/>
        <v>1</v>
      </c>
      <c r="G802" s="3" t="s">
        <v>14</v>
      </c>
      <c r="H802">
        <v>1</v>
      </c>
      <c r="I802" s="5">
        <f t="shared" si="3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38"/>
        <v>42167.208333333328</v>
      </c>
      <c r="O802" s="10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1" t="s">
        <v>1638</v>
      </c>
      <c r="D803">
        <v>2300</v>
      </c>
      <c r="E803">
        <v>4667</v>
      </c>
      <c r="F803" s="4">
        <f t="shared" si="37"/>
        <v>202.9130434782609</v>
      </c>
      <c r="G803" s="3" t="s">
        <v>20</v>
      </c>
      <c r="H803">
        <v>106</v>
      </c>
      <c r="I803" s="5">
        <f t="shared" si="3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38"/>
        <v>43830.25</v>
      </c>
      <c r="O803" s="10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17" x14ac:dyDescent="0.2">
      <c r="A804">
        <v>802</v>
      </c>
      <c r="B804" t="s">
        <v>1639</v>
      </c>
      <c r="C804" s="1" t="s">
        <v>1640</v>
      </c>
      <c r="D804">
        <v>6200</v>
      </c>
      <c r="E804">
        <v>12216</v>
      </c>
      <c r="F804" s="4">
        <f t="shared" si="37"/>
        <v>197.03225806451613</v>
      </c>
      <c r="G804" s="3" t="s">
        <v>20</v>
      </c>
      <c r="H804">
        <v>142</v>
      </c>
      <c r="I804" s="5">
        <f t="shared" si="3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38"/>
        <v>43650.208333333328</v>
      </c>
      <c r="O804" s="10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17" x14ac:dyDescent="0.2">
      <c r="A805">
        <v>803</v>
      </c>
      <c r="B805" t="s">
        <v>1641</v>
      </c>
      <c r="C805" s="1" t="s">
        <v>1642</v>
      </c>
      <c r="D805">
        <v>6100</v>
      </c>
      <c r="E805">
        <v>6527</v>
      </c>
      <c r="F805" s="4">
        <f t="shared" si="37"/>
        <v>107</v>
      </c>
      <c r="G805" s="3" t="s">
        <v>20</v>
      </c>
      <c r="H805">
        <v>233</v>
      </c>
      <c r="I805" s="5">
        <f t="shared" si="3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38"/>
        <v>43492.25</v>
      </c>
      <c r="O805" s="10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1" t="s">
        <v>1644</v>
      </c>
      <c r="D806">
        <v>2600</v>
      </c>
      <c r="E806">
        <v>6987</v>
      </c>
      <c r="F806" s="4">
        <f t="shared" si="37"/>
        <v>268.73076923076923</v>
      </c>
      <c r="G806" s="3" t="s">
        <v>20</v>
      </c>
      <c r="H806">
        <v>218</v>
      </c>
      <c r="I806" s="5">
        <f t="shared" si="3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38"/>
        <v>43102.25</v>
      </c>
      <c r="O806" s="10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17" x14ac:dyDescent="0.2">
      <c r="A807">
        <v>805</v>
      </c>
      <c r="B807" t="s">
        <v>1645</v>
      </c>
      <c r="C807" s="1" t="s">
        <v>1646</v>
      </c>
      <c r="D807">
        <v>9700</v>
      </c>
      <c r="E807">
        <v>4932</v>
      </c>
      <c r="F807" s="4">
        <f t="shared" si="37"/>
        <v>50.845360824742272</v>
      </c>
      <c r="G807" s="3" t="s">
        <v>14</v>
      </c>
      <c r="H807">
        <v>67</v>
      </c>
      <c r="I807" s="5">
        <f t="shared" si="3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38"/>
        <v>41958.25</v>
      </c>
      <c r="O807" s="10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1" t="s">
        <v>1648</v>
      </c>
      <c r="D808">
        <v>700</v>
      </c>
      <c r="E808">
        <v>8262</v>
      </c>
      <c r="F808" s="4">
        <f t="shared" si="37"/>
        <v>1180.2857142857142</v>
      </c>
      <c r="G808" s="3" t="s">
        <v>20</v>
      </c>
      <c r="H808">
        <v>76</v>
      </c>
      <c r="I808" s="5">
        <f t="shared" si="3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38"/>
        <v>40973.25</v>
      </c>
      <c r="O808" s="10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1" t="s">
        <v>1650</v>
      </c>
      <c r="D809">
        <v>700</v>
      </c>
      <c r="E809">
        <v>1848</v>
      </c>
      <c r="F809" s="4">
        <f t="shared" si="37"/>
        <v>264</v>
      </c>
      <c r="G809" s="3" t="s">
        <v>20</v>
      </c>
      <c r="H809">
        <v>43</v>
      </c>
      <c r="I809" s="5">
        <f t="shared" si="3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38"/>
        <v>43753.208333333328</v>
      </c>
      <c r="O809" s="10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1" t="s">
        <v>1652</v>
      </c>
      <c r="D810">
        <v>5200</v>
      </c>
      <c r="E810">
        <v>1583</v>
      </c>
      <c r="F810" s="4">
        <f t="shared" si="37"/>
        <v>30.44230769230769</v>
      </c>
      <c r="G810" s="3" t="s">
        <v>14</v>
      </c>
      <c r="H810">
        <v>19</v>
      </c>
      <c r="I810" s="5">
        <f t="shared" si="3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38"/>
        <v>42507.208333333328</v>
      </c>
      <c r="O810" s="10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1" t="s">
        <v>1653</v>
      </c>
      <c r="D811">
        <v>140800</v>
      </c>
      <c r="E811">
        <v>88536</v>
      </c>
      <c r="F811" s="4">
        <f t="shared" si="37"/>
        <v>62.880681818181813</v>
      </c>
      <c r="G811" s="3" t="s">
        <v>14</v>
      </c>
      <c r="H811">
        <v>2108</v>
      </c>
      <c r="I811" s="5">
        <f t="shared" si="3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38"/>
        <v>41135.208333333336</v>
      </c>
      <c r="O811" s="10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7" x14ac:dyDescent="0.2">
      <c r="A812">
        <v>810</v>
      </c>
      <c r="B812" t="s">
        <v>1654</v>
      </c>
      <c r="C812" s="1" t="s">
        <v>1655</v>
      </c>
      <c r="D812">
        <v>6400</v>
      </c>
      <c r="E812">
        <v>12360</v>
      </c>
      <c r="F812" s="4">
        <f t="shared" si="37"/>
        <v>193.125</v>
      </c>
      <c r="G812" s="3" t="s">
        <v>20</v>
      </c>
      <c r="H812">
        <v>221</v>
      </c>
      <c r="I812" s="5">
        <f t="shared" si="3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38"/>
        <v>43067.25</v>
      </c>
      <c r="O812" s="10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1" t="s">
        <v>1657</v>
      </c>
      <c r="D813">
        <v>92500</v>
      </c>
      <c r="E813">
        <v>71320</v>
      </c>
      <c r="F813" s="4">
        <f t="shared" si="37"/>
        <v>77.102702702702715</v>
      </c>
      <c r="G813" s="3" t="s">
        <v>14</v>
      </c>
      <c r="H813">
        <v>679</v>
      </c>
      <c r="I813" s="5">
        <f t="shared" si="3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38"/>
        <v>42378.25</v>
      </c>
      <c r="O813" s="10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1" t="s">
        <v>1659</v>
      </c>
      <c r="D814">
        <v>59700</v>
      </c>
      <c r="E814">
        <v>134640</v>
      </c>
      <c r="F814" s="4">
        <f t="shared" si="37"/>
        <v>225.52763819095478</v>
      </c>
      <c r="G814" s="3" t="s">
        <v>20</v>
      </c>
      <c r="H814">
        <v>2805</v>
      </c>
      <c r="I814" s="5">
        <f t="shared" si="3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38"/>
        <v>43206.208333333328</v>
      </c>
      <c r="O814" s="10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1" t="s">
        <v>1661</v>
      </c>
      <c r="D815">
        <v>3200</v>
      </c>
      <c r="E815">
        <v>7661</v>
      </c>
      <c r="F815" s="4">
        <f t="shared" si="37"/>
        <v>239.40625</v>
      </c>
      <c r="G815" s="3" t="s">
        <v>20</v>
      </c>
      <c r="H815">
        <v>68</v>
      </c>
      <c r="I815" s="5">
        <f t="shared" si="3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38"/>
        <v>41148.208333333336</v>
      </c>
      <c r="O815" s="10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1" t="s">
        <v>1663</v>
      </c>
      <c r="D816">
        <v>3200</v>
      </c>
      <c r="E816">
        <v>2950</v>
      </c>
      <c r="F816" s="4">
        <f t="shared" si="37"/>
        <v>92.1875</v>
      </c>
      <c r="G816" s="3" t="s">
        <v>14</v>
      </c>
      <c r="H816">
        <v>36</v>
      </c>
      <c r="I816" s="5">
        <f t="shared" si="3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38"/>
        <v>42517.208333333328</v>
      </c>
      <c r="O816" s="10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17" x14ac:dyDescent="0.2">
      <c r="A817">
        <v>815</v>
      </c>
      <c r="B817" t="s">
        <v>1664</v>
      </c>
      <c r="C817" s="1" t="s">
        <v>1665</v>
      </c>
      <c r="D817">
        <v>9000</v>
      </c>
      <c r="E817">
        <v>11721</v>
      </c>
      <c r="F817" s="4">
        <f t="shared" si="37"/>
        <v>130.23333333333335</v>
      </c>
      <c r="G817" s="3" t="s">
        <v>20</v>
      </c>
      <c r="H817">
        <v>183</v>
      </c>
      <c r="I817" s="5">
        <f t="shared" si="3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38"/>
        <v>43068.25</v>
      </c>
      <c r="O817" s="10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7" x14ac:dyDescent="0.2">
      <c r="A818">
        <v>816</v>
      </c>
      <c r="B818" t="s">
        <v>1666</v>
      </c>
      <c r="C818" s="1" t="s">
        <v>1667</v>
      </c>
      <c r="D818">
        <v>2300</v>
      </c>
      <c r="E818">
        <v>14150</v>
      </c>
      <c r="F818" s="4">
        <f t="shared" si="37"/>
        <v>615.21739130434787</v>
      </c>
      <c r="G818" s="3" t="s">
        <v>20</v>
      </c>
      <c r="H818">
        <v>133</v>
      </c>
      <c r="I818" s="5">
        <f t="shared" si="3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38"/>
        <v>41680.25</v>
      </c>
      <c r="O818" s="10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1" t="s">
        <v>1669</v>
      </c>
      <c r="D819">
        <v>51300</v>
      </c>
      <c r="E819">
        <v>189192</v>
      </c>
      <c r="F819" s="4">
        <f t="shared" si="37"/>
        <v>368.79532163742692</v>
      </c>
      <c r="G819" s="3" t="s">
        <v>20</v>
      </c>
      <c r="H819">
        <v>2489</v>
      </c>
      <c r="I819" s="5">
        <f t="shared" si="3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38"/>
        <v>43589.208333333328</v>
      </c>
      <c r="O819" s="10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1" t="s">
        <v>1670</v>
      </c>
      <c r="D820">
        <v>700</v>
      </c>
      <c r="E820">
        <v>7664</v>
      </c>
      <c r="F820" s="4">
        <f t="shared" si="37"/>
        <v>1094.8571428571429</v>
      </c>
      <c r="G820" s="3" t="s">
        <v>20</v>
      </c>
      <c r="H820">
        <v>69</v>
      </c>
      <c r="I820" s="5">
        <f t="shared" si="3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38"/>
        <v>43486.25</v>
      </c>
      <c r="O820" s="10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17" x14ac:dyDescent="0.2">
      <c r="A821">
        <v>819</v>
      </c>
      <c r="B821" t="s">
        <v>1671</v>
      </c>
      <c r="C821" s="1" t="s">
        <v>1672</v>
      </c>
      <c r="D821">
        <v>8900</v>
      </c>
      <c r="E821">
        <v>4509</v>
      </c>
      <c r="F821" s="4">
        <f t="shared" si="37"/>
        <v>50.662921348314605</v>
      </c>
      <c r="G821" s="3" t="s">
        <v>14</v>
      </c>
      <c r="H821">
        <v>47</v>
      </c>
      <c r="I821" s="5">
        <f t="shared" si="3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38"/>
        <v>41237.25</v>
      </c>
      <c r="O821" s="10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1" t="s">
        <v>1674</v>
      </c>
      <c r="D822">
        <v>1500</v>
      </c>
      <c r="E822">
        <v>12009</v>
      </c>
      <c r="F822" s="4">
        <f t="shared" si="37"/>
        <v>800.6</v>
      </c>
      <c r="G822" s="3" t="s">
        <v>20</v>
      </c>
      <c r="H822">
        <v>279</v>
      </c>
      <c r="I822" s="5">
        <f t="shared" si="3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38"/>
        <v>43310.208333333328</v>
      </c>
      <c r="O822" s="10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1" t="s">
        <v>1676</v>
      </c>
      <c r="D823">
        <v>4900</v>
      </c>
      <c r="E823">
        <v>14273</v>
      </c>
      <c r="F823" s="4">
        <f t="shared" si="37"/>
        <v>291.28571428571428</v>
      </c>
      <c r="G823" s="3" t="s">
        <v>20</v>
      </c>
      <c r="H823">
        <v>210</v>
      </c>
      <c r="I823" s="5">
        <f t="shared" si="3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38"/>
        <v>42794.25</v>
      </c>
      <c r="O823" s="10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1" t="s">
        <v>1678</v>
      </c>
      <c r="D824">
        <v>54000</v>
      </c>
      <c r="E824">
        <v>188982</v>
      </c>
      <c r="F824" s="4">
        <f t="shared" si="37"/>
        <v>349.9666666666667</v>
      </c>
      <c r="G824" s="3" t="s">
        <v>20</v>
      </c>
      <c r="H824">
        <v>2100</v>
      </c>
      <c r="I824" s="5">
        <f t="shared" si="3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38"/>
        <v>41698.25</v>
      </c>
      <c r="O824" s="10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7" x14ac:dyDescent="0.2">
      <c r="A825">
        <v>823</v>
      </c>
      <c r="B825" t="s">
        <v>1679</v>
      </c>
      <c r="C825" s="1" t="s">
        <v>1680</v>
      </c>
      <c r="D825">
        <v>4100</v>
      </c>
      <c r="E825">
        <v>14640</v>
      </c>
      <c r="F825" s="4">
        <f t="shared" si="37"/>
        <v>357.07317073170731</v>
      </c>
      <c r="G825" s="3" t="s">
        <v>20</v>
      </c>
      <c r="H825">
        <v>252</v>
      </c>
      <c r="I825" s="5">
        <f t="shared" si="3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38"/>
        <v>41892.208333333336</v>
      </c>
      <c r="O825" s="10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1" t="s">
        <v>1682</v>
      </c>
      <c r="D826">
        <v>85000</v>
      </c>
      <c r="E826">
        <v>107516</v>
      </c>
      <c r="F826" s="4">
        <f t="shared" si="37"/>
        <v>126.48941176470588</v>
      </c>
      <c r="G826" s="3" t="s">
        <v>20</v>
      </c>
      <c r="H826">
        <v>1280</v>
      </c>
      <c r="I826" s="5">
        <f t="shared" si="3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38"/>
        <v>40348.208333333336</v>
      </c>
      <c r="O826" s="10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1" t="s">
        <v>1684</v>
      </c>
      <c r="D827">
        <v>3600</v>
      </c>
      <c r="E827">
        <v>13950</v>
      </c>
      <c r="F827" s="4">
        <f t="shared" si="37"/>
        <v>387.5</v>
      </c>
      <c r="G827" s="3" t="s">
        <v>20</v>
      </c>
      <c r="H827">
        <v>157</v>
      </c>
      <c r="I827" s="5">
        <f t="shared" si="3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38"/>
        <v>42941.208333333328</v>
      </c>
      <c r="O827" s="10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17" x14ac:dyDescent="0.2">
      <c r="A828">
        <v>826</v>
      </c>
      <c r="B828" t="s">
        <v>1685</v>
      </c>
      <c r="C828" s="1" t="s">
        <v>1686</v>
      </c>
      <c r="D828">
        <v>2800</v>
      </c>
      <c r="E828">
        <v>12797</v>
      </c>
      <c r="F828" s="4">
        <f t="shared" si="37"/>
        <v>457.03571428571428</v>
      </c>
      <c r="G828" s="3" t="s">
        <v>20</v>
      </c>
      <c r="H828">
        <v>194</v>
      </c>
      <c r="I828" s="5">
        <f t="shared" si="3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38"/>
        <v>40525.25</v>
      </c>
      <c r="O828" s="10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17" x14ac:dyDescent="0.2">
      <c r="A829">
        <v>827</v>
      </c>
      <c r="B829" t="s">
        <v>1687</v>
      </c>
      <c r="C829" s="1" t="s">
        <v>1688</v>
      </c>
      <c r="D829">
        <v>2300</v>
      </c>
      <c r="E829">
        <v>6134</v>
      </c>
      <c r="F829" s="4">
        <f t="shared" si="37"/>
        <v>266.69565217391306</v>
      </c>
      <c r="G829" s="3" t="s">
        <v>20</v>
      </c>
      <c r="H829">
        <v>82</v>
      </c>
      <c r="I829" s="5">
        <f t="shared" si="3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38"/>
        <v>40666.208333333336</v>
      </c>
      <c r="O829" s="10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17" x14ac:dyDescent="0.2">
      <c r="A830">
        <v>828</v>
      </c>
      <c r="B830" t="s">
        <v>1689</v>
      </c>
      <c r="C830" s="1" t="s">
        <v>1690</v>
      </c>
      <c r="D830">
        <v>7100</v>
      </c>
      <c r="E830">
        <v>4899</v>
      </c>
      <c r="F830" s="4">
        <f t="shared" si="37"/>
        <v>69</v>
      </c>
      <c r="G830" s="3" t="s">
        <v>14</v>
      </c>
      <c r="H830">
        <v>70</v>
      </c>
      <c r="I830" s="5">
        <f t="shared" si="3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38"/>
        <v>43340.208333333328</v>
      </c>
      <c r="O830" s="10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1" t="s">
        <v>1692</v>
      </c>
      <c r="D831">
        <v>9600</v>
      </c>
      <c r="E831">
        <v>4929</v>
      </c>
      <c r="F831" s="4">
        <f t="shared" si="37"/>
        <v>51.34375</v>
      </c>
      <c r="G831" s="3" t="s">
        <v>14</v>
      </c>
      <c r="H831">
        <v>154</v>
      </c>
      <c r="I831" s="5">
        <f t="shared" si="3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38"/>
        <v>42164.208333333328</v>
      </c>
      <c r="O831" s="10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17" x14ac:dyDescent="0.2">
      <c r="A832">
        <v>830</v>
      </c>
      <c r="B832" t="s">
        <v>1693</v>
      </c>
      <c r="C832" s="1" t="s">
        <v>1694</v>
      </c>
      <c r="D832">
        <v>121600</v>
      </c>
      <c r="E832">
        <v>1424</v>
      </c>
      <c r="F832" s="4">
        <f t="shared" si="37"/>
        <v>1.1710526315789473</v>
      </c>
      <c r="G832" s="3" t="s">
        <v>14</v>
      </c>
      <c r="H832">
        <v>22</v>
      </c>
      <c r="I832" s="5">
        <f t="shared" si="3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38"/>
        <v>43103.25</v>
      </c>
      <c r="O832" s="10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17" x14ac:dyDescent="0.2">
      <c r="A833">
        <v>831</v>
      </c>
      <c r="B833" t="s">
        <v>1695</v>
      </c>
      <c r="C833" s="1" t="s">
        <v>1696</v>
      </c>
      <c r="D833">
        <v>97100</v>
      </c>
      <c r="E833">
        <v>105817</v>
      </c>
      <c r="F833" s="4">
        <f t="shared" si="37"/>
        <v>108.97734294541709</v>
      </c>
      <c r="G833" s="3" t="s">
        <v>20</v>
      </c>
      <c r="H833">
        <v>4233</v>
      </c>
      <c r="I833" s="5">
        <f t="shared" si="3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38"/>
        <v>40994.208333333336</v>
      </c>
      <c r="O833" s="10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1" t="s">
        <v>1698</v>
      </c>
      <c r="D834">
        <v>43200</v>
      </c>
      <c r="E834">
        <v>136156</v>
      </c>
      <c r="F834" s="4">
        <f t="shared" si="37"/>
        <v>315.17592592592592</v>
      </c>
      <c r="G834" s="3" t="s">
        <v>20</v>
      </c>
      <c r="H834">
        <v>1297</v>
      </c>
      <c r="I834" s="5">
        <f t="shared" si="3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38"/>
        <v>42299.208333333328</v>
      </c>
      <c r="O834" s="10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1" t="s">
        <v>1700</v>
      </c>
      <c r="D835">
        <v>6800</v>
      </c>
      <c r="E835">
        <v>10723</v>
      </c>
      <c r="F835" s="4">
        <f t="shared" ref="F835:F898" si="40">100*(E835/D835)</f>
        <v>157.69117647058823</v>
      </c>
      <c r="G835" s="3" t="s">
        <v>20</v>
      </c>
      <c r="H835">
        <v>165</v>
      </c>
      <c r="I835" s="5">
        <f t="shared" si="3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O898" si="41">(((L835/60)/60)/24)+DATE(1970,1,1)</f>
        <v>40588.25</v>
      </c>
      <c r="O835" s="10">
        <f t="shared" si="41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1" t="s">
        <v>1702</v>
      </c>
      <c r="D836">
        <v>7300</v>
      </c>
      <c r="E836">
        <v>11228</v>
      </c>
      <c r="F836" s="4">
        <f t="shared" si="40"/>
        <v>153.8082191780822</v>
      </c>
      <c r="G836" s="3" t="s">
        <v>20</v>
      </c>
      <c r="H836">
        <v>119</v>
      </c>
      <c r="I836" s="5">
        <f t="shared" ref="I836:I899" si="42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41"/>
        <v>41448.208333333336</v>
      </c>
      <c r="O836" s="10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1" t="s">
        <v>1704</v>
      </c>
      <c r="D837">
        <v>86200</v>
      </c>
      <c r="E837">
        <v>77355</v>
      </c>
      <c r="F837" s="4">
        <f t="shared" si="40"/>
        <v>89.738979118329468</v>
      </c>
      <c r="G837" s="3" t="s">
        <v>14</v>
      </c>
      <c r="H837">
        <v>1758</v>
      </c>
      <c r="I837" s="5">
        <f t="shared" si="4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41"/>
        <v>42063.25</v>
      </c>
      <c r="O837" s="10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1" t="s">
        <v>1706</v>
      </c>
      <c r="D838">
        <v>8100</v>
      </c>
      <c r="E838">
        <v>6086</v>
      </c>
      <c r="F838" s="4">
        <f t="shared" si="40"/>
        <v>75.135802469135797</v>
      </c>
      <c r="G838" s="3" t="s">
        <v>14</v>
      </c>
      <c r="H838">
        <v>94</v>
      </c>
      <c r="I838" s="5">
        <f t="shared" si="4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41"/>
        <v>40214.25</v>
      </c>
      <c r="O838" s="10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1" t="s">
        <v>1708</v>
      </c>
      <c r="D839">
        <v>17700</v>
      </c>
      <c r="E839">
        <v>150960</v>
      </c>
      <c r="F839" s="4">
        <f t="shared" si="40"/>
        <v>852.88135593220341</v>
      </c>
      <c r="G839" s="3" t="s">
        <v>20</v>
      </c>
      <c r="H839">
        <v>1797</v>
      </c>
      <c r="I839" s="5">
        <f t="shared" si="4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41"/>
        <v>40629.208333333336</v>
      </c>
      <c r="O839" s="10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1" t="s">
        <v>1710</v>
      </c>
      <c r="D840">
        <v>6400</v>
      </c>
      <c r="E840">
        <v>8890</v>
      </c>
      <c r="F840" s="4">
        <f t="shared" si="40"/>
        <v>138.90625</v>
      </c>
      <c r="G840" s="3" t="s">
        <v>20</v>
      </c>
      <c r="H840">
        <v>261</v>
      </c>
      <c r="I840" s="5">
        <f t="shared" si="4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41"/>
        <v>43370.208333333328</v>
      </c>
      <c r="O840" s="10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1" t="s">
        <v>1712</v>
      </c>
      <c r="D841">
        <v>7700</v>
      </c>
      <c r="E841">
        <v>14644</v>
      </c>
      <c r="F841" s="4">
        <f t="shared" si="40"/>
        <v>190.18181818181819</v>
      </c>
      <c r="G841" s="3" t="s">
        <v>20</v>
      </c>
      <c r="H841">
        <v>157</v>
      </c>
      <c r="I841" s="5">
        <f t="shared" si="4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41"/>
        <v>41715.208333333336</v>
      </c>
      <c r="O841" s="10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1" t="s">
        <v>1714</v>
      </c>
      <c r="D842">
        <v>116300</v>
      </c>
      <c r="E842">
        <v>116583</v>
      </c>
      <c r="F842" s="4">
        <f t="shared" si="40"/>
        <v>100.24333619948409</v>
      </c>
      <c r="G842" s="3" t="s">
        <v>20</v>
      </c>
      <c r="H842">
        <v>3533</v>
      </c>
      <c r="I842" s="5">
        <f t="shared" si="4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41"/>
        <v>41836.208333333336</v>
      </c>
      <c r="O842" s="10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1" t="s">
        <v>1716</v>
      </c>
      <c r="D843">
        <v>9100</v>
      </c>
      <c r="E843">
        <v>12991</v>
      </c>
      <c r="F843" s="4">
        <f t="shared" si="40"/>
        <v>142.75824175824175</v>
      </c>
      <c r="G843" s="3" t="s">
        <v>20</v>
      </c>
      <c r="H843">
        <v>155</v>
      </c>
      <c r="I843" s="5">
        <f t="shared" si="4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41"/>
        <v>42419.25</v>
      </c>
      <c r="O843" s="10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17" x14ac:dyDescent="0.2">
      <c r="A844">
        <v>842</v>
      </c>
      <c r="B844" t="s">
        <v>1717</v>
      </c>
      <c r="C844" s="1" t="s">
        <v>1718</v>
      </c>
      <c r="D844">
        <v>1500</v>
      </c>
      <c r="E844">
        <v>8447</v>
      </c>
      <c r="F844" s="4">
        <f t="shared" si="40"/>
        <v>563.13333333333333</v>
      </c>
      <c r="G844" s="3" t="s">
        <v>20</v>
      </c>
      <c r="H844">
        <v>132</v>
      </c>
      <c r="I844" s="5">
        <f t="shared" si="4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41"/>
        <v>43266.208333333328</v>
      </c>
      <c r="O844" s="10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17" x14ac:dyDescent="0.2">
      <c r="A845">
        <v>843</v>
      </c>
      <c r="B845" t="s">
        <v>1719</v>
      </c>
      <c r="C845" s="1" t="s">
        <v>1720</v>
      </c>
      <c r="D845">
        <v>8800</v>
      </c>
      <c r="E845">
        <v>2703</v>
      </c>
      <c r="F845" s="4">
        <f t="shared" si="40"/>
        <v>30.715909090909086</v>
      </c>
      <c r="G845" s="3" t="s">
        <v>14</v>
      </c>
      <c r="H845">
        <v>33</v>
      </c>
      <c r="I845" s="5">
        <f t="shared" si="4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41"/>
        <v>43338.208333333328</v>
      </c>
      <c r="O845" s="10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1" t="s">
        <v>1722</v>
      </c>
      <c r="D846">
        <v>8800</v>
      </c>
      <c r="E846">
        <v>8747</v>
      </c>
      <c r="F846" s="4">
        <f t="shared" si="40"/>
        <v>99.39772727272728</v>
      </c>
      <c r="G846" s="3" t="s">
        <v>74</v>
      </c>
      <c r="H846">
        <v>94</v>
      </c>
      <c r="I846" s="5">
        <f t="shared" si="4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41"/>
        <v>40930.25</v>
      </c>
      <c r="O846" s="10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1" t="s">
        <v>1724</v>
      </c>
      <c r="D847">
        <v>69900</v>
      </c>
      <c r="E847">
        <v>138087</v>
      </c>
      <c r="F847" s="4">
        <f t="shared" si="40"/>
        <v>197.54935622317598</v>
      </c>
      <c r="G847" s="3" t="s">
        <v>20</v>
      </c>
      <c r="H847">
        <v>1354</v>
      </c>
      <c r="I847" s="5">
        <f t="shared" si="4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41"/>
        <v>43235.208333333328</v>
      </c>
      <c r="O847" s="10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1" t="s">
        <v>1726</v>
      </c>
      <c r="D848">
        <v>1000</v>
      </c>
      <c r="E848">
        <v>5085</v>
      </c>
      <c r="F848" s="4">
        <f t="shared" si="40"/>
        <v>508.5</v>
      </c>
      <c r="G848" s="3" t="s">
        <v>20</v>
      </c>
      <c r="H848">
        <v>48</v>
      </c>
      <c r="I848" s="5">
        <f t="shared" si="4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41"/>
        <v>43302.208333333328</v>
      </c>
      <c r="O848" s="10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1" t="s">
        <v>1728</v>
      </c>
      <c r="D849">
        <v>4700</v>
      </c>
      <c r="E849">
        <v>11174</v>
      </c>
      <c r="F849" s="4">
        <f t="shared" si="40"/>
        <v>237.74468085106383</v>
      </c>
      <c r="G849" s="3" t="s">
        <v>20</v>
      </c>
      <c r="H849">
        <v>110</v>
      </c>
      <c r="I849" s="5">
        <f t="shared" si="4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41"/>
        <v>43107.25</v>
      </c>
      <c r="O849" s="10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1" t="s">
        <v>1730</v>
      </c>
      <c r="D850">
        <v>3200</v>
      </c>
      <c r="E850">
        <v>10831</v>
      </c>
      <c r="F850" s="4">
        <f t="shared" si="40"/>
        <v>338.46875</v>
      </c>
      <c r="G850" s="3" t="s">
        <v>20</v>
      </c>
      <c r="H850">
        <v>172</v>
      </c>
      <c r="I850" s="5">
        <f t="shared" si="4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41"/>
        <v>40341.208333333336</v>
      </c>
      <c r="O850" s="10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1" t="s">
        <v>1732</v>
      </c>
      <c r="D851">
        <v>6700</v>
      </c>
      <c r="E851">
        <v>8917</v>
      </c>
      <c r="F851" s="4">
        <f t="shared" si="40"/>
        <v>133.08955223880596</v>
      </c>
      <c r="G851" s="3" t="s">
        <v>20</v>
      </c>
      <c r="H851">
        <v>307</v>
      </c>
      <c r="I851" s="5">
        <f t="shared" si="4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41"/>
        <v>40948.25</v>
      </c>
      <c r="O851" s="10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7" x14ac:dyDescent="0.2">
      <c r="A852">
        <v>850</v>
      </c>
      <c r="B852" t="s">
        <v>1733</v>
      </c>
      <c r="C852" s="1" t="s">
        <v>1734</v>
      </c>
      <c r="D852">
        <v>100</v>
      </c>
      <c r="E852">
        <v>1</v>
      </c>
      <c r="F852" s="4">
        <f t="shared" si="40"/>
        <v>1</v>
      </c>
      <c r="G852" s="3" t="s">
        <v>14</v>
      </c>
      <c r="H852">
        <v>1</v>
      </c>
      <c r="I852" s="5">
        <f t="shared" si="42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41"/>
        <v>40866.25</v>
      </c>
      <c r="O852" s="10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17" x14ac:dyDescent="0.2">
      <c r="A853">
        <v>851</v>
      </c>
      <c r="B853" t="s">
        <v>1735</v>
      </c>
      <c r="C853" s="1" t="s">
        <v>1736</v>
      </c>
      <c r="D853">
        <v>6000</v>
      </c>
      <c r="E853">
        <v>12468</v>
      </c>
      <c r="F853" s="4">
        <f t="shared" si="40"/>
        <v>207.79999999999998</v>
      </c>
      <c r="G853" s="3" t="s">
        <v>20</v>
      </c>
      <c r="H853">
        <v>160</v>
      </c>
      <c r="I853" s="5">
        <f t="shared" si="4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41"/>
        <v>41031.208333333336</v>
      </c>
      <c r="O853" s="10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7" x14ac:dyDescent="0.2">
      <c r="A854">
        <v>852</v>
      </c>
      <c r="B854" t="s">
        <v>1737</v>
      </c>
      <c r="C854" s="1" t="s">
        <v>1738</v>
      </c>
      <c r="D854">
        <v>4900</v>
      </c>
      <c r="E854">
        <v>2505</v>
      </c>
      <c r="F854" s="4">
        <f t="shared" si="40"/>
        <v>51.122448979591837</v>
      </c>
      <c r="G854" s="3" t="s">
        <v>14</v>
      </c>
      <c r="H854">
        <v>31</v>
      </c>
      <c r="I854" s="5">
        <f t="shared" si="4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41"/>
        <v>40740.208333333336</v>
      </c>
      <c r="O854" s="10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1" t="s">
        <v>1740</v>
      </c>
      <c r="D855">
        <v>17100</v>
      </c>
      <c r="E855">
        <v>111502</v>
      </c>
      <c r="F855" s="4">
        <f t="shared" si="40"/>
        <v>652.05847953216369</v>
      </c>
      <c r="G855" s="3" t="s">
        <v>20</v>
      </c>
      <c r="H855">
        <v>1467</v>
      </c>
      <c r="I855" s="5">
        <f t="shared" si="4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41"/>
        <v>40714.208333333336</v>
      </c>
      <c r="O855" s="10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7" x14ac:dyDescent="0.2">
      <c r="A856">
        <v>854</v>
      </c>
      <c r="B856" t="s">
        <v>1741</v>
      </c>
      <c r="C856" s="1" t="s">
        <v>1742</v>
      </c>
      <c r="D856">
        <v>171000</v>
      </c>
      <c r="E856">
        <v>194309</v>
      </c>
      <c r="F856" s="4">
        <f t="shared" si="40"/>
        <v>113.63099415204678</v>
      </c>
      <c r="G856" s="3" t="s">
        <v>20</v>
      </c>
      <c r="H856">
        <v>2662</v>
      </c>
      <c r="I856" s="5">
        <f t="shared" si="4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41"/>
        <v>43787.25</v>
      </c>
      <c r="O856" s="10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1" t="s">
        <v>1744</v>
      </c>
      <c r="D857">
        <v>23400</v>
      </c>
      <c r="E857">
        <v>23956</v>
      </c>
      <c r="F857" s="4">
        <f t="shared" si="40"/>
        <v>102.37606837606839</v>
      </c>
      <c r="G857" s="3" t="s">
        <v>20</v>
      </c>
      <c r="H857">
        <v>452</v>
      </c>
      <c r="I857" s="5">
        <f t="shared" si="42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41"/>
        <v>40712.208333333336</v>
      </c>
      <c r="O857" s="10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1" t="s">
        <v>1745</v>
      </c>
      <c r="D858">
        <v>2400</v>
      </c>
      <c r="E858">
        <v>8558</v>
      </c>
      <c r="F858" s="4">
        <f t="shared" si="40"/>
        <v>356.58333333333331</v>
      </c>
      <c r="G858" s="3" t="s">
        <v>20</v>
      </c>
      <c r="H858">
        <v>158</v>
      </c>
      <c r="I858" s="5">
        <f t="shared" si="4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41"/>
        <v>41023.208333333336</v>
      </c>
      <c r="O858" s="10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17" x14ac:dyDescent="0.2">
      <c r="A859">
        <v>857</v>
      </c>
      <c r="B859" t="s">
        <v>1746</v>
      </c>
      <c r="C859" s="1" t="s">
        <v>1747</v>
      </c>
      <c r="D859">
        <v>5300</v>
      </c>
      <c r="E859">
        <v>7413</v>
      </c>
      <c r="F859" s="4">
        <f t="shared" si="40"/>
        <v>139.86792452830187</v>
      </c>
      <c r="G859" s="3" t="s">
        <v>20</v>
      </c>
      <c r="H859">
        <v>225</v>
      </c>
      <c r="I859" s="5">
        <f t="shared" si="4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41"/>
        <v>40944.25</v>
      </c>
      <c r="O859" s="10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17" x14ac:dyDescent="0.2">
      <c r="A860">
        <v>858</v>
      </c>
      <c r="B860" t="s">
        <v>1748</v>
      </c>
      <c r="C860" s="1" t="s">
        <v>1749</v>
      </c>
      <c r="D860">
        <v>4000</v>
      </c>
      <c r="E860">
        <v>2778</v>
      </c>
      <c r="F860" s="4">
        <f t="shared" si="40"/>
        <v>69.45</v>
      </c>
      <c r="G860" s="3" t="s">
        <v>14</v>
      </c>
      <c r="H860">
        <v>35</v>
      </c>
      <c r="I860" s="5">
        <f t="shared" si="4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41"/>
        <v>43211.208333333328</v>
      </c>
      <c r="O860" s="10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17" x14ac:dyDescent="0.2">
      <c r="A861">
        <v>859</v>
      </c>
      <c r="B861" t="s">
        <v>1750</v>
      </c>
      <c r="C861" s="1" t="s">
        <v>1751</v>
      </c>
      <c r="D861">
        <v>7300</v>
      </c>
      <c r="E861">
        <v>2594</v>
      </c>
      <c r="F861" s="4">
        <f t="shared" si="40"/>
        <v>35.534246575342465</v>
      </c>
      <c r="G861" s="3" t="s">
        <v>14</v>
      </c>
      <c r="H861">
        <v>63</v>
      </c>
      <c r="I861" s="5">
        <f t="shared" si="4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41"/>
        <v>41334.25</v>
      </c>
      <c r="O861" s="10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17" x14ac:dyDescent="0.2">
      <c r="A862">
        <v>860</v>
      </c>
      <c r="B862" t="s">
        <v>1752</v>
      </c>
      <c r="C862" s="1" t="s">
        <v>1753</v>
      </c>
      <c r="D862">
        <v>2000</v>
      </c>
      <c r="E862">
        <v>5033</v>
      </c>
      <c r="F862" s="4">
        <f t="shared" si="40"/>
        <v>251.65</v>
      </c>
      <c r="G862" s="3" t="s">
        <v>20</v>
      </c>
      <c r="H862">
        <v>65</v>
      </c>
      <c r="I862" s="5">
        <f t="shared" si="4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41"/>
        <v>43515.25</v>
      </c>
      <c r="O862" s="10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1" t="s">
        <v>1755</v>
      </c>
      <c r="D863">
        <v>8800</v>
      </c>
      <c r="E863">
        <v>9317</v>
      </c>
      <c r="F863" s="4">
        <f t="shared" si="40"/>
        <v>105.87500000000001</v>
      </c>
      <c r="G863" s="3" t="s">
        <v>20</v>
      </c>
      <c r="H863">
        <v>163</v>
      </c>
      <c r="I863" s="5">
        <f t="shared" si="4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41"/>
        <v>40258.208333333336</v>
      </c>
      <c r="O863" s="10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1" t="s">
        <v>1757</v>
      </c>
      <c r="D864">
        <v>3500</v>
      </c>
      <c r="E864">
        <v>6560</v>
      </c>
      <c r="F864" s="4">
        <f t="shared" si="40"/>
        <v>187.42857142857144</v>
      </c>
      <c r="G864" s="3" t="s">
        <v>20</v>
      </c>
      <c r="H864">
        <v>85</v>
      </c>
      <c r="I864" s="5">
        <f t="shared" si="4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41"/>
        <v>40756.208333333336</v>
      </c>
      <c r="O864" s="10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1" t="s">
        <v>1759</v>
      </c>
      <c r="D865">
        <v>1400</v>
      </c>
      <c r="E865">
        <v>5415</v>
      </c>
      <c r="F865" s="4">
        <f t="shared" si="40"/>
        <v>386.78571428571428</v>
      </c>
      <c r="G865" s="3" t="s">
        <v>20</v>
      </c>
      <c r="H865">
        <v>217</v>
      </c>
      <c r="I865" s="5">
        <f t="shared" si="4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41"/>
        <v>42172.208333333328</v>
      </c>
      <c r="O865" s="10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1" t="s">
        <v>1761</v>
      </c>
      <c r="D866">
        <v>4200</v>
      </c>
      <c r="E866">
        <v>14577</v>
      </c>
      <c r="F866" s="4">
        <f t="shared" si="40"/>
        <v>347.07142857142856</v>
      </c>
      <c r="G866" s="3" t="s">
        <v>20</v>
      </c>
      <c r="H866">
        <v>150</v>
      </c>
      <c r="I866" s="5">
        <f t="shared" si="42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41"/>
        <v>42601.208333333328</v>
      </c>
      <c r="O866" s="10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1" t="s">
        <v>1763</v>
      </c>
      <c r="D867">
        <v>81000</v>
      </c>
      <c r="E867">
        <v>150515</v>
      </c>
      <c r="F867" s="4">
        <f t="shared" si="40"/>
        <v>185.82098765432099</v>
      </c>
      <c r="G867" s="3" t="s">
        <v>20</v>
      </c>
      <c r="H867">
        <v>3272</v>
      </c>
      <c r="I867" s="5">
        <f t="shared" si="4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41"/>
        <v>41897.208333333336</v>
      </c>
      <c r="O867" s="10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1" t="s">
        <v>1765</v>
      </c>
      <c r="D868">
        <v>182800</v>
      </c>
      <c r="E868">
        <v>79045</v>
      </c>
      <c r="F868" s="4">
        <f t="shared" si="40"/>
        <v>43.241247264770237</v>
      </c>
      <c r="G868" s="3" t="s">
        <v>74</v>
      </c>
      <c r="H868">
        <v>898</v>
      </c>
      <c r="I868" s="5">
        <f t="shared" si="4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41"/>
        <v>40671.208333333336</v>
      </c>
      <c r="O868" s="10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17" x14ac:dyDescent="0.2">
      <c r="A869">
        <v>867</v>
      </c>
      <c r="B869" t="s">
        <v>1766</v>
      </c>
      <c r="C869" s="1" t="s">
        <v>1767</v>
      </c>
      <c r="D869">
        <v>4800</v>
      </c>
      <c r="E869">
        <v>7797</v>
      </c>
      <c r="F869" s="4">
        <f t="shared" si="40"/>
        <v>162.4375</v>
      </c>
      <c r="G869" s="3" t="s">
        <v>20</v>
      </c>
      <c r="H869">
        <v>300</v>
      </c>
      <c r="I869" s="5">
        <f t="shared" si="42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41"/>
        <v>43382.208333333328</v>
      </c>
      <c r="O869" s="10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1" t="s">
        <v>1769</v>
      </c>
      <c r="D870">
        <v>7000</v>
      </c>
      <c r="E870">
        <v>12939</v>
      </c>
      <c r="F870" s="4">
        <f t="shared" si="40"/>
        <v>184.84285714285716</v>
      </c>
      <c r="G870" s="3" t="s">
        <v>20</v>
      </c>
      <c r="H870">
        <v>126</v>
      </c>
      <c r="I870" s="5">
        <f t="shared" si="4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41"/>
        <v>41559.208333333336</v>
      </c>
      <c r="O870" s="10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1" t="s">
        <v>1771</v>
      </c>
      <c r="D871">
        <v>161900</v>
      </c>
      <c r="E871">
        <v>38376</v>
      </c>
      <c r="F871" s="4">
        <f t="shared" si="40"/>
        <v>23.703520691785052</v>
      </c>
      <c r="G871" s="3" t="s">
        <v>14</v>
      </c>
      <c r="H871">
        <v>526</v>
      </c>
      <c r="I871" s="5">
        <f t="shared" si="4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41"/>
        <v>40350.208333333336</v>
      </c>
      <c r="O871" s="10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1" t="s">
        <v>1773</v>
      </c>
      <c r="D872">
        <v>7700</v>
      </c>
      <c r="E872">
        <v>6920</v>
      </c>
      <c r="F872" s="4">
        <f t="shared" si="40"/>
        <v>89.870129870129873</v>
      </c>
      <c r="G872" s="3" t="s">
        <v>14</v>
      </c>
      <c r="H872">
        <v>121</v>
      </c>
      <c r="I872" s="5">
        <f t="shared" si="4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41"/>
        <v>42240.208333333328</v>
      </c>
      <c r="O872" s="10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17" x14ac:dyDescent="0.2">
      <c r="A873">
        <v>871</v>
      </c>
      <c r="B873" t="s">
        <v>1774</v>
      </c>
      <c r="C873" s="1" t="s">
        <v>1775</v>
      </c>
      <c r="D873">
        <v>71500</v>
      </c>
      <c r="E873">
        <v>194912</v>
      </c>
      <c r="F873" s="4">
        <f t="shared" si="40"/>
        <v>272.6041958041958</v>
      </c>
      <c r="G873" s="3" t="s">
        <v>20</v>
      </c>
      <c r="H873">
        <v>2320</v>
      </c>
      <c r="I873" s="5">
        <f t="shared" si="4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41"/>
        <v>43040.208333333328</v>
      </c>
      <c r="O873" s="10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1" t="s">
        <v>1777</v>
      </c>
      <c r="D874">
        <v>4700</v>
      </c>
      <c r="E874">
        <v>7992</v>
      </c>
      <c r="F874" s="4">
        <f t="shared" si="40"/>
        <v>170.04255319148936</v>
      </c>
      <c r="G874" s="3" t="s">
        <v>20</v>
      </c>
      <c r="H874">
        <v>81</v>
      </c>
      <c r="I874" s="5">
        <f t="shared" si="4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41"/>
        <v>43346.208333333328</v>
      </c>
      <c r="O874" s="10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1" t="s">
        <v>1779</v>
      </c>
      <c r="D875">
        <v>42100</v>
      </c>
      <c r="E875">
        <v>79268</v>
      </c>
      <c r="F875" s="4">
        <f t="shared" si="40"/>
        <v>188.28503562945369</v>
      </c>
      <c r="G875" s="3" t="s">
        <v>20</v>
      </c>
      <c r="H875">
        <v>1887</v>
      </c>
      <c r="I875" s="5">
        <f t="shared" si="4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41"/>
        <v>41647.25</v>
      </c>
      <c r="O875" s="10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1" t="s">
        <v>1781</v>
      </c>
      <c r="D876">
        <v>40200</v>
      </c>
      <c r="E876">
        <v>139468</v>
      </c>
      <c r="F876" s="4">
        <f t="shared" si="40"/>
        <v>346.93532338308455</v>
      </c>
      <c r="G876" s="3" t="s">
        <v>20</v>
      </c>
      <c r="H876">
        <v>4358</v>
      </c>
      <c r="I876" s="5">
        <f t="shared" si="4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41"/>
        <v>40291.208333333336</v>
      </c>
      <c r="O876" s="10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1" t="s">
        <v>1783</v>
      </c>
      <c r="D877">
        <v>7900</v>
      </c>
      <c r="E877">
        <v>5465</v>
      </c>
      <c r="F877" s="4">
        <f t="shared" si="40"/>
        <v>69.177215189873422</v>
      </c>
      <c r="G877" s="3" t="s">
        <v>14</v>
      </c>
      <c r="H877">
        <v>67</v>
      </c>
      <c r="I877" s="5">
        <f t="shared" si="4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41"/>
        <v>40556.25</v>
      </c>
      <c r="O877" s="10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17" x14ac:dyDescent="0.2">
      <c r="A878">
        <v>876</v>
      </c>
      <c r="B878" t="s">
        <v>1784</v>
      </c>
      <c r="C878" s="1" t="s">
        <v>1785</v>
      </c>
      <c r="D878">
        <v>8300</v>
      </c>
      <c r="E878">
        <v>2111</v>
      </c>
      <c r="F878" s="4">
        <f t="shared" si="40"/>
        <v>25.433734939759034</v>
      </c>
      <c r="G878" s="3" t="s">
        <v>14</v>
      </c>
      <c r="H878">
        <v>57</v>
      </c>
      <c r="I878" s="5">
        <f t="shared" si="4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41"/>
        <v>43624.208333333328</v>
      </c>
      <c r="O878" s="10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1" t="s">
        <v>1787</v>
      </c>
      <c r="D879">
        <v>163600</v>
      </c>
      <c r="E879">
        <v>126628</v>
      </c>
      <c r="F879" s="4">
        <f t="shared" si="40"/>
        <v>77.400977995110026</v>
      </c>
      <c r="G879" s="3" t="s">
        <v>14</v>
      </c>
      <c r="H879">
        <v>1229</v>
      </c>
      <c r="I879" s="5">
        <f t="shared" si="4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41"/>
        <v>42577.208333333328</v>
      </c>
      <c r="O879" s="10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1" t="s">
        <v>1789</v>
      </c>
      <c r="D880">
        <v>2700</v>
      </c>
      <c r="E880">
        <v>1012</v>
      </c>
      <c r="F880" s="4">
        <f t="shared" si="40"/>
        <v>37.481481481481481</v>
      </c>
      <c r="G880" s="3" t="s">
        <v>14</v>
      </c>
      <c r="H880">
        <v>12</v>
      </c>
      <c r="I880" s="5">
        <f t="shared" si="4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41"/>
        <v>43845.25</v>
      </c>
      <c r="O880" s="10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1" t="s">
        <v>1791</v>
      </c>
      <c r="D881">
        <v>1000</v>
      </c>
      <c r="E881">
        <v>5438</v>
      </c>
      <c r="F881" s="4">
        <f t="shared" si="40"/>
        <v>543.79999999999995</v>
      </c>
      <c r="G881" s="3" t="s">
        <v>20</v>
      </c>
      <c r="H881">
        <v>53</v>
      </c>
      <c r="I881" s="5">
        <f t="shared" si="4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41"/>
        <v>42788.25</v>
      </c>
      <c r="O881" s="10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1" t="s">
        <v>1793</v>
      </c>
      <c r="D882">
        <v>84500</v>
      </c>
      <c r="E882">
        <v>193101</v>
      </c>
      <c r="F882" s="4">
        <f t="shared" si="40"/>
        <v>228.52189349112427</v>
      </c>
      <c r="G882" s="3" t="s">
        <v>20</v>
      </c>
      <c r="H882">
        <v>2414</v>
      </c>
      <c r="I882" s="5">
        <f t="shared" si="4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41"/>
        <v>43667.208333333328</v>
      </c>
      <c r="O882" s="10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1" t="s">
        <v>1795</v>
      </c>
      <c r="D883">
        <v>81300</v>
      </c>
      <c r="E883">
        <v>31665</v>
      </c>
      <c r="F883" s="4">
        <f t="shared" si="40"/>
        <v>38.948339483394832</v>
      </c>
      <c r="G883" s="3" t="s">
        <v>14</v>
      </c>
      <c r="H883">
        <v>452</v>
      </c>
      <c r="I883" s="5">
        <f t="shared" si="4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41"/>
        <v>42194.208333333328</v>
      </c>
      <c r="O883" s="10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1" t="s">
        <v>1797</v>
      </c>
      <c r="D884">
        <v>800</v>
      </c>
      <c r="E884">
        <v>2960</v>
      </c>
      <c r="F884" s="4">
        <f t="shared" si="40"/>
        <v>370</v>
      </c>
      <c r="G884" s="3" t="s">
        <v>20</v>
      </c>
      <c r="H884">
        <v>80</v>
      </c>
      <c r="I884" s="5">
        <f t="shared" si="42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41"/>
        <v>42025.25</v>
      </c>
      <c r="O884" s="10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17" x14ac:dyDescent="0.2">
      <c r="A885">
        <v>883</v>
      </c>
      <c r="B885" t="s">
        <v>1798</v>
      </c>
      <c r="C885" s="1" t="s">
        <v>1799</v>
      </c>
      <c r="D885">
        <v>3400</v>
      </c>
      <c r="E885">
        <v>8089</v>
      </c>
      <c r="F885" s="4">
        <f t="shared" si="40"/>
        <v>237.91176470588232</v>
      </c>
      <c r="G885" s="3" t="s">
        <v>20</v>
      </c>
      <c r="H885">
        <v>193</v>
      </c>
      <c r="I885" s="5">
        <f t="shared" si="4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41"/>
        <v>40323.208333333336</v>
      </c>
      <c r="O885" s="10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1" t="s">
        <v>1801</v>
      </c>
      <c r="D886">
        <v>170800</v>
      </c>
      <c r="E886">
        <v>109374</v>
      </c>
      <c r="F886" s="4">
        <f t="shared" si="40"/>
        <v>64.036299765807954</v>
      </c>
      <c r="G886" s="3" t="s">
        <v>14</v>
      </c>
      <c r="H886">
        <v>1886</v>
      </c>
      <c r="I886" s="5">
        <f t="shared" si="4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41"/>
        <v>41763.208333333336</v>
      </c>
      <c r="O886" s="10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1" t="s">
        <v>1803</v>
      </c>
      <c r="D887">
        <v>1800</v>
      </c>
      <c r="E887">
        <v>2129</v>
      </c>
      <c r="F887" s="4">
        <f t="shared" si="40"/>
        <v>118.27777777777777</v>
      </c>
      <c r="G887" s="3" t="s">
        <v>20</v>
      </c>
      <c r="H887">
        <v>52</v>
      </c>
      <c r="I887" s="5">
        <f t="shared" si="4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41"/>
        <v>40335.208333333336</v>
      </c>
      <c r="O887" s="10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1" t="s">
        <v>1805</v>
      </c>
      <c r="D888">
        <v>150600</v>
      </c>
      <c r="E888">
        <v>127745</v>
      </c>
      <c r="F888" s="4">
        <f t="shared" si="40"/>
        <v>84.824037184594957</v>
      </c>
      <c r="G888" s="3" t="s">
        <v>14</v>
      </c>
      <c r="H888">
        <v>1825</v>
      </c>
      <c r="I888" s="5">
        <f t="shared" si="4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41"/>
        <v>40416.208333333336</v>
      </c>
      <c r="O888" s="10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17" x14ac:dyDescent="0.2">
      <c r="A889">
        <v>887</v>
      </c>
      <c r="B889" t="s">
        <v>1806</v>
      </c>
      <c r="C889" s="1" t="s">
        <v>1807</v>
      </c>
      <c r="D889">
        <v>7800</v>
      </c>
      <c r="E889">
        <v>2289</v>
      </c>
      <c r="F889" s="4">
        <f t="shared" si="40"/>
        <v>29.346153846153843</v>
      </c>
      <c r="G889" s="3" t="s">
        <v>14</v>
      </c>
      <c r="H889">
        <v>31</v>
      </c>
      <c r="I889" s="5">
        <f t="shared" si="4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41"/>
        <v>42202.208333333328</v>
      </c>
      <c r="O889" s="10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17" x14ac:dyDescent="0.2">
      <c r="A890">
        <v>888</v>
      </c>
      <c r="B890" t="s">
        <v>1808</v>
      </c>
      <c r="C890" s="1" t="s">
        <v>1809</v>
      </c>
      <c r="D890">
        <v>5800</v>
      </c>
      <c r="E890">
        <v>12174</v>
      </c>
      <c r="F890" s="4">
        <f t="shared" si="40"/>
        <v>209.89655172413794</v>
      </c>
      <c r="G890" s="3" t="s">
        <v>20</v>
      </c>
      <c r="H890">
        <v>290</v>
      </c>
      <c r="I890" s="5">
        <f t="shared" si="4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41"/>
        <v>42836.208333333328</v>
      </c>
      <c r="O890" s="10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1" t="s">
        <v>1811</v>
      </c>
      <c r="D891">
        <v>5600</v>
      </c>
      <c r="E891">
        <v>9508</v>
      </c>
      <c r="F891" s="4">
        <f t="shared" si="40"/>
        <v>169.78571428571431</v>
      </c>
      <c r="G891" s="3" t="s">
        <v>20</v>
      </c>
      <c r="H891">
        <v>122</v>
      </c>
      <c r="I891" s="5">
        <f t="shared" si="4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41"/>
        <v>41710.208333333336</v>
      </c>
      <c r="O891" s="10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1" t="s">
        <v>1813</v>
      </c>
      <c r="D892">
        <v>134400</v>
      </c>
      <c r="E892">
        <v>155849</v>
      </c>
      <c r="F892" s="4">
        <f t="shared" si="40"/>
        <v>115.95907738095239</v>
      </c>
      <c r="G892" s="3" t="s">
        <v>20</v>
      </c>
      <c r="H892">
        <v>1470</v>
      </c>
      <c r="I892" s="5">
        <f t="shared" si="4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41"/>
        <v>43640.208333333328</v>
      </c>
      <c r="O892" s="10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17" x14ac:dyDescent="0.2">
      <c r="A893">
        <v>891</v>
      </c>
      <c r="B893" t="s">
        <v>1814</v>
      </c>
      <c r="C893" s="1" t="s">
        <v>1815</v>
      </c>
      <c r="D893">
        <v>3000</v>
      </c>
      <c r="E893">
        <v>7758</v>
      </c>
      <c r="F893" s="4">
        <f t="shared" si="40"/>
        <v>258.59999999999997</v>
      </c>
      <c r="G893" s="3" t="s">
        <v>20</v>
      </c>
      <c r="H893">
        <v>165</v>
      </c>
      <c r="I893" s="5">
        <f t="shared" si="4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41"/>
        <v>40880.25</v>
      </c>
      <c r="O893" s="10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1" t="s">
        <v>1817</v>
      </c>
      <c r="D894">
        <v>6000</v>
      </c>
      <c r="E894">
        <v>13835</v>
      </c>
      <c r="F894" s="4">
        <f t="shared" si="40"/>
        <v>230.58333333333331</v>
      </c>
      <c r="G894" s="3" t="s">
        <v>20</v>
      </c>
      <c r="H894">
        <v>182</v>
      </c>
      <c r="I894" s="5">
        <f t="shared" si="4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41"/>
        <v>40319.208333333336</v>
      </c>
      <c r="O894" s="10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1" t="s">
        <v>1819</v>
      </c>
      <c r="D895">
        <v>8400</v>
      </c>
      <c r="E895">
        <v>10770</v>
      </c>
      <c r="F895" s="4">
        <f t="shared" si="40"/>
        <v>128.21428571428572</v>
      </c>
      <c r="G895" s="3" t="s">
        <v>20</v>
      </c>
      <c r="H895">
        <v>199</v>
      </c>
      <c r="I895" s="5">
        <f t="shared" si="4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41"/>
        <v>42170.208333333328</v>
      </c>
      <c r="O895" s="10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1" t="s">
        <v>1821</v>
      </c>
      <c r="D896">
        <v>1700</v>
      </c>
      <c r="E896">
        <v>3208</v>
      </c>
      <c r="F896" s="4">
        <f t="shared" si="40"/>
        <v>188.70588235294116</v>
      </c>
      <c r="G896" s="3" t="s">
        <v>20</v>
      </c>
      <c r="H896">
        <v>56</v>
      </c>
      <c r="I896" s="5">
        <f t="shared" si="4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41"/>
        <v>41466.208333333336</v>
      </c>
      <c r="O896" s="10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17" x14ac:dyDescent="0.2">
      <c r="A897">
        <v>895</v>
      </c>
      <c r="B897" t="s">
        <v>1822</v>
      </c>
      <c r="C897" s="1" t="s">
        <v>1823</v>
      </c>
      <c r="D897">
        <v>159800</v>
      </c>
      <c r="E897">
        <v>11108</v>
      </c>
      <c r="F897" s="4">
        <f t="shared" si="40"/>
        <v>6.9511889862327907</v>
      </c>
      <c r="G897" s="3" t="s">
        <v>14</v>
      </c>
      <c r="H897">
        <v>107</v>
      </c>
      <c r="I897" s="5">
        <f t="shared" si="4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41"/>
        <v>43134.25</v>
      </c>
      <c r="O897" s="10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17" x14ac:dyDescent="0.2">
      <c r="A898">
        <v>896</v>
      </c>
      <c r="B898" t="s">
        <v>1824</v>
      </c>
      <c r="C898" s="1" t="s">
        <v>1825</v>
      </c>
      <c r="D898">
        <v>19800</v>
      </c>
      <c r="E898">
        <v>153338</v>
      </c>
      <c r="F898" s="4">
        <f t="shared" si="40"/>
        <v>774.43434343434342</v>
      </c>
      <c r="G898" s="3" t="s">
        <v>20</v>
      </c>
      <c r="H898">
        <v>1460</v>
      </c>
      <c r="I898" s="5">
        <f t="shared" si="4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41"/>
        <v>40738.208333333336</v>
      </c>
      <c r="O898" s="10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1" t="s">
        <v>1827</v>
      </c>
      <c r="D899">
        <v>8800</v>
      </c>
      <c r="E899">
        <v>2437</v>
      </c>
      <c r="F899" s="4">
        <f t="shared" ref="F899:F962" si="43">100*(E899/D899)</f>
        <v>27.693181818181817</v>
      </c>
      <c r="G899" s="3" t="s">
        <v>14</v>
      </c>
      <c r="H899">
        <v>27</v>
      </c>
      <c r="I899" s="5">
        <f t="shared" si="4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44">(((L899/60)/60)/24)+DATE(1970,1,1)</f>
        <v>43583.208333333328</v>
      </c>
      <c r="O899" s="10">
        <f t="shared" ref="O899:O962" si="45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1" t="s">
        <v>1829</v>
      </c>
      <c r="D900">
        <v>179100</v>
      </c>
      <c r="E900">
        <v>93991</v>
      </c>
      <c r="F900" s="4">
        <f t="shared" si="43"/>
        <v>52.479620323841424</v>
      </c>
      <c r="G900" s="3" t="s">
        <v>14</v>
      </c>
      <c r="H900">
        <v>1221</v>
      </c>
      <c r="I900" s="5">
        <f t="shared" ref="I900:I963" si="46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44"/>
        <v>43815.25</v>
      </c>
      <c r="O900" s="10">
        <f t="shared" si="45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1" t="s">
        <v>1831</v>
      </c>
      <c r="D901">
        <v>3100</v>
      </c>
      <c r="E901">
        <v>12620</v>
      </c>
      <c r="F901" s="4">
        <f t="shared" si="43"/>
        <v>407.09677419354841</v>
      </c>
      <c r="G901" s="3" t="s">
        <v>20</v>
      </c>
      <c r="H901">
        <v>123</v>
      </c>
      <c r="I901" s="5">
        <f t="shared" si="4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44"/>
        <v>41554.208333333336</v>
      </c>
      <c r="O901" s="10">
        <f t="shared" si="45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1" t="s">
        <v>1833</v>
      </c>
      <c r="D902">
        <v>100</v>
      </c>
      <c r="E902">
        <v>2</v>
      </c>
      <c r="F902" s="4">
        <f t="shared" si="43"/>
        <v>2</v>
      </c>
      <c r="G902" s="3" t="s">
        <v>14</v>
      </c>
      <c r="H902">
        <v>1</v>
      </c>
      <c r="I902" s="5">
        <f t="shared" si="46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44"/>
        <v>41901.208333333336</v>
      </c>
      <c r="O902" s="10">
        <f t="shared" si="45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1" t="s">
        <v>1835</v>
      </c>
      <c r="D903">
        <v>5600</v>
      </c>
      <c r="E903">
        <v>8746</v>
      </c>
      <c r="F903" s="4">
        <f t="shared" si="43"/>
        <v>156.17857142857144</v>
      </c>
      <c r="G903" s="3" t="s">
        <v>20</v>
      </c>
      <c r="H903">
        <v>159</v>
      </c>
      <c r="I903" s="5">
        <f t="shared" si="4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44"/>
        <v>43298.208333333328</v>
      </c>
      <c r="O903" s="10">
        <f t="shared" si="45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1" t="s">
        <v>1837</v>
      </c>
      <c r="D904">
        <v>1400</v>
      </c>
      <c r="E904">
        <v>3534</v>
      </c>
      <c r="F904" s="4">
        <f t="shared" si="43"/>
        <v>252.42857142857144</v>
      </c>
      <c r="G904" s="3" t="s">
        <v>20</v>
      </c>
      <c r="H904">
        <v>110</v>
      </c>
      <c r="I904" s="5">
        <f t="shared" si="4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44"/>
        <v>42399.25</v>
      </c>
      <c r="O904" s="10">
        <f t="shared" si="45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17" x14ac:dyDescent="0.2">
      <c r="A905">
        <v>903</v>
      </c>
      <c r="B905" t="s">
        <v>1838</v>
      </c>
      <c r="C905" s="1" t="s">
        <v>1839</v>
      </c>
      <c r="D905">
        <v>41000</v>
      </c>
      <c r="E905">
        <v>709</v>
      </c>
      <c r="F905" s="4">
        <f t="shared" si="43"/>
        <v>1.729268292682927</v>
      </c>
      <c r="G905" s="3" t="s">
        <v>47</v>
      </c>
      <c r="H905">
        <v>14</v>
      </c>
      <c r="I905" s="5">
        <f t="shared" si="4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44"/>
        <v>41034.208333333336</v>
      </c>
      <c r="O905" s="10">
        <f t="shared" si="45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1" t="s">
        <v>1841</v>
      </c>
      <c r="D906">
        <v>6500</v>
      </c>
      <c r="E906">
        <v>795</v>
      </c>
      <c r="F906" s="4">
        <f t="shared" si="43"/>
        <v>12.230769230769232</v>
      </c>
      <c r="G906" s="3" t="s">
        <v>14</v>
      </c>
      <c r="H906">
        <v>16</v>
      </c>
      <c r="I906" s="5">
        <f t="shared" si="4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44"/>
        <v>41186.208333333336</v>
      </c>
      <c r="O906" s="10">
        <f t="shared" si="45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1" t="s">
        <v>1843</v>
      </c>
      <c r="D907">
        <v>7900</v>
      </c>
      <c r="E907">
        <v>12955</v>
      </c>
      <c r="F907" s="4">
        <f t="shared" si="43"/>
        <v>163.98734177215189</v>
      </c>
      <c r="G907" s="3" t="s">
        <v>20</v>
      </c>
      <c r="H907">
        <v>236</v>
      </c>
      <c r="I907" s="5">
        <f t="shared" si="4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44"/>
        <v>41536.208333333336</v>
      </c>
      <c r="O907" s="10">
        <f t="shared" si="45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17" x14ac:dyDescent="0.2">
      <c r="A908">
        <v>906</v>
      </c>
      <c r="B908" t="s">
        <v>1844</v>
      </c>
      <c r="C908" s="1" t="s">
        <v>1845</v>
      </c>
      <c r="D908">
        <v>5500</v>
      </c>
      <c r="E908">
        <v>8964</v>
      </c>
      <c r="F908" s="4">
        <f t="shared" si="43"/>
        <v>162.98181818181817</v>
      </c>
      <c r="G908" s="3" t="s">
        <v>20</v>
      </c>
      <c r="H908">
        <v>191</v>
      </c>
      <c r="I908" s="5">
        <f t="shared" si="4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44"/>
        <v>42868.208333333328</v>
      </c>
      <c r="O908" s="10">
        <f t="shared" si="45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1" t="s">
        <v>1847</v>
      </c>
      <c r="D909">
        <v>9100</v>
      </c>
      <c r="E909">
        <v>1843</v>
      </c>
      <c r="F909" s="4">
        <f t="shared" si="43"/>
        <v>20.252747252747252</v>
      </c>
      <c r="G909" s="3" t="s">
        <v>14</v>
      </c>
      <c r="H909">
        <v>41</v>
      </c>
      <c r="I909" s="5">
        <f t="shared" si="4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44"/>
        <v>40660.208333333336</v>
      </c>
      <c r="O909" s="10">
        <f t="shared" si="45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1" t="s">
        <v>1849</v>
      </c>
      <c r="D910">
        <v>38200</v>
      </c>
      <c r="E910">
        <v>121950</v>
      </c>
      <c r="F910" s="4">
        <f t="shared" si="43"/>
        <v>319.24083769633506</v>
      </c>
      <c r="G910" s="3" t="s">
        <v>20</v>
      </c>
      <c r="H910">
        <v>3934</v>
      </c>
      <c r="I910" s="5">
        <f t="shared" si="4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44"/>
        <v>41031.208333333336</v>
      </c>
      <c r="O910" s="10">
        <f t="shared" si="45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1" t="s">
        <v>1851</v>
      </c>
      <c r="D911">
        <v>1800</v>
      </c>
      <c r="E911">
        <v>8621</v>
      </c>
      <c r="F911" s="4">
        <f t="shared" si="43"/>
        <v>478.94444444444446</v>
      </c>
      <c r="G911" s="3" t="s">
        <v>20</v>
      </c>
      <c r="H911">
        <v>80</v>
      </c>
      <c r="I911" s="5">
        <f t="shared" si="4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44"/>
        <v>43255.208333333328</v>
      </c>
      <c r="O911" s="10">
        <f t="shared" si="45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1" t="s">
        <v>1853</v>
      </c>
      <c r="D912">
        <v>154500</v>
      </c>
      <c r="E912">
        <v>30215</v>
      </c>
      <c r="F912" s="4">
        <f t="shared" si="43"/>
        <v>19.556634304207122</v>
      </c>
      <c r="G912" s="3" t="s">
        <v>74</v>
      </c>
      <c r="H912">
        <v>296</v>
      </c>
      <c r="I912" s="5">
        <f t="shared" si="4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44"/>
        <v>42026.25</v>
      </c>
      <c r="O912" s="10">
        <f t="shared" si="45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1" t="s">
        <v>1855</v>
      </c>
      <c r="D913">
        <v>5800</v>
      </c>
      <c r="E913">
        <v>11539</v>
      </c>
      <c r="F913" s="4">
        <f t="shared" si="43"/>
        <v>198.94827586206895</v>
      </c>
      <c r="G913" s="3" t="s">
        <v>20</v>
      </c>
      <c r="H913">
        <v>462</v>
      </c>
      <c r="I913" s="5">
        <f t="shared" si="4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44"/>
        <v>43717.208333333328</v>
      </c>
      <c r="O913" s="10">
        <f t="shared" si="45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1" t="s">
        <v>1857</v>
      </c>
      <c r="D914">
        <v>1800</v>
      </c>
      <c r="E914">
        <v>14310</v>
      </c>
      <c r="F914" s="4">
        <f t="shared" si="43"/>
        <v>795</v>
      </c>
      <c r="G914" s="3" t="s">
        <v>20</v>
      </c>
      <c r="H914">
        <v>179</v>
      </c>
      <c r="I914" s="5">
        <f t="shared" si="4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44"/>
        <v>41157.208333333336</v>
      </c>
      <c r="O914" s="10">
        <f t="shared" si="45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1" t="s">
        <v>1859</v>
      </c>
      <c r="D915">
        <v>70200</v>
      </c>
      <c r="E915">
        <v>35536</v>
      </c>
      <c r="F915" s="4">
        <f t="shared" si="43"/>
        <v>50.621082621082621</v>
      </c>
      <c r="G915" s="3" t="s">
        <v>14</v>
      </c>
      <c r="H915">
        <v>523</v>
      </c>
      <c r="I915" s="5">
        <f t="shared" si="4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44"/>
        <v>43597.208333333328</v>
      </c>
      <c r="O915" s="10">
        <f t="shared" si="45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1" t="s">
        <v>1861</v>
      </c>
      <c r="D916">
        <v>6400</v>
      </c>
      <c r="E916">
        <v>3676</v>
      </c>
      <c r="F916" s="4">
        <f t="shared" si="43"/>
        <v>57.4375</v>
      </c>
      <c r="G916" s="3" t="s">
        <v>14</v>
      </c>
      <c r="H916">
        <v>141</v>
      </c>
      <c r="I916" s="5">
        <f t="shared" si="4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44"/>
        <v>41490.208333333336</v>
      </c>
      <c r="O916" s="10">
        <f t="shared" si="45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1" t="s">
        <v>1863</v>
      </c>
      <c r="D917">
        <v>125900</v>
      </c>
      <c r="E917">
        <v>195936</v>
      </c>
      <c r="F917" s="4">
        <f t="shared" si="43"/>
        <v>155.62827640984909</v>
      </c>
      <c r="G917" s="3" t="s">
        <v>20</v>
      </c>
      <c r="H917">
        <v>1866</v>
      </c>
      <c r="I917" s="5">
        <f t="shared" si="4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44"/>
        <v>42976.208333333328</v>
      </c>
      <c r="O917" s="10">
        <f t="shared" si="45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17" x14ac:dyDescent="0.2">
      <c r="A918">
        <v>916</v>
      </c>
      <c r="B918" t="s">
        <v>1864</v>
      </c>
      <c r="C918" s="1" t="s">
        <v>1865</v>
      </c>
      <c r="D918">
        <v>3700</v>
      </c>
      <c r="E918">
        <v>1343</v>
      </c>
      <c r="F918" s="4">
        <f t="shared" si="43"/>
        <v>36.297297297297298</v>
      </c>
      <c r="G918" s="3" t="s">
        <v>14</v>
      </c>
      <c r="H918">
        <v>52</v>
      </c>
      <c r="I918" s="5">
        <f t="shared" si="4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44"/>
        <v>41991.25</v>
      </c>
      <c r="O918" s="10">
        <f t="shared" si="45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1" t="s">
        <v>1867</v>
      </c>
      <c r="D919">
        <v>3600</v>
      </c>
      <c r="E919">
        <v>2097</v>
      </c>
      <c r="F919" s="4">
        <f t="shared" si="43"/>
        <v>58.25</v>
      </c>
      <c r="G919" s="3" t="s">
        <v>47</v>
      </c>
      <c r="H919">
        <v>27</v>
      </c>
      <c r="I919" s="5">
        <f t="shared" si="4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44"/>
        <v>40722.208333333336</v>
      </c>
      <c r="O919" s="10">
        <f t="shared" si="45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1" t="s">
        <v>1869</v>
      </c>
      <c r="D920">
        <v>3800</v>
      </c>
      <c r="E920">
        <v>9021</v>
      </c>
      <c r="F920" s="4">
        <f t="shared" si="43"/>
        <v>237.39473684210526</v>
      </c>
      <c r="G920" s="3" t="s">
        <v>20</v>
      </c>
      <c r="H920">
        <v>156</v>
      </c>
      <c r="I920" s="5">
        <f t="shared" si="4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44"/>
        <v>41117.208333333336</v>
      </c>
      <c r="O920" s="10">
        <f t="shared" si="45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1" t="s">
        <v>1871</v>
      </c>
      <c r="D921">
        <v>35600</v>
      </c>
      <c r="E921">
        <v>20915</v>
      </c>
      <c r="F921" s="4">
        <f t="shared" si="43"/>
        <v>58.75</v>
      </c>
      <c r="G921" s="3" t="s">
        <v>14</v>
      </c>
      <c r="H921">
        <v>225</v>
      </c>
      <c r="I921" s="5">
        <f t="shared" si="4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44"/>
        <v>43022.208333333328</v>
      </c>
      <c r="O921" s="10">
        <f t="shared" si="45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1" t="s">
        <v>1873</v>
      </c>
      <c r="D922">
        <v>5300</v>
      </c>
      <c r="E922">
        <v>9676</v>
      </c>
      <c r="F922" s="4">
        <f t="shared" si="43"/>
        <v>182.56603773584905</v>
      </c>
      <c r="G922" s="3" t="s">
        <v>20</v>
      </c>
      <c r="H922">
        <v>255</v>
      </c>
      <c r="I922" s="5">
        <f t="shared" si="4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44"/>
        <v>43503.25</v>
      </c>
      <c r="O922" s="10">
        <f t="shared" si="45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1" t="s">
        <v>1875</v>
      </c>
      <c r="D923">
        <v>160400</v>
      </c>
      <c r="E923">
        <v>1210</v>
      </c>
      <c r="F923" s="4">
        <f t="shared" si="43"/>
        <v>0.75436408977556113</v>
      </c>
      <c r="G923" s="3" t="s">
        <v>14</v>
      </c>
      <c r="H923">
        <v>38</v>
      </c>
      <c r="I923" s="5">
        <f t="shared" si="4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44"/>
        <v>40951.25</v>
      </c>
      <c r="O923" s="10">
        <f t="shared" si="45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1" t="s">
        <v>1877</v>
      </c>
      <c r="D924">
        <v>51400</v>
      </c>
      <c r="E924">
        <v>90440</v>
      </c>
      <c r="F924" s="4">
        <f t="shared" si="43"/>
        <v>175.95330739299609</v>
      </c>
      <c r="G924" s="3" t="s">
        <v>20</v>
      </c>
      <c r="H924">
        <v>2261</v>
      </c>
      <c r="I924" s="5">
        <f t="shared" si="46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44"/>
        <v>43443.25</v>
      </c>
      <c r="O924" s="10">
        <f t="shared" si="45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1" t="s">
        <v>1879</v>
      </c>
      <c r="D925">
        <v>1700</v>
      </c>
      <c r="E925">
        <v>4044</v>
      </c>
      <c r="F925" s="4">
        <f t="shared" si="43"/>
        <v>237.88235294117646</v>
      </c>
      <c r="G925" s="3" t="s">
        <v>20</v>
      </c>
      <c r="H925">
        <v>40</v>
      </c>
      <c r="I925" s="5">
        <f t="shared" si="46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44"/>
        <v>40373.208333333336</v>
      </c>
      <c r="O925" s="10">
        <f t="shared" si="45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1" t="s">
        <v>1881</v>
      </c>
      <c r="D926">
        <v>39400</v>
      </c>
      <c r="E926">
        <v>192292</v>
      </c>
      <c r="F926" s="4">
        <f t="shared" si="43"/>
        <v>488.05076142131981</v>
      </c>
      <c r="G926" s="3" t="s">
        <v>20</v>
      </c>
      <c r="H926">
        <v>2289</v>
      </c>
      <c r="I926" s="5">
        <f t="shared" si="4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44"/>
        <v>43769.208333333328</v>
      </c>
      <c r="O926" s="10">
        <f t="shared" si="45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17" x14ac:dyDescent="0.2">
      <c r="A927">
        <v>925</v>
      </c>
      <c r="B927" t="s">
        <v>1882</v>
      </c>
      <c r="C927" s="1" t="s">
        <v>1883</v>
      </c>
      <c r="D927">
        <v>3000</v>
      </c>
      <c r="E927">
        <v>6722</v>
      </c>
      <c r="F927" s="4">
        <f t="shared" si="43"/>
        <v>224.06666666666669</v>
      </c>
      <c r="G927" s="3" t="s">
        <v>20</v>
      </c>
      <c r="H927">
        <v>65</v>
      </c>
      <c r="I927" s="5">
        <f t="shared" si="4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44"/>
        <v>43000.208333333328</v>
      </c>
      <c r="O927" s="10">
        <f t="shared" si="45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1" t="s">
        <v>1885</v>
      </c>
      <c r="D928">
        <v>8700</v>
      </c>
      <c r="E928">
        <v>1577</v>
      </c>
      <c r="F928" s="4">
        <f t="shared" si="43"/>
        <v>18.126436781609197</v>
      </c>
      <c r="G928" s="3" t="s">
        <v>14</v>
      </c>
      <c r="H928">
        <v>15</v>
      </c>
      <c r="I928" s="5">
        <f t="shared" si="4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44"/>
        <v>42502.208333333328</v>
      </c>
      <c r="O928" s="10">
        <f t="shared" si="45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1" t="s">
        <v>1887</v>
      </c>
      <c r="D929">
        <v>7200</v>
      </c>
      <c r="E929">
        <v>3301</v>
      </c>
      <c r="F929" s="4">
        <f t="shared" si="43"/>
        <v>45.847222222222221</v>
      </c>
      <c r="G929" s="3" t="s">
        <v>14</v>
      </c>
      <c r="H929">
        <v>37</v>
      </c>
      <c r="I929" s="5">
        <f t="shared" si="4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44"/>
        <v>41102.208333333336</v>
      </c>
      <c r="O929" s="10">
        <f t="shared" si="45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1" t="s">
        <v>1889</v>
      </c>
      <c r="D930">
        <v>167400</v>
      </c>
      <c r="E930">
        <v>196386</v>
      </c>
      <c r="F930" s="4">
        <f t="shared" si="43"/>
        <v>117.31541218637993</v>
      </c>
      <c r="G930" s="3" t="s">
        <v>20</v>
      </c>
      <c r="H930">
        <v>3777</v>
      </c>
      <c r="I930" s="5">
        <f t="shared" si="4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44"/>
        <v>41637.25</v>
      </c>
      <c r="O930" s="10">
        <f t="shared" si="45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1" t="s">
        <v>1891</v>
      </c>
      <c r="D931">
        <v>5500</v>
      </c>
      <c r="E931">
        <v>11952</v>
      </c>
      <c r="F931" s="4">
        <f t="shared" si="43"/>
        <v>217.30909090909088</v>
      </c>
      <c r="G931" s="3" t="s">
        <v>20</v>
      </c>
      <c r="H931">
        <v>184</v>
      </c>
      <c r="I931" s="5">
        <f t="shared" si="4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44"/>
        <v>42858.208333333328</v>
      </c>
      <c r="O931" s="10">
        <f t="shared" si="45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1" t="s">
        <v>1893</v>
      </c>
      <c r="D932">
        <v>3500</v>
      </c>
      <c r="E932">
        <v>3930</v>
      </c>
      <c r="F932" s="4">
        <f t="shared" si="43"/>
        <v>112.28571428571428</v>
      </c>
      <c r="G932" s="3" t="s">
        <v>20</v>
      </c>
      <c r="H932">
        <v>85</v>
      </c>
      <c r="I932" s="5">
        <f t="shared" si="4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44"/>
        <v>42060.25</v>
      </c>
      <c r="O932" s="10">
        <f t="shared" si="45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1" t="s">
        <v>1895</v>
      </c>
      <c r="D933">
        <v>7900</v>
      </c>
      <c r="E933">
        <v>5729</v>
      </c>
      <c r="F933" s="4">
        <f t="shared" si="43"/>
        <v>72.51898734177216</v>
      </c>
      <c r="G933" s="3" t="s">
        <v>14</v>
      </c>
      <c r="H933">
        <v>112</v>
      </c>
      <c r="I933" s="5">
        <f t="shared" si="4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44"/>
        <v>41818.208333333336</v>
      </c>
      <c r="O933" s="10">
        <f t="shared" si="45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1" t="s">
        <v>1897</v>
      </c>
      <c r="D934">
        <v>2300</v>
      </c>
      <c r="E934">
        <v>4883</v>
      </c>
      <c r="F934" s="4">
        <f t="shared" si="43"/>
        <v>212.30434782608697</v>
      </c>
      <c r="G934" s="3" t="s">
        <v>20</v>
      </c>
      <c r="H934">
        <v>144</v>
      </c>
      <c r="I934" s="5">
        <f t="shared" si="4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44"/>
        <v>41709.208333333336</v>
      </c>
      <c r="O934" s="10">
        <f t="shared" si="45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1" t="s">
        <v>1899</v>
      </c>
      <c r="D935">
        <v>73000</v>
      </c>
      <c r="E935">
        <v>175015</v>
      </c>
      <c r="F935" s="4">
        <f t="shared" si="43"/>
        <v>239.74657534246577</v>
      </c>
      <c r="G935" s="3" t="s">
        <v>20</v>
      </c>
      <c r="H935">
        <v>1902</v>
      </c>
      <c r="I935" s="5">
        <f t="shared" si="4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44"/>
        <v>41372.208333333336</v>
      </c>
      <c r="O935" s="10">
        <f t="shared" si="45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1" t="s">
        <v>1901</v>
      </c>
      <c r="D936">
        <v>6200</v>
      </c>
      <c r="E936">
        <v>11280</v>
      </c>
      <c r="F936" s="4">
        <f t="shared" si="43"/>
        <v>181.93548387096774</v>
      </c>
      <c r="G936" s="3" t="s">
        <v>20</v>
      </c>
      <c r="H936">
        <v>105</v>
      </c>
      <c r="I936" s="5">
        <f t="shared" si="4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44"/>
        <v>42422.25</v>
      </c>
      <c r="O936" s="10">
        <f t="shared" si="45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17" x14ac:dyDescent="0.2">
      <c r="A937">
        <v>935</v>
      </c>
      <c r="B937" t="s">
        <v>1902</v>
      </c>
      <c r="C937" s="1" t="s">
        <v>1903</v>
      </c>
      <c r="D937">
        <v>6100</v>
      </c>
      <c r="E937">
        <v>10012</v>
      </c>
      <c r="F937" s="4">
        <f t="shared" si="43"/>
        <v>164.13114754098362</v>
      </c>
      <c r="G937" s="3" t="s">
        <v>20</v>
      </c>
      <c r="H937">
        <v>132</v>
      </c>
      <c r="I937" s="5">
        <f t="shared" si="4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44"/>
        <v>42209.208333333328</v>
      </c>
      <c r="O937" s="10">
        <f t="shared" si="45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1" t="s">
        <v>1904</v>
      </c>
      <c r="D938">
        <v>103200</v>
      </c>
      <c r="E938">
        <v>1690</v>
      </c>
      <c r="F938" s="4">
        <f t="shared" si="43"/>
        <v>1.6375968992248062</v>
      </c>
      <c r="G938" s="3" t="s">
        <v>14</v>
      </c>
      <c r="H938">
        <v>21</v>
      </c>
      <c r="I938" s="5">
        <f t="shared" si="4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44"/>
        <v>43668.208333333328</v>
      </c>
      <c r="O938" s="10">
        <f t="shared" si="45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1" t="s">
        <v>1906</v>
      </c>
      <c r="D939">
        <v>171000</v>
      </c>
      <c r="E939">
        <v>84891</v>
      </c>
      <c r="F939" s="4">
        <f t="shared" si="43"/>
        <v>49.64385964912281</v>
      </c>
      <c r="G939" s="3" t="s">
        <v>74</v>
      </c>
      <c r="H939">
        <v>976</v>
      </c>
      <c r="I939" s="5">
        <f t="shared" si="4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44"/>
        <v>42334.25</v>
      </c>
      <c r="O939" s="10">
        <f t="shared" si="45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1" t="s">
        <v>1908</v>
      </c>
      <c r="D940">
        <v>9200</v>
      </c>
      <c r="E940">
        <v>10093</v>
      </c>
      <c r="F940" s="4">
        <f t="shared" si="43"/>
        <v>109.70652173913042</v>
      </c>
      <c r="G940" s="3" t="s">
        <v>20</v>
      </c>
      <c r="H940">
        <v>96</v>
      </c>
      <c r="I940" s="5">
        <f t="shared" si="4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44"/>
        <v>43263.208333333328</v>
      </c>
      <c r="O940" s="10">
        <f t="shared" si="45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17" x14ac:dyDescent="0.2">
      <c r="A941">
        <v>939</v>
      </c>
      <c r="B941" t="s">
        <v>1909</v>
      </c>
      <c r="C941" s="1" t="s">
        <v>1910</v>
      </c>
      <c r="D941">
        <v>7800</v>
      </c>
      <c r="E941">
        <v>3839</v>
      </c>
      <c r="F941" s="4">
        <f t="shared" si="43"/>
        <v>49.217948717948715</v>
      </c>
      <c r="G941" s="3" t="s">
        <v>14</v>
      </c>
      <c r="H941">
        <v>67</v>
      </c>
      <c r="I941" s="5">
        <f t="shared" si="4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44"/>
        <v>40670.208333333336</v>
      </c>
      <c r="O941" s="10">
        <f t="shared" si="45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1" t="s">
        <v>1912</v>
      </c>
      <c r="D942">
        <v>9900</v>
      </c>
      <c r="E942">
        <v>6161</v>
      </c>
      <c r="F942" s="4">
        <f t="shared" si="43"/>
        <v>62.232323232323225</v>
      </c>
      <c r="G942" s="3" t="s">
        <v>47</v>
      </c>
      <c r="H942">
        <v>66</v>
      </c>
      <c r="I942" s="5">
        <f t="shared" si="4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44"/>
        <v>41244.25</v>
      </c>
      <c r="O942" s="10">
        <f t="shared" si="45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1" t="s">
        <v>1914</v>
      </c>
      <c r="D943">
        <v>43000</v>
      </c>
      <c r="E943">
        <v>5615</v>
      </c>
      <c r="F943" s="4">
        <f t="shared" si="43"/>
        <v>13.05813953488372</v>
      </c>
      <c r="G943" s="3" t="s">
        <v>14</v>
      </c>
      <c r="H943">
        <v>78</v>
      </c>
      <c r="I943" s="5">
        <f t="shared" si="4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44"/>
        <v>40552.25</v>
      </c>
      <c r="O943" s="10">
        <f t="shared" si="45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1" t="s">
        <v>1915</v>
      </c>
      <c r="D944">
        <v>9600</v>
      </c>
      <c r="E944">
        <v>6205</v>
      </c>
      <c r="F944" s="4">
        <f t="shared" si="43"/>
        <v>64.635416666666671</v>
      </c>
      <c r="G944" s="3" t="s">
        <v>14</v>
      </c>
      <c r="H944">
        <v>67</v>
      </c>
      <c r="I944" s="5">
        <f t="shared" si="4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44"/>
        <v>40568.25</v>
      </c>
      <c r="O944" s="10">
        <f t="shared" si="45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1" t="s">
        <v>1917</v>
      </c>
      <c r="D945">
        <v>7500</v>
      </c>
      <c r="E945">
        <v>11969</v>
      </c>
      <c r="F945" s="4">
        <f t="shared" si="43"/>
        <v>159.58666666666667</v>
      </c>
      <c r="G945" s="3" t="s">
        <v>20</v>
      </c>
      <c r="H945">
        <v>114</v>
      </c>
      <c r="I945" s="5">
        <f t="shared" si="4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44"/>
        <v>41906.208333333336</v>
      </c>
      <c r="O945" s="10">
        <f t="shared" si="45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1" t="s">
        <v>1919</v>
      </c>
      <c r="D946">
        <v>10000</v>
      </c>
      <c r="E946">
        <v>8142</v>
      </c>
      <c r="F946" s="4">
        <f t="shared" si="43"/>
        <v>81.42</v>
      </c>
      <c r="G946" s="3" t="s">
        <v>14</v>
      </c>
      <c r="H946">
        <v>263</v>
      </c>
      <c r="I946" s="5">
        <f t="shared" si="4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44"/>
        <v>42776.25</v>
      </c>
      <c r="O946" s="10">
        <f t="shared" si="45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1" t="s">
        <v>1921</v>
      </c>
      <c r="D947">
        <v>172000</v>
      </c>
      <c r="E947">
        <v>55805</v>
      </c>
      <c r="F947" s="4">
        <f t="shared" si="43"/>
        <v>32.444767441860463</v>
      </c>
      <c r="G947" s="3" t="s">
        <v>14</v>
      </c>
      <c r="H947">
        <v>1691</v>
      </c>
      <c r="I947" s="5">
        <f t="shared" si="4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44"/>
        <v>41004.208333333336</v>
      </c>
      <c r="O947" s="10">
        <f t="shared" si="45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17" x14ac:dyDescent="0.2">
      <c r="A948">
        <v>946</v>
      </c>
      <c r="B948" t="s">
        <v>1922</v>
      </c>
      <c r="C948" s="1" t="s">
        <v>1923</v>
      </c>
      <c r="D948">
        <v>153700</v>
      </c>
      <c r="E948">
        <v>15238</v>
      </c>
      <c r="F948" s="4">
        <f t="shared" si="43"/>
        <v>9.9141184124918666</v>
      </c>
      <c r="G948" s="3" t="s">
        <v>14</v>
      </c>
      <c r="H948">
        <v>181</v>
      </c>
      <c r="I948" s="5">
        <f t="shared" si="4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44"/>
        <v>40710.208333333336</v>
      </c>
      <c r="O948" s="10">
        <f t="shared" si="45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1" t="s">
        <v>1925</v>
      </c>
      <c r="D949">
        <v>3600</v>
      </c>
      <c r="E949">
        <v>961</v>
      </c>
      <c r="F949" s="4">
        <f t="shared" si="43"/>
        <v>26.694444444444443</v>
      </c>
      <c r="G949" s="3" t="s">
        <v>14</v>
      </c>
      <c r="H949">
        <v>13</v>
      </c>
      <c r="I949" s="5">
        <f t="shared" si="4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44"/>
        <v>41908.208333333336</v>
      </c>
      <c r="O949" s="10">
        <f t="shared" si="45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1" t="s">
        <v>1927</v>
      </c>
      <c r="D950">
        <v>9400</v>
      </c>
      <c r="E950">
        <v>5918</v>
      </c>
      <c r="F950" s="4">
        <f t="shared" si="43"/>
        <v>62.957446808510639</v>
      </c>
      <c r="G950" s="3" t="s">
        <v>74</v>
      </c>
      <c r="H950">
        <v>160</v>
      </c>
      <c r="I950" s="5">
        <f t="shared" si="4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44"/>
        <v>41985.25</v>
      </c>
      <c r="O950" s="10">
        <f t="shared" si="45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17" x14ac:dyDescent="0.2">
      <c r="A951">
        <v>949</v>
      </c>
      <c r="B951" t="s">
        <v>1928</v>
      </c>
      <c r="C951" s="1" t="s">
        <v>1929</v>
      </c>
      <c r="D951">
        <v>5900</v>
      </c>
      <c r="E951">
        <v>9520</v>
      </c>
      <c r="F951" s="4">
        <f t="shared" si="43"/>
        <v>161.35593220338984</v>
      </c>
      <c r="G951" s="3" t="s">
        <v>20</v>
      </c>
      <c r="H951">
        <v>203</v>
      </c>
      <c r="I951" s="5">
        <f t="shared" si="4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44"/>
        <v>42112.208333333328</v>
      </c>
      <c r="O951" s="10">
        <f t="shared" si="45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1" t="s">
        <v>1931</v>
      </c>
      <c r="D952">
        <v>100</v>
      </c>
      <c r="E952">
        <v>5</v>
      </c>
      <c r="F952" s="4">
        <f t="shared" si="43"/>
        <v>5</v>
      </c>
      <c r="G952" s="3" t="s">
        <v>14</v>
      </c>
      <c r="H952">
        <v>1</v>
      </c>
      <c r="I952" s="5">
        <f t="shared" si="46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44"/>
        <v>43571.208333333328</v>
      </c>
      <c r="O952" s="10">
        <f t="shared" si="45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1" t="s">
        <v>1933</v>
      </c>
      <c r="D953">
        <v>14500</v>
      </c>
      <c r="E953">
        <v>159056</v>
      </c>
      <c r="F953" s="4">
        <f t="shared" si="43"/>
        <v>1096.9379310344827</v>
      </c>
      <c r="G953" s="3" t="s">
        <v>20</v>
      </c>
      <c r="H953">
        <v>1559</v>
      </c>
      <c r="I953" s="5">
        <f t="shared" si="4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44"/>
        <v>42730.25</v>
      </c>
      <c r="O953" s="10">
        <f t="shared" si="45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1" t="s">
        <v>1935</v>
      </c>
      <c r="D954">
        <v>145500</v>
      </c>
      <c r="E954">
        <v>101987</v>
      </c>
      <c r="F954" s="4">
        <f t="shared" si="43"/>
        <v>70.094158075601371</v>
      </c>
      <c r="G954" s="3" t="s">
        <v>74</v>
      </c>
      <c r="H954">
        <v>2266</v>
      </c>
      <c r="I954" s="5">
        <f t="shared" si="4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44"/>
        <v>42591.208333333328</v>
      </c>
      <c r="O954" s="10">
        <f t="shared" si="45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17" x14ac:dyDescent="0.2">
      <c r="A955">
        <v>953</v>
      </c>
      <c r="B955" t="s">
        <v>1936</v>
      </c>
      <c r="C955" s="1" t="s">
        <v>1937</v>
      </c>
      <c r="D955">
        <v>3300</v>
      </c>
      <c r="E955">
        <v>1980</v>
      </c>
      <c r="F955" s="4">
        <f t="shared" si="43"/>
        <v>60</v>
      </c>
      <c r="G955" s="3" t="s">
        <v>14</v>
      </c>
      <c r="H955">
        <v>21</v>
      </c>
      <c r="I955" s="5">
        <f t="shared" si="4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44"/>
        <v>42358.25</v>
      </c>
      <c r="O955" s="10">
        <f t="shared" si="45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1" t="s">
        <v>1939</v>
      </c>
      <c r="D956">
        <v>42600</v>
      </c>
      <c r="E956">
        <v>156384</v>
      </c>
      <c r="F956" s="4">
        <f t="shared" si="43"/>
        <v>367.0985915492958</v>
      </c>
      <c r="G956" s="3" t="s">
        <v>20</v>
      </c>
      <c r="H956">
        <v>1548</v>
      </c>
      <c r="I956" s="5">
        <f t="shared" si="4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44"/>
        <v>41174.208333333336</v>
      </c>
      <c r="O956" s="10">
        <f t="shared" si="45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17" x14ac:dyDescent="0.2">
      <c r="A957">
        <v>955</v>
      </c>
      <c r="B957" t="s">
        <v>1940</v>
      </c>
      <c r="C957" s="1" t="s">
        <v>1941</v>
      </c>
      <c r="D957">
        <v>700</v>
      </c>
      <c r="E957">
        <v>7763</v>
      </c>
      <c r="F957" s="4">
        <f t="shared" si="43"/>
        <v>1109</v>
      </c>
      <c r="G957" s="3" t="s">
        <v>20</v>
      </c>
      <c r="H957">
        <v>80</v>
      </c>
      <c r="I957" s="5">
        <f t="shared" si="4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44"/>
        <v>41238.25</v>
      </c>
      <c r="O957" s="10">
        <f t="shared" si="45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1" t="s">
        <v>1943</v>
      </c>
      <c r="D958">
        <v>187600</v>
      </c>
      <c r="E958">
        <v>35698</v>
      </c>
      <c r="F958" s="4">
        <f t="shared" si="43"/>
        <v>19.028784648187631</v>
      </c>
      <c r="G958" s="3" t="s">
        <v>14</v>
      </c>
      <c r="H958">
        <v>830</v>
      </c>
      <c r="I958" s="5">
        <f t="shared" si="4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44"/>
        <v>42360.25</v>
      </c>
      <c r="O958" s="10">
        <f t="shared" si="45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1" t="s">
        <v>1945</v>
      </c>
      <c r="D959">
        <v>9800</v>
      </c>
      <c r="E959">
        <v>12434</v>
      </c>
      <c r="F959" s="4">
        <f t="shared" si="43"/>
        <v>126.87755102040816</v>
      </c>
      <c r="G959" s="3" t="s">
        <v>20</v>
      </c>
      <c r="H959">
        <v>131</v>
      </c>
      <c r="I959" s="5">
        <f t="shared" si="4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44"/>
        <v>40955.25</v>
      </c>
      <c r="O959" s="10">
        <f t="shared" si="45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17" x14ac:dyDescent="0.2">
      <c r="A960">
        <v>958</v>
      </c>
      <c r="B960" t="s">
        <v>1946</v>
      </c>
      <c r="C960" s="1" t="s">
        <v>1947</v>
      </c>
      <c r="D960">
        <v>1100</v>
      </c>
      <c r="E960">
        <v>8081</v>
      </c>
      <c r="F960" s="4">
        <f t="shared" si="43"/>
        <v>734.63636363636363</v>
      </c>
      <c r="G960" s="3" t="s">
        <v>20</v>
      </c>
      <c r="H960">
        <v>112</v>
      </c>
      <c r="I960" s="5">
        <f t="shared" si="4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44"/>
        <v>40350.208333333336</v>
      </c>
      <c r="O960" s="10">
        <f t="shared" si="45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1" t="s">
        <v>1949</v>
      </c>
      <c r="D961">
        <v>145000</v>
      </c>
      <c r="E961">
        <v>6631</v>
      </c>
      <c r="F961" s="4">
        <f t="shared" si="43"/>
        <v>4.5731034482758623</v>
      </c>
      <c r="G961" s="3" t="s">
        <v>14</v>
      </c>
      <c r="H961">
        <v>130</v>
      </c>
      <c r="I961" s="5">
        <f t="shared" si="4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44"/>
        <v>40357.208333333336</v>
      </c>
      <c r="O961" s="10">
        <f t="shared" si="45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1" t="s">
        <v>1951</v>
      </c>
      <c r="D962">
        <v>5500</v>
      </c>
      <c r="E962">
        <v>4678</v>
      </c>
      <c r="F962" s="4">
        <f t="shared" si="43"/>
        <v>85.054545454545448</v>
      </c>
      <c r="G962" s="3" t="s">
        <v>14</v>
      </c>
      <c r="H962">
        <v>55</v>
      </c>
      <c r="I962" s="5">
        <f t="shared" si="4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44"/>
        <v>42408.25</v>
      </c>
      <c r="O962" s="10">
        <f t="shared" si="45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7" x14ac:dyDescent="0.2">
      <c r="A963">
        <v>961</v>
      </c>
      <c r="B963" t="s">
        <v>1952</v>
      </c>
      <c r="C963" s="1" t="s">
        <v>1953</v>
      </c>
      <c r="D963">
        <v>5700</v>
      </c>
      <c r="E963">
        <v>6800</v>
      </c>
      <c r="F963" s="4">
        <f t="shared" ref="F963:F1001" si="47">100*(E963/D963)</f>
        <v>119.29824561403508</v>
      </c>
      <c r="G963" s="3" t="s">
        <v>20</v>
      </c>
      <c r="H963">
        <v>155</v>
      </c>
      <c r="I963" s="5">
        <f t="shared" si="46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O1001" si="48">(((L963/60)/60)/24)+DATE(1970,1,1)</f>
        <v>40591.25</v>
      </c>
      <c r="O963" s="10">
        <f t="shared" si="48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1" t="s">
        <v>1955</v>
      </c>
      <c r="D964">
        <v>3600</v>
      </c>
      <c r="E964">
        <v>10657</v>
      </c>
      <c r="F964" s="4">
        <f t="shared" si="47"/>
        <v>296.02777777777777</v>
      </c>
      <c r="G964" s="3" t="s">
        <v>20</v>
      </c>
      <c r="H964">
        <v>266</v>
      </c>
      <c r="I964" s="5">
        <f t="shared" ref="I964:I1001" si="49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48"/>
        <v>41592.25</v>
      </c>
      <c r="O964" s="10">
        <f t="shared" si="48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1" t="s">
        <v>1957</v>
      </c>
      <c r="D965">
        <v>5900</v>
      </c>
      <c r="E965">
        <v>4997</v>
      </c>
      <c r="F965" s="4">
        <f t="shared" si="47"/>
        <v>84.694915254237287</v>
      </c>
      <c r="G965" s="3" t="s">
        <v>14</v>
      </c>
      <c r="H965">
        <v>114</v>
      </c>
      <c r="I965" s="5">
        <f t="shared" si="49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48"/>
        <v>40607.25</v>
      </c>
      <c r="O965" s="10">
        <f t="shared" si="48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1" t="s">
        <v>1959</v>
      </c>
      <c r="D966">
        <v>3700</v>
      </c>
      <c r="E966">
        <v>13164</v>
      </c>
      <c r="F966" s="4">
        <f t="shared" si="47"/>
        <v>355.7837837837838</v>
      </c>
      <c r="G966" s="3" t="s">
        <v>20</v>
      </c>
      <c r="H966">
        <v>155</v>
      </c>
      <c r="I966" s="5">
        <f t="shared" si="49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48"/>
        <v>42135.208333333328</v>
      </c>
      <c r="O966" s="10">
        <f t="shared" si="48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1" t="s">
        <v>1961</v>
      </c>
      <c r="D967">
        <v>2200</v>
      </c>
      <c r="E967">
        <v>8501</v>
      </c>
      <c r="F967" s="4">
        <f t="shared" si="47"/>
        <v>386.40909090909093</v>
      </c>
      <c r="G967" s="3" t="s">
        <v>20</v>
      </c>
      <c r="H967">
        <v>207</v>
      </c>
      <c r="I967" s="5">
        <f t="shared" si="49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48"/>
        <v>40203.25</v>
      </c>
      <c r="O967" s="10">
        <f t="shared" si="48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1" t="s">
        <v>1962</v>
      </c>
      <c r="D968">
        <v>1700</v>
      </c>
      <c r="E968">
        <v>13468</v>
      </c>
      <c r="F968" s="4">
        <f t="shared" si="47"/>
        <v>792.23529411764707</v>
      </c>
      <c r="G968" s="3" t="s">
        <v>20</v>
      </c>
      <c r="H968">
        <v>245</v>
      </c>
      <c r="I968" s="5">
        <f t="shared" si="49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48"/>
        <v>42901.208333333328</v>
      </c>
      <c r="O968" s="10">
        <f t="shared" si="48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1" t="s">
        <v>1964</v>
      </c>
      <c r="D969">
        <v>88400</v>
      </c>
      <c r="E969">
        <v>121138</v>
      </c>
      <c r="F969" s="4">
        <f t="shared" si="47"/>
        <v>137.03393665158373</v>
      </c>
      <c r="G969" s="3" t="s">
        <v>20</v>
      </c>
      <c r="H969">
        <v>1573</v>
      </c>
      <c r="I969" s="5">
        <f t="shared" si="49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48"/>
        <v>41005.208333333336</v>
      </c>
      <c r="O969" s="10">
        <f t="shared" si="48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1" t="s">
        <v>1966</v>
      </c>
      <c r="D970">
        <v>2400</v>
      </c>
      <c r="E970">
        <v>8117</v>
      </c>
      <c r="F970" s="4">
        <f t="shared" si="47"/>
        <v>338.20833333333337</v>
      </c>
      <c r="G970" s="3" t="s">
        <v>20</v>
      </c>
      <c r="H970">
        <v>114</v>
      </c>
      <c r="I970" s="5">
        <f t="shared" si="49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48"/>
        <v>40544.25</v>
      </c>
      <c r="O970" s="10">
        <f t="shared" si="48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1" t="s">
        <v>1968</v>
      </c>
      <c r="D971">
        <v>7900</v>
      </c>
      <c r="E971">
        <v>8550</v>
      </c>
      <c r="F971" s="4">
        <f t="shared" si="47"/>
        <v>108.22784810126582</v>
      </c>
      <c r="G971" s="3" t="s">
        <v>20</v>
      </c>
      <c r="H971">
        <v>93</v>
      </c>
      <c r="I971" s="5">
        <f t="shared" si="49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48"/>
        <v>43821.25</v>
      </c>
      <c r="O971" s="10">
        <f t="shared" si="48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17" x14ac:dyDescent="0.2">
      <c r="A972">
        <v>970</v>
      </c>
      <c r="B972" t="s">
        <v>1969</v>
      </c>
      <c r="C972" s="1" t="s">
        <v>1970</v>
      </c>
      <c r="D972">
        <v>94900</v>
      </c>
      <c r="E972">
        <v>57659</v>
      </c>
      <c r="F972" s="4">
        <f t="shared" si="47"/>
        <v>60.757639620653315</v>
      </c>
      <c r="G972" s="3" t="s">
        <v>14</v>
      </c>
      <c r="H972">
        <v>594</v>
      </c>
      <c r="I972" s="5">
        <f t="shared" si="49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48"/>
        <v>40672.208333333336</v>
      </c>
      <c r="O972" s="10">
        <f t="shared" si="48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1" t="s">
        <v>1972</v>
      </c>
      <c r="D973">
        <v>5100</v>
      </c>
      <c r="E973">
        <v>1414</v>
      </c>
      <c r="F973" s="4">
        <f t="shared" si="47"/>
        <v>27.725490196078432</v>
      </c>
      <c r="G973" s="3" t="s">
        <v>14</v>
      </c>
      <c r="H973">
        <v>24</v>
      </c>
      <c r="I973" s="5">
        <f t="shared" si="49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48"/>
        <v>41555.208333333336</v>
      </c>
      <c r="O973" s="10">
        <f t="shared" si="48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17" x14ac:dyDescent="0.2">
      <c r="A974">
        <v>972</v>
      </c>
      <c r="B974" t="s">
        <v>1973</v>
      </c>
      <c r="C974" s="1" t="s">
        <v>1974</v>
      </c>
      <c r="D974">
        <v>42700</v>
      </c>
      <c r="E974">
        <v>97524</v>
      </c>
      <c r="F974" s="4">
        <f t="shared" si="47"/>
        <v>228.3934426229508</v>
      </c>
      <c r="G974" s="3" t="s">
        <v>20</v>
      </c>
      <c r="H974">
        <v>1681</v>
      </c>
      <c r="I974" s="5">
        <f t="shared" si="49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48"/>
        <v>41792.208333333336</v>
      </c>
      <c r="O974" s="10">
        <f t="shared" si="48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1" t="s">
        <v>1976</v>
      </c>
      <c r="D975">
        <v>121100</v>
      </c>
      <c r="E975">
        <v>26176</v>
      </c>
      <c r="F975" s="4">
        <f t="shared" si="47"/>
        <v>21.615194054500414</v>
      </c>
      <c r="G975" s="3" t="s">
        <v>14</v>
      </c>
      <c r="H975">
        <v>252</v>
      </c>
      <c r="I975" s="5">
        <f t="shared" si="49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48"/>
        <v>40522.25</v>
      </c>
      <c r="O975" s="10">
        <f t="shared" si="48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1" t="s">
        <v>1978</v>
      </c>
      <c r="D976">
        <v>800</v>
      </c>
      <c r="E976">
        <v>2991</v>
      </c>
      <c r="F976" s="4">
        <f t="shared" si="47"/>
        <v>373.875</v>
      </c>
      <c r="G976" s="3" t="s">
        <v>20</v>
      </c>
      <c r="H976">
        <v>32</v>
      </c>
      <c r="I976" s="5">
        <f t="shared" si="49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48"/>
        <v>41412.208333333336</v>
      </c>
      <c r="O976" s="10">
        <f t="shared" si="48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1" t="s">
        <v>1980</v>
      </c>
      <c r="D977">
        <v>5400</v>
      </c>
      <c r="E977">
        <v>8366</v>
      </c>
      <c r="F977" s="4">
        <f t="shared" si="47"/>
        <v>154.92592592592592</v>
      </c>
      <c r="G977" s="3" t="s">
        <v>20</v>
      </c>
      <c r="H977">
        <v>135</v>
      </c>
      <c r="I977" s="5">
        <f t="shared" si="49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48"/>
        <v>42337.25</v>
      </c>
      <c r="O977" s="10">
        <f t="shared" si="48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17" x14ac:dyDescent="0.2">
      <c r="A978">
        <v>976</v>
      </c>
      <c r="B978" t="s">
        <v>1981</v>
      </c>
      <c r="C978" s="1" t="s">
        <v>1982</v>
      </c>
      <c r="D978">
        <v>4000</v>
      </c>
      <c r="E978">
        <v>12886</v>
      </c>
      <c r="F978" s="4">
        <f t="shared" si="47"/>
        <v>322.14999999999998</v>
      </c>
      <c r="G978" s="3" t="s">
        <v>20</v>
      </c>
      <c r="H978">
        <v>140</v>
      </c>
      <c r="I978" s="5">
        <f t="shared" si="49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48"/>
        <v>40571.25</v>
      </c>
      <c r="O978" s="10">
        <f t="shared" si="48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1" t="s">
        <v>1983</v>
      </c>
      <c r="D979">
        <v>7000</v>
      </c>
      <c r="E979">
        <v>5177</v>
      </c>
      <c r="F979" s="4">
        <f t="shared" si="47"/>
        <v>73.957142857142856</v>
      </c>
      <c r="G979" s="3" t="s">
        <v>14</v>
      </c>
      <c r="H979">
        <v>67</v>
      </c>
      <c r="I979" s="5">
        <f t="shared" si="49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48"/>
        <v>43138.25</v>
      </c>
      <c r="O979" s="10">
        <f t="shared" si="48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1" t="s">
        <v>1985</v>
      </c>
      <c r="D980">
        <v>1000</v>
      </c>
      <c r="E980">
        <v>8641</v>
      </c>
      <c r="F980" s="4">
        <f t="shared" si="47"/>
        <v>864.1</v>
      </c>
      <c r="G980" s="3" t="s">
        <v>20</v>
      </c>
      <c r="H980">
        <v>92</v>
      </c>
      <c r="I980" s="5">
        <f t="shared" si="49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48"/>
        <v>42686.25</v>
      </c>
      <c r="O980" s="10">
        <f t="shared" si="48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1" t="s">
        <v>1987</v>
      </c>
      <c r="D981">
        <v>60200</v>
      </c>
      <c r="E981">
        <v>86244</v>
      </c>
      <c r="F981" s="4">
        <f t="shared" si="47"/>
        <v>143.26245847176079</v>
      </c>
      <c r="G981" s="3" t="s">
        <v>20</v>
      </c>
      <c r="H981">
        <v>1015</v>
      </c>
      <c r="I981" s="5">
        <f t="shared" si="49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48"/>
        <v>42078.208333333328</v>
      </c>
      <c r="O981" s="10">
        <f t="shared" si="48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1" t="s">
        <v>1989</v>
      </c>
      <c r="D982">
        <v>195200</v>
      </c>
      <c r="E982">
        <v>78630</v>
      </c>
      <c r="F982" s="4">
        <f t="shared" si="47"/>
        <v>40.281762295081968</v>
      </c>
      <c r="G982" s="3" t="s">
        <v>14</v>
      </c>
      <c r="H982">
        <v>742</v>
      </c>
      <c r="I982" s="5">
        <f t="shared" si="49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48"/>
        <v>42307.208333333328</v>
      </c>
      <c r="O982" s="10">
        <f t="shared" si="48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1" t="s">
        <v>1991</v>
      </c>
      <c r="D983">
        <v>6700</v>
      </c>
      <c r="E983">
        <v>11941</v>
      </c>
      <c r="F983" s="4">
        <f t="shared" si="47"/>
        <v>178.22388059701493</v>
      </c>
      <c r="G983" s="3" t="s">
        <v>20</v>
      </c>
      <c r="H983">
        <v>323</v>
      </c>
      <c r="I983" s="5">
        <f t="shared" si="49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48"/>
        <v>43094.25</v>
      </c>
      <c r="O983" s="10">
        <f t="shared" si="48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1" t="s">
        <v>1993</v>
      </c>
      <c r="D984">
        <v>7200</v>
      </c>
      <c r="E984">
        <v>6115</v>
      </c>
      <c r="F984" s="4">
        <f t="shared" si="47"/>
        <v>84.930555555555557</v>
      </c>
      <c r="G984" s="3" t="s">
        <v>14</v>
      </c>
      <c r="H984">
        <v>75</v>
      </c>
      <c r="I984" s="5">
        <f t="shared" si="49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48"/>
        <v>40743.208333333336</v>
      </c>
      <c r="O984" s="10">
        <f t="shared" si="48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1" t="s">
        <v>1995</v>
      </c>
      <c r="D985">
        <v>129100</v>
      </c>
      <c r="E985">
        <v>188404</v>
      </c>
      <c r="F985" s="4">
        <f t="shared" si="47"/>
        <v>145.93648334624322</v>
      </c>
      <c r="G985" s="3" t="s">
        <v>20</v>
      </c>
      <c r="H985">
        <v>2326</v>
      </c>
      <c r="I985" s="5">
        <f t="shared" si="49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48"/>
        <v>43681.208333333328</v>
      </c>
      <c r="O985" s="10">
        <f t="shared" si="48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17" x14ac:dyDescent="0.2">
      <c r="A986">
        <v>984</v>
      </c>
      <c r="B986" t="s">
        <v>1996</v>
      </c>
      <c r="C986" s="1" t="s">
        <v>1997</v>
      </c>
      <c r="D986">
        <v>6500</v>
      </c>
      <c r="E986">
        <v>9910</v>
      </c>
      <c r="F986" s="4">
        <f t="shared" si="47"/>
        <v>152.46153846153848</v>
      </c>
      <c r="G986" s="3" t="s">
        <v>20</v>
      </c>
      <c r="H986">
        <v>381</v>
      </c>
      <c r="I986" s="5">
        <f t="shared" si="49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48"/>
        <v>43716.208333333328</v>
      </c>
      <c r="O986" s="10">
        <f t="shared" si="48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1" t="s">
        <v>1999</v>
      </c>
      <c r="D987">
        <v>170600</v>
      </c>
      <c r="E987">
        <v>114523</v>
      </c>
      <c r="F987" s="4">
        <f t="shared" si="47"/>
        <v>67.129542790152414</v>
      </c>
      <c r="G987" s="3" t="s">
        <v>14</v>
      </c>
      <c r="H987">
        <v>4405</v>
      </c>
      <c r="I987" s="5">
        <f t="shared" si="49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48"/>
        <v>41614.25</v>
      </c>
      <c r="O987" s="10">
        <f t="shared" si="48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7" x14ac:dyDescent="0.2">
      <c r="A988">
        <v>986</v>
      </c>
      <c r="B988" t="s">
        <v>2000</v>
      </c>
      <c r="C988" s="1" t="s">
        <v>2001</v>
      </c>
      <c r="D988">
        <v>7800</v>
      </c>
      <c r="E988">
        <v>3144</v>
      </c>
      <c r="F988" s="4">
        <f t="shared" si="47"/>
        <v>40.307692307692307</v>
      </c>
      <c r="G988" s="3" t="s">
        <v>14</v>
      </c>
      <c r="H988">
        <v>92</v>
      </c>
      <c r="I988" s="5">
        <f t="shared" si="49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48"/>
        <v>40638.208333333336</v>
      </c>
      <c r="O988" s="10">
        <f t="shared" si="48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1" t="s">
        <v>2003</v>
      </c>
      <c r="D989">
        <v>6200</v>
      </c>
      <c r="E989">
        <v>13441</v>
      </c>
      <c r="F989" s="4">
        <f t="shared" si="47"/>
        <v>216.79032258064518</v>
      </c>
      <c r="G989" s="3" t="s">
        <v>20</v>
      </c>
      <c r="H989">
        <v>480</v>
      </c>
      <c r="I989" s="5">
        <f t="shared" si="49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48"/>
        <v>42852.208333333328</v>
      </c>
      <c r="O989" s="10">
        <f t="shared" si="48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1" t="s">
        <v>2005</v>
      </c>
      <c r="D990">
        <v>9400</v>
      </c>
      <c r="E990">
        <v>4899</v>
      </c>
      <c r="F990" s="4">
        <f t="shared" si="47"/>
        <v>52.117021276595743</v>
      </c>
      <c r="G990" s="3" t="s">
        <v>14</v>
      </c>
      <c r="H990">
        <v>64</v>
      </c>
      <c r="I990" s="5">
        <f t="shared" si="49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48"/>
        <v>42686.25</v>
      </c>
      <c r="O990" s="10">
        <f t="shared" si="48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1" t="s">
        <v>2007</v>
      </c>
      <c r="D991">
        <v>2400</v>
      </c>
      <c r="E991">
        <v>11990</v>
      </c>
      <c r="F991" s="4">
        <f t="shared" si="47"/>
        <v>499.58333333333337</v>
      </c>
      <c r="G991" s="3" t="s">
        <v>20</v>
      </c>
      <c r="H991">
        <v>226</v>
      </c>
      <c r="I991" s="5">
        <f t="shared" si="49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48"/>
        <v>43571.208333333328</v>
      </c>
      <c r="O991" s="10">
        <f t="shared" si="48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1" t="s">
        <v>2009</v>
      </c>
      <c r="D992">
        <v>7800</v>
      </c>
      <c r="E992">
        <v>6839</v>
      </c>
      <c r="F992" s="4">
        <f t="shared" si="47"/>
        <v>87.679487179487182</v>
      </c>
      <c r="G992" s="3" t="s">
        <v>14</v>
      </c>
      <c r="H992">
        <v>64</v>
      </c>
      <c r="I992" s="5">
        <f t="shared" si="49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48"/>
        <v>42432.25</v>
      </c>
      <c r="O992" s="10">
        <f t="shared" si="48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1" t="s">
        <v>2010</v>
      </c>
      <c r="D993">
        <v>9800</v>
      </c>
      <c r="E993">
        <v>11091</v>
      </c>
      <c r="F993" s="4">
        <f t="shared" si="47"/>
        <v>113.17346938775511</v>
      </c>
      <c r="G993" s="3" t="s">
        <v>20</v>
      </c>
      <c r="H993">
        <v>241</v>
      </c>
      <c r="I993" s="5">
        <f t="shared" si="49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48"/>
        <v>41907.208333333336</v>
      </c>
      <c r="O993" s="10">
        <f t="shared" si="48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1" t="s">
        <v>2012</v>
      </c>
      <c r="D994">
        <v>3100</v>
      </c>
      <c r="E994">
        <v>13223</v>
      </c>
      <c r="F994" s="4">
        <f t="shared" si="47"/>
        <v>426.54838709677421</v>
      </c>
      <c r="G994" s="3" t="s">
        <v>20</v>
      </c>
      <c r="H994">
        <v>132</v>
      </c>
      <c r="I994" s="5">
        <f t="shared" si="49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48"/>
        <v>43227.208333333328</v>
      </c>
      <c r="O994" s="10">
        <f t="shared" si="48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1" t="s">
        <v>2014</v>
      </c>
      <c r="D995">
        <v>9800</v>
      </c>
      <c r="E995">
        <v>7608</v>
      </c>
      <c r="F995" s="4">
        <f t="shared" si="47"/>
        <v>77.632653061224488</v>
      </c>
      <c r="G995" s="3" t="s">
        <v>74</v>
      </c>
      <c r="H995">
        <v>75</v>
      </c>
      <c r="I995" s="5">
        <f t="shared" si="49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48"/>
        <v>42362.25</v>
      </c>
      <c r="O995" s="10">
        <f t="shared" si="48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1" t="s">
        <v>2016</v>
      </c>
      <c r="D996">
        <v>141100</v>
      </c>
      <c r="E996">
        <v>74073</v>
      </c>
      <c r="F996" s="4">
        <f t="shared" si="47"/>
        <v>52.496810772501767</v>
      </c>
      <c r="G996" s="3" t="s">
        <v>14</v>
      </c>
      <c r="H996">
        <v>842</v>
      </c>
      <c r="I996" s="5">
        <f t="shared" si="49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48"/>
        <v>41929.208333333336</v>
      </c>
      <c r="O996" s="10">
        <f t="shared" si="48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1" t="s">
        <v>2018</v>
      </c>
      <c r="D997">
        <v>97300</v>
      </c>
      <c r="E997">
        <v>153216</v>
      </c>
      <c r="F997" s="4">
        <f t="shared" si="47"/>
        <v>157.46762589928059</v>
      </c>
      <c r="G997" s="3" t="s">
        <v>20</v>
      </c>
      <c r="H997">
        <v>2043</v>
      </c>
      <c r="I997" s="5">
        <f t="shared" si="49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48"/>
        <v>43408.208333333328</v>
      </c>
      <c r="O997" s="10">
        <f t="shared" si="48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17" x14ac:dyDescent="0.2">
      <c r="A998">
        <v>996</v>
      </c>
      <c r="B998" t="s">
        <v>2019</v>
      </c>
      <c r="C998" s="1" t="s">
        <v>2020</v>
      </c>
      <c r="D998">
        <v>6600</v>
      </c>
      <c r="E998">
        <v>4814</v>
      </c>
      <c r="F998" s="4">
        <f t="shared" si="47"/>
        <v>72.939393939393938</v>
      </c>
      <c r="G998" s="3" t="s">
        <v>14</v>
      </c>
      <c r="H998">
        <v>112</v>
      </c>
      <c r="I998" s="5">
        <f t="shared" si="49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48"/>
        <v>41276.25</v>
      </c>
      <c r="O998" s="10">
        <f t="shared" si="48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1" t="s">
        <v>2022</v>
      </c>
      <c r="D999">
        <v>7600</v>
      </c>
      <c r="E999">
        <v>4603</v>
      </c>
      <c r="F999" s="4">
        <f t="shared" si="47"/>
        <v>60.565789473684205</v>
      </c>
      <c r="G999" s="3" t="s">
        <v>74</v>
      </c>
      <c r="H999">
        <v>139</v>
      </c>
      <c r="I999" s="5">
        <f t="shared" si="49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48"/>
        <v>41659.25</v>
      </c>
      <c r="O999" s="10">
        <f t="shared" si="48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1" t="s">
        <v>2024</v>
      </c>
      <c r="D1000">
        <v>66600</v>
      </c>
      <c r="E1000">
        <v>37823</v>
      </c>
      <c r="F1000" s="4">
        <f t="shared" si="47"/>
        <v>56.791291291291287</v>
      </c>
      <c r="G1000" s="3" t="s">
        <v>14</v>
      </c>
      <c r="H1000">
        <v>374</v>
      </c>
      <c r="I1000" s="5">
        <f t="shared" si="49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48"/>
        <v>40220.25</v>
      </c>
      <c r="O1000" s="10">
        <f t="shared" si="48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1" t="s">
        <v>2026</v>
      </c>
      <c r="D1001">
        <v>111100</v>
      </c>
      <c r="E1001">
        <v>62819</v>
      </c>
      <c r="F1001" s="4">
        <f t="shared" si="47"/>
        <v>56.542754275427541</v>
      </c>
      <c r="G1001" s="3" t="s">
        <v>74</v>
      </c>
      <c r="H1001">
        <v>1122</v>
      </c>
      <c r="I1001" s="5">
        <f t="shared" si="49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48"/>
        <v>42550.208333333328</v>
      </c>
      <c r="O1001" s="10">
        <f t="shared" si="48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8" tint="-0.249977111117893"/>
      </colorScale>
    </cfRule>
  </conditionalFormatting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failed">
      <formula>NOT(ISERROR(SEARCH("failed",G1)))</formula>
    </cfRule>
    <cfRule type="containsText" dxfId="8" priority="5" operator="containsText" text="successful">
      <formula>NOT(ISERROR(SEARCH("successful",G1)))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5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3691-9C27-984C-B315-0CD7AA44B5D8}">
  <sheetPr codeName="Sheet2"/>
  <dimension ref="A1:E18"/>
  <sheetViews>
    <sheetView workbookViewId="0">
      <selection activeCell="C23" sqref="C23"/>
    </sheetView>
  </sheetViews>
  <sheetFormatPr baseColWidth="10" defaultRowHeight="16" x14ac:dyDescent="0.2"/>
  <cols>
    <col min="1" max="1" width="15.6640625" bestFit="1" customWidth="1"/>
    <col min="2" max="2" width="18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13.83203125" customWidth="1"/>
  </cols>
  <sheetData>
    <row r="1" spans="1:5" x14ac:dyDescent="0.2">
      <c r="A1" s="6" t="s">
        <v>2031</v>
      </c>
      <c r="B1" t="s">
        <v>2066</v>
      </c>
    </row>
    <row r="2" spans="1:5" x14ac:dyDescent="0.2">
      <c r="A2" s="6" t="s">
        <v>2085</v>
      </c>
      <c r="B2" t="s">
        <v>2066</v>
      </c>
    </row>
    <row r="4" spans="1:5" x14ac:dyDescent="0.2">
      <c r="A4" s="6" t="s">
        <v>2070</v>
      </c>
      <c r="B4" s="15" t="s">
        <v>2067</v>
      </c>
      <c r="C4" s="16"/>
      <c r="D4" s="16"/>
      <c r="E4" s="16"/>
    </row>
    <row r="5" spans="1:5" x14ac:dyDescent="0.2">
      <c r="A5" s="6" t="s">
        <v>2069</v>
      </c>
      <c r="B5" s="16" t="s">
        <v>74</v>
      </c>
      <c r="C5" s="16" t="s">
        <v>14</v>
      </c>
      <c r="D5" s="16" t="s">
        <v>20</v>
      </c>
      <c r="E5" s="16" t="s">
        <v>2068</v>
      </c>
    </row>
    <row r="6" spans="1:5" x14ac:dyDescent="0.2">
      <c r="A6" s="14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4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4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4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4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4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4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4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4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4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4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4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4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3D63-A41D-4D41-8001-AC1E05F61F7A}">
  <sheetPr codeName="Sheet3"/>
  <dimension ref="A1:H13"/>
  <sheetViews>
    <sheetView workbookViewId="0">
      <selection activeCell="P31" sqref="P31"/>
    </sheetView>
  </sheetViews>
  <sheetFormatPr baseColWidth="10" defaultRowHeight="16" x14ac:dyDescent="0.2"/>
  <cols>
    <col min="1" max="1" width="27" bestFit="1" customWidth="1"/>
  </cols>
  <sheetData>
    <row r="1" spans="1:8" s="17" customFormat="1" ht="34" x14ac:dyDescent="0.2">
      <c r="A1" s="17" t="s">
        <v>2086</v>
      </c>
      <c r="B1" s="17" t="s">
        <v>2087</v>
      </c>
      <c r="C1" s="17" t="s">
        <v>2088</v>
      </c>
      <c r="D1" s="17" t="s">
        <v>2089</v>
      </c>
      <c r="E1" s="17" t="s">
        <v>2090</v>
      </c>
      <c r="F1" s="17" t="s">
        <v>2091</v>
      </c>
      <c r="G1" s="17" t="s">
        <v>2092</v>
      </c>
      <c r="H1" s="17" t="s">
        <v>2093</v>
      </c>
    </row>
    <row r="2" spans="1:8" x14ac:dyDescent="0.2">
      <c r="A2" t="s">
        <v>2105</v>
      </c>
      <c r="B2">
        <f>COUNTIFS(outcome, Crowdfunding!G3, goal, A2)</f>
        <v>30</v>
      </c>
      <c r="C2">
        <f>COUNTIFS(outcome, Crowdfunding!G2, goal, A2)</f>
        <v>20</v>
      </c>
      <c r="D2">
        <f>COUNTIFS(outcome, Crowdfunding!G20, goal, A2)</f>
        <v>1</v>
      </c>
      <c r="E2">
        <f>SUM(B2:D2)</f>
        <v>51</v>
      </c>
      <c r="F2" s="18">
        <f>B2/E2</f>
        <v>0.58823529411764708</v>
      </c>
      <c r="G2" s="18">
        <f>C2/E2</f>
        <v>0.39215686274509803</v>
      </c>
      <c r="H2" s="18">
        <f>D2/E2</f>
        <v>1.9607843137254902E-2</v>
      </c>
    </row>
    <row r="3" spans="1:8" x14ac:dyDescent="0.2">
      <c r="A3" t="s">
        <v>2094</v>
      </c>
      <c r="B3">
        <f>COUNTIFS(outcome, Crowdfunding!G3,goal, "&gt;=1000", goal, "&lt;4999")</f>
        <v>191</v>
      </c>
      <c r="C3">
        <f>COUNTIFS(outcome, Crowdfunding!G2, goal,"&gt;=1000", goal, "&lt;4999")</f>
        <v>38</v>
      </c>
      <c r="D3">
        <f>COUNTIFS(outcome, Crowdfunding!G20, goal,"&gt;=1000", goal, "&lt;4999")</f>
        <v>2</v>
      </c>
      <c r="E3">
        <f t="shared" ref="E3:E13" si="0">SUM(B3:D3)</f>
        <v>231</v>
      </c>
      <c r="F3" s="18">
        <f t="shared" ref="F3:F13" si="1">B3/E3</f>
        <v>0.82683982683982682</v>
      </c>
      <c r="G3" s="18">
        <f t="shared" ref="G3:G13" si="2">C3/E3</f>
        <v>0.16450216450216451</v>
      </c>
      <c r="H3" s="18">
        <f t="shared" ref="H3:H13" si="3">D3/E3</f>
        <v>8.658008658008658E-3</v>
      </c>
    </row>
    <row r="4" spans="1:8" x14ac:dyDescent="0.2">
      <c r="A4" t="s">
        <v>2095</v>
      </c>
      <c r="B4">
        <f>COUNTIFS(outcome, Crowdfunding!G3,goal, "&gt;=5000", goal, "&lt;9999")</f>
        <v>164</v>
      </c>
      <c r="C4">
        <f>COUNTIFS(outcome, Crowdfunding!G2, goal,"&gt;=5000", goal, "&lt;9999")</f>
        <v>126</v>
      </c>
      <c r="D4">
        <f>COUNTIFS(outcome, Crowdfunding!G20, goal,"&gt;=5000", goal, "&lt;9999")</f>
        <v>25</v>
      </c>
      <c r="E4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x14ac:dyDescent="0.2">
      <c r="A5" t="s">
        <v>2096</v>
      </c>
      <c r="B5">
        <f>COUNTIFS(outcome, Crowdfunding!G3,goal, "&gt;=10000", goal, "&lt;14999")</f>
        <v>4</v>
      </c>
      <c r="C5">
        <f>COUNTIFS(outcome, Crowdfunding!G2, goal,"&gt;=10000", goal, "&lt;14999")</f>
        <v>5</v>
      </c>
      <c r="D5">
        <f>COUNTIFS(outcome, Crowdfunding!G20, goal,"&gt;=10000", goal, "&lt;14999")</f>
        <v>0</v>
      </c>
      <c r="E5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2">
      <c r="A6" t="s">
        <v>2097</v>
      </c>
      <c r="B6">
        <f>COUNTIFS(outcome, Crowdfunding!G3,goal, "&gt;=15000", goal, "&lt;19999")</f>
        <v>10</v>
      </c>
      <c r="C6">
        <f>COUNTIFS(outcome, Crowdfunding!G2, goal,"&gt;=15000", goal, "&lt;19999")</f>
        <v>0</v>
      </c>
      <c r="D6">
        <f>COUNTIFS(outcome, Crowdfunding!G20, goal,"&gt;=15000", goal, "&lt;19999")</f>
        <v>0</v>
      </c>
      <c r="E6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2">
      <c r="A7" t="s">
        <v>2098</v>
      </c>
      <c r="B7">
        <f>COUNTIFS(outcome, Crowdfunding!G3,goal, "&gt;=20000", goal, "&lt;24999")</f>
        <v>7</v>
      </c>
      <c r="C7">
        <f>COUNTIFS(outcome, Crowdfunding!G2, goal, A7)</f>
        <v>0</v>
      </c>
      <c r="D7">
        <f>COUNTIFS(outcome, Crowdfunding!G20, goal, A7)</f>
        <v>0</v>
      </c>
      <c r="E7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2">
      <c r="A8" t="s">
        <v>2099</v>
      </c>
      <c r="B8">
        <f>COUNTIFS(outcome, Crowdfunding!G3,goal, "&gt;=25000", goal, "&lt;29999")</f>
        <v>11</v>
      </c>
      <c r="C8">
        <f>COUNTIFS(outcome, Crowdfunding!G2, goal,"&gt;=25000", goal, "&lt;29999")</f>
        <v>3</v>
      </c>
      <c r="D8">
        <f>COUNTIFS(outcome, Crowdfunding!G20, goal,"&gt;=25000", goal, "&lt;29999")</f>
        <v>0</v>
      </c>
      <c r="E8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x14ac:dyDescent="0.2">
      <c r="A9" t="s">
        <v>2100</v>
      </c>
      <c r="B9">
        <f>COUNTIFS(outcome, Crowdfunding!G3,goal, "&gt;=30000", goal, "&lt;34999")</f>
        <v>7</v>
      </c>
      <c r="C9">
        <f>COUNTIFS(outcome, Crowdfunding!G2, goal,"&gt;=30000", goal, "&lt;34999")</f>
        <v>0</v>
      </c>
      <c r="D9">
        <f>COUNTIFS(outcome, Crowdfunding!G20, goal,"&gt;=30000", goal, "&lt;34999")</f>
        <v>0</v>
      </c>
      <c r="E9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2">
      <c r="A10" t="s">
        <v>2101</v>
      </c>
      <c r="B10">
        <f>COUNTIFS(outcome, Crowdfunding!G3,goal, "&gt;=35000", goal, "&lt;39999")</f>
        <v>8</v>
      </c>
      <c r="C10">
        <f>COUNTIFS(outcome, Crowdfunding!G2, goal, "&gt;=35000", goal, "&lt;39999")</f>
        <v>3</v>
      </c>
      <c r="D10">
        <f>COUNTIFS(outcome, Crowdfunding!G20, goal, "&gt;=35000", goal, "&lt;39999")</f>
        <v>1</v>
      </c>
      <c r="E10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x14ac:dyDescent="0.2">
      <c r="A11" t="s">
        <v>2102</v>
      </c>
      <c r="B11">
        <f>COUNTIFS(outcome, Crowdfunding!G3,goal, "&gt;=40000", goal, "&lt;44999")</f>
        <v>11</v>
      </c>
      <c r="C11">
        <f>COUNTIFS(outcome, Crowdfunding!G2, goal,"&gt;=40000", goal, "&lt;44999")</f>
        <v>3</v>
      </c>
      <c r="D11">
        <f>COUNTIFS(outcome, Crowdfunding!G20, goal,"&gt;=40000", goal, "&lt;44999")</f>
        <v>0</v>
      </c>
      <c r="E11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2">
      <c r="A12" t="s">
        <v>2103</v>
      </c>
      <c r="B12">
        <f>COUNTIFS(outcome, Crowdfunding!G3,goal, "&gt;=45000", goal, "&lt;49999")</f>
        <v>8</v>
      </c>
      <c r="C12">
        <f>COUNTIFS(outcome, Crowdfunding!G2, goal,"&gt;=45000", goal, "&lt;49999")</f>
        <v>3</v>
      </c>
      <c r="D12">
        <f>COUNTIFS(outcome, Crowdfunding!G20, goal,"&gt;=45000", goal, "&lt;49999")</f>
        <v>0</v>
      </c>
      <c r="E12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x14ac:dyDescent="0.2">
      <c r="A13" t="s">
        <v>2104</v>
      </c>
      <c r="B13">
        <f>COUNTIFS(outcome, Crowdfunding!G3,goal, "&gt;50000")</f>
        <v>114</v>
      </c>
      <c r="C13">
        <f>COUNTIFS(outcome, Crowdfunding!G2, goal,"&gt;50000")</f>
        <v>163</v>
      </c>
      <c r="D13">
        <f>COUNTIFS(outcome, Crowdfunding!G20, goal,"&gt;50000")</f>
        <v>28</v>
      </c>
      <c r="E13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2585-67F7-3F4A-A3E8-5E4F822B543E}">
  <sheetPr codeName="Sheet4"/>
  <dimension ref="A1:K567"/>
  <sheetViews>
    <sheetView tabSelected="1" zoomScale="113" zoomScaleNormal="100" workbookViewId="0">
      <selection activeCell="J20" sqref="J20"/>
    </sheetView>
  </sheetViews>
  <sheetFormatPr baseColWidth="10" defaultRowHeight="16" x14ac:dyDescent="0.2"/>
  <cols>
    <col min="1" max="4" width="15.33203125" customWidth="1"/>
    <col min="7" max="7" width="19.5" customWidth="1"/>
    <col min="10" max="10" width="20.5" customWidth="1"/>
  </cols>
  <sheetData>
    <row r="1" spans="1:11" x14ac:dyDescent="0.2">
      <c r="A1" t="s">
        <v>2106</v>
      </c>
    </row>
    <row r="2" spans="1:11" x14ac:dyDescent="0.2">
      <c r="A2" s="19" t="s">
        <v>4</v>
      </c>
      <c r="B2" s="19" t="s">
        <v>5</v>
      </c>
      <c r="C2" s="19" t="s">
        <v>4</v>
      </c>
      <c r="D2" s="19" t="s">
        <v>5</v>
      </c>
      <c r="G2" s="20" t="s">
        <v>2107</v>
      </c>
      <c r="J2" s="22" t="s">
        <v>2113</v>
      </c>
    </row>
    <row r="3" spans="1:11" x14ac:dyDescent="0.2">
      <c r="A3" s="3" t="s">
        <v>20</v>
      </c>
      <c r="B3">
        <v>158</v>
      </c>
      <c r="C3" s="12" t="s">
        <v>14</v>
      </c>
      <c r="D3">
        <v>0</v>
      </c>
      <c r="G3" t="s">
        <v>2108</v>
      </c>
      <c r="H3" s="21">
        <f>AVERAGE(B3,B567)</f>
        <v>1100.5</v>
      </c>
      <c r="J3" t="s">
        <v>2108</v>
      </c>
      <c r="K3" s="21">
        <f>AVERAGE(D3:D366)</f>
        <v>585.61538461538464</v>
      </c>
    </row>
    <row r="4" spans="1:11" x14ac:dyDescent="0.2">
      <c r="A4" s="3" t="s">
        <v>20</v>
      </c>
      <c r="B4">
        <v>1425</v>
      </c>
      <c r="C4" s="3" t="s">
        <v>14</v>
      </c>
      <c r="D4">
        <v>24</v>
      </c>
      <c r="G4" t="s">
        <v>2115</v>
      </c>
      <c r="H4">
        <f>MEDIAN(B3:B567)</f>
        <v>201</v>
      </c>
      <c r="J4" t="s">
        <v>2114</v>
      </c>
      <c r="K4">
        <f>MEDIAN(D3:D366)</f>
        <v>114.5</v>
      </c>
    </row>
    <row r="5" spans="1:11" x14ac:dyDescent="0.2">
      <c r="A5" s="3" t="s">
        <v>20</v>
      </c>
      <c r="B5">
        <v>174</v>
      </c>
      <c r="C5" s="3" t="s">
        <v>14</v>
      </c>
      <c r="D5">
        <v>53</v>
      </c>
      <c r="G5" t="s">
        <v>2109</v>
      </c>
      <c r="H5" s="21">
        <f>MIN(B3:B567)</f>
        <v>16</v>
      </c>
      <c r="J5" t="s">
        <v>2109</v>
      </c>
      <c r="K5" s="21">
        <f>MIN(D3:D366)</f>
        <v>0</v>
      </c>
    </row>
    <row r="6" spans="1:11" x14ac:dyDescent="0.2">
      <c r="A6" s="3" t="s">
        <v>20</v>
      </c>
      <c r="B6">
        <v>227</v>
      </c>
      <c r="C6" s="3" t="s">
        <v>14</v>
      </c>
      <c r="D6">
        <v>18</v>
      </c>
      <c r="G6" t="s">
        <v>2110</v>
      </c>
      <c r="H6" s="21">
        <f>MAX(B3:B567)</f>
        <v>7295</v>
      </c>
      <c r="J6" t="s">
        <v>2110</v>
      </c>
      <c r="K6" s="21">
        <f>MAX(D3:D366)</f>
        <v>6080</v>
      </c>
    </row>
    <row r="7" spans="1:11" x14ac:dyDescent="0.2">
      <c r="A7" s="3" t="s">
        <v>20</v>
      </c>
      <c r="B7">
        <v>220</v>
      </c>
      <c r="C7" s="3" t="s">
        <v>14</v>
      </c>
      <c r="D7">
        <v>44</v>
      </c>
      <c r="G7" t="s">
        <v>2111</v>
      </c>
      <c r="H7" s="21">
        <f>_xlfn.VAR.P(B3:B567)</f>
        <v>1603373.7324019109</v>
      </c>
      <c r="J7" t="s">
        <v>2111</v>
      </c>
      <c r="K7" s="21">
        <f>_xlfn.VAR.P(D3:D366)</f>
        <v>921574.68174133555</v>
      </c>
    </row>
    <row r="8" spans="1:11" x14ac:dyDescent="0.2">
      <c r="A8" s="3" t="s">
        <v>20</v>
      </c>
      <c r="B8">
        <v>98</v>
      </c>
      <c r="C8" s="3" t="s">
        <v>14</v>
      </c>
      <c r="D8">
        <v>27</v>
      </c>
      <c r="G8" t="s">
        <v>2112</v>
      </c>
      <c r="H8" s="21">
        <f>STDEVP(B3:B567)</f>
        <v>1266.2439466397898</v>
      </c>
      <c r="J8" t="s">
        <v>2112</v>
      </c>
      <c r="K8" s="21">
        <f>STDEVP(D3:D366)</f>
        <v>959.98681331637863</v>
      </c>
    </row>
    <row r="9" spans="1:11" x14ac:dyDescent="0.2">
      <c r="A9" s="3" t="s">
        <v>20</v>
      </c>
      <c r="B9">
        <v>100</v>
      </c>
      <c r="C9" s="3" t="s">
        <v>14</v>
      </c>
      <c r="D9">
        <v>55</v>
      </c>
    </row>
    <row r="10" spans="1:11" x14ac:dyDescent="0.2">
      <c r="A10" s="3" t="s">
        <v>20</v>
      </c>
      <c r="B10">
        <v>1249</v>
      </c>
      <c r="C10" s="3" t="s">
        <v>14</v>
      </c>
      <c r="D10">
        <v>200</v>
      </c>
    </row>
    <row r="11" spans="1:11" x14ac:dyDescent="0.2">
      <c r="A11" s="3" t="s">
        <v>20</v>
      </c>
      <c r="B11">
        <v>1396</v>
      </c>
      <c r="C11" s="3" t="s">
        <v>14</v>
      </c>
      <c r="D11">
        <v>452</v>
      </c>
    </row>
    <row r="12" spans="1:11" x14ac:dyDescent="0.2">
      <c r="A12" s="3" t="s">
        <v>20</v>
      </c>
      <c r="B12">
        <v>890</v>
      </c>
      <c r="C12" s="3" t="s">
        <v>14</v>
      </c>
      <c r="D12">
        <v>674</v>
      </c>
    </row>
    <row r="13" spans="1:11" x14ac:dyDescent="0.2">
      <c r="A13" s="3" t="s">
        <v>20</v>
      </c>
      <c r="B13">
        <v>142</v>
      </c>
      <c r="C13" s="3" t="s">
        <v>14</v>
      </c>
      <c r="D13">
        <v>558</v>
      </c>
    </row>
    <row r="14" spans="1:11" x14ac:dyDescent="0.2">
      <c r="A14" s="3" t="s">
        <v>20</v>
      </c>
      <c r="B14">
        <v>2673</v>
      </c>
      <c r="C14" s="3" t="s">
        <v>14</v>
      </c>
      <c r="D14">
        <v>15</v>
      </c>
    </row>
    <row r="15" spans="1:11" x14ac:dyDescent="0.2">
      <c r="A15" s="3" t="s">
        <v>20</v>
      </c>
      <c r="B15">
        <v>163</v>
      </c>
      <c r="C15" s="3" t="s">
        <v>14</v>
      </c>
      <c r="D15">
        <v>2307</v>
      </c>
    </row>
    <row r="16" spans="1:11" x14ac:dyDescent="0.2">
      <c r="A16" s="3" t="s">
        <v>20</v>
      </c>
      <c r="B16">
        <v>2220</v>
      </c>
      <c r="C16" s="3" t="s">
        <v>14</v>
      </c>
      <c r="D16">
        <v>88</v>
      </c>
    </row>
    <row r="17" spans="1:4" x14ac:dyDescent="0.2">
      <c r="A17" s="3" t="s">
        <v>20</v>
      </c>
      <c r="B17">
        <v>1606</v>
      </c>
      <c r="C17" s="3" t="s">
        <v>14</v>
      </c>
      <c r="D17">
        <v>48</v>
      </c>
    </row>
    <row r="18" spans="1:4" x14ac:dyDescent="0.2">
      <c r="A18" s="3" t="s">
        <v>20</v>
      </c>
      <c r="B18">
        <v>129</v>
      </c>
      <c r="C18" s="3" t="s">
        <v>14</v>
      </c>
      <c r="D18">
        <v>1</v>
      </c>
    </row>
    <row r="19" spans="1:4" x14ac:dyDescent="0.2">
      <c r="A19" s="3" t="s">
        <v>20</v>
      </c>
      <c r="B19">
        <v>226</v>
      </c>
      <c r="C19" s="3" t="s">
        <v>14</v>
      </c>
      <c r="D19">
        <v>1467</v>
      </c>
    </row>
    <row r="20" spans="1:4" x14ac:dyDescent="0.2">
      <c r="A20" s="3" t="s">
        <v>20</v>
      </c>
      <c r="B20">
        <v>5419</v>
      </c>
      <c r="C20" s="3" t="s">
        <v>14</v>
      </c>
      <c r="D20">
        <v>75</v>
      </c>
    </row>
    <row r="21" spans="1:4" x14ac:dyDescent="0.2">
      <c r="A21" s="3" t="s">
        <v>20</v>
      </c>
      <c r="B21">
        <v>165</v>
      </c>
      <c r="C21" s="3" t="s">
        <v>14</v>
      </c>
      <c r="D21">
        <v>120</v>
      </c>
    </row>
    <row r="22" spans="1:4" x14ac:dyDescent="0.2">
      <c r="A22" s="3" t="s">
        <v>20</v>
      </c>
      <c r="B22">
        <v>1965</v>
      </c>
      <c r="C22" s="3" t="s">
        <v>14</v>
      </c>
      <c r="D22">
        <v>2253</v>
      </c>
    </row>
    <row r="23" spans="1:4" x14ac:dyDescent="0.2">
      <c r="A23" s="3" t="s">
        <v>20</v>
      </c>
      <c r="B23">
        <v>16</v>
      </c>
      <c r="C23" s="3" t="s">
        <v>14</v>
      </c>
      <c r="D23">
        <v>5</v>
      </c>
    </row>
    <row r="24" spans="1:4" x14ac:dyDescent="0.2">
      <c r="A24" s="3" t="s">
        <v>20</v>
      </c>
      <c r="B24">
        <v>107</v>
      </c>
      <c r="C24" s="3" t="s">
        <v>14</v>
      </c>
      <c r="D24">
        <v>38</v>
      </c>
    </row>
    <row r="25" spans="1:4" x14ac:dyDescent="0.2">
      <c r="A25" s="3" t="s">
        <v>20</v>
      </c>
      <c r="B25">
        <v>134</v>
      </c>
      <c r="C25" s="3" t="s">
        <v>14</v>
      </c>
      <c r="D25">
        <v>12</v>
      </c>
    </row>
    <row r="26" spans="1:4" x14ac:dyDescent="0.2">
      <c r="A26" s="3" t="s">
        <v>20</v>
      </c>
      <c r="B26">
        <v>198</v>
      </c>
      <c r="C26" s="3" t="s">
        <v>14</v>
      </c>
      <c r="D26">
        <v>1684</v>
      </c>
    </row>
    <row r="27" spans="1:4" x14ac:dyDescent="0.2">
      <c r="A27" s="3" t="s">
        <v>20</v>
      </c>
      <c r="B27">
        <v>111</v>
      </c>
      <c r="C27" s="3" t="s">
        <v>14</v>
      </c>
      <c r="D27">
        <v>56</v>
      </c>
    </row>
    <row r="28" spans="1:4" x14ac:dyDescent="0.2">
      <c r="A28" s="3" t="s">
        <v>20</v>
      </c>
      <c r="B28">
        <v>222</v>
      </c>
      <c r="C28" s="3" t="s">
        <v>14</v>
      </c>
      <c r="D28">
        <v>838</v>
      </c>
    </row>
    <row r="29" spans="1:4" x14ac:dyDescent="0.2">
      <c r="A29" s="3" t="s">
        <v>20</v>
      </c>
      <c r="B29">
        <v>6212</v>
      </c>
      <c r="C29" s="3" t="s">
        <v>14</v>
      </c>
      <c r="D29">
        <v>1000</v>
      </c>
    </row>
    <row r="30" spans="1:4" x14ac:dyDescent="0.2">
      <c r="A30" s="3" t="s">
        <v>20</v>
      </c>
      <c r="B30">
        <v>98</v>
      </c>
      <c r="C30" s="3" t="s">
        <v>14</v>
      </c>
      <c r="D30">
        <v>1482</v>
      </c>
    </row>
    <row r="31" spans="1:4" x14ac:dyDescent="0.2">
      <c r="A31" s="3" t="s">
        <v>20</v>
      </c>
      <c r="B31">
        <v>92</v>
      </c>
      <c r="C31" s="3" t="s">
        <v>14</v>
      </c>
      <c r="D31">
        <v>106</v>
      </c>
    </row>
    <row r="32" spans="1:4" x14ac:dyDescent="0.2">
      <c r="A32" s="3" t="s">
        <v>20</v>
      </c>
      <c r="B32">
        <v>149</v>
      </c>
      <c r="C32" s="3" t="s">
        <v>14</v>
      </c>
      <c r="D32">
        <v>679</v>
      </c>
    </row>
    <row r="33" spans="1:4" x14ac:dyDescent="0.2">
      <c r="A33" s="3" t="s">
        <v>20</v>
      </c>
      <c r="B33">
        <v>2431</v>
      </c>
      <c r="C33" s="3" t="s">
        <v>14</v>
      </c>
      <c r="D33">
        <v>1220</v>
      </c>
    </row>
    <row r="34" spans="1:4" x14ac:dyDescent="0.2">
      <c r="A34" s="3" t="s">
        <v>20</v>
      </c>
      <c r="B34">
        <v>303</v>
      </c>
      <c r="C34" s="3" t="s">
        <v>14</v>
      </c>
      <c r="D34">
        <v>1</v>
      </c>
    </row>
    <row r="35" spans="1:4" x14ac:dyDescent="0.2">
      <c r="A35" s="3" t="s">
        <v>20</v>
      </c>
      <c r="B35">
        <v>209</v>
      </c>
      <c r="C35" s="3" t="s">
        <v>14</v>
      </c>
      <c r="D35">
        <v>37</v>
      </c>
    </row>
    <row r="36" spans="1:4" x14ac:dyDescent="0.2">
      <c r="A36" s="3" t="s">
        <v>20</v>
      </c>
      <c r="B36">
        <v>131</v>
      </c>
      <c r="C36" s="3" t="s">
        <v>14</v>
      </c>
      <c r="D36">
        <v>60</v>
      </c>
    </row>
    <row r="37" spans="1:4" x14ac:dyDescent="0.2">
      <c r="A37" s="3" t="s">
        <v>20</v>
      </c>
      <c r="B37">
        <v>164</v>
      </c>
      <c r="C37" s="3" t="s">
        <v>14</v>
      </c>
      <c r="D37">
        <v>296</v>
      </c>
    </row>
    <row r="38" spans="1:4" x14ac:dyDescent="0.2">
      <c r="A38" s="3" t="s">
        <v>20</v>
      </c>
      <c r="B38">
        <v>201</v>
      </c>
      <c r="C38" s="3" t="s">
        <v>14</v>
      </c>
      <c r="D38">
        <v>3304</v>
      </c>
    </row>
    <row r="39" spans="1:4" x14ac:dyDescent="0.2">
      <c r="A39" s="3" t="s">
        <v>20</v>
      </c>
      <c r="B39">
        <v>211</v>
      </c>
      <c r="C39" s="3" t="s">
        <v>14</v>
      </c>
      <c r="D39">
        <v>73</v>
      </c>
    </row>
    <row r="40" spans="1:4" x14ac:dyDescent="0.2">
      <c r="A40" s="3" t="s">
        <v>20</v>
      </c>
      <c r="B40">
        <v>128</v>
      </c>
      <c r="C40" s="3" t="s">
        <v>14</v>
      </c>
      <c r="D40">
        <v>3387</v>
      </c>
    </row>
    <row r="41" spans="1:4" x14ac:dyDescent="0.2">
      <c r="A41" s="3" t="s">
        <v>20</v>
      </c>
      <c r="B41">
        <v>1600</v>
      </c>
      <c r="C41" s="3" t="s">
        <v>14</v>
      </c>
      <c r="D41">
        <v>662</v>
      </c>
    </row>
    <row r="42" spans="1:4" x14ac:dyDescent="0.2">
      <c r="A42" s="3" t="s">
        <v>20</v>
      </c>
      <c r="B42">
        <v>249</v>
      </c>
      <c r="C42" s="3" t="s">
        <v>14</v>
      </c>
      <c r="D42">
        <v>774</v>
      </c>
    </row>
    <row r="43" spans="1:4" x14ac:dyDescent="0.2">
      <c r="A43" s="3" t="s">
        <v>20</v>
      </c>
      <c r="B43">
        <v>236</v>
      </c>
      <c r="C43" s="3" t="s">
        <v>14</v>
      </c>
      <c r="D43">
        <v>672</v>
      </c>
    </row>
    <row r="44" spans="1:4" x14ac:dyDescent="0.2">
      <c r="A44" s="3" t="s">
        <v>20</v>
      </c>
      <c r="B44">
        <v>4065</v>
      </c>
      <c r="C44" s="3" t="s">
        <v>14</v>
      </c>
      <c r="D44">
        <v>940</v>
      </c>
    </row>
    <row r="45" spans="1:4" x14ac:dyDescent="0.2">
      <c r="A45" s="3" t="s">
        <v>20</v>
      </c>
      <c r="B45">
        <v>246</v>
      </c>
      <c r="C45" s="3" t="s">
        <v>14</v>
      </c>
      <c r="D45">
        <v>117</v>
      </c>
    </row>
    <row r="46" spans="1:4" x14ac:dyDescent="0.2">
      <c r="A46" s="3" t="s">
        <v>20</v>
      </c>
      <c r="B46">
        <v>2475</v>
      </c>
      <c r="C46" s="3" t="s">
        <v>14</v>
      </c>
      <c r="D46">
        <v>115</v>
      </c>
    </row>
    <row r="47" spans="1:4" x14ac:dyDescent="0.2">
      <c r="A47" s="3" t="s">
        <v>20</v>
      </c>
      <c r="B47">
        <v>76</v>
      </c>
      <c r="C47" s="3" t="s">
        <v>14</v>
      </c>
      <c r="D47">
        <v>326</v>
      </c>
    </row>
    <row r="48" spans="1:4" x14ac:dyDescent="0.2">
      <c r="A48" s="3" t="s">
        <v>20</v>
      </c>
      <c r="B48">
        <v>54</v>
      </c>
      <c r="C48" s="3" t="s">
        <v>14</v>
      </c>
      <c r="D48">
        <v>1</v>
      </c>
    </row>
    <row r="49" spans="1:4" x14ac:dyDescent="0.2">
      <c r="A49" s="3" t="s">
        <v>20</v>
      </c>
      <c r="B49">
        <v>88</v>
      </c>
      <c r="C49" s="3" t="s">
        <v>14</v>
      </c>
      <c r="D49">
        <v>1467</v>
      </c>
    </row>
    <row r="50" spans="1:4" x14ac:dyDescent="0.2">
      <c r="A50" s="3" t="s">
        <v>20</v>
      </c>
      <c r="B50">
        <v>85</v>
      </c>
      <c r="C50" s="3" t="s">
        <v>14</v>
      </c>
      <c r="D50">
        <v>5681</v>
      </c>
    </row>
    <row r="51" spans="1:4" x14ac:dyDescent="0.2">
      <c r="A51" s="3" t="s">
        <v>20</v>
      </c>
      <c r="B51">
        <v>170</v>
      </c>
      <c r="C51" s="3" t="s">
        <v>14</v>
      </c>
      <c r="D51">
        <v>1059</v>
      </c>
    </row>
    <row r="52" spans="1:4" x14ac:dyDescent="0.2">
      <c r="A52" s="3" t="s">
        <v>20</v>
      </c>
      <c r="B52">
        <v>330</v>
      </c>
      <c r="C52" s="3" t="s">
        <v>14</v>
      </c>
      <c r="D52">
        <v>1194</v>
      </c>
    </row>
    <row r="53" spans="1:4" x14ac:dyDescent="0.2">
      <c r="A53" s="3" t="s">
        <v>20</v>
      </c>
      <c r="B53">
        <v>127</v>
      </c>
      <c r="C53" s="3" t="s">
        <v>14</v>
      </c>
      <c r="D53">
        <v>30</v>
      </c>
    </row>
    <row r="54" spans="1:4" x14ac:dyDescent="0.2">
      <c r="A54" s="3" t="s">
        <v>20</v>
      </c>
      <c r="B54">
        <v>411</v>
      </c>
      <c r="C54" s="3" t="s">
        <v>14</v>
      </c>
      <c r="D54">
        <v>75</v>
      </c>
    </row>
    <row r="55" spans="1:4" x14ac:dyDescent="0.2">
      <c r="A55" s="3" t="s">
        <v>20</v>
      </c>
      <c r="B55">
        <v>180</v>
      </c>
      <c r="C55" s="3" t="s">
        <v>14</v>
      </c>
      <c r="D55">
        <v>955</v>
      </c>
    </row>
    <row r="56" spans="1:4" x14ac:dyDescent="0.2">
      <c r="A56" s="3" t="s">
        <v>20</v>
      </c>
      <c r="B56">
        <v>374</v>
      </c>
      <c r="C56" s="3" t="s">
        <v>14</v>
      </c>
      <c r="D56">
        <v>67</v>
      </c>
    </row>
    <row r="57" spans="1:4" x14ac:dyDescent="0.2">
      <c r="A57" s="3" t="s">
        <v>20</v>
      </c>
      <c r="B57">
        <v>71</v>
      </c>
      <c r="C57" s="3" t="s">
        <v>14</v>
      </c>
      <c r="D57">
        <v>5</v>
      </c>
    </row>
    <row r="58" spans="1:4" x14ac:dyDescent="0.2">
      <c r="A58" s="3" t="s">
        <v>20</v>
      </c>
      <c r="B58">
        <v>203</v>
      </c>
      <c r="C58" s="3" t="s">
        <v>14</v>
      </c>
      <c r="D58">
        <v>26</v>
      </c>
    </row>
    <row r="59" spans="1:4" x14ac:dyDescent="0.2">
      <c r="A59" s="3" t="s">
        <v>20</v>
      </c>
      <c r="B59">
        <v>113</v>
      </c>
      <c r="C59" s="3" t="s">
        <v>14</v>
      </c>
      <c r="D59">
        <v>1130</v>
      </c>
    </row>
    <row r="60" spans="1:4" x14ac:dyDescent="0.2">
      <c r="A60" s="3" t="s">
        <v>20</v>
      </c>
      <c r="B60">
        <v>96</v>
      </c>
      <c r="C60" s="3" t="s">
        <v>14</v>
      </c>
      <c r="D60">
        <v>782</v>
      </c>
    </row>
    <row r="61" spans="1:4" x14ac:dyDescent="0.2">
      <c r="A61" s="3" t="s">
        <v>20</v>
      </c>
      <c r="B61">
        <v>498</v>
      </c>
      <c r="C61" s="3" t="s">
        <v>14</v>
      </c>
      <c r="D61">
        <v>210</v>
      </c>
    </row>
    <row r="62" spans="1:4" x14ac:dyDescent="0.2">
      <c r="A62" s="3" t="s">
        <v>20</v>
      </c>
      <c r="B62">
        <v>180</v>
      </c>
      <c r="C62" s="3" t="s">
        <v>14</v>
      </c>
      <c r="D62">
        <v>136</v>
      </c>
    </row>
    <row r="63" spans="1:4" x14ac:dyDescent="0.2">
      <c r="A63" s="3" t="s">
        <v>20</v>
      </c>
      <c r="B63">
        <v>27</v>
      </c>
      <c r="C63" s="3" t="s">
        <v>14</v>
      </c>
      <c r="D63">
        <v>86</v>
      </c>
    </row>
    <row r="64" spans="1:4" x14ac:dyDescent="0.2">
      <c r="A64" s="3" t="s">
        <v>20</v>
      </c>
      <c r="B64">
        <v>2331</v>
      </c>
      <c r="C64" s="3" t="s">
        <v>14</v>
      </c>
      <c r="D64">
        <v>19</v>
      </c>
    </row>
    <row r="65" spans="1:4" x14ac:dyDescent="0.2">
      <c r="A65" s="3" t="s">
        <v>20</v>
      </c>
      <c r="B65">
        <v>113</v>
      </c>
      <c r="C65" s="3" t="s">
        <v>14</v>
      </c>
      <c r="D65">
        <v>886</v>
      </c>
    </row>
    <row r="66" spans="1:4" x14ac:dyDescent="0.2">
      <c r="A66" s="3" t="s">
        <v>20</v>
      </c>
      <c r="B66">
        <v>164</v>
      </c>
      <c r="C66" s="3" t="s">
        <v>14</v>
      </c>
      <c r="D66">
        <v>35</v>
      </c>
    </row>
    <row r="67" spans="1:4" x14ac:dyDescent="0.2">
      <c r="A67" s="3" t="s">
        <v>20</v>
      </c>
      <c r="B67">
        <v>164</v>
      </c>
      <c r="C67" s="3" t="s">
        <v>14</v>
      </c>
      <c r="D67">
        <v>24</v>
      </c>
    </row>
    <row r="68" spans="1:4" x14ac:dyDescent="0.2">
      <c r="A68" s="3" t="s">
        <v>20</v>
      </c>
      <c r="B68">
        <v>336</v>
      </c>
      <c r="C68" s="3" t="s">
        <v>14</v>
      </c>
      <c r="D68">
        <v>86</v>
      </c>
    </row>
    <row r="69" spans="1:4" x14ac:dyDescent="0.2">
      <c r="A69" s="3" t="s">
        <v>20</v>
      </c>
      <c r="B69">
        <v>1917</v>
      </c>
      <c r="C69" s="3" t="s">
        <v>14</v>
      </c>
      <c r="D69">
        <v>243</v>
      </c>
    </row>
    <row r="70" spans="1:4" x14ac:dyDescent="0.2">
      <c r="A70" s="3" t="s">
        <v>20</v>
      </c>
      <c r="B70">
        <v>95</v>
      </c>
      <c r="C70" s="3" t="s">
        <v>14</v>
      </c>
      <c r="D70">
        <v>65</v>
      </c>
    </row>
    <row r="71" spans="1:4" x14ac:dyDescent="0.2">
      <c r="A71" s="3" t="s">
        <v>20</v>
      </c>
      <c r="B71">
        <v>147</v>
      </c>
      <c r="C71" s="3" t="s">
        <v>14</v>
      </c>
      <c r="D71">
        <v>100</v>
      </c>
    </row>
    <row r="72" spans="1:4" x14ac:dyDescent="0.2">
      <c r="A72" s="3" t="s">
        <v>20</v>
      </c>
      <c r="B72">
        <v>86</v>
      </c>
      <c r="C72" s="3" t="s">
        <v>14</v>
      </c>
      <c r="D72">
        <v>168</v>
      </c>
    </row>
    <row r="73" spans="1:4" x14ac:dyDescent="0.2">
      <c r="A73" s="3" t="s">
        <v>20</v>
      </c>
      <c r="B73">
        <v>83</v>
      </c>
      <c r="C73" s="3" t="s">
        <v>14</v>
      </c>
      <c r="D73">
        <v>13</v>
      </c>
    </row>
    <row r="74" spans="1:4" x14ac:dyDescent="0.2">
      <c r="A74" s="3" t="s">
        <v>20</v>
      </c>
      <c r="B74">
        <v>676</v>
      </c>
      <c r="C74" s="3" t="s">
        <v>14</v>
      </c>
      <c r="D74">
        <v>1</v>
      </c>
    </row>
    <row r="75" spans="1:4" x14ac:dyDescent="0.2">
      <c r="A75" s="3" t="s">
        <v>20</v>
      </c>
      <c r="B75">
        <v>361</v>
      </c>
      <c r="C75" s="3" t="s">
        <v>14</v>
      </c>
      <c r="D75">
        <v>40</v>
      </c>
    </row>
    <row r="76" spans="1:4" x14ac:dyDescent="0.2">
      <c r="A76" s="3" t="s">
        <v>20</v>
      </c>
      <c r="B76">
        <v>131</v>
      </c>
      <c r="C76" s="3" t="s">
        <v>14</v>
      </c>
      <c r="D76">
        <v>226</v>
      </c>
    </row>
    <row r="77" spans="1:4" x14ac:dyDescent="0.2">
      <c r="A77" s="3" t="s">
        <v>20</v>
      </c>
      <c r="B77">
        <v>126</v>
      </c>
      <c r="C77" s="3" t="s">
        <v>14</v>
      </c>
      <c r="D77">
        <v>1625</v>
      </c>
    </row>
    <row r="78" spans="1:4" x14ac:dyDescent="0.2">
      <c r="A78" s="3" t="s">
        <v>20</v>
      </c>
      <c r="B78">
        <v>275</v>
      </c>
      <c r="C78" s="3" t="s">
        <v>14</v>
      </c>
      <c r="D78">
        <v>143</v>
      </c>
    </row>
    <row r="79" spans="1:4" x14ac:dyDescent="0.2">
      <c r="A79" s="3" t="s">
        <v>20</v>
      </c>
      <c r="B79">
        <v>67</v>
      </c>
      <c r="C79" s="3" t="s">
        <v>14</v>
      </c>
      <c r="D79">
        <v>934</v>
      </c>
    </row>
    <row r="80" spans="1:4" x14ac:dyDescent="0.2">
      <c r="A80" s="3" t="s">
        <v>20</v>
      </c>
      <c r="B80">
        <v>154</v>
      </c>
      <c r="C80" s="3" t="s">
        <v>14</v>
      </c>
      <c r="D80">
        <v>17</v>
      </c>
    </row>
    <row r="81" spans="1:4" x14ac:dyDescent="0.2">
      <c r="A81" s="3" t="s">
        <v>20</v>
      </c>
      <c r="B81">
        <v>1782</v>
      </c>
      <c r="C81" s="3" t="s">
        <v>14</v>
      </c>
      <c r="D81">
        <v>2179</v>
      </c>
    </row>
    <row r="82" spans="1:4" x14ac:dyDescent="0.2">
      <c r="A82" s="3" t="s">
        <v>20</v>
      </c>
      <c r="B82">
        <v>903</v>
      </c>
      <c r="C82" s="3" t="s">
        <v>14</v>
      </c>
      <c r="D82">
        <v>931</v>
      </c>
    </row>
    <row r="83" spans="1:4" x14ac:dyDescent="0.2">
      <c r="A83" s="3" t="s">
        <v>20</v>
      </c>
      <c r="B83">
        <v>94</v>
      </c>
      <c r="C83" s="3" t="s">
        <v>14</v>
      </c>
      <c r="D83">
        <v>92</v>
      </c>
    </row>
    <row r="84" spans="1:4" x14ac:dyDescent="0.2">
      <c r="A84" s="3" t="s">
        <v>20</v>
      </c>
      <c r="B84">
        <v>180</v>
      </c>
      <c r="C84" s="3" t="s">
        <v>14</v>
      </c>
      <c r="D84">
        <v>57</v>
      </c>
    </row>
    <row r="85" spans="1:4" x14ac:dyDescent="0.2">
      <c r="A85" s="3" t="s">
        <v>20</v>
      </c>
      <c r="B85">
        <v>533</v>
      </c>
      <c r="C85" s="3" t="s">
        <v>14</v>
      </c>
      <c r="D85">
        <v>41</v>
      </c>
    </row>
    <row r="86" spans="1:4" x14ac:dyDescent="0.2">
      <c r="A86" s="3" t="s">
        <v>20</v>
      </c>
      <c r="B86">
        <v>2443</v>
      </c>
      <c r="C86" s="3" t="s">
        <v>14</v>
      </c>
      <c r="D86">
        <v>1</v>
      </c>
    </row>
    <row r="87" spans="1:4" x14ac:dyDescent="0.2">
      <c r="A87" s="3" t="s">
        <v>20</v>
      </c>
      <c r="B87">
        <v>89</v>
      </c>
      <c r="C87" s="3" t="s">
        <v>14</v>
      </c>
      <c r="D87">
        <v>101</v>
      </c>
    </row>
    <row r="88" spans="1:4" x14ac:dyDescent="0.2">
      <c r="A88" s="3" t="s">
        <v>20</v>
      </c>
      <c r="B88">
        <v>159</v>
      </c>
      <c r="C88" s="3" t="s">
        <v>14</v>
      </c>
      <c r="D88">
        <v>1335</v>
      </c>
    </row>
    <row r="89" spans="1:4" x14ac:dyDescent="0.2">
      <c r="A89" s="3" t="s">
        <v>20</v>
      </c>
      <c r="B89">
        <v>50</v>
      </c>
      <c r="C89" s="3" t="s">
        <v>14</v>
      </c>
      <c r="D89">
        <v>15</v>
      </c>
    </row>
    <row r="90" spans="1:4" x14ac:dyDescent="0.2">
      <c r="A90" s="3" t="s">
        <v>20</v>
      </c>
      <c r="B90">
        <v>186</v>
      </c>
      <c r="C90" s="3" t="s">
        <v>14</v>
      </c>
      <c r="D90">
        <v>454</v>
      </c>
    </row>
    <row r="91" spans="1:4" x14ac:dyDescent="0.2">
      <c r="A91" s="3" t="s">
        <v>20</v>
      </c>
      <c r="B91">
        <v>1071</v>
      </c>
      <c r="C91" s="3" t="s">
        <v>14</v>
      </c>
      <c r="D91">
        <v>3182</v>
      </c>
    </row>
    <row r="92" spans="1:4" x14ac:dyDescent="0.2">
      <c r="A92" s="3" t="s">
        <v>20</v>
      </c>
      <c r="B92">
        <v>117</v>
      </c>
      <c r="C92" s="3" t="s">
        <v>14</v>
      </c>
      <c r="D92">
        <v>15</v>
      </c>
    </row>
    <row r="93" spans="1:4" x14ac:dyDescent="0.2">
      <c r="A93" s="3" t="s">
        <v>20</v>
      </c>
      <c r="B93">
        <v>70</v>
      </c>
      <c r="C93" s="3" t="s">
        <v>14</v>
      </c>
      <c r="D93">
        <v>133</v>
      </c>
    </row>
    <row r="94" spans="1:4" x14ac:dyDescent="0.2">
      <c r="A94" s="3" t="s">
        <v>20</v>
      </c>
      <c r="B94">
        <v>135</v>
      </c>
      <c r="C94" s="3" t="s">
        <v>14</v>
      </c>
      <c r="D94">
        <v>2062</v>
      </c>
    </row>
    <row r="95" spans="1:4" x14ac:dyDescent="0.2">
      <c r="A95" s="3" t="s">
        <v>20</v>
      </c>
      <c r="B95">
        <v>768</v>
      </c>
      <c r="C95" s="3" t="s">
        <v>14</v>
      </c>
      <c r="D95">
        <v>29</v>
      </c>
    </row>
    <row r="96" spans="1:4" x14ac:dyDescent="0.2">
      <c r="A96" s="3" t="s">
        <v>20</v>
      </c>
      <c r="B96">
        <v>199</v>
      </c>
      <c r="C96" s="3" t="s">
        <v>14</v>
      </c>
      <c r="D96">
        <v>132</v>
      </c>
    </row>
    <row r="97" spans="1:4" x14ac:dyDescent="0.2">
      <c r="A97" s="3" t="s">
        <v>20</v>
      </c>
      <c r="B97">
        <v>107</v>
      </c>
      <c r="C97" s="3" t="s">
        <v>14</v>
      </c>
      <c r="D97">
        <v>137</v>
      </c>
    </row>
    <row r="98" spans="1:4" x14ac:dyDescent="0.2">
      <c r="A98" s="3" t="s">
        <v>20</v>
      </c>
      <c r="B98">
        <v>195</v>
      </c>
      <c r="C98" s="3" t="s">
        <v>14</v>
      </c>
      <c r="D98">
        <v>908</v>
      </c>
    </row>
    <row r="99" spans="1:4" x14ac:dyDescent="0.2">
      <c r="A99" s="3" t="s">
        <v>20</v>
      </c>
      <c r="B99">
        <v>3376</v>
      </c>
      <c r="C99" s="3" t="s">
        <v>14</v>
      </c>
      <c r="D99">
        <v>10</v>
      </c>
    </row>
    <row r="100" spans="1:4" x14ac:dyDescent="0.2">
      <c r="A100" s="3" t="s">
        <v>20</v>
      </c>
      <c r="B100">
        <v>41</v>
      </c>
      <c r="C100" s="3" t="s">
        <v>14</v>
      </c>
      <c r="D100">
        <v>1910</v>
      </c>
    </row>
    <row r="101" spans="1:4" x14ac:dyDescent="0.2">
      <c r="A101" s="3" t="s">
        <v>20</v>
      </c>
      <c r="B101">
        <v>1821</v>
      </c>
      <c r="C101" s="3" t="s">
        <v>14</v>
      </c>
      <c r="D101">
        <v>38</v>
      </c>
    </row>
    <row r="102" spans="1:4" x14ac:dyDescent="0.2">
      <c r="A102" s="3" t="s">
        <v>20</v>
      </c>
      <c r="B102">
        <v>164</v>
      </c>
      <c r="C102" s="3" t="s">
        <v>14</v>
      </c>
      <c r="D102">
        <v>104</v>
      </c>
    </row>
    <row r="103" spans="1:4" x14ac:dyDescent="0.2">
      <c r="A103" s="3" t="s">
        <v>20</v>
      </c>
      <c r="B103">
        <v>157</v>
      </c>
      <c r="C103" s="3" t="s">
        <v>14</v>
      </c>
      <c r="D103">
        <v>49</v>
      </c>
    </row>
    <row r="104" spans="1:4" x14ac:dyDescent="0.2">
      <c r="A104" s="3" t="s">
        <v>20</v>
      </c>
      <c r="B104">
        <v>246</v>
      </c>
      <c r="C104" s="3" t="s">
        <v>14</v>
      </c>
      <c r="D104">
        <v>1</v>
      </c>
    </row>
    <row r="105" spans="1:4" x14ac:dyDescent="0.2">
      <c r="A105" s="3" t="s">
        <v>20</v>
      </c>
      <c r="B105">
        <v>1396</v>
      </c>
      <c r="C105" s="3" t="s">
        <v>14</v>
      </c>
      <c r="D105">
        <v>245</v>
      </c>
    </row>
    <row r="106" spans="1:4" x14ac:dyDescent="0.2">
      <c r="A106" s="3" t="s">
        <v>20</v>
      </c>
      <c r="B106">
        <v>2506</v>
      </c>
      <c r="C106" s="3" t="s">
        <v>14</v>
      </c>
      <c r="D106">
        <v>32</v>
      </c>
    </row>
    <row r="107" spans="1:4" x14ac:dyDescent="0.2">
      <c r="A107" s="3" t="s">
        <v>20</v>
      </c>
      <c r="B107">
        <v>244</v>
      </c>
      <c r="C107" s="3" t="s">
        <v>14</v>
      </c>
      <c r="D107">
        <v>7</v>
      </c>
    </row>
    <row r="108" spans="1:4" x14ac:dyDescent="0.2">
      <c r="A108" s="3" t="s">
        <v>20</v>
      </c>
      <c r="B108">
        <v>146</v>
      </c>
      <c r="C108" s="3" t="s">
        <v>14</v>
      </c>
      <c r="D108">
        <v>803</v>
      </c>
    </row>
    <row r="109" spans="1:4" x14ac:dyDescent="0.2">
      <c r="A109" s="3" t="s">
        <v>20</v>
      </c>
      <c r="B109">
        <v>1267</v>
      </c>
      <c r="C109" s="3" t="s">
        <v>14</v>
      </c>
      <c r="D109">
        <v>16</v>
      </c>
    </row>
    <row r="110" spans="1:4" x14ac:dyDescent="0.2">
      <c r="A110" s="3" t="s">
        <v>20</v>
      </c>
      <c r="B110">
        <v>1561</v>
      </c>
      <c r="C110" s="3" t="s">
        <v>14</v>
      </c>
      <c r="D110">
        <v>31</v>
      </c>
    </row>
    <row r="111" spans="1:4" x14ac:dyDescent="0.2">
      <c r="A111" s="3" t="s">
        <v>20</v>
      </c>
      <c r="B111">
        <v>48</v>
      </c>
      <c r="C111" s="3" t="s">
        <v>14</v>
      </c>
      <c r="D111">
        <v>108</v>
      </c>
    </row>
    <row r="112" spans="1:4" x14ac:dyDescent="0.2">
      <c r="A112" s="3" t="s">
        <v>20</v>
      </c>
      <c r="B112">
        <v>2739</v>
      </c>
      <c r="C112" s="3" t="s">
        <v>14</v>
      </c>
      <c r="D112">
        <v>30</v>
      </c>
    </row>
    <row r="113" spans="1:4" x14ac:dyDescent="0.2">
      <c r="A113" s="3" t="s">
        <v>20</v>
      </c>
      <c r="B113">
        <v>3537</v>
      </c>
      <c r="C113" s="3" t="s">
        <v>14</v>
      </c>
      <c r="D113">
        <v>17</v>
      </c>
    </row>
    <row r="114" spans="1:4" x14ac:dyDescent="0.2">
      <c r="A114" s="3" t="s">
        <v>20</v>
      </c>
      <c r="B114">
        <v>2107</v>
      </c>
      <c r="C114" s="3" t="s">
        <v>14</v>
      </c>
      <c r="D114">
        <v>80</v>
      </c>
    </row>
    <row r="115" spans="1:4" x14ac:dyDescent="0.2">
      <c r="A115" s="3" t="s">
        <v>20</v>
      </c>
      <c r="B115">
        <v>3318</v>
      </c>
      <c r="C115" s="3" t="s">
        <v>14</v>
      </c>
      <c r="D115">
        <v>2468</v>
      </c>
    </row>
    <row r="116" spans="1:4" x14ac:dyDescent="0.2">
      <c r="A116" s="3" t="s">
        <v>20</v>
      </c>
      <c r="B116">
        <v>340</v>
      </c>
      <c r="C116" s="3" t="s">
        <v>14</v>
      </c>
      <c r="D116">
        <v>26</v>
      </c>
    </row>
    <row r="117" spans="1:4" x14ac:dyDescent="0.2">
      <c r="A117" s="3" t="s">
        <v>20</v>
      </c>
      <c r="B117">
        <v>1442</v>
      </c>
      <c r="C117" s="3" t="s">
        <v>14</v>
      </c>
      <c r="D117">
        <v>73</v>
      </c>
    </row>
    <row r="118" spans="1:4" x14ac:dyDescent="0.2">
      <c r="A118" s="3" t="s">
        <v>20</v>
      </c>
      <c r="B118">
        <v>126</v>
      </c>
      <c r="C118" s="3" t="s">
        <v>14</v>
      </c>
      <c r="D118">
        <v>128</v>
      </c>
    </row>
    <row r="119" spans="1:4" x14ac:dyDescent="0.2">
      <c r="A119" s="3" t="s">
        <v>20</v>
      </c>
      <c r="B119">
        <v>524</v>
      </c>
      <c r="C119" s="3" t="s">
        <v>14</v>
      </c>
      <c r="D119">
        <v>33</v>
      </c>
    </row>
    <row r="120" spans="1:4" x14ac:dyDescent="0.2">
      <c r="A120" s="3" t="s">
        <v>20</v>
      </c>
      <c r="B120">
        <v>1989</v>
      </c>
      <c r="C120" s="3" t="s">
        <v>14</v>
      </c>
      <c r="D120">
        <v>1072</v>
      </c>
    </row>
    <row r="121" spans="1:4" x14ac:dyDescent="0.2">
      <c r="A121" s="3" t="s">
        <v>20</v>
      </c>
      <c r="B121">
        <v>157</v>
      </c>
      <c r="C121" s="3" t="s">
        <v>14</v>
      </c>
      <c r="D121">
        <v>393</v>
      </c>
    </row>
    <row r="122" spans="1:4" x14ac:dyDescent="0.2">
      <c r="A122" s="3" t="s">
        <v>20</v>
      </c>
      <c r="B122">
        <v>4498</v>
      </c>
      <c r="C122" s="3" t="s">
        <v>14</v>
      </c>
      <c r="D122">
        <v>1257</v>
      </c>
    </row>
    <row r="123" spans="1:4" x14ac:dyDescent="0.2">
      <c r="A123" s="3" t="s">
        <v>20</v>
      </c>
      <c r="B123">
        <v>80</v>
      </c>
      <c r="C123" s="3" t="s">
        <v>14</v>
      </c>
      <c r="D123">
        <v>328</v>
      </c>
    </row>
    <row r="124" spans="1:4" x14ac:dyDescent="0.2">
      <c r="A124" s="3" t="s">
        <v>20</v>
      </c>
      <c r="B124">
        <v>43</v>
      </c>
      <c r="C124" s="3" t="s">
        <v>14</v>
      </c>
      <c r="D124">
        <v>147</v>
      </c>
    </row>
    <row r="125" spans="1:4" x14ac:dyDescent="0.2">
      <c r="A125" s="3" t="s">
        <v>20</v>
      </c>
      <c r="B125">
        <v>2053</v>
      </c>
      <c r="C125" s="3" t="s">
        <v>14</v>
      </c>
      <c r="D125">
        <v>830</v>
      </c>
    </row>
    <row r="126" spans="1:4" x14ac:dyDescent="0.2">
      <c r="A126" s="3" t="s">
        <v>20</v>
      </c>
      <c r="B126">
        <v>168</v>
      </c>
      <c r="C126" s="3" t="s">
        <v>14</v>
      </c>
      <c r="D126">
        <v>331</v>
      </c>
    </row>
    <row r="127" spans="1:4" x14ac:dyDescent="0.2">
      <c r="A127" s="3" t="s">
        <v>20</v>
      </c>
      <c r="B127">
        <v>4289</v>
      </c>
      <c r="C127" s="3" t="s">
        <v>14</v>
      </c>
      <c r="D127">
        <v>25</v>
      </c>
    </row>
    <row r="128" spans="1:4" x14ac:dyDescent="0.2">
      <c r="A128" s="3" t="s">
        <v>20</v>
      </c>
      <c r="B128">
        <v>165</v>
      </c>
      <c r="C128" s="3" t="s">
        <v>14</v>
      </c>
      <c r="D128">
        <v>3483</v>
      </c>
    </row>
    <row r="129" spans="1:4" x14ac:dyDescent="0.2">
      <c r="A129" s="3" t="s">
        <v>20</v>
      </c>
      <c r="B129">
        <v>1815</v>
      </c>
      <c r="C129" s="3" t="s">
        <v>14</v>
      </c>
      <c r="D129">
        <v>923</v>
      </c>
    </row>
    <row r="130" spans="1:4" x14ac:dyDescent="0.2">
      <c r="A130" s="3" t="s">
        <v>20</v>
      </c>
      <c r="B130">
        <v>397</v>
      </c>
      <c r="C130" s="3" t="s">
        <v>14</v>
      </c>
      <c r="D130">
        <v>1</v>
      </c>
    </row>
    <row r="131" spans="1:4" x14ac:dyDescent="0.2">
      <c r="A131" s="3" t="s">
        <v>20</v>
      </c>
      <c r="B131">
        <v>1539</v>
      </c>
      <c r="C131" s="3" t="s">
        <v>14</v>
      </c>
      <c r="D131">
        <v>33</v>
      </c>
    </row>
    <row r="132" spans="1:4" x14ac:dyDescent="0.2">
      <c r="A132" s="3" t="s">
        <v>20</v>
      </c>
      <c r="B132">
        <v>138</v>
      </c>
      <c r="C132" s="3" t="s">
        <v>14</v>
      </c>
      <c r="D132">
        <v>40</v>
      </c>
    </row>
    <row r="133" spans="1:4" x14ac:dyDescent="0.2">
      <c r="A133" s="3" t="s">
        <v>20</v>
      </c>
      <c r="B133">
        <v>3594</v>
      </c>
      <c r="C133" s="3" t="s">
        <v>14</v>
      </c>
      <c r="D133">
        <v>23</v>
      </c>
    </row>
    <row r="134" spans="1:4" x14ac:dyDescent="0.2">
      <c r="A134" s="3" t="s">
        <v>20</v>
      </c>
      <c r="B134">
        <v>5880</v>
      </c>
      <c r="C134" s="3" t="s">
        <v>14</v>
      </c>
      <c r="D134">
        <v>75</v>
      </c>
    </row>
    <row r="135" spans="1:4" x14ac:dyDescent="0.2">
      <c r="A135" s="3" t="s">
        <v>20</v>
      </c>
      <c r="B135">
        <v>112</v>
      </c>
      <c r="C135" s="3" t="s">
        <v>14</v>
      </c>
      <c r="D135">
        <v>2176</v>
      </c>
    </row>
    <row r="136" spans="1:4" x14ac:dyDescent="0.2">
      <c r="A136" s="3" t="s">
        <v>20</v>
      </c>
      <c r="B136">
        <v>943</v>
      </c>
      <c r="C136" s="3" t="s">
        <v>14</v>
      </c>
      <c r="D136">
        <v>441</v>
      </c>
    </row>
    <row r="137" spans="1:4" x14ac:dyDescent="0.2">
      <c r="A137" s="3" t="s">
        <v>20</v>
      </c>
      <c r="B137">
        <v>2468</v>
      </c>
      <c r="C137" s="3" t="s">
        <v>14</v>
      </c>
      <c r="D137">
        <v>25</v>
      </c>
    </row>
    <row r="138" spans="1:4" x14ac:dyDescent="0.2">
      <c r="A138" s="3" t="s">
        <v>20</v>
      </c>
      <c r="B138">
        <v>2551</v>
      </c>
      <c r="C138" s="3" t="s">
        <v>14</v>
      </c>
      <c r="D138">
        <v>127</v>
      </c>
    </row>
    <row r="139" spans="1:4" x14ac:dyDescent="0.2">
      <c r="A139" s="3" t="s">
        <v>20</v>
      </c>
      <c r="B139">
        <v>101</v>
      </c>
      <c r="C139" s="3" t="s">
        <v>14</v>
      </c>
      <c r="D139">
        <v>355</v>
      </c>
    </row>
    <row r="140" spans="1:4" x14ac:dyDescent="0.2">
      <c r="A140" s="3" t="s">
        <v>20</v>
      </c>
      <c r="B140">
        <v>92</v>
      </c>
      <c r="C140" s="3" t="s">
        <v>14</v>
      </c>
      <c r="D140">
        <v>44</v>
      </c>
    </row>
    <row r="141" spans="1:4" x14ac:dyDescent="0.2">
      <c r="A141" s="3" t="s">
        <v>20</v>
      </c>
      <c r="B141">
        <v>62</v>
      </c>
      <c r="C141" s="3" t="s">
        <v>14</v>
      </c>
      <c r="D141">
        <v>67</v>
      </c>
    </row>
    <row r="142" spans="1:4" x14ac:dyDescent="0.2">
      <c r="A142" s="3" t="s">
        <v>20</v>
      </c>
      <c r="B142">
        <v>149</v>
      </c>
      <c r="C142" s="3" t="s">
        <v>14</v>
      </c>
      <c r="D142">
        <v>1068</v>
      </c>
    </row>
    <row r="143" spans="1:4" x14ac:dyDescent="0.2">
      <c r="A143" s="3" t="s">
        <v>20</v>
      </c>
      <c r="B143">
        <v>329</v>
      </c>
      <c r="C143" s="3" t="s">
        <v>14</v>
      </c>
      <c r="D143">
        <v>424</v>
      </c>
    </row>
    <row r="144" spans="1:4" x14ac:dyDescent="0.2">
      <c r="A144" s="3" t="s">
        <v>20</v>
      </c>
      <c r="B144">
        <v>97</v>
      </c>
      <c r="C144" s="3" t="s">
        <v>14</v>
      </c>
      <c r="D144">
        <v>151</v>
      </c>
    </row>
    <row r="145" spans="1:4" x14ac:dyDescent="0.2">
      <c r="A145" s="3" t="s">
        <v>20</v>
      </c>
      <c r="B145">
        <v>1784</v>
      </c>
      <c r="C145" s="3" t="s">
        <v>14</v>
      </c>
      <c r="D145">
        <v>1608</v>
      </c>
    </row>
    <row r="146" spans="1:4" x14ac:dyDescent="0.2">
      <c r="A146" s="3" t="s">
        <v>20</v>
      </c>
      <c r="B146">
        <v>1684</v>
      </c>
      <c r="C146" s="3" t="s">
        <v>14</v>
      </c>
      <c r="D146">
        <v>941</v>
      </c>
    </row>
    <row r="147" spans="1:4" x14ac:dyDescent="0.2">
      <c r="A147" s="3" t="s">
        <v>20</v>
      </c>
      <c r="B147">
        <v>250</v>
      </c>
      <c r="C147" s="3" t="s">
        <v>14</v>
      </c>
      <c r="D147">
        <v>1</v>
      </c>
    </row>
    <row r="148" spans="1:4" x14ac:dyDescent="0.2">
      <c r="A148" s="3" t="s">
        <v>20</v>
      </c>
      <c r="B148">
        <v>238</v>
      </c>
      <c r="C148" s="3" t="s">
        <v>14</v>
      </c>
      <c r="D148">
        <v>40</v>
      </c>
    </row>
    <row r="149" spans="1:4" x14ac:dyDescent="0.2">
      <c r="A149" s="3" t="s">
        <v>20</v>
      </c>
      <c r="B149">
        <v>53</v>
      </c>
      <c r="C149" s="3" t="s">
        <v>14</v>
      </c>
      <c r="D149">
        <v>3015</v>
      </c>
    </row>
    <row r="150" spans="1:4" x14ac:dyDescent="0.2">
      <c r="A150" s="3" t="s">
        <v>20</v>
      </c>
      <c r="B150">
        <v>214</v>
      </c>
      <c r="C150" s="3" t="s">
        <v>14</v>
      </c>
      <c r="D150">
        <v>435</v>
      </c>
    </row>
    <row r="151" spans="1:4" x14ac:dyDescent="0.2">
      <c r="A151" s="3" t="s">
        <v>20</v>
      </c>
      <c r="B151">
        <v>222</v>
      </c>
      <c r="C151" s="3" t="s">
        <v>14</v>
      </c>
      <c r="D151">
        <v>714</v>
      </c>
    </row>
    <row r="152" spans="1:4" x14ac:dyDescent="0.2">
      <c r="A152" s="3" t="s">
        <v>20</v>
      </c>
      <c r="B152">
        <v>1884</v>
      </c>
      <c r="C152" s="3" t="s">
        <v>14</v>
      </c>
      <c r="D152">
        <v>5497</v>
      </c>
    </row>
    <row r="153" spans="1:4" x14ac:dyDescent="0.2">
      <c r="A153" s="3" t="s">
        <v>20</v>
      </c>
      <c r="B153">
        <v>218</v>
      </c>
      <c r="C153" s="3" t="s">
        <v>14</v>
      </c>
      <c r="D153">
        <v>418</v>
      </c>
    </row>
    <row r="154" spans="1:4" x14ac:dyDescent="0.2">
      <c r="A154" s="3" t="s">
        <v>20</v>
      </c>
      <c r="B154">
        <v>6465</v>
      </c>
      <c r="C154" s="3" t="s">
        <v>14</v>
      </c>
      <c r="D154">
        <v>1439</v>
      </c>
    </row>
    <row r="155" spans="1:4" x14ac:dyDescent="0.2">
      <c r="A155" s="3" t="s">
        <v>20</v>
      </c>
      <c r="B155">
        <v>59</v>
      </c>
      <c r="C155" s="3" t="s">
        <v>14</v>
      </c>
      <c r="D155">
        <v>15</v>
      </c>
    </row>
    <row r="156" spans="1:4" x14ac:dyDescent="0.2">
      <c r="A156" s="3" t="s">
        <v>20</v>
      </c>
      <c r="B156">
        <v>88</v>
      </c>
      <c r="C156" s="3" t="s">
        <v>14</v>
      </c>
      <c r="D156">
        <v>1999</v>
      </c>
    </row>
    <row r="157" spans="1:4" x14ac:dyDescent="0.2">
      <c r="A157" s="3" t="s">
        <v>20</v>
      </c>
      <c r="B157">
        <v>1697</v>
      </c>
      <c r="C157" s="3" t="s">
        <v>14</v>
      </c>
      <c r="D157">
        <v>118</v>
      </c>
    </row>
    <row r="158" spans="1:4" x14ac:dyDescent="0.2">
      <c r="A158" s="3" t="s">
        <v>20</v>
      </c>
      <c r="B158">
        <v>92</v>
      </c>
      <c r="C158" s="3" t="s">
        <v>14</v>
      </c>
      <c r="D158">
        <v>162</v>
      </c>
    </row>
    <row r="159" spans="1:4" x14ac:dyDescent="0.2">
      <c r="A159" s="3" t="s">
        <v>20</v>
      </c>
      <c r="B159">
        <v>186</v>
      </c>
      <c r="C159" s="3" t="s">
        <v>14</v>
      </c>
      <c r="D159">
        <v>83</v>
      </c>
    </row>
    <row r="160" spans="1:4" x14ac:dyDescent="0.2">
      <c r="A160" s="3" t="s">
        <v>20</v>
      </c>
      <c r="B160">
        <v>138</v>
      </c>
      <c r="C160" s="3" t="s">
        <v>14</v>
      </c>
      <c r="D160">
        <v>747</v>
      </c>
    </row>
    <row r="161" spans="1:4" x14ac:dyDescent="0.2">
      <c r="A161" s="3" t="s">
        <v>20</v>
      </c>
      <c r="B161">
        <v>261</v>
      </c>
      <c r="C161" s="3" t="s">
        <v>14</v>
      </c>
      <c r="D161">
        <v>84</v>
      </c>
    </row>
    <row r="162" spans="1:4" x14ac:dyDescent="0.2">
      <c r="A162" s="3" t="s">
        <v>20</v>
      </c>
      <c r="B162">
        <v>107</v>
      </c>
      <c r="C162" s="3" t="s">
        <v>14</v>
      </c>
      <c r="D162">
        <v>91</v>
      </c>
    </row>
    <row r="163" spans="1:4" x14ac:dyDescent="0.2">
      <c r="A163" s="3" t="s">
        <v>20</v>
      </c>
      <c r="B163">
        <v>199</v>
      </c>
      <c r="C163" s="3" t="s">
        <v>14</v>
      </c>
      <c r="D163">
        <v>792</v>
      </c>
    </row>
    <row r="164" spans="1:4" x14ac:dyDescent="0.2">
      <c r="A164" s="3" t="s">
        <v>20</v>
      </c>
      <c r="B164">
        <v>5512</v>
      </c>
      <c r="C164" s="3" t="s">
        <v>14</v>
      </c>
      <c r="D164">
        <v>32</v>
      </c>
    </row>
    <row r="165" spans="1:4" x14ac:dyDescent="0.2">
      <c r="A165" s="3" t="s">
        <v>20</v>
      </c>
      <c r="B165">
        <v>86</v>
      </c>
      <c r="C165" s="3" t="s">
        <v>14</v>
      </c>
      <c r="D165">
        <v>186</v>
      </c>
    </row>
    <row r="166" spans="1:4" x14ac:dyDescent="0.2">
      <c r="A166" s="3" t="s">
        <v>20</v>
      </c>
      <c r="B166">
        <v>2768</v>
      </c>
      <c r="C166" s="3" t="s">
        <v>14</v>
      </c>
      <c r="D166">
        <v>605</v>
      </c>
    </row>
    <row r="167" spans="1:4" x14ac:dyDescent="0.2">
      <c r="A167" s="3" t="s">
        <v>20</v>
      </c>
      <c r="B167">
        <v>48</v>
      </c>
      <c r="C167" s="3" t="s">
        <v>14</v>
      </c>
      <c r="D167">
        <v>1</v>
      </c>
    </row>
    <row r="168" spans="1:4" x14ac:dyDescent="0.2">
      <c r="A168" s="3" t="s">
        <v>20</v>
      </c>
      <c r="B168">
        <v>87</v>
      </c>
      <c r="C168" s="3" t="s">
        <v>14</v>
      </c>
      <c r="D168">
        <v>31</v>
      </c>
    </row>
    <row r="169" spans="1:4" x14ac:dyDescent="0.2">
      <c r="A169" s="3" t="s">
        <v>20</v>
      </c>
      <c r="B169">
        <v>1894</v>
      </c>
      <c r="C169" s="3" t="s">
        <v>14</v>
      </c>
      <c r="D169">
        <v>1181</v>
      </c>
    </row>
    <row r="170" spans="1:4" x14ac:dyDescent="0.2">
      <c r="A170" s="3" t="s">
        <v>20</v>
      </c>
      <c r="B170">
        <v>282</v>
      </c>
      <c r="C170" s="3" t="s">
        <v>14</v>
      </c>
      <c r="D170">
        <v>39</v>
      </c>
    </row>
    <row r="171" spans="1:4" x14ac:dyDescent="0.2">
      <c r="A171" s="3" t="s">
        <v>20</v>
      </c>
      <c r="B171">
        <v>116</v>
      </c>
      <c r="C171" s="3" t="s">
        <v>14</v>
      </c>
      <c r="D171">
        <v>46</v>
      </c>
    </row>
    <row r="172" spans="1:4" x14ac:dyDescent="0.2">
      <c r="A172" s="3" t="s">
        <v>20</v>
      </c>
      <c r="B172">
        <v>83</v>
      </c>
      <c r="C172" s="3" t="s">
        <v>14</v>
      </c>
      <c r="D172">
        <v>105</v>
      </c>
    </row>
    <row r="173" spans="1:4" x14ac:dyDescent="0.2">
      <c r="A173" s="3" t="s">
        <v>20</v>
      </c>
      <c r="B173">
        <v>91</v>
      </c>
      <c r="C173" s="3" t="s">
        <v>14</v>
      </c>
      <c r="D173">
        <v>535</v>
      </c>
    </row>
    <row r="174" spans="1:4" x14ac:dyDescent="0.2">
      <c r="A174" s="3" t="s">
        <v>20</v>
      </c>
      <c r="B174">
        <v>546</v>
      </c>
      <c r="C174" s="3" t="s">
        <v>14</v>
      </c>
      <c r="D174">
        <v>16</v>
      </c>
    </row>
    <row r="175" spans="1:4" x14ac:dyDescent="0.2">
      <c r="A175" s="3" t="s">
        <v>20</v>
      </c>
      <c r="B175">
        <v>393</v>
      </c>
      <c r="C175" s="3" t="s">
        <v>14</v>
      </c>
      <c r="D175">
        <v>575</v>
      </c>
    </row>
    <row r="176" spans="1:4" x14ac:dyDescent="0.2">
      <c r="A176" s="3" t="s">
        <v>20</v>
      </c>
      <c r="B176">
        <v>133</v>
      </c>
      <c r="C176" s="3" t="s">
        <v>14</v>
      </c>
      <c r="D176">
        <v>1120</v>
      </c>
    </row>
    <row r="177" spans="1:4" x14ac:dyDescent="0.2">
      <c r="A177" s="3" t="s">
        <v>20</v>
      </c>
      <c r="B177">
        <v>254</v>
      </c>
      <c r="C177" s="3" t="s">
        <v>14</v>
      </c>
      <c r="D177">
        <v>113</v>
      </c>
    </row>
    <row r="178" spans="1:4" x14ac:dyDescent="0.2">
      <c r="A178" s="3" t="s">
        <v>20</v>
      </c>
      <c r="B178">
        <v>176</v>
      </c>
      <c r="C178" s="3" t="s">
        <v>14</v>
      </c>
      <c r="D178">
        <v>1538</v>
      </c>
    </row>
    <row r="179" spans="1:4" x14ac:dyDescent="0.2">
      <c r="A179" s="3" t="s">
        <v>20</v>
      </c>
      <c r="B179">
        <v>337</v>
      </c>
      <c r="C179" s="3" t="s">
        <v>14</v>
      </c>
      <c r="D179">
        <v>9</v>
      </c>
    </row>
    <row r="180" spans="1:4" x14ac:dyDescent="0.2">
      <c r="A180" s="3" t="s">
        <v>20</v>
      </c>
      <c r="B180">
        <v>107</v>
      </c>
      <c r="C180" s="3" t="s">
        <v>14</v>
      </c>
      <c r="D180">
        <v>554</v>
      </c>
    </row>
    <row r="181" spans="1:4" x14ac:dyDescent="0.2">
      <c r="A181" s="3" t="s">
        <v>20</v>
      </c>
      <c r="B181">
        <v>183</v>
      </c>
      <c r="C181" s="3" t="s">
        <v>14</v>
      </c>
      <c r="D181">
        <v>648</v>
      </c>
    </row>
    <row r="182" spans="1:4" x14ac:dyDescent="0.2">
      <c r="A182" s="3" t="s">
        <v>20</v>
      </c>
      <c r="B182">
        <v>72</v>
      </c>
      <c r="C182" s="3" t="s">
        <v>14</v>
      </c>
      <c r="D182">
        <v>21</v>
      </c>
    </row>
    <row r="183" spans="1:4" x14ac:dyDescent="0.2">
      <c r="A183" s="3" t="s">
        <v>20</v>
      </c>
      <c r="B183">
        <v>295</v>
      </c>
      <c r="C183" s="3" t="s">
        <v>14</v>
      </c>
      <c r="D183">
        <v>54</v>
      </c>
    </row>
    <row r="184" spans="1:4" x14ac:dyDescent="0.2">
      <c r="A184" s="3" t="s">
        <v>20</v>
      </c>
      <c r="B184">
        <v>142</v>
      </c>
      <c r="C184" s="3" t="s">
        <v>14</v>
      </c>
      <c r="D184">
        <v>120</v>
      </c>
    </row>
    <row r="185" spans="1:4" x14ac:dyDescent="0.2">
      <c r="A185" s="3" t="s">
        <v>20</v>
      </c>
      <c r="B185">
        <v>85</v>
      </c>
      <c r="C185" s="3" t="s">
        <v>14</v>
      </c>
      <c r="D185">
        <v>579</v>
      </c>
    </row>
    <row r="186" spans="1:4" x14ac:dyDescent="0.2">
      <c r="A186" s="3" t="s">
        <v>20</v>
      </c>
      <c r="B186">
        <v>659</v>
      </c>
      <c r="C186" s="3" t="s">
        <v>14</v>
      </c>
      <c r="D186">
        <v>2072</v>
      </c>
    </row>
    <row r="187" spans="1:4" x14ac:dyDescent="0.2">
      <c r="A187" s="3" t="s">
        <v>20</v>
      </c>
      <c r="B187">
        <v>121</v>
      </c>
      <c r="C187" s="3" t="s">
        <v>14</v>
      </c>
      <c r="D187">
        <v>0</v>
      </c>
    </row>
    <row r="188" spans="1:4" x14ac:dyDescent="0.2">
      <c r="A188" s="3" t="s">
        <v>20</v>
      </c>
      <c r="B188">
        <v>3742</v>
      </c>
      <c r="C188" s="3" t="s">
        <v>14</v>
      </c>
      <c r="D188">
        <v>1796</v>
      </c>
    </row>
    <row r="189" spans="1:4" x14ac:dyDescent="0.2">
      <c r="A189" s="3" t="s">
        <v>20</v>
      </c>
      <c r="B189">
        <v>223</v>
      </c>
      <c r="C189" s="3" t="s">
        <v>14</v>
      </c>
      <c r="D189">
        <v>62</v>
      </c>
    </row>
    <row r="190" spans="1:4" x14ac:dyDescent="0.2">
      <c r="A190" s="3" t="s">
        <v>20</v>
      </c>
      <c r="B190">
        <v>133</v>
      </c>
      <c r="C190" s="3" t="s">
        <v>14</v>
      </c>
      <c r="D190">
        <v>347</v>
      </c>
    </row>
    <row r="191" spans="1:4" x14ac:dyDescent="0.2">
      <c r="A191" s="3" t="s">
        <v>20</v>
      </c>
      <c r="B191">
        <v>5168</v>
      </c>
      <c r="C191" s="3" t="s">
        <v>14</v>
      </c>
      <c r="D191">
        <v>19</v>
      </c>
    </row>
    <row r="192" spans="1:4" x14ac:dyDescent="0.2">
      <c r="A192" s="3" t="s">
        <v>20</v>
      </c>
      <c r="B192">
        <v>307</v>
      </c>
      <c r="C192" s="3" t="s">
        <v>14</v>
      </c>
      <c r="D192">
        <v>1258</v>
      </c>
    </row>
    <row r="193" spans="1:4" x14ac:dyDescent="0.2">
      <c r="A193" s="3" t="s">
        <v>20</v>
      </c>
      <c r="B193">
        <v>2441</v>
      </c>
      <c r="C193" s="3" t="s">
        <v>14</v>
      </c>
      <c r="D193">
        <v>362</v>
      </c>
    </row>
    <row r="194" spans="1:4" x14ac:dyDescent="0.2">
      <c r="A194" s="3" t="s">
        <v>20</v>
      </c>
      <c r="B194">
        <v>1385</v>
      </c>
      <c r="C194" s="3" t="s">
        <v>14</v>
      </c>
      <c r="D194">
        <v>133</v>
      </c>
    </row>
    <row r="195" spans="1:4" x14ac:dyDescent="0.2">
      <c r="A195" s="3" t="s">
        <v>20</v>
      </c>
      <c r="B195">
        <v>190</v>
      </c>
      <c r="C195" s="3" t="s">
        <v>14</v>
      </c>
      <c r="D195">
        <v>846</v>
      </c>
    </row>
    <row r="196" spans="1:4" x14ac:dyDescent="0.2">
      <c r="A196" s="3" t="s">
        <v>20</v>
      </c>
      <c r="B196">
        <v>470</v>
      </c>
      <c r="C196" s="3" t="s">
        <v>14</v>
      </c>
      <c r="D196">
        <v>10</v>
      </c>
    </row>
    <row r="197" spans="1:4" x14ac:dyDescent="0.2">
      <c r="A197" s="3" t="s">
        <v>20</v>
      </c>
      <c r="B197">
        <v>253</v>
      </c>
      <c r="C197" s="3" t="s">
        <v>14</v>
      </c>
      <c r="D197">
        <v>191</v>
      </c>
    </row>
    <row r="198" spans="1:4" x14ac:dyDescent="0.2">
      <c r="A198" s="3" t="s">
        <v>20</v>
      </c>
      <c r="B198">
        <v>1113</v>
      </c>
      <c r="C198" s="3" t="s">
        <v>14</v>
      </c>
      <c r="D198">
        <v>1979</v>
      </c>
    </row>
    <row r="199" spans="1:4" x14ac:dyDescent="0.2">
      <c r="A199" s="3" t="s">
        <v>20</v>
      </c>
      <c r="B199">
        <v>2283</v>
      </c>
      <c r="C199" s="3" t="s">
        <v>14</v>
      </c>
      <c r="D199">
        <v>63</v>
      </c>
    </row>
    <row r="200" spans="1:4" x14ac:dyDescent="0.2">
      <c r="A200" s="3" t="s">
        <v>20</v>
      </c>
      <c r="B200">
        <v>1095</v>
      </c>
      <c r="C200" s="3" t="s">
        <v>14</v>
      </c>
      <c r="D200">
        <v>6080</v>
      </c>
    </row>
    <row r="201" spans="1:4" x14ac:dyDescent="0.2">
      <c r="A201" s="3" t="s">
        <v>20</v>
      </c>
      <c r="B201">
        <v>1690</v>
      </c>
      <c r="C201" s="3" t="s">
        <v>14</v>
      </c>
      <c r="D201">
        <v>80</v>
      </c>
    </row>
    <row r="202" spans="1:4" x14ac:dyDescent="0.2">
      <c r="A202" s="3" t="s">
        <v>20</v>
      </c>
      <c r="B202">
        <v>191</v>
      </c>
      <c r="C202" s="3" t="s">
        <v>14</v>
      </c>
      <c r="D202">
        <v>9</v>
      </c>
    </row>
    <row r="203" spans="1:4" x14ac:dyDescent="0.2">
      <c r="A203" s="3" t="s">
        <v>20</v>
      </c>
      <c r="B203">
        <v>2013</v>
      </c>
      <c r="C203" s="3" t="s">
        <v>14</v>
      </c>
      <c r="D203">
        <v>1784</v>
      </c>
    </row>
    <row r="204" spans="1:4" x14ac:dyDescent="0.2">
      <c r="A204" s="3" t="s">
        <v>20</v>
      </c>
      <c r="B204">
        <v>1703</v>
      </c>
      <c r="C204" s="3" t="s">
        <v>14</v>
      </c>
      <c r="D204">
        <v>243</v>
      </c>
    </row>
    <row r="205" spans="1:4" x14ac:dyDescent="0.2">
      <c r="A205" s="3" t="s">
        <v>20</v>
      </c>
      <c r="B205">
        <v>80</v>
      </c>
      <c r="C205" s="3" t="s">
        <v>14</v>
      </c>
      <c r="D205">
        <v>1296</v>
      </c>
    </row>
    <row r="206" spans="1:4" x14ac:dyDescent="0.2">
      <c r="A206" s="3" t="s">
        <v>20</v>
      </c>
      <c r="B206">
        <v>41</v>
      </c>
      <c r="C206" s="3" t="s">
        <v>14</v>
      </c>
      <c r="D206">
        <v>77</v>
      </c>
    </row>
    <row r="207" spans="1:4" x14ac:dyDescent="0.2">
      <c r="A207" s="3" t="s">
        <v>20</v>
      </c>
      <c r="B207">
        <v>187</v>
      </c>
      <c r="C207" s="3" t="s">
        <v>14</v>
      </c>
      <c r="D207">
        <v>395</v>
      </c>
    </row>
    <row r="208" spans="1:4" x14ac:dyDescent="0.2">
      <c r="A208" s="3" t="s">
        <v>20</v>
      </c>
      <c r="B208">
        <v>2875</v>
      </c>
      <c r="C208" s="3" t="s">
        <v>14</v>
      </c>
      <c r="D208">
        <v>49</v>
      </c>
    </row>
    <row r="209" spans="1:4" x14ac:dyDescent="0.2">
      <c r="A209" s="3" t="s">
        <v>20</v>
      </c>
      <c r="B209">
        <v>88</v>
      </c>
      <c r="C209" s="3" t="s">
        <v>14</v>
      </c>
      <c r="D209">
        <v>180</v>
      </c>
    </row>
    <row r="210" spans="1:4" x14ac:dyDescent="0.2">
      <c r="A210" s="3" t="s">
        <v>20</v>
      </c>
      <c r="B210">
        <v>191</v>
      </c>
      <c r="C210" s="3" t="s">
        <v>14</v>
      </c>
      <c r="D210">
        <v>2690</v>
      </c>
    </row>
    <row r="211" spans="1:4" x14ac:dyDescent="0.2">
      <c r="A211" s="3" t="s">
        <v>20</v>
      </c>
      <c r="B211">
        <v>139</v>
      </c>
      <c r="C211" s="3" t="s">
        <v>14</v>
      </c>
      <c r="D211">
        <v>2779</v>
      </c>
    </row>
    <row r="212" spans="1:4" x14ac:dyDescent="0.2">
      <c r="A212" s="3" t="s">
        <v>20</v>
      </c>
      <c r="B212">
        <v>186</v>
      </c>
      <c r="C212" s="3" t="s">
        <v>14</v>
      </c>
      <c r="D212">
        <v>92</v>
      </c>
    </row>
    <row r="213" spans="1:4" x14ac:dyDescent="0.2">
      <c r="A213" s="3" t="s">
        <v>20</v>
      </c>
      <c r="B213">
        <v>112</v>
      </c>
      <c r="C213" s="3" t="s">
        <v>14</v>
      </c>
      <c r="D213">
        <v>1028</v>
      </c>
    </row>
    <row r="214" spans="1:4" x14ac:dyDescent="0.2">
      <c r="A214" s="3" t="s">
        <v>20</v>
      </c>
      <c r="B214">
        <v>101</v>
      </c>
      <c r="C214" s="3" t="s">
        <v>14</v>
      </c>
      <c r="D214">
        <v>26</v>
      </c>
    </row>
    <row r="215" spans="1:4" x14ac:dyDescent="0.2">
      <c r="A215" s="3" t="s">
        <v>20</v>
      </c>
      <c r="B215">
        <v>206</v>
      </c>
      <c r="C215" s="3" t="s">
        <v>14</v>
      </c>
      <c r="D215">
        <v>1790</v>
      </c>
    </row>
    <row r="216" spans="1:4" x14ac:dyDescent="0.2">
      <c r="A216" s="3" t="s">
        <v>20</v>
      </c>
      <c r="B216">
        <v>154</v>
      </c>
      <c r="C216" s="3" t="s">
        <v>14</v>
      </c>
      <c r="D216">
        <v>37</v>
      </c>
    </row>
    <row r="217" spans="1:4" x14ac:dyDescent="0.2">
      <c r="A217" s="3" t="s">
        <v>20</v>
      </c>
      <c r="B217">
        <v>5966</v>
      </c>
      <c r="C217" s="3" t="s">
        <v>14</v>
      </c>
      <c r="D217">
        <v>35</v>
      </c>
    </row>
    <row r="218" spans="1:4" x14ac:dyDescent="0.2">
      <c r="A218" s="3" t="s">
        <v>20</v>
      </c>
      <c r="B218">
        <v>169</v>
      </c>
      <c r="C218" s="3" t="s">
        <v>14</v>
      </c>
      <c r="D218">
        <v>558</v>
      </c>
    </row>
    <row r="219" spans="1:4" x14ac:dyDescent="0.2">
      <c r="A219" s="3" t="s">
        <v>20</v>
      </c>
      <c r="B219">
        <v>2106</v>
      </c>
      <c r="C219" s="3" t="s">
        <v>14</v>
      </c>
      <c r="D219">
        <v>64</v>
      </c>
    </row>
    <row r="220" spans="1:4" x14ac:dyDescent="0.2">
      <c r="A220" s="3" t="s">
        <v>20</v>
      </c>
      <c r="B220">
        <v>131</v>
      </c>
      <c r="C220" s="3" t="s">
        <v>14</v>
      </c>
      <c r="D220">
        <v>245</v>
      </c>
    </row>
    <row r="221" spans="1:4" x14ac:dyDescent="0.2">
      <c r="A221" s="3" t="s">
        <v>20</v>
      </c>
      <c r="B221">
        <v>84</v>
      </c>
      <c r="C221" s="3" t="s">
        <v>14</v>
      </c>
      <c r="D221">
        <v>71</v>
      </c>
    </row>
    <row r="222" spans="1:4" x14ac:dyDescent="0.2">
      <c r="A222" s="3" t="s">
        <v>20</v>
      </c>
      <c r="B222">
        <v>155</v>
      </c>
      <c r="C222" s="3" t="s">
        <v>14</v>
      </c>
      <c r="D222">
        <v>42</v>
      </c>
    </row>
    <row r="223" spans="1:4" x14ac:dyDescent="0.2">
      <c r="A223" s="3" t="s">
        <v>20</v>
      </c>
      <c r="B223">
        <v>189</v>
      </c>
      <c r="C223" s="3" t="s">
        <v>14</v>
      </c>
      <c r="D223">
        <v>156</v>
      </c>
    </row>
    <row r="224" spans="1:4" x14ac:dyDescent="0.2">
      <c r="A224" s="3" t="s">
        <v>20</v>
      </c>
      <c r="B224">
        <v>4799</v>
      </c>
      <c r="C224" s="3" t="s">
        <v>14</v>
      </c>
      <c r="D224">
        <v>1368</v>
      </c>
    </row>
    <row r="225" spans="1:4" x14ac:dyDescent="0.2">
      <c r="A225" s="3" t="s">
        <v>20</v>
      </c>
      <c r="B225">
        <v>1137</v>
      </c>
      <c r="C225" s="3" t="s">
        <v>14</v>
      </c>
      <c r="D225">
        <v>102</v>
      </c>
    </row>
    <row r="226" spans="1:4" x14ac:dyDescent="0.2">
      <c r="A226" s="3" t="s">
        <v>20</v>
      </c>
      <c r="B226">
        <v>1152</v>
      </c>
      <c r="C226" s="3" t="s">
        <v>14</v>
      </c>
      <c r="D226">
        <v>86</v>
      </c>
    </row>
    <row r="227" spans="1:4" x14ac:dyDescent="0.2">
      <c r="A227" s="3" t="s">
        <v>20</v>
      </c>
      <c r="B227">
        <v>50</v>
      </c>
      <c r="C227" s="3" t="s">
        <v>14</v>
      </c>
      <c r="D227">
        <v>253</v>
      </c>
    </row>
    <row r="228" spans="1:4" x14ac:dyDescent="0.2">
      <c r="A228" s="3" t="s">
        <v>20</v>
      </c>
      <c r="B228">
        <v>3059</v>
      </c>
      <c r="C228" s="3" t="s">
        <v>14</v>
      </c>
      <c r="D228">
        <v>157</v>
      </c>
    </row>
    <row r="229" spans="1:4" x14ac:dyDescent="0.2">
      <c r="A229" s="3" t="s">
        <v>20</v>
      </c>
      <c r="B229">
        <v>34</v>
      </c>
      <c r="C229" s="3" t="s">
        <v>14</v>
      </c>
      <c r="D229">
        <v>183</v>
      </c>
    </row>
    <row r="230" spans="1:4" x14ac:dyDescent="0.2">
      <c r="A230" s="3" t="s">
        <v>20</v>
      </c>
      <c r="B230">
        <v>220</v>
      </c>
      <c r="C230" s="3" t="s">
        <v>14</v>
      </c>
      <c r="D230">
        <v>82</v>
      </c>
    </row>
    <row r="231" spans="1:4" x14ac:dyDescent="0.2">
      <c r="A231" s="3" t="s">
        <v>20</v>
      </c>
      <c r="B231">
        <v>1604</v>
      </c>
      <c r="C231" s="3" t="s">
        <v>14</v>
      </c>
      <c r="D231">
        <v>1</v>
      </c>
    </row>
    <row r="232" spans="1:4" x14ac:dyDescent="0.2">
      <c r="A232" s="3" t="s">
        <v>20</v>
      </c>
      <c r="B232">
        <v>454</v>
      </c>
      <c r="C232" s="3" t="s">
        <v>14</v>
      </c>
      <c r="D232">
        <v>1198</v>
      </c>
    </row>
    <row r="233" spans="1:4" x14ac:dyDescent="0.2">
      <c r="A233" s="3" t="s">
        <v>20</v>
      </c>
      <c r="B233">
        <v>123</v>
      </c>
      <c r="C233" s="3" t="s">
        <v>14</v>
      </c>
      <c r="D233">
        <v>648</v>
      </c>
    </row>
    <row r="234" spans="1:4" x14ac:dyDescent="0.2">
      <c r="A234" s="3" t="s">
        <v>20</v>
      </c>
      <c r="B234">
        <v>299</v>
      </c>
      <c r="C234" s="3" t="s">
        <v>14</v>
      </c>
      <c r="D234">
        <v>64</v>
      </c>
    </row>
    <row r="235" spans="1:4" x14ac:dyDescent="0.2">
      <c r="A235" s="3" t="s">
        <v>20</v>
      </c>
      <c r="B235">
        <v>2237</v>
      </c>
      <c r="C235" s="3" t="s">
        <v>14</v>
      </c>
      <c r="D235">
        <v>62</v>
      </c>
    </row>
    <row r="236" spans="1:4" x14ac:dyDescent="0.2">
      <c r="A236" s="3" t="s">
        <v>20</v>
      </c>
      <c r="B236">
        <v>645</v>
      </c>
      <c r="C236" s="3" t="s">
        <v>14</v>
      </c>
      <c r="D236">
        <v>750</v>
      </c>
    </row>
    <row r="237" spans="1:4" x14ac:dyDescent="0.2">
      <c r="A237" s="3" t="s">
        <v>20</v>
      </c>
      <c r="B237">
        <v>484</v>
      </c>
      <c r="C237" s="3" t="s">
        <v>14</v>
      </c>
      <c r="D237">
        <v>105</v>
      </c>
    </row>
    <row r="238" spans="1:4" x14ac:dyDescent="0.2">
      <c r="A238" s="3" t="s">
        <v>20</v>
      </c>
      <c r="B238">
        <v>154</v>
      </c>
      <c r="C238" s="3" t="s">
        <v>14</v>
      </c>
      <c r="D238">
        <v>2604</v>
      </c>
    </row>
    <row r="239" spans="1:4" x14ac:dyDescent="0.2">
      <c r="A239" s="3" t="s">
        <v>20</v>
      </c>
      <c r="B239">
        <v>82</v>
      </c>
      <c r="C239" s="3" t="s">
        <v>14</v>
      </c>
      <c r="D239">
        <v>65</v>
      </c>
    </row>
    <row r="240" spans="1:4" x14ac:dyDescent="0.2">
      <c r="A240" s="3" t="s">
        <v>20</v>
      </c>
      <c r="B240">
        <v>134</v>
      </c>
      <c r="C240" s="3" t="s">
        <v>14</v>
      </c>
      <c r="D240">
        <v>94</v>
      </c>
    </row>
    <row r="241" spans="1:4" x14ac:dyDescent="0.2">
      <c r="A241" s="3" t="s">
        <v>20</v>
      </c>
      <c r="B241">
        <v>5203</v>
      </c>
      <c r="C241" s="3" t="s">
        <v>14</v>
      </c>
      <c r="D241">
        <v>257</v>
      </c>
    </row>
    <row r="242" spans="1:4" x14ac:dyDescent="0.2">
      <c r="A242" s="3" t="s">
        <v>20</v>
      </c>
      <c r="B242">
        <v>94</v>
      </c>
      <c r="C242" s="3" t="s">
        <v>14</v>
      </c>
      <c r="D242">
        <v>2928</v>
      </c>
    </row>
    <row r="243" spans="1:4" x14ac:dyDescent="0.2">
      <c r="A243" s="3" t="s">
        <v>20</v>
      </c>
      <c r="B243">
        <v>205</v>
      </c>
      <c r="C243" s="3" t="s">
        <v>14</v>
      </c>
      <c r="D243">
        <v>4697</v>
      </c>
    </row>
    <row r="244" spans="1:4" x14ac:dyDescent="0.2">
      <c r="A244" s="3" t="s">
        <v>20</v>
      </c>
      <c r="B244">
        <v>92</v>
      </c>
      <c r="C244" s="3" t="s">
        <v>14</v>
      </c>
      <c r="D244">
        <v>2915</v>
      </c>
    </row>
    <row r="245" spans="1:4" x14ac:dyDescent="0.2">
      <c r="A245" s="3" t="s">
        <v>20</v>
      </c>
      <c r="B245">
        <v>219</v>
      </c>
      <c r="C245" s="3" t="s">
        <v>14</v>
      </c>
      <c r="D245">
        <v>18</v>
      </c>
    </row>
    <row r="246" spans="1:4" x14ac:dyDescent="0.2">
      <c r="A246" s="3" t="s">
        <v>20</v>
      </c>
      <c r="B246">
        <v>2526</v>
      </c>
      <c r="C246" s="3" t="s">
        <v>14</v>
      </c>
      <c r="D246">
        <v>602</v>
      </c>
    </row>
    <row r="247" spans="1:4" x14ac:dyDescent="0.2">
      <c r="A247" s="3" t="s">
        <v>20</v>
      </c>
      <c r="B247">
        <v>94</v>
      </c>
      <c r="C247" s="3" t="s">
        <v>14</v>
      </c>
      <c r="D247">
        <v>1</v>
      </c>
    </row>
    <row r="248" spans="1:4" x14ac:dyDescent="0.2">
      <c r="A248" s="3" t="s">
        <v>20</v>
      </c>
      <c r="B248">
        <v>1713</v>
      </c>
      <c r="C248" s="3" t="s">
        <v>14</v>
      </c>
      <c r="D248">
        <v>3868</v>
      </c>
    </row>
    <row r="249" spans="1:4" x14ac:dyDescent="0.2">
      <c r="A249" s="3" t="s">
        <v>20</v>
      </c>
      <c r="B249">
        <v>249</v>
      </c>
      <c r="C249" s="3" t="s">
        <v>14</v>
      </c>
      <c r="D249">
        <v>504</v>
      </c>
    </row>
    <row r="250" spans="1:4" x14ac:dyDescent="0.2">
      <c r="A250" s="3" t="s">
        <v>20</v>
      </c>
      <c r="B250">
        <v>192</v>
      </c>
      <c r="C250" s="3" t="s">
        <v>14</v>
      </c>
      <c r="D250">
        <v>14</v>
      </c>
    </row>
    <row r="251" spans="1:4" x14ac:dyDescent="0.2">
      <c r="A251" s="3" t="s">
        <v>20</v>
      </c>
      <c r="B251">
        <v>247</v>
      </c>
      <c r="C251" s="3" t="s">
        <v>14</v>
      </c>
      <c r="D251">
        <v>750</v>
      </c>
    </row>
    <row r="252" spans="1:4" x14ac:dyDescent="0.2">
      <c r="A252" s="3" t="s">
        <v>20</v>
      </c>
      <c r="B252">
        <v>2293</v>
      </c>
      <c r="C252" s="3" t="s">
        <v>14</v>
      </c>
      <c r="D252">
        <v>77</v>
      </c>
    </row>
    <row r="253" spans="1:4" x14ac:dyDescent="0.2">
      <c r="A253" s="3" t="s">
        <v>20</v>
      </c>
      <c r="B253">
        <v>3131</v>
      </c>
      <c r="C253" s="3" t="s">
        <v>14</v>
      </c>
      <c r="D253">
        <v>752</v>
      </c>
    </row>
    <row r="254" spans="1:4" x14ac:dyDescent="0.2">
      <c r="A254" s="3" t="s">
        <v>20</v>
      </c>
      <c r="B254">
        <v>143</v>
      </c>
      <c r="C254" s="3" t="s">
        <v>14</v>
      </c>
      <c r="D254">
        <v>131</v>
      </c>
    </row>
    <row r="255" spans="1:4" x14ac:dyDescent="0.2">
      <c r="A255" s="3" t="s">
        <v>20</v>
      </c>
      <c r="B255">
        <v>296</v>
      </c>
      <c r="C255" s="3" t="s">
        <v>14</v>
      </c>
      <c r="D255">
        <v>87</v>
      </c>
    </row>
    <row r="256" spans="1:4" x14ac:dyDescent="0.2">
      <c r="A256" s="3" t="s">
        <v>20</v>
      </c>
      <c r="B256">
        <v>170</v>
      </c>
      <c r="C256" s="3" t="s">
        <v>14</v>
      </c>
      <c r="D256">
        <v>1063</v>
      </c>
    </row>
    <row r="257" spans="1:4" x14ac:dyDescent="0.2">
      <c r="A257" s="3" t="s">
        <v>20</v>
      </c>
      <c r="B257">
        <v>86</v>
      </c>
      <c r="C257" s="3" t="s">
        <v>14</v>
      </c>
      <c r="D257">
        <v>76</v>
      </c>
    </row>
    <row r="258" spans="1:4" x14ac:dyDescent="0.2">
      <c r="A258" s="3" t="s">
        <v>20</v>
      </c>
      <c r="B258">
        <v>6286</v>
      </c>
      <c r="C258" s="3" t="s">
        <v>14</v>
      </c>
      <c r="D258">
        <v>4428</v>
      </c>
    </row>
    <row r="259" spans="1:4" x14ac:dyDescent="0.2">
      <c r="A259" s="3" t="s">
        <v>20</v>
      </c>
      <c r="B259">
        <v>3727</v>
      </c>
      <c r="C259" s="3" t="s">
        <v>14</v>
      </c>
      <c r="D259">
        <v>58</v>
      </c>
    </row>
    <row r="260" spans="1:4" x14ac:dyDescent="0.2">
      <c r="A260" s="3" t="s">
        <v>20</v>
      </c>
      <c r="B260">
        <v>1605</v>
      </c>
      <c r="C260" s="3" t="s">
        <v>14</v>
      </c>
      <c r="D260">
        <v>111</v>
      </c>
    </row>
    <row r="261" spans="1:4" x14ac:dyDescent="0.2">
      <c r="A261" s="3" t="s">
        <v>20</v>
      </c>
      <c r="B261">
        <v>2120</v>
      </c>
      <c r="C261" s="3" t="s">
        <v>14</v>
      </c>
      <c r="D261">
        <v>2955</v>
      </c>
    </row>
    <row r="262" spans="1:4" x14ac:dyDescent="0.2">
      <c r="A262" s="3" t="s">
        <v>20</v>
      </c>
      <c r="B262">
        <v>50</v>
      </c>
      <c r="C262" s="3" t="s">
        <v>14</v>
      </c>
      <c r="D262">
        <v>1657</v>
      </c>
    </row>
    <row r="263" spans="1:4" x14ac:dyDescent="0.2">
      <c r="A263" s="3" t="s">
        <v>20</v>
      </c>
      <c r="B263">
        <v>2080</v>
      </c>
      <c r="C263" s="3" t="s">
        <v>14</v>
      </c>
      <c r="D263">
        <v>926</v>
      </c>
    </row>
    <row r="264" spans="1:4" x14ac:dyDescent="0.2">
      <c r="A264" s="3" t="s">
        <v>20</v>
      </c>
      <c r="B264">
        <v>2105</v>
      </c>
      <c r="C264" s="3" t="s">
        <v>14</v>
      </c>
      <c r="D264">
        <v>77</v>
      </c>
    </row>
    <row r="265" spans="1:4" x14ac:dyDescent="0.2">
      <c r="A265" s="3" t="s">
        <v>20</v>
      </c>
      <c r="B265">
        <v>2436</v>
      </c>
      <c r="C265" s="3" t="s">
        <v>14</v>
      </c>
      <c r="D265">
        <v>1748</v>
      </c>
    </row>
    <row r="266" spans="1:4" x14ac:dyDescent="0.2">
      <c r="A266" s="3" t="s">
        <v>20</v>
      </c>
      <c r="B266">
        <v>80</v>
      </c>
      <c r="C266" s="3" t="s">
        <v>14</v>
      </c>
      <c r="D266">
        <v>79</v>
      </c>
    </row>
    <row r="267" spans="1:4" x14ac:dyDescent="0.2">
      <c r="A267" s="3" t="s">
        <v>20</v>
      </c>
      <c r="B267">
        <v>42</v>
      </c>
      <c r="C267" s="3" t="s">
        <v>14</v>
      </c>
      <c r="D267">
        <v>889</v>
      </c>
    </row>
    <row r="268" spans="1:4" x14ac:dyDescent="0.2">
      <c r="A268" s="3" t="s">
        <v>20</v>
      </c>
      <c r="B268">
        <v>139</v>
      </c>
      <c r="C268" s="3" t="s">
        <v>14</v>
      </c>
      <c r="D268">
        <v>56</v>
      </c>
    </row>
    <row r="269" spans="1:4" x14ac:dyDescent="0.2">
      <c r="A269" s="3" t="s">
        <v>20</v>
      </c>
      <c r="B269">
        <v>159</v>
      </c>
      <c r="C269" s="3" t="s">
        <v>14</v>
      </c>
      <c r="D269">
        <v>1</v>
      </c>
    </row>
    <row r="270" spans="1:4" x14ac:dyDescent="0.2">
      <c r="A270" s="3" t="s">
        <v>20</v>
      </c>
      <c r="B270">
        <v>381</v>
      </c>
      <c r="C270" s="3" t="s">
        <v>14</v>
      </c>
      <c r="D270">
        <v>83</v>
      </c>
    </row>
    <row r="271" spans="1:4" x14ac:dyDescent="0.2">
      <c r="A271" s="3" t="s">
        <v>20</v>
      </c>
      <c r="B271">
        <v>194</v>
      </c>
      <c r="C271" s="3" t="s">
        <v>14</v>
      </c>
      <c r="D271">
        <v>2025</v>
      </c>
    </row>
    <row r="272" spans="1:4" x14ac:dyDescent="0.2">
      <c r="A272" s="3" t="s">
        <v>20</v>
      </c>
      <c r="B272">
        <v>106</v>
      </c>
      <c r="C272" s="3" t="s">
        <v>14</v>
      </c>
      <c r="D272">
        <v>14</v>
      </c>
    </row>
    <row r="273" spans="1:4" x14ac:dyDescent="0.2">
      <c r="A273" s="3" t="s">
        <v>20</v>
      </c>
      <c r="B273">
        <v>142</v>
      </c>
      <c r="C273" s="3" t="s">
        <v>14</v>
      </c>
      <c r="D273">
        <v>656</v>
      </c>
    </row>
    <row r="274" spans="1:4" x14ac:dyDescent="0.2">
      <c r="A274" s="3" t="s">
        <v>20</v>
      </c>
      <c r="B274">
        <v>211</v>
      </c>
      <c r="C274" s="3" t="s">
        <v>14</v>
      </c>
      <c r="D274">
        <v>1596</v>
      </c>
    </row>
    <row r="275" spans="1:4" x14ac:dyDescent="0.2">
      <c r="A275" s="3" t="s">
        <v>20</v>
      </c>
      <c r="B275">
        <v>2756</v>
      </c>
      <c r="C275" s="3" t="s">
        <v>14</v>
      </c>
      <c r="D275">
        <v>10</v>
      </c>
    </row>
    <row r="276" spans="1:4" x14ac:dyDescent="0.2">
      <c r="A276" s="3" t="s">
        <v>20</v>
      </c>
      <c r="B276">
        <v>173</v>
      </c>
      <c r="C276" s="3" t="s">
        <v>14</v>
      </c>
      <c r="D276">
        <v>1121</v>
      </c>
    </row>
    <row r="277" spans="1:4" x14ac:dyDescent="0.2">
      <c r="A277" s="3" t="s">
        <v>20</v>
      </c>
      <c r="B277">
        <v>87</v>
      </c>
      <c r="C277" s="3" t="s">
        <v>14</v>
      </c>
      <c r="D277">
        <v>15</v>
      </c>
    </row>
    <row r="278" spans="1:4" x14ac:dyDescent="0.2">
      <c r="A278" s="3" t="s">
        <v>20</v>
      </c>
      <c r="B278">
        <v>1572</v>
      </c>
      <c r="C278" s="3" t="s">
        <v>14</v>
      </c>
      <c r="D278">
        <v>191</v>
      </c>
    </row>
    <row r="279" spans="1:4" x14ac:dyDescent="0.2">
      <c r="A279" s="3" t="s">
        <v>20</v>
      </c>
      <c r="B279">
        <v>2346</v>
      </c>
      <c r="C279" s="3" t="s">
        <v>14</v>
      </c>
      <c r="D279">
        <v>16</v>
      </c>
    </row>
    <row r="280" spans="1:4" x14ac:dyDescent="0.2">
      <c r="A280" s="3" t="s">
        <v>20</v>
      </c>
      <c r="B280">
        <v>115</v>
      </c>
      <c r="C280" s="3" t="s">
        <v>14</v>
      </c>
      <c r="D280">
        <v>17</v>
      </c>
    </row>
    <row r="281" spans="1:4" x14ac:dyDescent="0.2">
      <c r="A281" s="3" t="s">
        <v>20</v>
      </c>
      <c r="B281">
        <v>85</v>
      </c>
      <c r="C281" s="3" t="s">
        <v>14</v>
      </c>
      <c r="D281">
        <v>34</v>
      </c>
    </row>
    <row r="282" spans="1:4" x14ac:dyDescent="0.2">
      <c r="A282" s="3" t="s">
        <v>20</v>
      </c>
      <c r="B282">
        <v>144</v>
      </c>
      <c r="C282" s="3" t="s">
        <v>14</v>
      </c>
      <c r="D282">
        <v>1</v>
      </c>
    </row>
    <row r="283" spans="1:4" x14ac:dyDescent="0.2">
      <c r="A283" s="3" t="s">
        <v>20</v>
      </c>
      <c r="B283">
        <v>2443</v>
      </c>
      <c r="C283" s="3" t="s">
        <v>14</v>
      </c>
      <c r="D283">
        <v>1274</v>
      </c>
    </row>
    <row r="284" spans="1:4" x14ac:dyDescent="0.2">
      <c r="A284" s="3" t="s">
        <v>20</v>
      </c>
      <c r="B284">
        <v>64</v>
      </c>
      <c r="C284" s="3" t="s">
        <v>14</v>
      </c>
      <c r="D284">
        <v>210</v>
      </c>
    </row>
    <row r="285" spans="1:4" x14ac:dyDescent="0.2">
      <c r="A285" s="3" t="s">
        <v>20</v>
      </c>
      <c r="B285">
        <v>268</v>
      </c>
      <c r="C285" s="3" t="s">
        <v>14</v>
      </c>
      <c r="D285">
        <v>248</v>
      </c>
    </row>
    <row r="286" spans="1:4" x14ac:dyDescent="0.2">
      <c r="A286" s="3" t="s">
        <v>20</v>
      </c>
      <c r="B286">
        <v>195</v>
      </c>
      <c r="C286" s="3" t="s">
        <v>14</v>
      </c>
      <c r="D286">
        <v>513</v>
      </c>
    </row>
    <row r="287" spans="1:4" x14ac:dyDescent="0.2">
      <c r="A287" s="3" t="s">
        <v>20</v>
      </c>
      <c r="B287">
        <v>186</v>
      </c>
      <c r="C287" s="3" t="s">
        <v>14</v>
      </c>
      <c r="D287">
        <v>3410</v>
      </c>
    </row>
    <row r="288" spans="1:4" x14ac:dyDescent="0.2">
      <c r="A288" s="3" t="s">
        <v>20</v>
      </c>
      <c r="B288">
        <v>460</v>
      </c>
      <c r="C288" s="3" t="s">
        <v>14</v>
      </c>
      <c r="D288">
        <v>10</v>
      </c>
    </row>
    <row r="289" spans="1:4" x14ac:dyDescent="0.2">
      <c r="A289" s="3" t="s">
        <v>20</v>
      </c>
      <c r="B289">
        <v>2528</v>
      </c>
      <c r="C289" s="3" t="s">
        <v>14</v>
      </c>
      <c r="D289">
        <v>2201</v>
      </c>
    </row>
    <row r="290" spans="1:4" x14ac:dyDescent="0.2">
      <c r="A290" s="3" t="s">
        <v>20</v>
      </c>
      <c r="B290">
        <v>3657</v>
      </c>
      <c r="C290" s="3" t="s">
        <v>14</v>
      </c>
      <c r="D290">
        <v>676</v>
      </c>
    </row>
    <row r="291" spans="1:4" x14ac:dyDescent="0.2">
      <c r="A291" s="3" t="s">
        <v>20</v>
      </c>
      <c r="B291">
        <v>131</v>
      </c>
      <c r="C291" s="3" t="s">
        <v>14</v>
      </c>
      <c r="D291">
        <v>831</v>
      </c>
    </row>
    <row r="292" spans="1:4" x14ac:dyDescent="0.2">
      <c r="A292" s="3" t="s">
        <v>20</v>
      </c>
      <c r="B292">
        <v>239</v>
      </c>
      <c r="C292" s="3" t="s">
        <v>14</v>
      </c>
      <c r="D292">
        <v>859</v>
      </c>
    </row>
    <row r="293" spans="1:4" x14ac:dyDescent="0.2">
      <c r="A293" s="3" t="s">
        <v>20</v>
      </c>
      <c r="B293">
        <v>78</v>
      </c>
      <c r="C293" s="3" t="s">
        <v>14</v>
      </c>
      <c r="D293">
        <v>45</v>
      </c>
    </row>
    <row r="294" spans="1:4" x14ac:dyDescent="0.2">
      <c r="A294" s="3" t="s">
        <v>20</v>
      </c>
      <c r="B294">
        <v>1773</v>
      </c>
      <c r="C294" s="3" t="s">
        <v>14</v>
      </c>
      <c r="D294">
        <v>6</v>
      </c>
    </row>
    <row r="295" spans="1:4" x14ac:dyDescent="0.2">
      <c r="A295" s="3" t="s">
        <v>20</v>
      </c>
      <c r="B295">
        <v>32</v>
      </c>
      <c r="C295" s="3" t="s">
        <v>14</v>
      </c>
      <c r="D295">
        <v>7</v>
      </c>
    </row>
    <row r="296" spans="1:4" x14ac:dyDescent="0.2">
      <c r="A296" s="3" t="s">
        <v>20</v>
      </c>
      <c r="B296">
        <v>369</v>
      </c>
      <c r="C296" s="3" t="s">
        <v>14</v>
      </c>
      <c r="D296">
        <v>31</v>
      </c>
    </row>
    <row r="297" spans="1:4" x14ac:dyDescent="0.2">
      <c r="A297" s="3" t="s">
        <v>20</v>
      </c>
      <c r="B297">
        <v>89</v>
      </c>
      <c r="C297" s="3" t="s">
        <v>14</v>
      </c>
      <c r="D297">
        <v>78</v>
      </c>
    </row>
    <row r="298" spans="1:4" x14ac:dyDescent="0.2">
      <c r="A298" s="3" t="s">
        <v>20</v>
      </c>
      <c r="B298">
        <v>147</v>
      </c>
      <c r="C298" s="3" t="s">
        <v>14</v>
      </c>
      <c r="D298">
        <v>1225</v>
      </c>
    </row>
    <row r="299" spans="1:4" x14ac:dyDescent="0.2">
      <c r="A299" s="3" t="s">
        <v>20</v>
      </c>
      <c r="B299">
        <v>126</v>
      </c>
      <c r="C299" s="3" t="s">
        <v>14</v>
      </c>
      <c r="D299">
        <v>1</v>
      </c>
    </row>
    <row r="300" spans="1:4" x14ac:dyDescent="0.2">
      <c r="A300" s="3" t="s">
        <v>20</v>
      </c>
      <c r="B300">
        <v>2218</v>
      </c>
      <c r="C300" s="3" t="s">
        <v>14</v>
      </c>
      <c r="D300">
        <v>67</v>
      </c>
    </row>
    <row r="301" spans="1:4" x14ac:dyDescent="0.2">
      <c r="A301" s="3" t="s">
        <v>20</v>
      </c>
      <c r="B301">
        <v>202</v>
      </c>
      <c r="C301" s="3" t="s">
        <v>14</v>
      </c>
      <c r="D301">
        <v>19</v>
      </c>
    </row>
    <row r="302" spans="1:4" x14ac:dyDescent="0.2">
      <c r="A302" s="3" t="s">
        <v>20</v>
      </c>
      <c r="B302">
        <v>140</v>
      </c>
      <c r="C302" s="3" t="s">
        <v>14</v>
      </c>
      <c r="D302">
        <v>2108</v>
      </c>
    </row>
    <row r="303" spans="1:4" x14ac:dyDescent="0.2">
      <c r="A303" s="3" t="s">
        <v>20</v>
      </c>
      <c r="B303">
        <v>1052</v>
      </c>
      <c r="C303" s="3" t="s">
        <v>14</v>
      </c>
      <c r="D303">
        <v>679</v>
      </c>
    </row>
    <row r="304" spans="1:4" x14ac:dyDescent="0.2">
      <c r="A304" s="3" t="s">
        <v>20</v>
      </c>
      <c r="B304">
        <v>247</v>
      </c>
      <c r="C304" s="3" t="s">
        <v>14</v>
      </c>
      <c r="D304">
        <v>36</v>
      </c>
    </row>
    <row r="305" spans="1:4" x14ac:dyDescent="0.2">
      <c r="A305" s="3" t="s">
        <v>20</v>
      </c>
      <c r="B305">
        <v>84</v>
      </c>
      <c r="C305" s="3" t="s">
        <v>14</v>
      </c>
      <c r="D305">
        <v>47</v>
      </c>
    </row>
    <row r="306" spans="1:4" x14ac:dyDescent="0.2">
      <c r="A306" s="3" t="s">
        <v>20</v>
      </c>
      <c r="B306">
        <v>88</v>
      </c>
      <c r="C306" s="3" t="s">
        <v>14</v>
      </c>
      <c r="D306">
        <v>70</v>
      </c>
    </row>
    <row r="307" spans="1:4" x14ac:dyDescent="0.2">
      <c r="A307" s="3" t="s">
        <v>20</v>
      </c>
      <c r="B307">
        <v>156</v>
      </c>
      <c r="C307" s="3" t="s">
        <v>14</v>
      </c>
      <c r="D307">
        <v>154</v>
      </c>
    </row>
    <row r="308" spans="1:4" x14ac:dyDescent="0.2">
      <c r="A308" s="3" t="s">
        <v>20</v>
      </c>
      <c r="B308">
        <v>2985</v>
      </c>
      <c r="C308" s="3" t="s">
        <v>14</v>
      </c>
      <c r="D308">
        <v>22</v>
      </c>
    </row>
    <row r="309" spans="1:4" x14ac:dyDescent="0.2">
      <c r="A309" s="3" t="s">
        <v>20</v>
      </c>
      <c r="B309">
        <v>762</v>
      </c>
      <c r="C309" s="3" t="s">
        <v>14</v>
      </c>
      <c r="D309">
        <v>1758</v>
      </c>
    </row>
    <row r="310" spans="1:4" x14ac:dyDescent="0.2">
      <c r="A310" s="3" t="s">
        <v>20</v>
      </c>
      <c r="B310">
        <v>554</v>
      </c>
      <c r="C310" s="3" t="s">
        <v>14</v>
      </c>
      <c r="D310">
        <v>94</v>
      </c>
    </row>
    <row r="311" spans="1:4" x14ac:dyDescent="0.2">
      <c r="A311" s="3" t="s">
        <v>20</v>
      </c>
      <c r="B311">
        <v>135</v>
      </c>
      <c r="C311" s="3" t="s">
        <v>14</v>
      </c>
      <c r="D311">
        <v>33</v>
      </c>
    </row>
    <row r="312" spans="1:4" x14ac:dyDescent="0.2">
      <c r="A312" s="3" t="s">
        <v>20</v>
      </c>
      <c r="B312">
        <v>122</v>
      </c>
      <c r="C312" s="3" t="s">
        <v>14</v>
      </c>
      <c r="D312">
        <v>1</v>
      </c>
    </row>
    <row r="313" spans="1:4" x14ac:dyDescent="0.2">
      <c r="A313" s="3" t="s">
        <v>20</v>
      </c>
      <c r="B313">
        <v>221</v>
      </c>
      <c r="C313" s="3" t="s">
        <v>14</v>
      </c>
      <c r="D313">
        <v>31</v>
      </c>
    </row>
    <row r="314" spans="1:4" x14ac:dyDescent="0.2">
      <c r="A314" s="3" t="s">
        <v>20</v>
      </c>
      <c r="B314">
        <v>126</v>
      </c>
      <c r="C314" s="3" t="s">
        <v>14</v>
      </c>
      <c r="D314">
        <v>35</v>
      </c>
    </row>
    <row r="315" spans="1:4" x14ac:dyDescent="0.2">
      <c r="A315" s="3" t="s">
        <v>20</v>
      </c>
      <c r="B315">
        <v>1022</v>
      </c>
      <c r="C315" s="3" t="s">
        <v>14</v>
      </c>
      <c r="D315">
        <v>63</v>
      </c>
    </row>
    <row r="316" spans="1:4" x14ac:dyDescent="0.2">
      <c r="A316" s="3" t="s">
        <v>20</v>
      </c>
      <c r="B316">
        <v>3177</v>
      </c>
      <c r="C316" s="3" t="s">
        <v>14</v>
      </c>
      <c r="D316">
        <v>526</v>
      </c>
    </row>
    <row r="317" spans="1:4" x14ac:dyDescent="0.2">
      <c r="A317" s="3" t="s">
        <v>20</v>
      </c>
      <c r="B317">
        <v>198</v>
      </c>
      <c r="C317" s="3" t="s">
        <v>14</v>
      </c>
      <c r="D317">
        <v>121</v>
      </c>
    </row>
    <row r="318" spans="1:4" x14ac:dyDescent="0.2">
      <c r="A318" s="3" t="s">
        <v>20</v>
      </c>
      <c r="B318">
        <v>85</v>
      </c>
      <c r="C318" s="3" t="s">
        <v>14</v>
      </c>
      <c r="D318">
        <v>67</v>
      </c>
    </row>
    <row r="319" spans="1:4" x14ac:dyDescent="0.2">
      <c r="A319" s="3" t="s">
        <v>20</v>
      </c>
      <c r="B319">
        <v>3596</v>
      </c>
      <c r="C319" s="3" t="s">
        <v>14</v>
      </c>
      <c r="D319">
        <v>57</v>
      </c>
    </row>
    <row r="320" spans="1:4" x14ac:dyDescent="0.2">
      <c r="A320" s="3" t="s">
        <v>20</v>
      </c>
      <c r="B320">
        <v>244</v>
      </c>
      <c r="C320" s="3" t="s">
        <v>14</v>
      </c>
      <c r="D320">
        <v>1229</v>
      </c>
    </row>
    <row r="321" spans="1:4" x14ac:dyDescent="0.2">
      <c r="A321" s="3" t="s">
        <v>20</v>
      </c>
      <c r="B321">
        <v>5180</v>
      </c>
      <c r="C321" s="3" t="s">
        <v>14</v>
      </c>
      <c r="D321">
        <v>12</v>
      </c>
    </row>
    <row r="322" spans="1:4" x14ac:dyDescent="0.2">
      <c r="A322" s="3" t="s">
        <v>20</v>
      </c>
      <c r="B322">
        <v>589</v>
      </c>
      <c r="C322" s="3" t="s">
        <v>14</v>
      </c>
      <c r="D322">
        <v>452</v>
      </c>
    </row>
    <row r="323" spans="1:4" x14ac:dyDescent="0.2">
      <c r="A323" s="3" t="s">
        <v>20</v>
      </c>
      <c r="B323">
        <v>2725</v>
      </c>
      <c r="C323" s="3" t="s">
        <v>14</v>
      </c>
      <c r="D323">
        <v>1886</v>
      </c>
    </row>
    <row r="324" spans="1:4" x14ac:dyDescent="0.2">
      <c r="A324" s="3" t="s">
        <v>20</v>
      </c>
      <c r="B324">
        <v>300</v>
      </c>
      <c r="C324" s="3" t="s">
        <v>14</v>
      </c>
      <c r="D324">
        <v>1825</v>
      </c>
    </row>
    <row r="325" spans="1:4" x14ac:dyDescent="0.2">
      <c r="A325" s="3" t="s">
        <v>20</v>
      </c>
      <c r="B325">
        <v>144</v>
      </c>
      <c r="C325" s="3" t="s">
        <v>14</v>
      </c>
      <c r="D325">
        <v>31</v>
      </c>
    </row>
    <row r="326" spans="1:4" x14ac:dyDescent="0.2">
      <c r="A326" s="3" t="s">
        <v>20</v>
      </c>
      <c r="B326">
        <v>87</v>
      </c>
      <c r="C326" s="3" t="s">
        <v>14</v>
      </c>
      <c r="D326">
        <v>107</v>
      </c>
    </row>
    <row r="327" spans="1:4" x14ac:dyDescent="0.2">
      <c r="A327" s="3" t="s">
        <v>20</v>
      </c>
      <c r="B327">
        <v>3116</v>
      </c>
      <c r="C327" s="3" t="s">
        <v>14</v>
      </c>
      <c r="D327">
        <v>27</v>
      </c>
    </row>
    <row r="328" spans="1:4" x14ac:dyDescent="0.2">
      <c r="A328" s="3" t="s">
        <v>20</v>
      </c>
      <c r="B328">
        <v>909</v>
      </c>
      <c r="C328" s="3" t="s">
        <v>14</v>
      </c>
      <c r="D328">
        <v>1221</v>
      </c>
    </row>
    <row r="329" spans="1:4" x14ac:dyDescent="0.2">
      <c r="A329" s="3" t="s">
        <v>20</v>
      </c>
      <c r="B329">
        <v>1613</v>
      </c>
      <c r="C329" s="3" t="s">
        <v>14</v>
      </c>
      <c r="D329">
        <v>1</v>
      </c>
    </row>
    <row r="330" spans="1:4" x14ac:dyDescent="0.2">
      <c r="A330" s="3" t="s">
        <v>20</v>
      </c>
      <c r="B330">
        <v>136</v>
      </c>
      <c r="C330" s="3" t="s">
        <v>14</v>
      </c>
      <c r="D330">
        <v>16</v>
      </c>
    </row>
    <row r="331" spans="1:4" x14ac:dyDescent="0.2">
      <c r="A331" s="3" t="s">
        <v>20</v>
      </c>
      <c r="B331">
        <v>130</v>
      </c>
      <c r="C331" s="3" t="s">
        <v>14</v>
      </c>
      <c r="D331">
        <v>41</v>
      </c>
    </row>
    <row r="332" spans="1:4" x14ac:dyDescent="0.2">
      <c r="A332" s="3" t="s">
        <v>20</v>
      </c>
      <c r="B332">
        <v>102</v>
      </c>
      <c r="C332" s="3" t="s">
        <v>14</v>
      </c>
      <c r="D332">
        <v>523</v>
      </c>
    </row>
    <row r="333" spans="1:4" x14ac:dyDescent="0.2">
      <c r="A333" s="3" t="s">
        <v>20</v>
      </c>
      <c r="B333">
        <v>4006</v>
      </c>
      <c r="C333" s="3" t="s">
        <v>14</v>
      </c>
      <c r="D333">
        <v>141</v>
      </c>
    </row>
    <row r="334" spans="1:4" x14ac:dyDescent="0.2">
      <c r="A334" s="3" t="s">
        <v>20</v>
      </c>
      <c r="B334">
        <v>1629</v>
      </c>
      <c r="C334" s="3" t="s">
        <v>14</v>
      </c>
      <c r="D334">
        <v>52</v>
      </c>
    </row>
    <row r="335" spans="1:4" x14ac:dyDescent="0.2">
      <c r="A335" s="3" t="s">
        <v>20</v>
      </c>
      <c r="B335">
        <v>2188</v>
      </c>
      <c r="C335" s="3" t="s">
        <v>14</v>
      </c>
      <c r="D335">
        <v>225</v>
      </c>
    </row>
    <row r="336" spans="1:4" x14ac:dyDescent="0.2">
      <c r="A336" s="3" t="s">
        <v>20</v>
      </c>
      <c r="B336">
        <v>2409</v>
      </c>
      <c r="C336" s="3" t="s">
        <v>14</v>
      </c>
      <c r="D336">
        <v>38</v>
      </c>
    </row>
    <row r="337" spans="1:4" x14ac:dyDescent="0.2">
      <c r="A337" s="3" t="s">
        <v>20</v>
      </c>
      <c r="B337">
        <v>194</v>
      </c>
      <c r="C337" s="3" t="s">
        <v>14</v>
      </c>
      <c r="D337">
        <v>15</v>
      </c>
    </row>
    <row r="338" spans="1:4" x14ac:dyDescent="0.2">
      <c r="A338" s="3" t="s">
        <v>20</v>
      </c>
      <c r="B338">
        <v>1140</v>
      </c>
      <c r="C338" s="3" t="s">
        <v>14</v>
      </c>
      <c r="D338">
        <v>37</v>
      </c>
    </row>
    <row r="339" spans="1:4" x14ac:dyDescent="0.2">
      <c r="A339" s="3" t="s">
        <v>20</v>
      </c>
      <c r="B339">
        <v>102</v>
      </c>
      <c r="C339" s="3" t="s">
        <v>14</v>
      </c>
      <c r="D339">
        <v>112</v>
      </c>
    </row>
    <row r="340" spans="1:4" x14ac:dyDescent="0.2">
      <c r="A340" s="3" t="s">
        <v>20</v>
      </c>
      <c r="B340">
        <v>2857</v>
      </c>
      <c r="C340" s="3" t="s">
        <v>14</v>
      </c>
      <c r="D340">
        <v>21</v>
      </c>
    </row>
    <row r="341" spans="1:4" x14ac:dyDescent="0.2">
      <c r="A341" s="3" t="s">
        <v>20</v>
      </c>
      <c r="B341">
        <v>107</v>
      </c>
      <c r="C341" s="3" t="s">
        <v>14</v>
      </c>
      <c r="D341">
        <v>67</v>
      </c>
    </row>
    <row r="342" spans="1:4" x14ac:dyDescent="0.2">
      <c r="A342" s="3" t="s">
        <v>20</v>
      </c>
      <c r="B342">
        <v>160</v>
      </c>
      <c r="C342" s="3" t="s">
        <v>14</v>
      </c>
      <c r="D342">
        <v>78</v>
      </c>
    </row>
    <row r="343" spans="1:4" x14ac:dyDescent="0.2">
      <c r="A343" s="3" t="s">
        <v>20</v>
      </c>
      <c r="B343">
        <v>2230</v>
      </c>
      <c r="C343" s="3" t="s">
        <v>14</v>
      </c>
      <c r="D343">
        <v>67</v>
      </c>
    </row>
    <row r="344" spans="1:4" x14ac:dyDescent="0.2">
      <c r="A344" s="3" t="s">
        <v>20</v>
      </c>
      <c r="B344">
        <v>316</v>
      </c>
      <c r="C344" s="3" t="s">
        <v>14</v>
      </c>
      <c r="D344">
        <v>263</v>
      </c>
    </row>
    <row r="345" spans="1:4" x14ac:dyDescent="0.2">
      <c r="A345" s="3" t="s">
        <v>20</v>
      </c>
      <c r="B345">
        <v>117</v>
      </c>
      <c r="C345" s="3" t="s">
        <v>14</v>
      </c>
      <c r="D345">
        <v>1691</v>
      </c>
    </row>
    <row r="346" spans="1:4" x14ac:dyDescent="0.2">
      <c r="A346" s="3" t="s">
        <v>20</v>
      </c>
      <c r="B346">
        <v>6406</v>
      </c>
      <c r="C346" s="3" t="s">
        <v>14</v>
      </c>
      <c r="D346">
        <v>181</v>
      </c>
    </row>
    <row r="347" spans="1:4" x14ac:dyDescent="0.2">
      <c r="A347" s="3" t="s">
        <v>20</v>
      </c>
      <c r="B347">
        <v>192</v>
      </c>
      <c r="C347" s="3" t="s">
        <v>14</v>
      </c>
      <c r="D347">
        <v>13</v>
      </c>
    </row>
    <row r="348" spans="1:4" x14ac:dyDescent="0.2">
      <c r="A348" s="3" t="s">
        <v>20</v>
      </c>
      <c r="B348">
        <v>26</v>
      </c>
      <c r="C348" s="3" t="s">
        <v>14</v>
      </c>
      <c r="D348">
        <v>1</v>
      </c>
    </row>
    <row r="349" spans="1:4" x14ac:dyDescent="0.2">
      <c r="A349" s="3" t="s">
        <v>20</v>
      </c>
      <c r="B349">
        <v>723</v>
      </c>
      <c r="C349" s="3" t="s">
        <v>14</v>
      </c>
      <c r="D349">
        <v>21</v>
      </c>
    </row>
    <row r="350" spans="1:4" x14ac:dyDescent="0.2">
      <c r="A350" s="3" t="s">
        <v>20</v>
      </c>
      <c r="B350">
        <v>170</v>
      </c>
      <c r="C350" s="3" t="s">
        <v>14</v>
      </c>
      <c r="D350">
        <v>830</v>
      </c>
    </row>
    <row r="351" spans="1:4" x14ac:dyDescent="0.2">
      <c r="A351" s="3" t="s">
        <v>20</v>
      </c>
      <c r="B351">
        <v>238</v>
      </c>
      <c r="C351" s="3" t="s">
        <v>14</v>
      </c>
      <c r="D351">
        <v>130</v>
      </c>
    </row>
    <row r="352" spans="1:4" x14ac:dyDescent="0.2">
      <c r="A352" s="3" t="s">
        <v>20</v>
      </c>
      <c r="B352">
        <v>55</v>
      </c>
      <c r="C352" s="3" t="s">
        <v>14</v>
      </c>
      <c r="D352">
        <v>55</v>
      </c>
    </row>
    <row r="353" spans="1:4" x14ac:dyDescent="0.2">
      <c r="A353" s="3" t="s">
        <v>20</v>
      </c>
      <c r="B353">
        <v>128</v>
      </c>
      <c r="C353" s="3" t="s">
        <v>14</v>
      </c>
      <c r="D353">
        <v>114</v>
      </c>
    </row>
    <row r="354" spans="1:4" x14ac:dyDescent="0.2">
      <c r="A354" s="3" t="s">
        <v>20</v>
      </c>
      <c r="B354">
        <v>2144</v>
      </c>
      <c r="C354" s="3" t="s">
        <v>14</v>
      </c>
      <c r="D354">
        <v>594</v>
      </c>
    </row>
    <row r="355" spans="1:4" x14ac:dyDescent="0.2">
      <c r="A355" s="3" t="s">
        <v>20</v>
      </c>
      <c r="B355">
        <v>2693</v>
      </c>
      <c r="C355" s="3" t="s">
        <v>14</v>
      </c>
      <c r="D355">
        <v>24</v>
      </c>
    </row>
    <row r="356" spans="1:4" x14ac:dyDescent="0.2">
      <c r="A356" s="3" t="s">
        <v>20</v>
      </c>
      <c r="B356">
        <v>432</v>
      </c>
      <c r="C356" s="3" t="s">
        <v>14</v>
      </c>
      <c r="D356">
        <v>252</v>
      </c>
    </row>
    <row r="357" spans="1:4" x14ac:dyDescent="0.2">
      <c r="A357" s="3" t="s">
        <v>20</v>
      </c>
      <c r="B357">
        <v>189</v>
      </c>
      <c r="C357" s="3" t="s">
        <v>14</v>
      </c>
      <c r="D357">
        <v>67</v>
      </c>
    </row>
    <row r="358" spans="1:4" x14ac:dyDescent="0.2">
      <c r="A358" s="3" t="s">
        <v>20</v>
      </c>
      <c r="B358">
        <v>154</v>
      </c>
      <c r="C358" s="3" t="s">
        <v>14</v>
      </c>
      <c r="D358">
        <v>742</v>
      </c>
    </row>
    <row r="359" spans="1:4" x14ac:dyDescent="0.2">
      <c r="A359" s="3" t="s">
        <v>20</v>
      </c>
      <c r="B359">
        <v>96</v>
      </c>
      <c r="C359" s="3" t="s">
        <v>14</v>
      </c>
      <c r="D359">
        <v>75</v>
      </c>
    </row>
    <row r="360" spans="1:4" x14ac:dyDescent="0.2">
      <c r="A360" s="3" t="s">
        <v>20</v>
      </c>
      <c r="B360">
        <v>3063</v>
      </c>
      <c r="C360" s="3" t="s">
        <v>14</v>
      </c>
      <c r="D360">
        <v>4405</v>
      </c>
    </row>
    <row r="361" spans="1:4" x14ac:dyDescent="0.2">
      <c r="A361" s="3" t="s">
        <v>20</v>
      </c>
      <c r="B361">
        <v>2266</v>
      </c>
      <c r="C361" s="3" t="s">
        <v>14</v>
      </c>
      <c r="D361">
        <v>92</v>
      </c>
    </row>
    <row r="362" spans="1:4" x14ac:dyDescent="0.2">
      <c r="A362" s="3" t="s">
        <v>20</v>
      </c>
      <c r="B362">
        <v>194</v>
      </c>
      <c r="C362" s="3" t="s">
        <v>14</v>
      </c>
      <c r="D362">
        <v>64</v>
      </c>
    </row>
    <row r="363" spans="1:4" x14ac:dyDescent="0.2">
      <c r="A363" s="3" t="s">
        <v>20</v>
      </c>
      <c r="B363">
        <v>129</v>
      </c>
      <c r="C363" s="3" t="s">
        <v>14</v>
      </c>
      <c r="D363">
        <v>64</v>
      </c>
    </row>
    <row r="364" spans="1:4" x14ac:dyDescent="0.2">
      <c r="A364" s="3" t="s">
        <v>20</v>
      </c>
      <c r="B364">
        <v>375</v>
      </c>
      <c r="C364" s="3" t="s">
        <v>14</v>
      </c>
      <c r="D364">
        <v>842</v>
      </c>
    </row>
    <row r="365" spans="1:4" x14ac:dyDescent="0.2">
      <c r="A365" s="3" t="s">
        <v>20</v>
      </c>
      <c r="B365">
        <v>409</v>
      </c>
      <c r="C365" s="3" t="s">
        <v>14</v>
      </c>
      <c r="D365">
        <v>112</v>
      </c>
    </row>
    <row r="366" spans="1:4" x14ac:dyDescent="0.2">
      <c r="A366" s="3" t="s">
        <v>20</v>
      </c>
      <c r="B366">
        <v>234</v>
      </c>
      <c r="C366" s="3" t="s">
        <v>14</v>
      </c>
      <c r="D366">
        <v>374</v>
      </c>
    </row>
    <row r="367" spans="1:4" x14ac:dyDescent="0.2">
      <c r="A367" s="3" t="s">
        <v>20</v>
      </c>
      <c r="B367">
        <v>3016</v>
      </c>
    </row>
    <row r="368" spans="1:4" x14ac:dyDescent="0.2">
      <c r="A368" s="3" t="s">
        <v>20</v>
      </c>
      <c r="B368">
        <v>264</v>
      </c>
    </row>
    <row r="369" spans="1:2" x14ac:dyDescent="0.2">
      <c r="A369" s="3" t="s">
        <v>20</v>
      </c>
      <c r="B369">
        <v>272</v>
      </c>
    </row>
    <row r="370" spans="1:2" x14ac:dyDescent="0.2">
      <c r="A370" s="3" t="s">
        <v>20</v>
      </c>
      <c r="B370">
        <v>419</v>
      </c>
    </row>
    <row r="371" spans="1:2" x14ac:dyDescent="0.2">
      <c r="A371" s="3" t="s">
        <v>20</v>
      </c>
      <c r="B371">
        <v>1621</v>
      </c>
    </row>
    <row r="372" spans="1:2" x14ac:dyDescent="0.2">
      <c r="A372" s="3" t="s">
        <v>20</v>
      </c>
      <c r="B372">
        <v>1101</v>
      </c>
    </row>
    <row r="373" spans="1:2" x14ac:dyDescent="0.2">
      <c r="A373" s="3" t="s">
        <v>20</v>
      </c>
      <c r="B373">
        <v>1073</v>
      </c>
    </row>
    <row r="374" spans="1:2" x14ac:dyDescent="0.2">
      <c r="A374" s="3" t="s">
        <v>20</v>
      </c>
      <c r="B374">
        <v>331</v>
      </c>
    </row>
    <row r="375" spans="1:2" x14ac:dyDescent="0.2">
      <c r="A375" s="3" t="s">
        <v>20</v>
      </c>
      <c r="B375">
        <v>1170</v>
      </c>
    </row>
    <row r="376" spans="1:2" x14ac:dyDescent="0.2">
      <c r="A376" s="3" t="s">
        <v>20</v>
      </c>
      <c r="B376">
        <v>363</v>
      </c>
    </row>
    <row r="377" spans="1:2" x14ac:dyDescent="0.2">
      <c r="A377" s="3" t="s">
        <v>20</v>
      </c>
      <c r="B377">
        <v>103</v>
      </c>
    </row>
    <row r="378" spans="1:2" x14ac:dyDescent="0.2">
      <c r="A378" s="3" t="s">
        <v>20</v>
      </c>
      <c r="B378">
        <v>147</v>
      </c>
    </row>
    <row r="379" spans="1:2" x14ac:dyDescent="0.2">
      <c r="A379" s="3" t="s">
        <v>20</v>
      </c>
      <c r="B379">
        <v>110</v>
      </c>
    </row>
    <row r="380" spans="1:2" x14ac:dyDescent="0.2">
      <c r="A380" s="3" t="s">
        <v>20</v>
      </c>
      <c r="B380">
        <v>134</v>
      </c>
    </row>
    <row r="381" spans="1:2" x14ac:dyDescent="0.2">
      <c r="A381" s="3" t="s">
        <v>20</v>
      </c>
      <c r="B381">
        <v>269</v>
      </c>
    </row>
    <row r="382" spans="1:2" x14ac:dyDescent="0.2">
      <c r="A382" s="3" t="s">
        <v>20</v>
      </c>
      <c r="B382">
        <v>175</v>
      </c>
    </row>
    <row r="383" spans="1:2" x14ac:dyDescent="0.2">
      <c r="A383" s="3" t="s">
        <v>20</v>
      </c>
      <c r="B383">
        <v>69</v>
      </c>
    </row>
    <row r="384" spans="1:2" x14ac:dyDescent="0.2">
      <c r="A384" s="3" t="s">
        <v>20</v>
      </c>
      <c r="B384">
        <v>190</v>
      </c>
    </row>
    <row r="385" spans="1:2" x14ac:dyDescent="0.2">
      <c r="A385" s="3" t="s">
        <v>20</v>
      </c>
      <c r="B385">
        <v>237</v>
      </c>
    </row>
    <row r="386" spans="1:2" x14ac:dyDescent="0.2">
      <c r="A386" s="3" t="s">
        <v>20</v>
      </c>
      <c r="B386">
        <v>196</v>
      </c>
    </row>
    <row r="387" spans="1:2" x14ac:dyDescent="0.2">
      <c r="A387" s="3" t="s">
        <v>20</v>
      </c>
      <c r="B387">
        <v>7295</v>
      </c>
    </row>
    <row r="388" spans="1:2" x14ac:dyDescent="0.2">
      <c r="A388" s="3" t="s">
        <v>20</v>
      </c>
      <c r="B388">
        <v>2893</v>
      </c>
    </row>
    <row r="389" spans="1:2" x14ac:dyDescent="0.2">
      <c r="A389" s="3" t="s">
        <v>20</v>
      </c>
      <c r="B389">
        <v>820</v>
      </c>
    </row>
    <row r="390" spans="1:2" x14ac:dyDescent="0.2">
      <c r="A390" s="3" t="s">
        <v>20</v>
      </c>
      <c r="B390">
        <v>2038</v>
      </c>
    </row>
    <row r="391" spans="1:2" x14ac:dyDescent="0.2">
      <c r="A391" s="3" t="s">
        <v>20</v>
      </c>
      <c r="B391">
        <v>116</v>
      </c>
    </row>
    <row r="392" spans="1:2" x14ac:dyDescent="0.2">
      <c r="A392" s="3" t="s">
        <v>20</v>
      </c>
      <c r="B392">
        <v>1345</v>
      </c>
    </row>
    <row r="393" spans="1:2" x14ac:dyDescent="0.2">
      <c r="A393" s="3" t="s">
        <v>20</v>
      </c>
      <c r="B393">
        <v>168</v>
      </c>
    </row>
    <row r="394" spans="1:2" x14ac:dyDescent="0.2">
      <c r="A394" s="3" t="s">
        <v>20</v>
      </c>
      <c r="B394">
        <v>137</v>
      </c>
    </row>
    <row r="395" spans="1:2" x14ac:dyDescent="0.2">
      <c r="A395" s="3" t="s">
        <v>20</v>
      </c>
      <c r="B395">
        <v>186</v>
      </c>
    </row>
    <row r="396" spans="1:2" x14ac:dyDescent="0.2">
      <c r="A396" s="3" t="s">
        <v>20</v>
      </c>
      <c r="B396">
        <v>125</v>
      </c>
    </row>
    <row r="397" spans="1:2" x14ac:dyDescent="0.2">
      <c r="A397" s="3" t="s">
        <v>20</v>
      </c>
      <c r="B397">
        <v>202</v>
      </c>
    </row>
    <row r="398" spans="1:2" x14ac:dyDescent="0.2">
      <c r="A398" s="3" t="s">
        <v>20</v>
      </c>
      <c r="B398">
        <v>103</v>
      </c>
    </row>
    <row r="399" spans="1:2" x14ac:dyDescent="0.2">
      <c r="A399" s="3" t="s">
        <v>20</v>
      </c>
      <c r="B399">
        <v>1785</v>
      </c>
    </row>
    <row r="400" spans="1:2" x14ac:dyDescent="0.2">
      <c r="A400" s="3" t="s">
        <v>20</v>
      </c>
      <c r="B400">
        <v>157</v>
      </c>
    </row>
    <row r="401" spans="1:2" x14ac:dyDescent="0.2">
      <c r="A401" s="3" t="s">
        <v>20</v>
      </c>
      <c r="B401">
        <v>555</v>
      </c>
    </row>
    <row r="402" spans="1:2" x14ac:dyDescent="0.2">
      <c r="A402" s="3" t="s">
        <v>20</v>
      </c>
      <c r="B402">
        <v>297</v>
      </c>
    </row>
    <row r="403" spans="1:2" x14ac:dyDescent="0.2">
      <c r="A403" s="3" t="s">
        <v>20</v>
      </c>
      <c r="B403">
        <v>123</v>
      </c>
    </row>
    <row r="404" spans="1:2" x14ac:dyDescent="0.2">
      <c r="A404" s="3" t="s">
        <v>20</v>
      </c>
      <c r="B404">
        <v>3036</v>
      </c>
    </row>
    <row r="405" spans="1:2" x14ac:dyDescent="0.2">
      <c r="A405" s="3" t="s">
        <v>20</v>
      </c>
      <c r="B405">
        <v>144</v>
      </c>
    </row>
    <row r="406" spans="1:2" x14ac:dyDescent="0.2">
      <c r="A406" s="3" t="s">
        <v>20</v>
      </c>
      <c r="B406">
        <v>121</v>
      </c>
    </row>
    <row r="407" spans="1:2" x14ac:dyDescent="0.2">
      <c r="A407" s="3" t="s">
        <v>20</v>
      </c>
      <c r="B407">
        <v>181</v>
      </c>
    </row>
    <row r="408" spans="1:2" x14ac:dyDescent="0.2">
      <c r="A408" s="3" t="s">
        <v>20</v>
      </c>
      <c r="B408">
        <v>122</v>
      </c>
    </row>
    <row r="409" spans="1:2" x14ac:dyDescent="0.2">
      <c r="A409" s="3" t="s">
        <v>20</v>
      </c>
      <c r="B409">
        <v>1071</v>
      </c>
    </row>
    <row r="410" spans="1:2" x14ac:dyDescent="0.2">
      <c r="A410" s="3" t="s">
        <v>20</v>
      </c>
      <c r="B410">
        <v>980</v>
      </c>
    </row>
    <row r="411" spans="1:2" x14ac:dyDescent="0.2">
      <c r="A411" s="3" t="s">
        <v>20</v>
      </c>
      <c r="B411">
        <v>536</v>
      </c>
    </row>
    <row r="412" spans="1:2" x14ac:dyDescent="0.2">
      <c r="A412" s="3" t="s">
        <v>20</v>
      </c>
      <c r="B412">
        <v>1991</v>
      </c>
    </row>
    <row r="413" spans="1:2" x14ac:dyDescent="0.2">
      <c r="A413" s="3" t="s">
        <v>20</v>
      </c>
      <c r="B413">
        <v>180</v>
      </c>
    </row>
    <row r="414" spans="1:2" x14ac:dyDescent="0.2">
      <c r="A414" s="3" t="s">
        <v>20</v>
      </c>
      <c r="B414">
        <v>130</v>
      </c>
    </row>
    <row r="415" spans="1:2" x14ac:dyDescent="0.2">
      <c r="A415" s="3" t="s">
        <v>20</v>
      </c>
      <c r="B415">
        <v>122</v>
      </c>
    </row>
    <row r="416" spans="1:2" x14ac:dyDescent="0.2">
      <c r="A416" s="3" t="s">
        <v>20</v>
      </c>
      <c r="B416">
        <v>140</v>
      </c>
    </row>
    <row r="417" spans="1:2" x14ac:dyDescent="0.2">
      <c r="A417" s="3" t="s">
        <v>20</v>
      </c>
      <c r="B417">
        <v>3388</v>
      </c>
    </row>
    <row r="418" spans="1:2" x14ac:dyDescent="0.2">
      <c r="A418" s="3" t="s">
        <v>20</v>
      </c>
      <c r="B418">
        <v>280</v>
      </c>
    </row>
    <row r="419" spans="1:2" x14ac:dyDescent="0.2">
      <c r="A419" s="3" t="s">
        <v>20</v>
      </c>
      <c r="B419">
        <v>366</v>
      </c>
    </row>
    <row r="420" spans="1:2" x14ac:dyDescent="0.2">
      <c r="A420" s="3" t="s">
        <v>20</v>
      </c>
      <c r="B420">
        <v>270</v>
      </c>
    </row>
    <row r="421" spans="1:2" x14ac:dyDescent="0.2">
      <c r="A421" s="3" t="s">
        <v>20</v>
      </c>
      <c r="B421">
        <v>137</v>
      </c>
    </row>
    <row r="422" spans="1:2" x14ac:dyDescent="0.2">
      <c r="A422" s="3" t="s">
        <v>20</v>
      </c>
      <c r="B422">
        <v>3205</v>
      </c>
    </row>
    <row r="423" spans="1:2" x14ac:dyDescent="0.2">
      <c r="A423" s="3" t="s">
        <v>20</v>
      </c>
      <c r="B423">
        <v>288</v>
      </c>
    </row>
    <row r="424" spans="1:2" x14ac:dyDescent="0.2">
      <c r="A424" s="3" t="s">
        <v>20</v>
      </c>
      <c r="B424">
        <v>148</v>
      </c>
    </row>
    <row r="425" spans="1:2" x14ac:dyDescent="0.2">
      <c r="A425" s="3" t="s">
        <v>20</v>
      </c>
      <c r="B425">
        <v>114</v>
      </c>
    </row>
    <row r="426" spans="1:2" x14ac:dyDescent="0.2">
      <c r="A426" s="3" t="s">
        <v>20</v>
      </c>
      <c r="B426">
        <v>1518</v>
      </c>
    </row>
    <row r="427" spans="1:2" x14ac:dyDescent="0.2">
      <c r="A427" s="3" t="s">
        <v>20</v>
      </c>
      <c r="B427">
        <v>166</v>
      </c>
    </row>
    <row r="428" spans="1:2" x14ac:dyDescent="0.2">
      <c r="A428" s="3" t="s">
        <v>20</v>
      </c>
      <c r="B428">
        <v>100</v>
      </c>
    </row>
    <row r="429" spans="1:2" x14ac:dyDescent="0.2">
      <c r="A429" s="3" t="s">
        <v>20</v>
      </c>
      <c r="B429">
        <v>235</v>
      </c>
    </row>
    <row r="430" spans="1:2" x14ac:dyDescent="0.2">
      <c r="A430" s="3" t="s">
        <v>20</v>
      </c>
      <c r="B430">
        <v>148</v>
      </c>
    </row>
    <row r="431" spans="1:2" x14ac:dyDescent="0.2">
      <c r="A431" s="3" t="s">
        <v>20</v>
      </c>
      <c r="B431">
        <v>198</v>
      </c>
    </row>
    <row r="432" spans="1:2" x14ac:dyDescent="0.2">
      <c r="A432" s="3" t="s">
        <v>20</v>
      </c>
      <c r="B432">
        <v>150</v>
      </c>
    </row>
    <row r="433" spans="1:2" x14ac:dyDescent="0.2">
      <c r="A433" s="3" t="s">
        <v>20</v>
      </c>
      <c r="B433">
        <v>216</v>
      </c>
    </row>
    <row r="434" spans="1:2" x14ac:dyDescent="0.2">
      <c r="A434" s="3" t="s">
        <v>20</v>
      </c>
      <c r="B434">
        <v>5139</v>
      </c>
    </row>
    <row r="435" spans="1:2" x14ac:dyDescent="0.2">
      <c r="A435" s="3" t="s">
        <v>20</v>
      </c>
      <c r="B435">
        <v>2353</v>
      </c>
    </row>
    <row r="436" spans="1:2" x14ac:dyDescent="0.2">
      <c r="A436" s="3" t="s">
        <v>20</v>
      </c>
      <c r="B436">
        <v>78</v>
      </c>
    </row>
    <row r="437" spans="1:2" x14ac:dyDescent="0.2">
      <c r="A437" s="3" t="s">
        <v>20</v>
      </c>
      <c r="B437">
        <v>174</v>
      </c>
    </row>
    <row r="438" spans="1:2" x14ac:dyDescent="0.2">
      <c r="A438" s="3" t="s">
        <v>20</v>
      </c>
      <c r="B438">
        <v>164</v>
      </c>
    </row>
    <row r="439" spans="1:2" x14ac:dyDescent="0.2">
      <c r="A439" s="3" t="s">
        <v>20</v>
      </c>
      <c r="B439">
        <v>161</v>
      </c>
    </row>
    <row r="440" spans="1:2" x14ac:dyDescent="0.2">
      <c r="A440" s="3" t="s">
        <v>20</v>
      </c>
      <c r="B440">
        <v>138</v>
      </c>
    </row>
    <row r="441" spans="1:2" x14ac:dyDescent="0.2">
      <c r="A441" s="3" t="s">
        <v>20</v>
      </c>
      <c r="B441">
        <v>3308</v>
      </c>
    </row>
    <row r="442" spans="1:2" x14ac:dyDescent="0.2">
      <c r="A442" s="3" t="s">
        <v>20</v>
      </c>
      <c r="B442">
        <v>127</v>
      </c>
    </row>
    <row r="443" spans="1:2" x14ac:dyDescent="0.2">
      <c r="A443" s="3" t="s">
        <v>20</v>
      </c>
      <c r="B443">
        <v>207</v>
      </c>
    </row>
    <row r="444" spans="1:2" x14ac:dyDescent="0.2">
      <c r="A444" s="3" t="s">
        <v>20</v>
      </c>
      <c r="B444">
        <v>181</v>
      </c>
    </row>
    <row r="445" spans="1:2" x14ac:dyDescent="0.2">
      <c r="A445" s="3" t="s">
        <v>20</v>
      </c>
      <c r="B445">
        <v>110</v>
      </c>
    </row>
    <row r="446" spans="1:2" x14ac:dyDescent="0.2">
      <c r="A446" s="3" t="s">
        <v>20</v>
      </c>
      <c r="B446">
        <v>185</v>
      </c>
    </row>
    <row r="447" spans="1:2" x14ac:dyDescent="0.2">
      <c r="A447" s="3" t="s">
        <v>20</v>
      </c>
      <c r="B447">
        <v>121</v>
      </c>
    </row>
    <row r="448" spans="1:2" x14ac:dyDescent="0.2">
      <c r="A448" s="3" t="s">
        <v>20</v>
      </c>
      <c r="B448">
        <v>106</v>
      </c>
    </row>
    <row r="449" spans="1:2" x14ac:dyDescent="0.2">
      <c r="A449" s="3" t="s">
        <v>20</v>
      </c>
      <c r="B449">
        <v>142</v>
      </c>
    </row>
    <row r="450" spans="1:2" x14ac:dyDescent="0.2">
      <c r="A450" s="3" t="s">
        <v>20</v>
      </c>
      <c r="B450">
        <v>233</v>
      </c>
    </row>
    <row r="451" spans="1:2" x14ac:dyDescent="0.2">
      <c r="A451" s="3" t="s">
        <v>20</v>
      </c>
      <c r="B451">
        <v>218</v>
      </c>
    </row>
    <row r="452" spans="1:2" x14ac:dyDescent="0.2">
      <c r="A452" s="3" t="s">
        <v>20</v>
      </c>
      <c r="B452">
        <v>76</v>
      </c>
    </row>
    <row r="453" spans="1:2" x14ac:dyDescent="0.2">
      <c r="A453" s="3" t="s">
        <v>20</v>
      </c>
      <c r="B453">
        <v>43</v>
      </c>
    </row>
    <row r="454" spans="1:2" x14ac:dyDescent="0.2">
      <c r="A454" s="3" t="s">
        <v>20</v>
      </c>
      <c r="B454">
        <v>221</v>
      </c>
    </row>
    <row r="455" spans="1:2" x14ac:dyDescent="0.2">
      <c r="A455" s="3" t="s">
        <v>20</v>
      </c>
      <c r="B455">
        <v>2805</v>
      </c>
    </row>
    <row r="456" spans="1:2" x14ac:dyDescent="0.2">
      <c r="A456" s="3" t="s">
        <v>20</v>
      </c>
      <c r="B456">
        <v>68</v>
      </c>
    </row>
    <row r="457" spans="1:2" x14ac:dyDescent="0.2">
      <c r="A457" s="3" t="s">
        <v>20</v>
      </c>
      <c r="B457">
        <v>183</v>
      </c>
    </row>
    <row r="458" spans="1:2" x14ac:dyDescent="0.2">
      <c r="A458" s="3" t="s">
        <v>20</v>
      </c>
      <c r="B458">
        <v>133</v>
      </c>
    </row>
    <row r="459" spans="1:2" x14ac:dyDescent="0.2">
      <c r="A459" s="3" t="s">
        <v>20</v>
      </c>
      <c r="B459">
        <v>2489</v>
      </c>
    </row>
    <row r="460" spans="1:2" x14ac:dyDescent="0.2">
      <c r="A460" s="3" t="s">
        <v>20</v>
      </c>
      <c r="B460">
        <v>69</v>
      </c>
    </row>
    <row r="461" spans="1:2" x14ac:dyDescent="0.2">
      <c r="A461" s="3" t="s">
        <v>20</v>
      </c>
      <c r="B461">
        <v>279</v>
      </c>
    </row>
    <row r="462" spans="1:2" x14ac:dyDescent="0.2">
      <c r="A462" s="3" t="s">
        <v>20</v>
      </c>
      <c r="B462">
        <v>210</v>
      </c>
    </row>
    <row r="463" spans="1:2" x14ac:dyDescent="0.2">
      <c r="A463" s="3" t="s">
        <v>20</v>
      </c>
      <c r="B463">
        <v>2100</v>
      </c>
    </row>
    <row r="464" spans="1:2" x14ac:dyDescent="0.2">
      <c r="A464" s="3" t="s">
        <v>20</v>
      </c>
      <c r="B464">
        <v>252</v>
      </c>
    </row>
    <row r="465" spans="1:2" x14ac:dyDescent="0.2">
      <c r="A465" s="3" t="s">
        <v>20</v>
      </c>
      <c r="B465">
        <v>1280</v>
      </c>
    </row>
    <row r="466" spans="1:2" x14ac:dyDescent="0.2">
      <c r="A466" s="3" t="s">
        <v>20</v>
      </c>
      <c r="B466">
        <v>157</v>
      </c>
    </row>
    <row r="467" spans="1:2" x14ac:dyDescent="0.2">
      <c r="A467" s="3" t="s">
        <v>20</v>
      </c>
      <c r="B467">
        <v>194</v>
      </c>
    </row>
    <row r="468" spans="1:2" x14ac:dyDescent="0.2">
      <c r="A468" s="3" t="s">
        <v>20</v>
      </c>
      <c r="B468">
        <v>82</v>
      </c>
    </row>
    <row r="469" spans="1:2" x14ac:dyDescent="0.2">
      <c r="A469" s="3" t="s">
        <v>20</v>
      </c>
      <c r="B469">
        <v>4233</v>
      </c>
    </row>
    <row r="470" spans="1:2" x14ac:dyDescent="0.2">
      <c r="A470" s="3" t="s">
        <v>20</v>
      </c>
      <c r="B470">
        <v>1297</v>
      </c>
    </row>
    <row r="471" spans="1:2" x14ac:dyDescent="0.2">
      <c r="A471" s="3" t="s">
        <v>20</v>
      </c>
      <c r="B471">
        <v>165</v>
      </c>
    </row>
    <row r="472" spans="1:2" x14ac:dyDescent="0.2">
      <c r="A472" s="3" t="s">
        <v>20</v>
      </c>
      <c r="B472">
        <v>119</v>
      </c>
    </row>
    <row r="473" spans="1:2" x14ac:dyDescent="0.2">
      <c r="A473" s="3" t="s">
        <v>20</v>
      </c>
      <c r="B473">
        <v>1797</v>
      </c>
    </row>
    <row r="474" spans="1:2" x14ac:dyDescent="0.2">
      <c r="A474" s="3" t="s">
        <v>20</v>
      </c>
      <c r="B474">
        <v>261</v>
      </c>
    </row>
    <row r="475" spans="1:2" x14ac:dyDescent="0.2">
      <c r="A475" s="3" t="s">
        <v>20</v>
      </c>
      <c r="B475">
        <v>157</v>
      </c>
    </row>
    <row r="476" spans="1:2" x14ac:dyDescent="0.2">
      <c r="A476" s="3" t="s">
        <v>20</v>
      </c>
      <c r="B476">
        <v>3533</v>
      </c>
    </row>
    <row r="477" spans="1:2" x14ac:dyDescent="0.2">
      <c r="A477" s="3" t="s">
        <v>20</v>
      </c>
      <c r="B477">
        <v>155</v>
      </c>
    </row>
    <row r="478" spans="1:2" x14ac:dyDescent="0.2">
      <c r="A478" s="3" t="s">
        <v>20</v>
      </c>
      <c r="B478">
        <v>132</v>
      </c>
    </row>
    <row r="479" spans="1:2" x14ac:dyDescent="0.2">
      <c r="A479" s="3" t="s">
        <v>20</v>
      </c>
      <c r="B479">
        <v>1354</v>
      </c>
    </row>
    <row r="480" spans="1:2" x14ac:dyDescent="0.2">
      <c r="A480" s="3" t="s">
        <v>20</v>
      </c>
      <c r="B480">
        <v>48</v>
      </c>
    </row>
    <row r="481" spans="1:2" x14ac:dyDescent="0.2">
      <c r="A481" s="3" t="s">
        <v>20</v>
      </c>
      <c r="B481">
        <v>110</v>
      </c>
    </row>
    <row r="482" spans="1:2" x14ac:dyDescent="0.2">
      <c r="A482" s="3" t="s">
        <v>20</v>
      </c>
      <c r="B482">
        <v>172</v>
      </c>
    </row>
    <row r="483" spans="1:2" x14ac:dyDescent="0.2">
      <c r="A483" s="3" t="s">
        <v>20</v>
      </c>
      <c r="B483">
        <v>307</v>
      </c>
    </row>
    <row r="484" spans="1:2" x14ac:dyDescent="0.2">
      <c r="A484" s="3" t="s">
        <v>20</v>
      </c>
      <c r="B484">
        <v>160</v>
      </c>
    </row>
    <row r="485" spans="1:2" x14ac:dyDescent="0.2">
      <c r="A485" s="3" t="s">
        <v>20</v>
      </c>
      <c r="B485">
        <v>1467</v>
      </c>
    </row>
    <row r="486" spans="1:2" x14ac:dyDescent="0.2">
      <c r="A486" s="3" t="s">
        <v>20</v>
      </c>
      <c r="B486">
        <v>2662</v>
      </c>
    </row>
    <row r="487" spans="1:2" x14ac:dyDescent="0.2">
      <c r="A487" s="3" t="s">
        <v>20</v>
      </c>
      <c r="B487">
        <v>452</v>
      </c>
    </row>
    <row r="488" spans="1:2" x14ac:dyDescent="0.2">
      <c r="A488" s="3" t="s">
        <v>20</v>
      </c>
      <c r="B488">
        <v>158</v>
      </c>
    </row>
    <row r="489" spans="1:2" x14ac:dyDescent="0.2">
      <c r="A489" s="3" t="s">
        <v>20</v>
      </c>
      <c r="B489">
        <v>225</v>
      </c>
    </row>
    <row r="490" spans="1:2" x14ac:dyDescent="0.2">
      <c r="A490" s="3" t="s">
        <v>20</v>
      </c>
      <c r="B490">
        <v>65</v>
      </c>
    </row>
    <row r="491" spans="1:2" x14ac:dyDescent="0.2">
      <c r="A491" s="3" t="s">
        <v>20</v>
      </c>
      <c r="B491">
        <v>163</v>
      </c>
    </row>
    <row r="492" spans="1:2" x14ac:dyDescent="0.2">
      <c r="A492" s="3" t="s">
        <v>20</v>
      </c>
      <c r="B492">
        <v>85</v>
      </c>
    </row>
    <row r="493" spans="1:2" x14ac:dyDescent="0.2">
      <c r="A493" s="3" t="s">
        <v>20</v>
      </c>
      <c r="B493">
        <v>217</v>
      </c>
    </row>
    <row r="494" spans="1:2" x14ac:dyDescent="0.2">
      <c r="A494" s="3" t="s">
        <v>20</v>
      </c>
      <c r="B494">
        <v>150</v>
      </c>
    </row>
    <row r="495" spans="1:2" x14ac:dyDescent="0.2">
      <c r="A495" s="3" t="s">
        <v>20</v>
      </c>
      <c r="B495">
        <v>3272</v>
      </c>
    </row>
    <row r="496" spans="1:2" x14ac:dyDescent="0.2">
      <c r="A496" s="3" t="s">
        <v>20</v>
      </c>
      <c r="B496">
        <v>300</v>
      </c>
    </row>
    <row r="497" spans="1:2" x14ac:dyDescent="0.2">
      <c r="A497" s="3" t="s">
        <v>20</v>
      </c>
      <c r="B497">
        <v>126</v>
      </c>
    </row>
    <row r="498" spans="1:2" x14ac:dyDescent="0.2">
      <c r="A498" s="3" t="s">
        <v>20</v>
      </c>
      <c r="B498">
        <v>2320</v>
      </c>
    </row>
    <row r="499" spans="1:2" x14ac:dyDescent="0.2">
      <c r="A499" s="3" t="s">
        <v>20</v>
      </c>
      <c r="B499">
        <v>81</v>
      </c>
    </row>
    <row r="500" spans="1:2" x14ac:dyDescent="0.2">
      <c r="A500" s="3" t="s">
        <v>20</v>
      </c>
      <c r="B500">
        <v>1887</v>
      </c>
    </row>
    <row r="501" spans="1:2" x14ac:dyDescent="0.2">
      <c r="A501" s="3" t="s">
        <v>20</v>
      </c>
      <c r="B501">
        <v>4358</v>
      </c>
    </row>
    <row r="502" spans="1:2" x14ac:dyDescent="0.2">
      <c r="A502" s="3" t="s">
        <v>20</v>
      </c>
      <c r="B502">
        <v>53</v>
      </c>
    </row>
    <row r="503" spans="1:2" x14ac:dyDescent="0.2">
      <c r="A503" s="3" t="s">
        <v>20</v>
      </c>
      <c r="B503">
        <v>2414</v>
      </c>
    </row>
    <row r="504" spans="1:2" x14ac:dyDescent="0.2">
      <c r="A504" s="3" t="s">
        <v>20</v>
      </c>
      <c r="B504">
        <v>80</v>
      </c>
    </row>
    <row r="505" spans="1:2" x14ac:dyDescent="0.2">
      <c r="A505" s="3" t="s">
        <v>20</v>
      </c>
      <c r="B505">
        <v>193</v>
      </c>
    </row>
    <row r="506" spans="1:2" x14ac:dyDescent="0.2">
      <c r="A506" s="3" t="s">
        <v>20</v>
      </c>
      <c r="B506">
        <v>52</v>
      </c>
    </row>
    <row r="507" spans="1:2" x14ac:dyDescent="0.2">
      <c r="A507" s="3" t="s">
        <v>20</v>
      </c>
      <c r="B507">
        <v>290</v>
      </c>
    </row>
    <row r="508" spans="1:2" x14ac:dyDescent="0.2">
      <c r="A508" s="3" t="s">
        <v>20</v>
      </c>
      <c r="B508">
        <v>122</v>
      </c>
    </row>
    <row r="509" spans="1:2" x14ac:dyDescent="0.2">
      <c r="A509" s="3" t="s">
        <v>20</v>
      </c>
      <c r="B509">
        <v>1470</v>
      </c>
    </row>
    <row r="510" spans="1:2" x14ac:dyDescent="0.2">
      <c r="A510" s="3" t="s">
        <v>20</v>
      </c>
      <c r="B510">
        <v>165</v>
      </c>
    </row>
    <row r="511" spans="1:2" x14ac:dyDescent="0.2">
      <c r="A511" s="3" t="s">
        <v>20</v>
      </c>
      <c r="B511">
        <v>182</v>
      </c>
    </row>
    <row r="512" spans="1:2" x14ac:dyDescent="0.2">
      <c r="A512" s="3" t="s">
        <v>20</v>
      </c>
      <c r="B512">
        <v>199</v>
      </c>
    </row>
    <row r="513" spans="1:2" x14ac:dyDescent="0.2">
      <c r="A513" s="3" t="s">
        <v>20</v>
      </c>
      <c r="B513">
        <v>56</v>
      </c>
    </row>
    <row r="514" spans="1:2" x14ac:dyDescent="0.2">
      <c r="A514" s="3" t="s">
        <v>20</v>
      </c>
      <c r="B514">
        <v>1460</v>
      </c>
    </row>
    <row r="515" spans="1:2" x14ac:dyDescent="0.2">
      <c r="A515" s="3" t="s">
        <v>20</v>
      </c>
      <c r="B515">
        <v>123</v>
      </c>
    </row>
    <row r="516" spans="1:2" x14ac:dyDescent="0.2">
      <c r="A516" s="3" t="s">
        <v>20</v>
      </c>
      <c r="B516">
        <v>159</v>
      </c>
    </row>
    <row r="517" spans="1:2" x14ac:dyDescent="0.2">
      <c r="A517" s="3" t="s">
        <v>20</v>
      </c>
      <c r="B517">
        <v>110</v>
      </c>
    </row>
    <row r="518" spans="1:2" x14ac:dyDescent="0.2">
      <c r="A518" s="3" t="s">
        <v>20</v>
      </c>
      <c r="B518">
        <v>236</v>
      </c>
    </row>
    <row r="519" spans="1:2" x14ac:dyDescent="0.2">
      <c r="A519" s="3" t="s">
        <v>20</v>
      </c>
      <c r="B519">
        <v>191</v>
      </c>
    </row>
    <row r="520" spans="1:2" x14ac:dyDescent="0.2">
      <c r="A520" s="3" t="s">
        <v>20</v>
      </c>
      <c r="B520">
        <v>3934</v>
      </c>
    </row>
    <row r="521" spans="1:2" x14ac:dyDescent="0.2">
      <c r="A521" s="3" t="s">
        <v>20</v>
      </c>
      <c r="B521">
        <v>80</v>
      </c>
    </row>
    <row r="522" spans="1:2" x14ac:dyDescent="0.2">
      <c r="A522" s="3" t="s">
        <v>20</v>
      </c>
      <c r="B522">
        <v>462</v>
      </c>
    </row>
    <row r="523" spans="1:2" x14ac:dyDescent="0.2">
      <c r="A523" s="3" t="s">
        <v>20</v>
      </c>
      <c r="B523">
        <v>179</v>
      </c>
    </row>
    <row r="524" spans="1:2" x14ac:dyDescent="0.2">
      <c r="A524" s="3" t="s">
        <v>20</v>
      </c>
      <c r="B524">
        <v>1866</v>
      </c>
    </row>
    <row r="525" spans="1:2" x14ac:dyDescent="0.2">
      <c r="A525" s="3" t="s">
        <v>20</v>
      </c>
      <c r="B525">
        <v>156</v>
      </c>
    </row>
    <row r="526" spans="1:2" x14ac:dyDescent="0.2">
      <c r="A526" s="3" t="s">
        <v>20</v>
      </c>
      <c r="B526">
        <v>255</v>
      </c>
    </row>
    <row r="527" spans="1:2" x14ac:dyDescent="0.2">
      <c r="A527" s="3" t="s">
        <v>20</v>
      </c>
      <c r="B527">
        <v>2261</v>
      </c>
    </row>
    <row r="528" spans="1:2" x14ac:dyDescent="0.2">
      <c r="A528" s="3" t="s">
        <v>20</v>
      </c>
      <c r="B528">
        <v>40</v>
      </c>
    </row>
    <row r="529" spans="1:2" x14ac:dyDescent="0.2">
      <c r="A529" s="3" t="s">
        <v>20</v>
      </c>
      <c r="B529">
        <v>2289</v>
      </c>
    </row>
    <row r="530" spans="1:2" x14ac:dyDescent="0.2">
      <c r="A530" s="3" t="s">
        <v>20</v>
      </c>
      <c r="B530">
        <v>65</v>
      </c>
    </row>
    <row r="531" spans="1:2" x14ac:dyDescent="0.2">
      <c r="A531" s="3" t="s">
        <v>20</v>
      </c>
      <c r="B531">
        <v>3777</v>
      </c>
    </row>
    <row r="532" spans="1:2" x14ac:dyDescent="0.2">
      <c r="A532" s="3" t="s">
        <v>20</v>
      </c>
      <c r="B532">
        <v>184</v>
      </c>
    </row>
    <row r="533" spans="1:2" x14ac:dyDescent="0.2">
      <c r="A533" s="3" t="s">
        <v>20</v>
      </c>
      <c r="B533">
        <v>85</v>
      </c>
    </row>
    <row r="534" spans="1:2" x14ac:dyDescent="0.2">
      <c r="A534" s="3" t="s">
        <v>20</v>
      </c>
      <c r="B534">
        <v>144</v>
      </c>
    </row>
    <row r="535" spans="1:2" x14ac:dyDescent="0.2">
      <c r="A535" s="3" t="s">
        <v>20</v>
      </c>
      <c r="B535">
        <v>1902</v>
      </c>
    </row>
    <row r="536" spans="1:2" x14ac:dyDescent="0.2">
      <c r="A536" s="3" t="s">
        <v>20</v>
      </c>
      <c r="B536">
        <v>105</v>
      </c>
    </row>
    <row r="537" spans="1:2" x14ac:dyDescent="0.2">
      <c r="A537" s="3" t="s">
        <v>20</v>
      </c>
      <c r="B537">
        <v>132</v>
      </c>
    </row>
    <row r="538" spans="1:2" x14ac:dyDescent="0.2">
      <c r="A538" s="3" t="s">
        <v>20</v>
      </c>
      <c r="B538">
        <v>96</v>
      </c>
    </row>
    <row r="539" spans="1:2" x14ac:dyDescent="0.2">
      <c r="A539" s="3" t="s">
        <v>20</v>
      </c>
      <c r="B539">
        <v>114</v>
      </c>
    </row>
    <row r="540" spans="1:2" x14ac:dyDescent="0.2">
      <c r="A540" s="3" t="s">
        <v>20</v>
      </c>
      <c r="B540">
        <v>203</v>
      </c>
    </row>
    <row r="541" spans="1:2" x14ac:dyDescent="0.2">
      <c r="A541" s="3" t="s">
        <v>20</v>
      </c>
      <c r="B541">
        <v>1559</v>
      </c>
    </row>
    <row r="542" spans="1:2" x14ac:dyDescent="0.2">
      <c r="A542" s="3" t="s">
        <v>20</v>
      </c>
      <c r="B542">
        <v>1548</v>
      </c>
    </row>
    <row r="543" spans="1:2" x14ac:dyDescent="0.2">
      <c r="A543" s="3" t="s">
        <v>20</v>
      </c>
      <c r="B543">
        <v>80</v>
      </c>
    </row>
    <row r="544" spans="1:2" x14ac:dyDescent="0.2">
      <c r="A544" s="3" t="s">
        <v>20</v>
      </c>
      <c r="B544">
        <v>131</v>
      </c>
    </row>
    <row r="545" spans="1:2" x14ac:dyDescent="0.2">
      <c r="A545" s="3" t="s">
        <v>20</v>
      </c>
      <c r="B545">
        <v>112</v>
      </c>
    </row>
    <row r="546" spans="1:2" x14ac:dyDescent="0.2">
      <c r="A546" s="3" t="s">
        <v>20</v>
      </c>
      <c r="B546">
        <v>155</v>
      </c>
    </row>
    <row r="547" spans="1:2" x14ac:dyDescent="0.2">
      <c r="A547" s="3" t="s">
        <v>20</v>
      </c>
      <c r="B547">
        <v>266</v>
      </c>
    </row>
    <row r="548" spans="1:2" x14ac:dyDescent="0.2">
      <c r="A548" s="3" t="s">
        <v>20</v>
      </c>
      <c r="B548">
        <v>155</v>
      </c>
    </row>
    <row r="549" spans="1:2" x14ac:dyDescent="0.2">
      <c r="A549" s="3" t="s">
        <v>20</v>
      </c>
      <c r="B549">
        <v>207</v>
      </c>
    </row>
    <row r="550" spans="1:2" x14ac:dyDescent="0.2">
      <c r="A550" s="3" t="s">
        <v>20</v>
      </c>
      <c r="B550">
        <v>245</v>
      </c>
    </row>
    <row r="551" spans="1:2" x14ac:dyDescent="0.2">
      <c r="A551" s="3" t="s">
        <v>20</v>
      </c>
      <c r="B551">
        <v>1573</v>
      </c>
    </row>
    <row r="552" spans="1:2" x14ac:dyDescent="0.2">
      <c r="A552" s="3" t="s">
        <v>20</v>
      </c>
      <c r="B552">
        <v>114</v>
      </c>
    </row>
    <row r="553" spans="1:2" x14ac:dyDescent="0.2">
      <c r="A553" s="3" t="s">
        <v>20</v>
      </c>
      <c r="B553">
        <v>93</v>
      </c>
    </row>
    <row r="554" spans="1:2" x14ac:dyDescent="0.2">
      <c r="A554" s="3" t="s">
        <v>20</v>
      </c>
      <c r="B554">
        <v>1681</v>
      </c>
    </row>
    <row r="555" spans="1:2" x14ac:dyDescent="0.2">
      <c r="A555" s="3" t="s">
        <v>20</v>
      </c>
      <c r="B555">
        <v>32</v>
      </c>
    </row>
    <row r="556" spans="1:2" x14ac:dyDescent="0.2">
      <c r="A556" s="3" t="s">
        <v>20</v>
      </c>
      <c r="B556">
        <v>135</v>
      </c>
    </row>
    <row r="557" spans="1:2" x14ac:dyDescent="0.2">
      <c r="A557" s="3" t="s">
        <v>20</v>
      </c>
      <c r="B557">
        <v>140</v>
      </c>
    </row>
    <row r="558" spans="1:2" x14ac:dyDescent="0.2">
      <c r="A558" s="3" t="s">
        <v>20</v>
      </c>
      <c r="B558">
        <v>92</v>
      </c>
    </row>
    <row r="559" spans="1:2" x14ac:dyDescent="0.2">
      <c r="A559" s="3" t="s">
        <v>20</v>
      </c>
      <c r="B559">
        <v>1015</v>
      </c>
    </row>
    <row r="560" spans="1:2" x14ac:dyDescent="0.2">
      <c r="A560" s="3" t="s">
        <v>20</v>
      </c>
      <c r="B560">
        <v>323</v>
      </c>
    </row>
    <row r="561" spans="1:2" x14ac:dyDescent="0.2">
      <c r="A561" s="3" t="s">
        <v>20</v>
      </c>
      <c r="B561">
        <v>2326</v>
      </c>
    </row>
    <row r="562" spans="1:2" x14ac:dyDescent="0.2">
      <c r="A562" s="3" t="s">
        <v>20</v>
      </c>
      <c r="B562">
        <v>381</v>
      </c>
    </row>
    <row r="563" spans="1:2" x14ac:dyDescent="0.2">
      <c r="A563" s="3" t="s">
        <v>20</v>
      </c>
      <c r="B563">
        <v>480</v>
      </c>
    </row>
    <row r="564" spans="1:2" x14ac:dyDescent="0.2">
      <c r="A564" s="3" t="s">
        <v>20</v>
      </c>
      <c r="B564">
        <v>226</v>
      </c>
    </row>
    <row r="565" spans="1:2" x14ac:dyDescent="0.2">
      <c r="A565" s="3" t="s">
        <v>20</v>
      </c>
      <c r="B565">
        <v>241</v>
      </c>
    </row>
    <row r="566" spans="1:2" x14ac:dyDescent="0.2">
      <c r="A566" s="3" t="s">
        <v>20</v>
      </c>
      <c r="B566">
        <v>132</v>
      </c>
    </row>
    <row r="567" spans="1:2" x14ac:dyDescent="0.2">
      <c r="A567" s="3" t="s">
        <v>20</v>
      </c>
      <c r="B567">
        <v>2043</v>
      </c>
    </row>
  </sheetData>
  <conditionalFormatting sqref="A3:A8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3:A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567">
    <cfRule type="containsText" dxfId="7" priority="19" operator="containsText" text="live">
      <formula>NOT(ISERROR(SEARCH("live",A3)))</formula>
    </cfRule>
    <cfRule type="containsText" dxfId="6" priority="20" operator="containsText" text="canceled">
      <formula>NOT(ISERROR(SEARCH("canceled",A3)))</formula>
    </cfRule>
    <cfRule type="containsText" dxfId="5" priority="21" operator="containsText" text="failed">
      <formula>NOT(ISERROR(SEARCH("failed",A3)))</formula>
    </cfRule>
    <cfRule type="containsText" dxfId="4" priority="22" operator="containsText" text="successful">
      <formula>NOT(ISERROR(SEARCH("successful",A3)))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366">
    <cfRule type="containsText" dxfId="3" priority="1" operator="containsText" text="live">
      <formula>NOT(ISERROR(SEARCH("live",C3)))</formula>
    </cfRule>
    <cfRule type="containsText" dxfId="2" priority="2" operator="containsText" text="canceled">
      <formula>NOT(ISERROR(SEARCH("canceled",C3)))</formula>
    </cfRule>
    <cfRule type="containsText" dxfId="1" priority="3" operator="containsText" text="failed">
      <formula>NOT(ISERROR(SEARCH("failed",C3)))</formula>
    </cfRule>
    <cfRule type="containsText" dxfId="0" priority="4" operator="containsText" text="successful">
      <formula>NOT(ISERROR(SEARCH("successful",C3)))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Crowdfunding</vt:lpstr>
      <vt:lpstr>Pivot Table 3</vt:lpstr>
      <vt:lpstr>Goal Analysis</vt:lpstr>
      <vt:lpstr>Statistical Analysis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Vladimir Devlysh</cp:lastModifiedBy>
  <dcterms:created xsi:type="dcterms:W3CDTF">2021-09-29T18:52:28Z</dcterms:created>
  <dcterms:modified xsi:type="dcterms:W3CDTF">2023-09-21T01:40:46Z</dcterms:modified>
</cp:coreProperties>
</file>