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925"/>
  </bookViews>
  <sheets>
    <sheet name="静态表" sheetId="4" r:id="rId1"/>
    <sheet name="公式表" sheetId="1" r:id="rId2"/>
    <sheet name="属性原表" sheetId="2" r:id="rId3"/>
    <sheet name="用于拼公式" sheetId="3" state="hidden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<sst xmlns="http://schemas.openxmlformats.org/spreadsheetml/2006/main" count="1300" uniqueCount="335">
  <si>
    <t>#</t>
  </si>
  <si>
    <t>英雄编号</t>
  </si>
  <si>
    <t>模板ID</t>
  </si>
  <si>
    <t>名称</t>
  </si>
  <si>
    <t>常量名</t>
  </si>
  <si>
    <t>常量注释</t>
  </si>
  <si>
    <t>塔后缀</t>
  </si>
  <si>
    <t>战兵后缀</t>
  </si>
  <si>
    <t>塔编号</t>
  </si>
  <si>
    <t>战斗编号</t>
  </si>
  <si>
    <t>种族</t>
  </si>
  <si>
    <t>新英雄</t>
  </si>
  <si>
    <t>图标</t>
  </si>
  <si>
    <t>模型</t>
  </si>
  <si>
    <t>缩放</t>
  </si>
  <si>
    <t>黄金</t>
  </si>
  <si>
    <t>木头</t>
  </si>
  <si>
    <t>人口</t>
  </si>
  <si>
    <t>攻击力</t>
  </si>
  <si>
    <t>生命值</t>
  </si>
  <si>
    <t>技能点</t>
  </si>
  <si>
    <t>金币消耗</t>
  </si>
  <si>
    <t>攻击间隔</t>
  </si>
  <si>
    <t>输出比</t>
  </si>
  <si>
    <t>肉价比</t>
  </si>
  <si>
    <t>10转-攻击力</t>
  </si>
  <si>
    <t>15转-攻击力</t>
  </si>
  <si>
    <t>10转-生命值</t>
  </si>
  <si>
    <t>15转-生命值</t>
  </si>
  <si>
    <t>10转-技能点</t>
  </si>
  <si>
    <t>15转-技能点</t>
  </si>
  <si>
    <t>10转-金币消耗</t>
  </si>
  <si>
    <t>15转-金币消耗</t>
  </si>
  <si>
    <t>10转-人口</t>
  </si>
  <si>
    <t>15转-人口</t>
  </si>
  <si>
    <t>10转-攻击间隔</t>
  </si>
  <si>
    <t>15转-攻击间隔</t>
  </si>
  <si>
    <t>10转-输出比</t>
  </si>
  <si>
    <t>15转-输出比</t>
  </si>
  <si>
    <t>10转-肉价比</t>
  </si>
  <si>
    <t>15转-肉价比</t>
  </si>
  <si>
    <t>背景故事</t>
  </si>
  <si>
    <t>炼金术师</t>
  </si>
  <si>
    <t>th01</t>
  </si>
  <si>
    <t>地精·英雄塔</t>
  </si>
  <si>
    <t>地精·战兵</t>
  </si>
  <si>
    <t>地精</t>
  </si>
  <si>
    <t>9.375_18.75_28.125_37.5_46.875_56.25_65.625_75_84.375_93.75_103.125_112.5_121.875_131.25_140.625</t>
  </si>
  <si>
    <t>100_200_300_400_500_600_700_800_900_1000_1100_1200_1300_1400_1500</t>
  </si>
  <si>
    <t>0_1_1_2_2_3_3_4_4_5_5_6_6_7_7</t>
  </si>
  <si>
    <t>25_50_75_100_125_150_175_200_225_250_275_300_325_350_375</t>
  </si>
  <si>
    <t>1_2_3_4_5_6_7_8_9_10_11_12_13_14_15</t>
  </si>
  <si>
    <t>1.25_1.25_1.25_1.25_1.25_1.25_1.25_1.25_1.25_1.25_1.25_1.25_1.25_1.25_1.25</t>
  </si>
  <si>
    <t>0.3_0.3_0.3_0.3_0.3_0.3_0.3_0.3_0.3_0.3_0.3_0.3_0.3_0.3_0.3</t>
  </si>
  <si>
    <t>4_4_4_4_4_4_4_4_4_4_4_4_4_4_4</t>
  </si>
  <si>
    <t>200_340_500</t>
  </si>
  <si>
    <t>337.5_498.75_687.5</t>
  </si>
  <si>
    <t>2100_3520_5000</t>
  </si>
  <si>
    <t>3450_5040_6750</t>
  </si>
  <si>
    <t>7_8_10</t>
  </si>
  <si>
    <t>9_10_12</t>
  </si>
  <si>
    <t>500_800_1000</t>
  </si>
  <si>
    <t>750_1050_1250</t>
  </si>
  <si>
    <t>11_12_13</t>
  </si>
  <si>
    <t>16_17_18</t>
  </si>
  <si>
    <t>1.25_1.25_1.25</t>
  </si>
  <si>
    <t>0.32_0.34_0.4</t>
  </si>
  <si>
    <t>0.36_0.38_0.44</t>
  </si>
  <si>
    <t>4.2_4.4_5</t>
  </si>
  <si>
    <t>4.6_4.8_5.4</t>
  </si>
  <si>
    <t>他是最聪明的科学家，也是最疯狂的科学家。他在生物化学方面的技术无与伦比，即便是古老的实验环境，也丝毫阻挡不了他的天赋与狂热。那些豪不起眼的石头，对他来说，都如同价值连城的黄金。这位科学家认为：世间万物都是由最基本的单元构成的，而他自己，是能将这些单元排列组合，从而创造新事物的“神”。</t>
  </si>
  <si>
    <t>永恒树灵</t>
  </si>
  <si>
    <t>th02</t>
  </si>
  <si>
    <t>森林·英雄塔</t>
  </si>
  <si>
    <t>森林·战兵</t>
  </si>
  <si>
    <t>森林</t>
  </si>
  <si>
    <t>11.875_23.75_35.625_47.5_59.375_71.25_83.125_95_106.875_118.75_130.625_142.5_154.375_166.25_178.125</t>
  </si>
  <si>
    <t>80_160_240_320_400_480_560_640_720_800_880_960_1040_1120_1200</t>
  </si>
  <si>
    <t>0.38_0.38_0.38_0.38_0.38_0.38_0.38_0.38_0.38_0.38_0.38_0.38_0.38_0.38_0.38</t>
  </si>
  <si>
    <t>3.2_3.2_3.2_3.2_3.2_3.2_3.2_3.2_3.2_3.2_3.2_3.2_3.2_3.2_3.2</t>
  </si>
  <si>
    <t>250_420_600</t>
  </si>
  <si>
    <t>412.5_603.75_812.5</t>
  </si>
  <si>
    <t>1700_2880_4200</t>
  </si>
  <si>
    <t>2850_4200_5750</t>
  </si>
  <si>
    <t>0.4_0.42_0.48</t>
  </si>
  <si>
    <t>0.44_0.46_0.52</t>
  </si>
  <si>
    <t>3.4_3.6_4.2</t>
  </si>
  <si>
    <t>3.8_4_4.6</t>
  </si>
  <si>
    <t>她是丛林里最美丽动人的精灵。曾经天真烂漫的她，在目睹了森林因遭受掠夺或破坏而变得面目全非之后，便定决心要守护这一切：她所热爱的纯粹、美好的大自然。她所作出的日积月累的努力，如同幼苗破土而出，逐渐成长为永恒的世界之树。</t>
  </si>
  <si>
    <t>娜迦之魂</t>
  </si>
  <si>
    <t>th03</t>
  </si>
  <si>
    <t>海洋·英雄塔</t>
  </si>
  <si>
    <t>海洋·战兵</t>
  </si>
  <si>
    <t>海洋</t>
  </si>
  <si>
    <t>10.9375_21.875_32.8125_43.75_54.6875_65.625_76.5625_87.5_98.4375_109.375_120.3125_131.25_142.1875_153.125_164.0625</t>
  </si>
  <si>
    <t>87.5_175_262.5_350_437.5_525_612.5_700_787.5_875_962.5_1050_1137.5_1225_1312.5</t>
  </si>
  <si>
    <t>0.35_0.35_0.35_0.35_0.35_0.35_0.35_0.35_0.35_0.35_0.35_0.35_0.35_0.35_0.35</t>
  </si>
  <si>
    <t>3.5_3.5_3.5_3.5_3.5_3.5_3.5_3.5_3.5_3.5_3.5_3.5_3.5_3.5_3.5</t>
  </si>
  <si>
    <t>231.25_390_562.5</t>
  </si>
  <si>
    <t>384.375_564.375_765.625</t>
  </si>
  <si>
    <t>1850_3120_4500</t>
  </si>
  <si>
    <t>3075_4515_6125</t>
  </si>
  <si>
    <t>0.37_0.39_0.45</t>
  </si>
  <si>
    <t>0.41_0.43_0.49</t>
  </si>
  <si>
    <t>3.7_3.9_4.5</t>
  </si>
  <si>
    <t>4.1_4.3_4.9</t>
  </si>
  <si>
    <t>作为海洋中的女王，她热爱子民。</t>
  </si>
  <si>
    <t>矮人统帅</t>
  </si>
  <si>
    <t>th04</t>
  </si>
  <si>
    <t>机甲·英雄塔</t>
  </si>
  <si>
    <t>机甲·战兵</t>
  </si>
  <si>
    <t>机甲</t>
  </si>
  <si>
    <t>他是钢铁军团中无比坚韧且最具远见的领袖，人们都说他那看似平平无奇的枪口是世界上最具威力的武器——这源于他至高无上的威慑力。同时得益于他超强的领导力，他的军队如同洪流一样，所向披靡、势不可挡。</t>
  </si>
  <si>
    <t>黑暗冥王</t>
  </si>
  <si>
    <t>th05</t>
  </si>
  <si>
    <t>黑暗·英雄塔</t>
  </si>
  <si>
    <t>黑暗·战兵</t>
  </si>
  <si>
    <t>黑暗</t>
  </si>
  <si>
    <t>12.5_25_37.5_50_62.5_75_87.5_100_112.5_125_137.5_150_162.5_175_187.5</t>
  </si>
  <si>
    <t>75_150_225_300_375_450_525_600_675_750_825_900_975_1050_1125</t>
  </si>
  <si>
    <t>0.4_0.4_0.4_0.4_0.4_0.4_0.4_0.4_0.4_0.4_0.4_0.4_0.4_0.4_0.4</t>
  </si>
  <si>
    <t>3_3_3_3_3_3_3_3_3_3_3_3_3_3_3</t>
  </si>
  <si>
    <t>262.5_440_625</t>
  </si>
  <si>
    <t>431.25_630_843.75</t>
  </si>
  <si>
    <t>1600_2720_4000</t>
  </si>
  <si>
    <t>2700_3990_5500</t>
  </si>
  <si>
    <t>0.42_0.44_0.5</t>
  </si>
  <si>
    <t>0.46_0.48_0.54</t>
  </si>
  <si>
    <t>3.2_3.4_4</t>
  </si>
  <si>
    <t>3.6_3.8_4.4</t>
  </si>
  <si>
    <t>这位处于黑暗中地位最高的魔王，统领着冥界中最残暴、最嗜血的军团，以征服一切为目标。他决意要为整个世界带来黑暗的洗礼，令世界回归本来的面目，就如同其诞生之初：没有无谓的光芒，只有最纯粹的黑暗。因此，世界即将迎来长夜。</t>
  </si>
  <si>
    <t>月之祭祀</t>
  </si>
  <si>
    <t>th06</t>
  </si>
  <si>
    <t>精灵·英雄塔</t>
  </si>
  <si>
    <t>精灵·战兵</t>
  </si>
  <si>
    <t>精灵</t>
  </si>
  <si>
    <t>14.0625_28.125_42.1875_56.25_70.3125_84.375_98.4375_112.5_126.5625_140.625_154.6875_168.75_182.8125_196.875_210.9375</t>
  </si>
  <si>
    <t>62.5_125_187.5_250_312.5_375_437.5_500_562.5_625_687.5_750_812.5_875_937.5</t>
  </si>
  <si>
    <t>0.45_0.45_0.45_0.45_0.45_0.45_0.45_0.45_0.45_0.45_0.45_0.45_0.45_0.45_0.45</t>
  </si>
  <si>
    <t>2.5_2.5_2.5_2.5_2.5_2.5_2.5_2.5_2.5_2.5_2.5_2.5_2.5_2.5_2.5</t>
  </si>
  <si>
    <t>293.75_490_687.5</t>
  </si>
  <si>
    <t>478.125_695.625_921.875</t>
  </si>
  <si>
    <t>1350_2320_3500</t>
  </si>
  <si>
    <t>2325_3465_4875</t>
  </si>
  <si>
    <t>0.47_0.49_0.55</t>
  </si>
  <si>
    <t>0.51_0.53_0.59</t>
  </si>
  <si>
    <t>2.7_2.9_3.5</t>
  </si>
  <si>
    <t>3.1_3.3_3.9</t>
  </si>
  <si>
    <t>这位女祭司既坚定也富有亲和力，她们坚信：月神之力能驱逐一切邪恶的力量。</t>
  </si>
  <si>
    <t>圣辉法师</t>
  </si>
  <si>
    <t>th07</t>
  </si>
  <si>
    <t>元素·英雄塔</t>
  </si>
  <si>
    <t>元素·战兵</t>
  </si>
  <si>
    <t>元素</t>
  </si>
  <si>
    <t>13.125_26.25_39.375_52.5_65.625_78.75_91.875_105_118.125_131.25_144.375_157.5_170.625_183.75_196.875</t>
  </si>
  <si>
    <t>70_140_210_280_350_420_490_560_630_700_770_840_910_980_1050</t>
  </si>
  <si>
    <t>0.42_0.42_0.42_0.42_0.42_0.42_0.42_0.42_0.42_0.42_0.42_0.42_0.42_0.42_0.42</t>
  </si>
  <si>
    <t>2.8_2.8_2.8_2.8_2.8_2.8_2.8_2.8_2.8_2.8_2.8_2.8_2.8_2.8_2.8</t>
  </si>
  <si>
    <t>275_460_650</t>
  </si>
  <si>
    <t>450_656.25_875</t>
  </si>
  <si>
    <t>1500_2560_3800</t>
  </si>
  <si>
    <t>2550_3780_5250</t>
  </si>
  <si>
    <t>0.48_0.5_0.56</t>
  </si>
  <si>
    <t>3_3.2_3.8</t>
  </si>
  <si>
    <t>这位曾闻名于魔法界的天才少女，只需通过很短暂的时间的观察，便几乎完全领悟前辈们毕生所学的高级法术。后来因在一次魔法练习中失手，险些摧毁了整个村庄，其他魔法师们便趁此机会将她驱逐。因为，那些老魔法师一致认为，她是个极其巨大的威胁。尽管如此，她仍未停止过对不可思议魔法的求知与探索...</t>
  </si>
  <si>
    <t>赏金猎人</t>
  </si>
  <si>
    <t>th08</t>
  </si>
  <si>
    <t>半人·英雄塔</t>
  </si>
  <si>
    <t>半人·战兵</t>
  </si>
  <si>
    <t>半人</t>
  </si>
  <si>
    <t>这个看似野蛮的猎人可不是四肢发达头脑简单的莽夫，他兼具智慧与勇敢，以及...速度。他身上挂着的那数不清的战利品无时无刻不在证明着：不论是体型庞大的猛兽，还是动作迅捷的妖怪，都会被他用那精湛又粗暴的猎杀技巧，一击毙命。</t>
  </si>
  <si>
    <t>刀锋女王</t>
  </si>
  <si>
    <t>th09</t>
  </si>
  <si>
    <t>虚空·英雄塔</t>
  </si>
  <si>
    <t>虚空·战兵</t>
  </si>
  <si>
    <t>虚空</t>
  </si>
  <si>
    <t>她曾在漫长的星际旅途中，获悉宇宙的奥秘。她见识过令人难以置信的高等文明，并在他们那里学习高深莫测的技术。现在，她能直接借用宇宙中高烈度的能量，以摧毁一切强大的对手；她还能利用所掌握的技术来将一切低等生物进行改造，令它们成为自己麾下的强大战士。</t>
  </si>
  <si>
    <t>无畏剑圣</t>
  </si>
  <si>
    <t>th10</t>
  </si>
  <si>
    <t>兽人·英雄塔</t>
  </si>
  <si>
    <t>兽人·战兵</t>
  </si>
  <si>
    <t>兽人</t>
  </si>
  <si>
    <t>作为氏族中最勇猛、技巧最高超的战士，他受到所有族人的敬仰。他挥舞的巨剑，能在一瞬间将最坚硬的钢铁一分为二；他身经百战，其躯体及斗志已经如同阳炎般，炽热且永不磨灭。专注战斗的本能已经促使他往最高的境界迈进...</t>
  </si>
  <si>
    <t>地下领主</t>
  </si>
  <si>
    <t>th11</t>
  </si>
  <si>
    <t>地穴·英雄塔</t>
  </si>
  <si>
    <t>地穴·战兵</t>
  </si>
  <si>
    <t>地穴</t>
  </si>
  <si>
    <t>7.8125_15.625_23.4375_31.25_39.0625_46.875_54.6875_62.5_70.3125_78.125_85.9375_93.75_101.5625_109.375_117.1875</t>
  </si>
  <si>
    <t>112.5_225_337.5_450_562.5_675_787.5_900_1012.5_1125_1237.5_1350_1462.5_1575_1687.5</t>
  </si>
  <si>
    <t>0.25_0.25_0.25_0.25_0.25_0.25_0.25_0.25_0.25_0.25_0.25_0.25_0.25_0.25_0.25</t>
  </si>
  <si>
    <t>4.5_4.5_4.5_4.5_4.5_4.5_4.5_4.5_4.5_4.5_4.5_4.5_4.5_4.5_4.5</t>
  </si>
  <si>
    <t>168.75_290_437.5</t>
  </si>
  <si>
    <t>290.625_433.125_609.375</t>
  </si>
  <si>
    <t>2350_3920_5500</t>
  </si>
  <si>
    <t>3825_5565_7375</t>
  </si>
  <si>
    <t>0.27_0.29_0.35</t>
  </si>
  <si>
    <t>0.31_0.33_0.39</t>
  </si>
  <si>
    <t>4.7_4.9_5.5</t>
  </si>
  <si>
    <t>5.1_5.3_5.9</t>
  </si>
  <si>
    <t>在那鲜为人知的地下世界中，存在着一位神秘的王。他曾创造连通着两个世界的隧道，并在其中随意穿梭。他撼动地底所释放的能量，足以影响到了天空，甚至就连日月也被颠倒。“翻天覆地”是对他最好的诠释。</t>
  </si>
  <si>
    <t>冰川枭相</t>
  </si>
  <si>
    <t>th12</t>
  </si>
  <si>
    <t>北极·英雄塔</t>
  </si>
  <si>
    <t>北极·战兵</t>
  </si>
  <si>
    <t>北极</t>
  </si>
  <si>
    <t>6.875_13.75_20.625_27.5_34.375_41.25_48.125_55_61.875_68.75_75.625_82.5_89.375_96.25_103.125</t>
  </si>
  <si>
    <t>120_240_360_480_600_720_840_960_1080_1200_1320_1440_1560_1680_1800</t>
  </si>
  <si>
    <t>0.22_0.22_0.22_0.22_0.22_0.22_0.22_0.22_0.22_0.22_0.22_0.22_0.22_0.22_0.22</t>
  </si>
  <si>
    <t>4.8_4.8_4.8_4.8_4.8_4.8_4.8_4.8_4.8_4.8_4.8_4.8_4.8_4.8_4.8</t>
  </si>
  <si>
    <t>150_260_400</t>
  </si>
  <si>
    <t>262.5_393.75_562.5</t>
  </si>
  <si>
    <t>2500_4160_5800</t>
  </si>
  <si>
    <t>4050_5880_7750</t>
  </si>
  <si>
    <t>0.24_0.26_0.32</t>
  </si>
  <si>
    <t>0.28_0.3_0.36</t>
  </si>
  <si>
    <t>5_5.2_5.8</t>
  </si>
  <si>
    <t>5.4_5.6_6.2</t>
  </si>
  <si>
    <t>终末元神</t>
  </si>
  <si>
    <t>th13</t>
  </si>
  <si>
    <t>幽魂·英雄塔</t>
  </si>
  <si>
    <t>幽魂·战兵</t>
  </si>
  <si>
    <t>幽魂</t>
  </si>
  <si>
    <t>光明之刃</t>
  </si>
  <si>
    <t>th14</t>
  </si>
  <si>
    <t>骑士·英雄塔</t>
  </si>
  <si>
    <t>骑士·战兵</t>
  </si>
  <si>
    <t>骑士</t>
  </si>
  <si>
    <t>不朽骑士</t>
  </si>
  <si>
    <t>th15</t>
  </si>
  <si>
    <t>7.5_15_22.5_30_37.5_45_52.5_60_67.5_75_82.5_90_97.5_105_112.5</t>
  </si>
  <si>
    <t>110_220_330_440_550_660_770_880_990_1100_1210_1320_1430_1540_1650</t>
  </si>
  <si>
    <t>0.24_0.24_0.24_0.24_0.24_0.24_0.24_0.24_0.24_0.24_0.24_0.24_0.24_0.24_0.24</t>
  </si>
  <si>
    <t>4.4_4.4_4.4_4.4_4.4_4.4_4.4_4.4_4.4_4.4_4.4_4.4_4.4_4.4_4.4</t>
  </si>
  <si>
    <t>162.5_280_425</t>
  </si>
  <si>
    <t>281.25_420_593.75</t>
  </si>
  <si>
    <t>2300_3840_5400</t>
  </si>
  <si>
    <t>3750_5460_7250</t>
  </si>
  <si>
    <t>0.26_0.28_0.34</t>
  </si>
  <si>
    <t>0.3_0.32_0.38</t>
  </si>
  <si>
    <t>狂风猎手</t>
  </si>
  <si>
    <t>th16</t>
  </si>
  <si>
    <t>野兽·英雄塔</t>
  </si>
  <si>
    <t>野兽·战兵</t>
  </si>
  <si>
    <t>野兽</t>
  </si>
  <si>
    <t>13.75_27.5_41.25_55_68.75_82.5_96.25_110_123.75_137.5_151.25_165_178.75_192.5_206.25</t>
  </si>
  <si>
    <t>65_130_195_260_325_390_455_520_585_650_715_780_845_910_975</t>
  </si>
  <si>
    <t>0.44_0.44_0.44_0.44_0.44_0.44_0.44_0.44_0.44_0.44_0.44_0.44_0.44_0.44_0.44</t>
  </si>
  <si>
    <t>2.6_2.6_2.6_2.6_2.6_2.6_2.6_2.6_2.6_2.6_2.6_2.6_2.6_2.6_2.6</t>
  </si>
  <si>
    <t>287.5_480_675</t>
  </si>
  <si>
    <t>468.75_682.5_906.25</t>
  </si>
  <si>
    <t>1400_2400_3600</t>
  </si>
  <si>
    <t>2400_3570_5000</t>
  </si>
  <si>
    <t>0.5_0.52_0.58</t>
  </si>
  <si>
    <t>2.8_3_3.6</t>
  </si>
  <si>
    <t>森林之眼</t>
  </si>
  <si>
    <t>th17</t>
  </si>
  <si>
    <t>0_1_0_1_0_1_0_1_0_1_0_1_0_1_0</t>
  </si>
  <si>
    <t>1_1_1_1_1_1_1_1_1_1_1_1_1_1_1</t>
  </si>
  <si>
    <t>2_1_2</t>
  </si>
  <si>
    <t>1_1_1</t>
  </si>
  <si>
    <t>灵魂法师</t>
  </si>
  <si>
    <t>th18</t>
  </si>
  <si>
    <t>至高智慧</t>
  </si>
  <si>
    <t>th19</t>
  </si>
  <si>
    <t>1.25_2.5_3.75_5_6.25_7.5_8.75_10_11.25_12.5_13.75_15_16.25_17.5_18.75</t>
  </si>
  <si>
    <t>165_330_495_660_825_990_1155_1320_1485_1650_1815_1980_2145_2310_2475</t>
  </si>
  <si>
    <t>0.04_0.04_0.04_0.04_0.04_0.04_0.04_0.04_0.04_0.04_0.04_0.04_0.04_0.04_0.04</t>
  </si>
  <si>
    <t>6.6_6.6_6.6_6.6_6.6_6.6_6.6_6.6_6.6_6.6_6.6_6.6_6.6_6.6_6.6</t>
  </si>
  <si>
    <t>37.5_80_175</t>
  </si>
  <si>
    <t>93.75_157.5_281.25</t>
  </si>
  <si>
    <t>3400_5600_7600</t>
  </si>
  <si>
    <t>5400_7770_10000</t>
  </si>
  <si>
    <t>0.06_0.08_0.14</t>
  </si>
  <si>
    <t>0.1_0.12_0.18</t>
  </si>
  <si>
    <t>6.8_7_7.6</t>
  </si>
  <si>
    <t>7.2_7.4_8</t>
  </si>
  <si>
    <t>至高进化</t>
  </si>
  <si>
    <t>th20</t>
  </si>
  <si>
    <t>至高之神</t>
  </si>
  <si>
    <t>th21</t>
  </si>
  <si>
    <t>测试Ts导表英雄</t>
  </si>
  <si>
    <t>th22</t>
  </si>
  <si>
    <t>测试Ts·英雄塔</t>
  </si>
  <si>
    <t>测试Ts·战兵</t>
  </si>
  <si>
    <t>测试Ts</t>
  </si>
  <si>
    <t>塔常量名</t>
  </si>
  <si>
    <t>战兵常量名</t>
  </si>
  <si>
    <t>nh01</t>
  </si>
  <si>
    <t>nh02</t>
  </si>
  <si>
    <t>nh03</t>
  </si>
  <si>
    <t>nh04</t>
  </si>
  <si>
    <t>nh05</t>
  </si>
  <si>
    <t>nh06</t>
  </si>
  <si>
    <t>nh07</t>
  </si>
  <si>
    <t>nh08</t>
  </si>
  <si>
    <t>nh09</t>
  </si>
  <si>
    <t>nh10</t>
  </si>
  <si>
    <t>nh11</t>
  </si>
  <si>
    <t>nh12</t>
  </si>
  <si>
    <t>nh13</t>
  </si>
  <si>
    <t>nh14</t>
  </si>
  <si>
    <t>nh15</t>
  </si>
  <si>
    <t>nh16</t>
  </si>
  <si>
    <t>nh17</t>
  </si>
  <si>
    <t>nh18</t>
  </si>
  <si>
    <t>nh19</t>
  </si>
  <si>
    <t>nh20</t>
  </si>
  <si>
    <t>nh21</t>
  </si>
  <si>
    <t>英雄等级</t>
  </si>
  <si>
    <t>key</t>
  </si>
  <si>
    <t>1级</t>
  </si>
  <si>
    <t>2级</t>
  </si>
  <si>
    <t>3级</t>
  </si>
  <si>
    <t>4级</t>
  </si>
  <si>
    <t>5级</t>
  </si>
  <si>
    <t>6级</t>
  </si>
  <si>
    <t>7级</t>
  </si>
  <si>
    <t>8级</t>
  </si>
  <si>
    <t>9级</t>
  </si>
  <si>
    <t>10级</t>
  </si>
  <si>
    <t>10级MAX</t>
  </si>
  <si>
    <t>10级传说</t>
  </si>
  <si>
    <t>10级神话</t>
  </si>
  <si>
    <t>11级</t>
  </si>
  <si>
    <t>12级</t>
  </si>
  <si>
    <t>13级</t>
  </si>
  <si>
    <t>14级</t>
  </si>
  <si>
    <t>15级</t>
  </si>
  <si>
    <t>15级MAX</t>
  </si>
  <si>
    <t>15级传说</t>
  </si>
  <si>
    <t>15级神话</t>
  </si>
  <si>
    <t>MAX</t>
  </si>
  <si>
    <t>传说</t>
  </si>
  <si>
    <t>神话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</si>
</sst>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sz val="9"/>
      <color theme="0" tint="-0.5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E1FEE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/>
      <diagonal/>
    </border>
    <border>
      <left style="thin">
        <color theme="0" tint="-0.25"/>
      </left>
      <right style="thin">
        <color theme="0" tint="-0.25"/>
      </right>
      <top style="medium">
        <color theme="9" tint="-0.5"/>
      </top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0" fontId="12" fillId="8" borderId="8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9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shrinkToFit="1"/>
    </xf>
    <xf numFmtId="0" fontId="1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 shrinkToFit="1"/>
    </xf>
    <xf numFmtId="0" fontId="1" fillId="5" borderId="3" xfId="0" applyFont="1" applyFill="1" applyBorder="1" applyAlignment="1">
      <alignment horizontal="center" vertical="center" shrinkToFi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E5F4FC"/>
      <color rgb="00CFFCDC"/>
      <color rgb="00E1FEE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120;&#37327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B3" t="str">
            <v>种族</v>
          </cell>
        </row>
        <row r="4">
          <cell r="B4" t="str">
            <v>编号</v>
          </cell>
          <cell r="C4" t="str">
            <v>名称</v>
          </cell>
        </row>
        <row r="5">
          <cell r="B5">
            <v>1</v>
          </cell>
          <cell r="C5" t="str">
            <v>野兽</v>
          </cell>
        </row>
        <row r="6">
          <cell r="B6">
            <v>2</v>
          </cell>
          <cell r="C6" t="str">
            <v>机甲</v>
          </cell>
        </row>
        <row r="7">
          <cell r="B7">
            <v>3</v>
          </cell>
          <cell r="C7" t="str">
            <v>森林</v>
          </cell>
        </row>
        <row r="8">
          <cell r="B8">
            <v>4</v>
          </cell>
          <cell r="C8" t="str">
            <v>元素</v>
          </cell>
        </row>
        <row r="9">
          <cell r="B9">
            <v>5</v>
          </cell>
          <cell r="C9" t="str">
            <v>黑暗</v>
          </cell>
        </row>
        <row r="10">
          <cell r="B10">
            <v>6</v>
          </cell>
          <cell r="C10" t="str">
            <v>幽魂</v>
          </cell>
        </row>
        <row r="11">
          <cell r="B11">
            <v>7</v>
          </cell>
          <cell r="C11" t="str">
            <v>半人</v>
          </cell>
        </row>
        <row r="12">
          <cell r="B12">
            <v>8</v>
          </cell>
          <cell r="C12" t="str">
            <v>海洋</v>
          </cell>
        </row>
        <row r="13">
          <cell r="B13">
            <v>9</v>
          </cell>
          <cell r="C13" t="str">
            <v>北极</v>
          </cell>
        </row>
        <row r="14">
          <cell r="B14">
            <v>10</v>
          </cell>
          <cell r="C14" t="str">
            <v>地精</v>
          </cell>
        </row>
        <row r="15">
          <cell r="B15">
            <v>11</v>
          </cell>
          <cell r="C15" t="str">
            <v>骑士</v>
          </cell>
        </row>
        <row r="16">
          <cell r="B16">
            <v>12</v>
          </cell>
          <cell r="C16" t="str">
            <v>精灵</v>
          </cell>
        </row>
        <row r="17">
          <cell r="B17">
            <v>13</v>
          </cell>
          <cell r="C17" t="str">
            <v>兽人</v>
          </cell>
        </row>
        <row r="18">
          <cell r="B18">
            <v>14</v>
          </cell>
          <cell r="C18" t="str">
            <v>不死</v>
          </cell>
        </row>
        <row r="19">
          <cell r="B19">
            <v>15</v>
          </cell>
          <cell r="C19" t="str">
            <v>虚空</v>
          </cell>
        </row>
        <row r="20">
          <cell r="B20">
            <v>16</v>
          </cell>
          <cell r="C20" t="str">
            <v>地穴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5"/>
  <sheetViews>
    <sheetView tabSelected="1" workbookViewId="0">
      <selection activeCell="G17" sqref="G17"/>
    </sheetView>
  </sheetViews>
  <sheetFormatPr defaultColWidth="10.625" defaultRowHeight="18" customHeight="1"/>
  <cols>
    <col min="1" max="16" width="10.625" style="15" customWidth="1"/>
    <col min="17" max="17" width="13.5" style="15" customWidth="1"/>
    <col min="18" max="18" width="15.625" style="15" customWidth="1"/>
    <col min="19" max="19" width="18.375" style="15" customWidth="1"/>
    <col min="20" max="16384" width="10.625" style="15" customWidth="1"/>
  </cols>
  <sheetData>
    <row r="1" customHeight="1" spans="1:43">
      <c r="A1" s="15" t="s">
        <v>0</v>
      </c>
      <c r="AB1" s="15">
        <v>10</v>
      </c>
      <c r="AC1" s="15">
        <v>15</v>
      </c>
      <c r="AD1" s="15">
        <v>10</v>
      </c>
      <c r="AE1" s="15">
        <v>15</v>
      </c>
      <c r="AF1" s="15">
        <v>10</v>
      </c>
      <c r="AG1" s="15">
        <v>15</v>
      </c>
      <c r="AH1" s="15">
        <v>10</v>
      </c>
      <c r="AI1" s="15">
        <v>15</v>
      </c>
      <c r="AJ1" s="15">
        <v>10</v>
      </c>
      <c r="AK1" s="15">
        <v>15</v>
      </c>
      <c r="AL1" s="15">
        <v>10</v>
      </c>
      <c r="AM1" s="15">
        <v>15</v>
      </c>
      <c r="AN1" s="15">
        <v>10</v>
      </c>
      <c r="AO1" s="15">
        <v>15</v>
      </c>
      <c r="AP1" s="15">
        <v>10</v>
      </c>
      <c r="AQ1" s="15">
        <v>15</v>
      </c>
    </row>
    <row r="2" customHeight="1" spans="1:43">
      <c r="A2" s="15" t="s">
        <v>0</v>
      </c>
      <c r="T2" s="15">
        <v>2</v>
      </c>
      <c r="U2" s="15">
        <v>3</v>
      </c>
      <c r="V2" s="15">
        <v>4</v>
      </c>
      <c r="W2" s="15">
        <v>5</v>
      </c>
      <c r="X2" s="15">
        <v>6</v>
      </c>
      <c r="Y2" s="15">
        <v>7</v>
      </c>
      <c r="Z2" s="15">
        <v>8</v>
      </c>
      <c r="AA2" s="15">
        <v>9</v>
      </c>
      <c r="AB2" s="15">
        <v>2</v>
      </c>
      <c r="AC2" s="15">
        <v>2</v>
      </c>
      <c r="AD2" s="15">
        <v>3</v>
      </c>
      <c r="AE2" s="15">
        <v>3</v>
      </c>
      <c r="AF2" s="15">
        <v>4</v>
      </c>
      <c r="AG2" s="15">
        <v>4</v>
      </c>
      <c r="AH2" s="15">
        <v>5</v>
      </c>
      <c r="AI2" s="15">
        <v>5</v>
      </c>
      <c r="AJ2" s="15">
        <v>6</v>
      </c>
      <c r="AK2" s="15">
        <v>6</v>
      </c>
      <c r="AL2" s="15">
        <v>7</v>
      </c>
      <c r="AM2" s="15">
        <v>7</v>
      </c>
      <c r="AN2" s="15">
        <v>8</v>
      </c>
      <c r="AO2" s="15">
        <v>8</v>
      </c>
      <c r="AP2" s="15">
        <v>9</v>
      </c>
      <c r="AQ2" s="15">
        <v>9</v>
      </c>
    </row>
    <row r="3" customHeight="1" spans="2:44"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M3" s="15" t="s">
        <v>11</v>
      </c>
      <c r="N3" s="15" t="s">
        <v>12</v>
      </c>
      <c r="O3" s="15" t="s">
        <v>13</v>
      </c>
      <c r="P3" s="15" t="s">
        <v>14</v>
      </c>
      <c r="Q3" s="15" t="s">
        <v>15</v>
      </c>
      <c r="R3" s="15" t="s">
        <v>16</v>
      </c>
      <c r="S3" s="15" t="s">
        <v>17</v>
      </c>
      <c r="T3" s="15" t="s">
        <v>18</v>
      </c>
      <c r="U3" s="15" t="s">
        <v>19</v>
      </c>
      <c r="V3" s="15" t="s">
        <v>20</v>
      </c>
      <c r="W3" s="15" t="s">
        <v>21</v>
      </c>
      <c r="X3" s="15" t="s">
        <v>17</v>
      </c>
      <c r="Y3" s="15" t="s">
        <v>22</v>
      </c>
      <c r="Z3" s="15" t="s">
        <v>23</v>
      </c>
      <c r="AA3" s="15" t="s">
        <v>24</v>
      </c>
      <c r="AB3" s="15" t="s">
        <v>25</v>
      </c>
      <c r="AC3" s="15" t="s">
        <v>26</v>
      </c>
      <c r="AD3" s="15" t="s">
        <v>27</v>
      </c>
      <c r="AE3" s="15" t="s">
        <v>28</v>
      </c>
      <c r="AF3" s="15" t="s">
        <v>29</v>
      </c>
      <c r="AG3" s="15" t="s">
        <v>30</v>
      </c>
      <c r="AH3" s="15" t="s">
        <v>31</v>
      </c>
      <c r="AI3" s="15" t="s">
        <v>32</v>
      </c>
      <c r="AJ3" s="15" t="s">
        <v>33</v>
      </c>
      <c r="AK3" s="15" t="s">
        <v>34</v>
      </c>
      <c r="AL3" s="15" t="s">
        <v>35</v>
      </c>
      <c r="AM3" s="15" t="s">
        <v>36</v>
      </c>
      <c r="AN3" s="15" t="s">
        <v>37</v>
      </c>
      <c r="AO3" s="15" t="s">
        <v>38</v>
      </c>
      <c r="AP3" s="15" t="s">
        <v>39</v>
      </c>
      <c r="AQ3" s="15" t="s">
        <v>40</v>
      </c>
      <c r="AR3" s="15" t="s">
        <v>41</v>
      </c>
    </row>
    <row r="4" customHeight="1" spans="2:44">
      <c r="B4" s="15">
        <v>1</v>
      </c>
      <c r="C4" s="15">
        <v>134224061</v>
      </c>
      <c r="D4" s="15" t="s">
        <v>42</v>
      </c>
      <c r="E4" s="15" t="s">
        <v>43</v>
      </c>
      <c r="F4" s="15" t="s">
        <v>42</v>
      </c>
      <c r="G4" s="15" t="s">
        <v>44</v>
      </c>
      <c r="H4" s="15" t="s">
        <v>45</v>
      </c>
      <c r="I4" s="15">
        <v>22000001</v>
      </c>
      <c r="J4" s="15">
        <v>22500001</v>
      </c>
      <c r="K4" s="15">
        <v>10</v>
      </c>
      <c r="L4" s="15" t="s">
        <v>46</v>
      </c>
      <c r="M4" s="15" t="b">
        <v>1</v>
      </c>
      <c r="N4" s="15">
        <v>134259042</v>
      </c>
      <c r="O4" s="15">
        <v>10002619</v>
      </c>
      <c r="P4" s="15">
        <v>1</v>
      </c>
      <c r="Q4" s="15">
        <v>25</v>
      </c>
      <c r="R4" s="15">
        <v>0</v>
      </c>
      <c r="S4" s="15">
        <v>1</v>
      </c>
      <c r="T4" s="15" t="s">
        <v>47</v>
      </c>
      <c r="U4" s="15" t="s">
        <v>48</v>
      </c>
      <c r="V4" s="15" t="s">
        <v>49</v>
      </c>
      <c r="W4" s="15" t="s">
        <v>50</v>
      </c>
      <c r="X4" s="15" t="s">
        <v>51</v>
      </c>
      <c r="Y4" s="15" t="s">
        <v>52</v>
      </c>
      <c r="Z4" s="15" t="s">
        <v>53</v>
      </c>
      <c r="AA4" s="15" t="s">
        <v>54</v>
      </c>
      <c r="AB4" s="15" t="s">
        <v>55</v>
      </c>
      <c r="AC4" s="15" t="s">
        <v>56</v>
      </c>
      <c r="AD4" s="15" t="s">
        <v>57</v>
      </c>
      <c r="AE4" s="15" t="s">
        <v>58</v>
      </c>
      <c r="AF4" s="15" t="s">
        <v>59</v>
      </c>
      <c r="AG4" s="15" t="s">
        <v>60</v>
      </c>
      <c r="AH4" s="15" t="s">
        <v>61</v>
      </c>
      <c r="AI4" s="15" t="s">
        <v>62</v>
      </c>
      <c r="AJ4" s="15" t="s">
        <v>63</v>
      </c>
      <c r="AK4" s="15" t="s">
        <v>64</v>
      </c>
      <c r="AL4" s="15" t="s">
        <v>65</v>
      </c>
      <c r="AM4" s="15" t="s">
        <v>65</v>
      </c>
      <c r="AN4" s="15" t="s">
        <v>66</v>
      </c>
      <c r="AO4" s="15" t="s">
        <v>67</v>
      </c>
      <c r="AP4" s="15" t="s">
        <v>68</v>
      </c>
      <c r="AQ4" s="15" t="s">
        <v>69</v>
      </c>
      <c r="AR4" s="15" t="s">
        <v>70</v>
      </c>
    </row>
    <row r="5" customHeight="1" spans="2:44">
      <c r="B5" s="15">
        <v>2</v>
      </c>
      <c r="C5" s="15">
        <v>134224061</v>
      </c>
      <c r="D5" s="15" t="s">
        <v>71</v>
      </c>
      <c r="E5" s="15" t="s">
        <v>72</v>
      </c>
      <c r="F5" s="15" t="s">
        <v>71</v>
      </c>
      <c r="G5" s="15" t="s">
        <v>73</v>
      </c>
      <c r="H5" s="15" t="s">
        <v>74</v>
      </c>
      <c r="I5" s="15">
        <v>22000002</v>
      </c>
      <c r="J5" s="15">
        <v>22500002</v>
      </c>
      <c r="K5" s="15">
        <v>3</v>
      </c>
      <c r="L5" s="15" t="s">
        <v>75</v>
      </c>
      <c r="M5" s="15" t="b">
        <v>1</v>
      </c>
      <c r="N5" s="15">
        <v>134247340</v>
      </c>
      <c r="O5" s="15">
        <v>10003045</v>
      </c>
      <c r="P5" s="15">
        <v>1</v>
      </c>
      <c r="Q5" s="15">
        <v>25</v>
      </c>
      <c r="R5" s="15">
        <v>0</v>
      </c>
      <c r="S5" s="15">
        <v>1</v>
      </c>
      <c r="T5" s="15" t="s">
        <v>76</v>
      </c>
      <c r="U5" s="15" t="s">
        <v>77</v>
      </c>
      <c r="V5" s="15" t="s">
        <v>49</v>
      </c>
      <c r="W5" s="15" t="s">
        <v>50</v>
      </c>
      <c r="X5" s="15" t="s">
        <v>51</v>
      </c>
      <c r="Y5" s="15" t="s">
        <v>52</v>
      </c>
      <c r="Z5" s="15" t="s">
        <v>78</v>
      </c>
      <c r="AA5" s="15" t="s">
        <v>79</v>
      </c>
      <c r="AB5" s="15" t="s">
        <v>80</v>
      </c>
      <c r="AC5" s="15" t="s">
        <v>81</v>
      </c>
      <c r="AD5" s="15" t="s">
        <v>82</v>
      </c>
      <c r="AE5" s="15" t="s">
        <v>83</v>
      </c>
      <c r="AF5" s="15" t="s">
        <v>59</v>
      </c>
      <c r="AG5" s="15" t="s">
        <v>60</v>
      </c>
      <c r="AH5" s="15" t="s">
        <v>61</v>
      </c>
      <c r="AI5" s="15" t="s">
        <v>62</v>
      </c>
      <c r="AJ5" s="15" t="s">
        <v>63</v>
      </c>
      <c r="AK5" s="15" t="s">
        <v>64</v>
      </c>
      <c r="AL5" s="15" t="s">
        <v>65</v>
      </c>
      <c r="AM5" s="15" t="s">
        <v>65</v>
      </c>
      <c r="AN5" s="15" t="s">
        <v>84</v>
      </c>
      <c r="AO5" s="15" t="s">
        <v>85</v>
      </c>
      <c r="AP5" s="15" t="s">
        <v>86</v>
      </c>
      <c r="AQ5" s="15" t="s">
        <v>87</v>
      </c>
      <c r="AR5" s="15" t="s">
        <v>88</v>
      </c>
    </row>
    <row r="6" customHeight="1" spans="2:44">
      <c r="B6" s="15">
        <v>3</v>
      </c>
      <c r="C6" s="15">
        <v>134224061</v>
      </c>
      <c r="D6" s="15" t="s">
        <v>89</v>
      </c>
      <c r="E6" s="15" t="s">
        <v>90</v>
      </c>
      <c r="F6" s="15" t="s">
        <v>89</v>
      </c>
      <c r="G6" s="15" t="s">
        <v>91</v>
      </c>
      <c r="H6" s="15" t="s">
        <v>92</v>
      </c>
      <c r="I6" s="15">
        <v>22000003</v>
      </c>
      <c r="J6" s="15">
        <v>22500003</v>
      </c>
      <c r="K6" s="15">
        <v>8</v>
      </c>
      <c r="L6" s="15" t="s">
        <v>93</v>
      </c>
      <c r="M6" s="15" t="b">
        <v>1</v>
      </c>
      <c r="N6" s="15">
        <v>134221715</v>
      </c>
      <c r="O6" s="15">
        <v>10003007</v>
      </c>
      <c r="P6" s="15">
        <v>1</v>
      </c>
      <c r="Q6" s="15">
        <v>25</v>
      </c>
      <c r="R6" s="15">
        <v>0</v>
      </c>
      <c r="S6" s="15">
        <v>1</v>
      </c>
      <c r="T6" s="15" t="s">
        <v>94</v>
      </c>
      <c r="U6" s="15" t="s">
        <v>95</v>
      </c>
      <c r="V6" s="15" t="s">
        <v>49</v>
      </c>
      <c r="W6" s="15" t="s">
        <v>50</v>
      </c>
      <c r="X6" s="15" t="s">
        <v>51</v>
      </c>
      <c r="Y6" s="15" t="s">
        <v>52</v>
      </c>
      <c r="Z6" s="15" t="s">
        <v>96</v>
      </c>
      <c r="AA6" s="15" t="s">
        <v>97</v>
      </c>
      <c r="AB6" s="15" t="s">
        <v>98</v>
      </c>
      <c r="AC6" s="15" t="s">
        <v>99</v>
      </c>
      <c r="AD6" s="15" t="s">
        <v>100</v>
      </c>
      <c r="AE6" s="15" t="s">
        <v>101</v>
      </c>
      <c r="AF6" s="15" t="s">
        <v>59</v>
      </c>
      <c r="AG6" s="15" t="s">
        <v>60</v>
      </c>
      <c r="AH6" s="15" t="s">
        <v>61</v>
      </c>
      <c r="AI6" s="15" t="s">
        <v>62</v>
      </c>
      <c r="AJ6" s="15" t="s">
        <v>63</v>
      </c>
      <c r="AK6" s="15" t="s">
        <v>64</v>
      </c>
      <c r="AL6" s="15" t="s">
        <v>65</v>
      </c>
      <c r="AM6" s="15" t="s">
        <v>65</v>
      </c>
      <c r="AN6" s="15" t="s">
        <v>102</v>
      </c>
      <c r="AO6" s="15" t="s">
        <v>103</v>
      </c>
      <c r="AP6" s="15" t="s">
        <v>104</v>
      </c>
      <c r="AQ6" s="15" t="s">
        <v>105</v>
      </c>
      <c r="AR6" s="15" t="s">
        <v>106</v>
      </c>
    </row>
    <row r="7" customHeight="1" spans="2:44">
      <c r="B7" s="15">
        <v>4</v>
      </c>
      <c r="C7" s="15">
        <v>134224061</v>
      </c>
      <c r="D7" s="15" t="s">
        <v>107</v>
      </c>
      <c r="E7" s="15" t="s">
        <v>108</v>
      </c>
      <c r="F7" s="15" t="s">
        <v>107</v>
      </c>
      <c r="G7" s="15" t="s">
        <v>109</v>
      </c>
      <c r="H7" s="15" t="s">
        <v>110</v>
      </c>
      <c r="I7" s="15">
        <v>22000004</v>
      </c>
      <c r="J7" s="15">
        <v>22500004</v>
      </c>
      <c r="K7" s="15">
        <v>2</v>
      </c>
      <c r="L7" s="15" t="s">
        <v>111</v>
      </c>
      <c r="M7" s="15" t="b">
        <v>1</v>
      </c>
      <c r="N7" s="15">
        <v>134257908</v>
      </c>
      <c r="O7" s="15">
        <v>10002978</v>
      </c>
      <c r="P7" s="15">
        <v>1</v>
      </c>
      <c r="Q7" s="15">
        <v>25</v>
      </c>
      <c r="R7" s="15">
        <v>0</v>
      </c>
      <c r="S7" s="15">
        <v>1</v>
      </c>
      <c r="T7" s="15" t="s">
        <v>47</v>
      </c>
      <c r="U7" s="15" t="s">
        <v>48</v>
      </c>
      <c r="V7" s="15" t="s">
        <v>49</v>
      </c>
      <c r="W7" s="15" t="s">
        <v>50</v>
      </c>
      <c r="X7" s="15" t="s">
        <v>51</v>
      </c>
      <c r="Y7" s="15" t="s">
        <v>52</v>
      </c>
      <c r="Z7" s="15" t="s">
        <v>53</v>
      </c>
      <c r="AA7" s="15" t="s">
        <v>54</v>
      </c>
      <c r="AB7" s="15" t="s">
        <v>55</v>
      </c>
      <c r="AC7" s="15" t="s">
        <v>56</v>
      </c>
      <c r="AD7" s="15" t="s">
        <v>57</v>
      </c>
      <c r="AE7" s="15" t="s">
        <v>58</v>
      </c>
      <c r="AF7" s="15" t="s">
        <v>59</v>
      </c>
      <c r="AG7" s="15" t="s">
        <v>60</v>
      </c>
      <c r="AH7" s="15" t="s">
        <v>61</v>
      </c>
      <c r="AI7" s="15" t="s">
        <v>62</v>
      </c>
      <c r="AJ7" s="15" t="s">
        <v>63</v>
      </c>
      <c r="AK7" s="15" t="s">
        <v>64</v>
      </c>
      <c r="AL7" s="15" t="s">
        <v>65</v>
      </c>
      <c r="AM7" s="15" t="s">
        <v>65</v>
      </c>
      <c r="AN7" s="15" t="s">
        <v>66</v>
      </c>
      <c r="AO7" s="15" t="s">
        <v>67</v>
      </c>
      <c r="AP7" s="15" t="s">
        <v>68</v>
      </c>
      <c r="AQ7" s="15" t="s">
        <v>69</v>
      </c>
      <c r="AR7" s="15" t="s">
        <v>112</v>
      </c>
    </row>
    <row r="8" customHeight="1" spans="2:44">
      <c r="B8" s="15">
        <v>5</v>
      </c>
      <c r="C8" s="15">
        <v>134224061</v>
      </c>
      <c r="D8" s="15" t="s">
        <v>113</v>
      </c>
      <c r="E8" s="15" t="s">
        <v>114</v>
      </c>
      <c r="F8" s="15" t="s">
        <v>113</v>
      </c>
      <c r="G8" s="15" t="s">
        <v>115</v>
      </c>
      <c r="H8" s="15" t="s">
        <v>116</v>
      </c>
      <c r="I8" s="15">
        <v>22000005</v>
      </c>
      <c r="J8" s="15">
        <v>22500005</v>
      </c>
      <c r="K8" s="15">
        <v>5</v>
      </c>
      <c r="L8" s="15" t="s">
        <v>117</v>
      </c>
      <c r="M8" s="15" t="b">
        <v>1</v>
      </c>
      <c r="N8" s="15">
        <v>134244661</v>
      </c>
      <c r="O8" s="15">
        <v>10002913</v>
      </c>
      <c r="P8" s="15">
        <v>1</v>
      </c>
      <c r="Q8" s="15">
        <v>25</v>
      </c>
      <c r="R8" s="15">
        <v>0</v>
      </c>
      <c r="S8" s="15">
        <v>1</v>
      </c>
      <c r="T8" s="15" t="s">
        <v>118</v>
      </c>
      <c r="U8" s="15" t="s">
        <v>119</v>
      </c>
      <c r="V8" s="15" t="s">
        <v>49</v>
      </c>
      <c r="W8" s="15" t="s">
        <v>50</v>
      </c>
      <c r="X8" s="15" t="s">
        <v>51</v>
      </c>
      <c r="Y8" s="15" t="s">
        <v>52</v>
      </c>
      <c r="Z8" s="15" t="s">
        <v>120</v>
      </c>
      <c r="AA8" s="15" t="s">
        <v>121</v>
      </c>
      <c r="AB8" s="15" t="s">
        <v>122</v>
      </c>
      <c r="AC8" s="15" t="s">
        <v>123</v>
      </c>
      <c r="AD8" s="15" t="s">
        <v>124</v>
      </c>
      <c r="AE8" s="15" t="s">
        <v>125</v>
      </c>
      <c r="AF8" s="15" t="s">
        <v>59</v>
      </c>
      <c r="AG8" s="15" t="s">
        <v>60</v>
      </c>
      <c r="AH8" s="15" t="s">
        <v>61</v>
      </c>
      <c r="AI8" s="15" t="s">
        <v>62</v>
      </c>
      <c r="AJ8" s="15" t="s">
        <v>63</v>
      </c>
      <c r="AK8" s="15" t="s">
        <v>64</v>
      </c>
      <c r="AL8" s="15" t="s">
        <v>65</v>
      </c>
      <c r="AM8" s="15" t="s">
        <v>65</v>
      </c>
      <c r="AN8" s="15" t="s">
        <v>126</v>
      </c>
      <c r="AO8" s="15" t="s">
        <v>127</v>
      </c>
      <c r="AP8" s="15" t="s">
        <v>128</v>
      </c>
      <c r="AQ8" s="15" t="s">
        <v>129</v>
      </c>
      <c r="AR8" s="15" t="s">
        <v>130</v>
      </c>
    </row>
    <row r="9" customHeight="1" spans="2:44">
      <c r="B9" s="15">
        <v>6</v>
      </c>
      <c r="C9" s="15">
        <v>134224061</v>
      </c>
      <c r="D9" s="15" t="s">
        <v>131</v>
      </c>
      <c r="E9" s="15" t="s">
        <v>132</v>
      </c>
      <c r="F9" s="15" t="s">
        <v>131</v>
      </c>
      <c r="G9" s="15" t="s">
        <v>133</v>
      </c>
      <c r="H9" s="15" t="s">
        <v>134</v>
      </c>
      <c r="I9" s="15">
        <v>22000006</v>
      </c>
      <c r="J9" s="15">
        <v>22500006</v>
      </c>
      <c r="K9" s="15">
        <v>12</v>
      </c>
      <c r="L9" s="15" t="s">
        <v>135</v>
      </c>
      <c r="M9" s="15" t="b">
        <v>1</v>
      </c>
      <c r="N9" s="15">
        <v>134280771</v>
      </c>
      <c r="O9" s="15">
        <v>10003050</v>
      </c>
      <c r="P9" s="15">
        <v>1</v>
      </c>
      <c r="Q9" s="15">
        <v>25</v>
      </c>
      <c r="R9" s="15">
        <v>0</v>
      </c>
      <c r="S9" s="15">
        <v>1</v>
      </c>
      <c r="T9" s="15" t="s">
        <v>136</v>
      </c>
      <c r="U9" s="15" t="s">
        <v>137</v>
      </c>
      <c r="V9" s="15" t="s">
        <v>49</v>
      </c>
      <c r="W9" s="15" t="s">
        <v>50</v>
      </c>
      <c r="X9" s="15" t="s">
        <v>51</v>
      </c>
      <c r="Y9" s="15" t="s">
        <v>52</v>
      </c>
      <c r="Z9" s="15" t="s">
        <v>138</v>
      </c>
      <c r="AA9" s="15" t="s">
        <v>139</v>
      </c>
      <c r="AB9" s="15" t="s">
        <v>140</v>
      </c>
      <c r="AC9" s="15" t="s">
        <v>141</v>
      </c>
      <c r="AD9" s="15" t="s">
        <v>142</v>
      </c>
      <c r="AE9" s="15" t="s">
        <v>143</v>
      </c>
      <c r="AF9" s="15" t="s">
        <v>59</v>
      </c>
      <c r="AG9" s="15" t="s">
        <v>60</v>
      </c>
      <c r="AH9" s="15" t="s">
        <v>61</v>
      </c>
      <c r="AI9" s="15" t="s">
        <v>62</v>
      </c>
      <c r="AJ9" s="15" t="s">
        <v>63</v>
      </c>
      <c r="AK9" s="15" t="s">
        <v>64</v>
      </c>
      <c r="AL9" s="15" t="s">
        <v>65</v>
      </c>
      <c r="AM9" s="15" t="s">
        <v>65</v>
      </c>
      <c r="AN9" s="15" t="s">
        <v>144</v>
      </c>
      <c r="AO9" s="15" t="s">
        <v>145</v>
      </c>
      <c r="AP9" s="15" t="s">
        <v>146</v>
      </c>
      <c r="AQ9" s="15" t="s">
        <v>147</v>
      </c>
      <c r="AR9" s="15" t="s">
        <v>148</v>
      </c>
    </row>
    <row r="10" customHeight="1" spans="2:44">
      <c r="B10" s="15">
        <v>7</v>
      </c>
      <c r="C10" s="15">
        <v>134224061</v>
      </c>
      <c r="D10" s="15" t="s">
        <v>149</v>
      </c>
      <c r="E10" s="15" t="s">
        <v>150</v>
      </c>
      <c r="F10" s="15" t="s">
        <v>149</v>
      </c>
      <c r="G10" s="15" t="s">
        <v>151</v>
      </c>
      <c r="H10" s="15" t="s">
        <v>152</v>
      </c>
      <c r="I10" s="15">
        <v>22000007</v>
      </c>
      <c r="J10" s="15">
        <v>22500007</v>
      </c>
      <c r="K10" s="15">
        <v>4</v>
      </c>
      <c r="L10" s="15" t="s">
        <v>153</v>
      </c>
      <c r="M10" s="15" t="b">
        <v>1</v>
      </c>
      <c r="N10" s="15">
        <v>134267180</v>
      </c>
      <c r="O10" s="15">
        <v>10002966</v>
      </c>
      <c r="P10" s="15">
        <v>1</v>
      </c>
      <c r="Q10" s="15">
        <v>25</v>
      </c>
      <c r="R10" s="15">
        <v>0</v>
      </c>
      <c r="S10" s="15">
        <v>1</v>
      </c>
      <c r="T10" s="15" t="s">
        <v>154</v>
      </c>
      <c r="U10" s="15" t="s">
        <v>155</v>
      </c>
      <c r="V10" s="15" t="s">
        <v>49</v>
      </c>
      <c r="W10" s="15" t="s">
        <v>50</v>
      </c>
      <c r="X10" s="15" t="s">
        <v>51</v>
      </c>
      <c r="Y10" s="15" t="s">
        <v>52</v>
      </c>
      <c r="Z10" s="15" t="s">
        <v>156</v>
      </c>
      <c r="AA10" s="15" t="s">
        <v>157</v>
      </c>
      <c r="AB10" s="15" t="s">
        <v>158</v>
      </c>
      <c r="AC10" s="15" t="s">
        <v>159</v>
      </c>
      <c r="AD10" s="15" t="s">
        <v>160</v>
      </c>
      <c r="AE10" s="15" t="s">
        <v>161</v>
      </c>
      <c r="AF10" s="15" t="s">
        <v>59</v>
      </c>
      <c r="AG10" s="15" t="s">
        <v>60</v>
      </c>
      <c r="AH10" s="15" t="s">
        <v>61</v>
      </c>
      <c r="AI10" s="15" t="s">
        <v>62</v>
      </c>
      <c r="AJ10" s="15" t="s">
        <v>63</v>
      </c>
      <c r="AK10" s="15" t="s">
        <v>64</v>
      </c>
      <c r="AL10" s="15" t="s">
        <v>65</v>
      </c>
      <c r="AM10" s="15" t="s">
        <v>65</v>
      </c>
      <c r="AN10" s="15" t="s">
        <v>85</v>
      </c>
      <c r="AO10" s="15" t="s">
        <v>162</v>
      </c>
      <c r="AP10" s="15" t="s">
        <v>163</v>
      </c>
      <c r="AQ10" s="15" t="s">
        <v>86</v>
      </c>
      <c r="AR10" s="15" t="s">
        <v>164</v>
      </c>
    </row>
    <row r="11" customHeight="1" spans="2:44">
      <c r="B11" s="15">
        <v>8</v>
      </c>
      <c r="C11" s="15">
        <v>134224061</v>
      </c>
      <c r="D11" s="15" t="s">
        <v>165</v>
      </c>
      <c r="E11" s="15" t="s">
        <v>166</v>
      </c>
      <c r="F11" s="15" t="s">
        <v>165</v>
      </c>
      <c r="G11" s="15" t="s">
        <v>167</v>
      </c>
      <c r="H11" s="15" t="s">
        <v>168</v>
      </c>
      <c r="I11" s="15">
        <v>22000008</v>
      </c>
      <c r="J11" s="15">
        <v>22500008</v>
      </c>
      <c r="K11" s="15">
        <v>7</v>
      </c>
      <c r="L11" s="15" t="s">
        <v>169</v>
      </c>
      <c r="M11" s="15" t="b">
        <v>1</v>
      </c>
      <c r="N11" s="15">
        <v>134225999</v>
      </c>
      <c r="O11" s="15">
        <v>10002753</v>
      </c>
      <c r="P11" s="15">
        <v>1</v>
      </c>
      <c r="Q11" s="15">
        <v>25</v>
      </c>
      <c r="R11" s="15">
        <v>0</v>
      </c>
      <c r="S11" s="15">
        <v>1</v>
      </c>
      <c r="T11" s="15" t="s">
        <v>47</v>
      </c>
      <c r="U11" s="15" t="s">
        <v>48</v>
      </c>
      <c r="V11" s="15" t="s">
        <v>49</v>
      </c>
      <c r="W11" s="15" t="s">
        <v>50</v>
      </c>
      <c r="X11" s="15" t="s">
        <v>51</v>
      </c>
      <c r="Y11" s="15" t="s">
        <v>52</v>
      </c>
      <c r="Z11" s="15" t="s">
        <v>53</v>
      </c>
      <c r="AA11" s="15" t="s">
        <v>54</v>
      </c>
      <c r="AB11" s="15" t="s">
        <v>55</v>
      </c>
      <c r="AC11" s="15" t="s">
        <v>56</v>
      </c>
      <c r="AD11" s="15" t="s">
        <v>57</v>
      </c>
      <c r="AE11" s="15" t="s">
        <v>58</v>
      </c>
      <c r="AF11" s="15" t="s">
        <v>59</v>
      </c>
      <c r="AG11" s="15" t="s">
        <v>60</v>
      </c>
      <c r="AH11" s="15" t="s">
        <v>61</v>
      </c>
      <c r="AI11" s="15" t="s">
        <v>62</v>
      </c>
      <c r="AJ11" s="15" t="s">
        <v>63</v>
      </c>
      <c r="AK11" s="15" t="s">
        <v>64</v>
      </c>
      <c r="AL11" s="15" t="s">
        <v>65</v>
      </c>
      <c r="AM11" s="15" t="s">
        <v>65</v>
      </c>
      <c r="AN11" s="15" t="s">
        <v>66</v>
      </c>
      <c r="AO11" s="15" t="s">
        <v>67</v>
      </c>
      <c r="AP11" s="15" t="s">
        <v>68</v>
      </c>
      <c r="AQ11" s="15" t="s">
        <v>69</v>
      </c>
      <c r="AR11" s="15" t="s">
        <v>170</v>
      </c>
    </row>
    <row r="12" customHeight="1" spans="2:44">
      <c r="B12" s="15">
        <v>9</v>
      </c>
      <c r="C12" s="15">
        <v>134224061</v>
      </c>
      <c r="D12" s="15" t="s">
        <v>171</v>
      </c>
      <c r="E12" s="15" t="s">
        <v>172</v>
      </c>
      <c r="F12" s="15" t="s">
        <v>171</v>
      </c>
      <c r="G12" s="15" t="s">
        <v>173</v>
      </c>
      <c r="H12" s="15" t="s">
        <v>174</v>
      </c>
      <c r="I12" s="15">
        <v>22000009</v>
      </c>
      <c r="J12" s="15">
        <v>22500009</v>
      </c>
      <c r="K12" s="15">
        <v>15</v>
      </c>
      <c r="L12" s="15" t="s">
        <v>175</v>
      </c>
      <c r="M12" s="15" t="b">
        <v>1</v>
      </c>
      <c r="N12" s="15">
        <v>134271458</v>
      </c>
      <c r="O12" s="15">
        <v>10002908</v>
      </c>
      <c r="P12" s="15">
        <v>1</v>
      </c>
      <c r="Q12" s="15">
        <v>25</v>
      </c>
      <c r="R12" s="15">
        <v>0</v>
      </c>
      <c r="S12" s="15">
        <v>1</v>
      </c>
      <c r="T12" s="15" t="s">
        <v>94</v>
      </c>
      <c r="U12" s="15" t="s">
        <v>95</v>
      </c>
      <c r="V12" s="15" t="s">
        <v>49</v>
      </c>
      <c r="W12" s="15" t="s">
        <v>50</v>
      </c>
      <c r="X12" s="15" t="s">
        <v>51</v>
      </c>
      <c r="Y12" s="15" t="s">
        <v>52</v>
      </c>
      <c r="Z12" s="15" t="s">
        <v>96</v>
      </c>
      <c r="AA12" s="15" t="s">
        <v>97</v>
      </c>
      <c r="AB12" s="15" t="s">
        <v>98</v>
      </c>
      <c r="AC12" s="15" t="s">
        <v>99</v>
      </c>
      <c r="AD12" s="15" t="s">
        <v>100</v>
      </c>
      <c r="AE12" s="15" t="s">
        <v>101</v>
      </c>
      <c r="AF12" s="15" t="s">
        <v>59</v>
      </c>
      <c r="AG12" s="15" t="s">
        <v>60</v>
      </c>
      <c r="AH12" s="15" t="s">
        <v>61</v>
      </c>
      <c r="AI12" s="15" t="s">
        <v>62</v>
      </c>
      <c r="AJ12" s="15" t="s">
        <v>63</v>
      </c>
      <c r="AK12" s="15" t="s">
        <v>64</v>
      </c>
      <c r="AL12" s="15" t="s">
        <v>65</v>
      </c>
      <c r="AM12" s="15" t="s">
        <v>65</v>
      </c>
      <c r="AN12" s="15" t="s">
        <v>102</v>
      </c>
      <c r="AO12" s="15" t="s">
        <v>103</v>
      </c>
      <c r="AP12" s="15" t="s">
        <v>104</v>
      </c>
      <c r="AQ12" s="15" t="s">
        <v>105</v>
      </c>
      <c r="AR12" s="15" t="s">
        <v>176</v>
      </c>
    </row>
    <row r="13" customHeight="1" spans="2:44">
      <c r="B13" s="15">
        <v>10</v>
      </c>
      <c r="C13" s="15">
        <v>134224061</v>
      </c>
      <c r="D13" s="15" t="s">
        <v>177</v>
      </c>
      <c r="E13" s="15" t="s">
        <v>178</v>
      </c>
      <c r="F13" s="15" t="s">
        <v>177</v>
      </c>
      <c r="G13" s="15" t="s">
        <v>179</v>
      </c>
      <c r="H13" s="15" t="s">
        <v>180</v>
      </c>
      <c r="I13" s="15">
        <v>22000010</v>
      </c>
      <c r="J13" s="15">
        <v>22500010</v>
      </c>
      <c r="K13" s="15">
        <v>13</v>
      </c>
      <c r="L13" s="15" t="s">
        <v>181</v>
      </c>
      <c r="M13" s="15" t="b">
        <v>1</v>
      </c>
      <c r="N13" s="15">
        <v>134260965</v>
      </c>
      <c r="O13" s="15">
        <v>10002923</v>
      </c>
      <c r="P13" s="15">
        <v>1</v>
      </c>
      <c r="Q13" s="15">
        <v>25</v>
      </c>
      <c r="R13" s="15">
        <v>0</v>
      </c>
      <c r="S13" s="15">
        <v>1</v>
      </c>
      <c r="T13" s="15" t="s">
        <v>94</v>
      </c>
      <c r="U13" s="15" t="s">
        <v>95</v>
      </c>
      <c r="V13" s="15" t="s">
        <v>49</v>
      </c>
      <c r="W13" s="15" t="s">
        <v>50</v>
      </c>
      <c r="X13" s="15" t="s">
        <v>51</v>
      </c>
      <c r="Y13" s="15" t="s">
        <v>52</v>
      </c>
      <c r="Z13" s="15" t="s">
        <v>96</v>
      </c>
      <c r="AA13" s="15" t="s">
        <v>97</v>
      </c>
      <c r="AB13" s="15" t="s">
        <v>98</v>
      </c>
      <c r="AC13" s="15" t="s">
        <v>99</v>
      </c>
      <c r="AD13" s="15" t="s">
        <v>100</v>
      </c>
      <c r="AE13" s="15" t="s">
        <v>101</v>
      </c>
      <c r="AF13" s="15" t="s">
        <v>59</v>
      </c>
      <c r="AG13" s="15" t="s">
        <v>60</v>
      </c>
      <c r="AH13" s="15" t="s">
        <v>61</v>
      </c>
      <c r="AI13" s="15" t="s">
        <v>62</v>
      </c>
      <c r="AJ13" s="15" t="s">
        <v>63</v>
      </c>
      <c r="AK13" s="15" t="s">
        <v>64</v>
      </c>
      <c r="AL13" s="15" t="s">
        <v>65</v>
      </c>
      <c r="AM13" s="15" t="s">
        <v>65</v>
      </c>
      <c r="AN13" s="15" t="s">
        <v>102</v>
      </c>
      <c r="AO13" s="15" t="s">
        <v>103</v>
      </c>
      <c r="AP13" s="15" t="s">
        <v>104</v>
      </c>
      <c r="AQ13" s="15" t="s">
        <v>105</v>
      </c>
      <c r="AR13" s="15" t="s">
        <v>182</v>
      </c>
    </row>
    <row r="14" customHeight="1" spans="2:44">
      <c r="B14" s="15">
        <v>11</v>
      </c>
      <c r="C14" s="15">
        <v>134224061</v>
      </c>
      <c r="D14" s="15" t="s">
        <v>183</v>
      </c>
      <c r="E14" s="15" t="s">
        <v>184</v>
      </c>
      <c r="F14" s="15" t="s">
        <v>183</v>
      </c>
      <c r="G14" s="15" t="s">
        <v>185</v>
      </c>
      <c r="H14" s="15" t="s">
        <v>186</v>
      </c>
      <c r="I14" s="15">
        <v>22000011</v>
      </c>
      <c r="J14" s="15">
        <v>22500011</v>
      </c>
      <c r="K14" s="15">
        <v>16</v>
      </c>
      <c r="L14" s="15" t="s">
        <v>187</v>
      </c>
      <c r="M14" s="15" t="b">
        <v>1</v>
      </c>
      <c r="N14" s="15">
        <v>134236233</v>
      </c>
      <c r="O14" s="15">
        <v>10003195</v>
      </c>
      <c r="P14" s="15">
        <v>1</v>
      </c>
      <c r="Q14" s="15">
        <v>25</v>
      </c>
      <c r="R14" s="15">
        <v>0</v>
      </c>
      <c r="S14" s="15">
        <v>1</v>
      </c>
      <c r="T14" s="15" t="s">
        <v>188</v>
      </c>
      <c r="U14" s="15" t="s">
        <v>189</v>
      </c>
      <c r="V14" s="15" t="s">
        <v>49</v>
      </c>
      <c r="W14" s="15" t="s">
        <v>50</v>
      </c>
      <c r="X14" s="15" t="s">
        <v>51</v>
      </c>
      <c r="Y14" s="15" t="s">
        <v>52</v>
      </c>
      <c r="Z14" s="15" t="s">
        <v>190</v>
      </c>
      <c r="AA14" s="15" t="s">
        <v>191</v>
      </c>
      <c r="AB14" s="15" t="s">
        <v>192</v>
      </c>
      <c r="AC14" s="15" t="s">
        <v>193</v>
      </c>
      <c r="AD14" s="15" t="s">
        <v>194</v>
      </c>
      <c r="AE14" s="15" t="s">
        <v>195</v>
      </c>
      <c r="AF14" s="15" t="s">
        <v>59</v>
      </c>
      <c r="AG14" s="15" t="s">
        <v>60</v>
      </c>
      <c r="AH14" s="15" t="s">
        <v>61</v>
      </c>
      <c r="AI14" s="15" t="s">
        <v>62</v>
      </c>
      <c r="AJ14" s="15" t="s">
        <v>63</v>
      </c>
      <c r="AK14" s="15" t="s">
        <v>64</v>
      </c>
      <c r="AL14" s="15" t="s">
        <v>65</v>
      </c>
      <c r="AM14" s="15" t="s">
        <v>65</v>
      </c>
      <c r="AN14" s="15" t="s">
        <v>196</v>
      </c>
      <c r="AO14" s="15" t="s">
        <v>197</v>
      </c>
      <c r="AP14" s="15" t="s">
        <v>198</v>
      </c>
      <c r="AQ14" s="15" t="s">
        <v>199</v>
      </c>
      <c r="AR14" s="15" t="s">
        <v>200</v>
      </c>
    </row>
    <row r="15" customHeight="1" spans="2:43">
      <c r="B15" s="15">
        <v>12</v>
      </c>
      <c r="C15" s="15">
        <v>134224061</v>
      </c>
      <c r="D15" s="15" t="s">
        <v>201</v>
      </c>
      <c r="E15" s="15" t="s">
        <v>202</v>
      </c>
      <c r="F15" s="15" t="s">
        <v>201</v>
      </c>
      <c r="G15" s="15" t="s">
        <v>203</v>
      </c>
      <c r="H15" s="15" t="s">
        <v>204</v>
      </c>
      <c r="I15" s="15">
        <v>22000012</v>
      </c>
      <c r="J15" s="15">
        <v>22500012</v>
      </c>
      <c r="K15" s="15">
        <v>9</v>
      </c>
      <c r="L15" s="15" t="s">
        <v>205</v>
      </c>
      <c r="M15" s="15" t="b">
        <v>1</v>
      </c>
      <c r="N15" s="15">
        <v>10000070</v>
      </c>
      <c r="O15" s="15">
        <v>3112</v>
      </c>
      <c r="P15" s="15">
        <v>1</v>
      </c>
      <c r="Q15" s="15">
        <v>25</v>
      </c>
      <c r="R15" s="15">
        <v>0</v>
      </c>
      <c r="S15" s="15">
        <v>1</v>
      </c>
      <c r="T15" s="15" t="s">
        <v>206</v>
      </c>
      <c r="U15" s="15" t="s">
        <v>207</v>
      </c>
      <c r="V15" s="15" t="s">
        <v>49</v>
      </c>
      <c r="W15" s="15" t="s">
        <v>50</v>
      </c>
      <c r="X15" s="15" t="s">
        <v>51</v>
      </c>
      <c r="Y15" s="15" t="s">
        <v>52</v>
      </c>
      <c r="Z15" s="15" t="s">
        <v>208</v>
      </c>
      <c r="AA15" s="15" t="s">
        <v>209</v>
      </c>
      <c r="AB15" s="15" t="s">
        <v>210</v>
      </c>
      <c r="AC15" s="15" t="s">
        <v>211</v>
      </c>
      <c r="AD15" s="15" t="s">
        <v>212</v>
      </c>
      <c r="AE15" s="15" t="s">
        <v>213</v>
      </c>
      <c r="AF15" s="15" t="s">
        <v>59</v>
      </c>
      <c r="AG15" s="15" t="s">
        <v>60</v>
      </c>
      <c r="AH15" s="15" t="s">
        <v>61</v>
      </c>
      <c r="AI15" s="15" t="s">
        <v>62</v>
      </c>
      <c r="AJ15" s="15" t="s">
        <v>63</v>
      </c>
      <c r="AK15" s="15" t="s">
        <v>64</v>
      </c>
      <c r="AL15" s="15" t="s">
        <v>65</v>
      </c>
      <c r="AM15" s="15" t="s">
        <v>65</v>
      </c>
      <c r="AN15" s="15" t="s">
        <v>214</v>
      </c>
      <c r="AO15" s="15" t="s">
        <v>215</v>
      </c>
      <c r="AP15" s="15" t="s">
        <v>216</v>
      </c>
      <c r="AQ15" s="15" t="s">
        <v>217</v>
      </c>
    </row>
    <row r="16" customHeight="1" spans="1:43">
      <c r="A16" s="15" t="s">
        <v>0</v>
      </c>
      <c r="B16" s="15">
        <v>13</v>
      </c>
      <c r="C16" s="15">
        <v>134224061</v>
      </c>
      <c r="D16" s="15" t="s">
        <v>218</v>
      </c>
      <c r="E16" s="15" t="s">
        <v>219</v>
      </c>
      <c r="F16" s="15" t="s">
        <v>218</v>
      </c>
      <c r="G16" s="15" t="s">
        <v>220</v>
      </c>
      <c r="H16" s="15" t="s">
        <v>221</v>
      </c>
      <c r="I16" s="15">
        <v>22000013</v>
      </c>
      <c r="J16" s="15">
        <v>22500013</v>
      </c>
      <c r="K16" s="15">
        <v>6</v>
      </c>
      <c r="L16" s="15" t="s">
        <v>222</v>
      </c>
      <c r="M16" s="15" t="b">
        <v>1</v>
      </c>
      <c r="N16" s="15">
        <v>10000071</v>
      </c>
      <c r="O16" s="15">
        <v>3110</v>
      </c>
      <c r="P16" s="15">
        <v>1</v>
      </c>
      <c r="Q16" s="15">
        <v>25</v>
      </c>
      <c r="R16" s="15">
        <v>0</v>
      </c>
      <c r="S16" s="15">
        <v>1</v>
      </c>
      <c r="T16" s="15" t="s">
        <v>118</v>
      </c>
      <c r="U16" s="15" t="s">
        <v>119</v>
      </c>
      <c r="V16" s="15" t="s">
        <v>49</v>
      </c>
      <c r="W16" s="15" t="s">
        <v>50</v>
      </c>
      <c r="X16" s="15" t="s">
        <v>51</v>
      </c>
      <c r="Y16" s="15" t="s">
        <v>52</v>
      </c>
      <c r="Z16" s="15" t="s">
        <v>120</v>
      </c>
      <c r="AA16" s="15" t="s">
        <v>121</v>
      </c>
      <c r="AB16" s="15" t="s">
        <v>122</v>
      </c>
      <c r="AC16" s="15" t="s">
        <v>123</v>
      </c>
      <c r="AD16" s="15" t="s">
        <v>124</v>
      </c>
      <c r="AE16" s="15" t="s">
        <v>125</v>
      </c>
      <c r="AF16" s="15" t="s">
        <v>59</v>
      </c>
      <c r="AG16" s="15" t="s">
        <v>60</v>
      </c>
      <c r="AH16" s="15" t="s">
        <v>61</v>
      </c>
      <c r="AI16" s="15" t="s">
        <v>62</v>
      </c>
      <c r="AJ16" s="15" t="s">
        <v>63</v>
      </c>
      <c r="AK16" s="15" t="s">
        <v>64</v>
      </c>
      <c r="AL16" s="15" t="s">
        <v>65</v>
      </c>
      <c r="AM16" s="15" t="s">
        <v>65</v>
      </c>
      <c r="AN16" s="15" t="s">
        <v>126</v>
      </c>
      <c r="AO16" s="15" t="s">
        <v>127</v>
      </c>
      <c r="AP16" s="15" t="s">
        <v>128</v>
      </c>
      <c r="AQ16" s="15" t="s">
        <v>129</v>
      </c>
    </row>
    <row r="17" customHeight="1" spans="1:43">
      <c r="A17" s="15" t="s">
        <v>0</v>
      </c>
      <c r="B17" s="15">
        <v>14</v>
      </c>
      <c r="C17" s="15">
        <v>134224061</v>
      </c>
      <c r="D17" s="15" t="s">
        <v>223</v>
      </c>
      <c r="E17" s="15" t="s">
        <v>224</v>
      </c>
      <c r="F17" s="15" t="s">
        <v>223</v>
      </c>
      <c r="G17" s="15" t="s">
        <v>225</v>
      </c>
      <c r="H17" s="15" t="s">
        <v>226</v>
      </c>
      <c r="I17" s="15">
        <v>22000014</v>
      </c>
      <c r="J17" s="15">
        <v>22500014</v>
      </c>
      <c r="K17" s="15">
        <v>11</v>
      </c>
      <c r="L17" s="15" t="s">
        <v>227</v>
      </c>
      <c r="M17" s="15" t="b">
        <v>1</v>
      </c>
      <c r="N17" s="15">
        <v>10000076</v>
      </c>
      <c r="O17" s="15">
        <v>202996</v>
      </c>
      <c r="P17" s="15">
        <v>1</v>
      </c>
      <c r="Q17" s="15">
        <v>25</v>
      </c>
      <c r="R17" s="15">
        <v>0</v>
      </c>
      <c r="S17" s="15">
        <v>1</v>
      </c>
      <c r="T17" s="15" t="s">
        <v>47</v>
      </c>
      <c r="U17" s="15" t="s">
        <v>48</v>
      </c>
      <c r="V17" s="15" t="s">
        <v>49</v>
      </c>
      <c r="W17" s="15" t="s">
        <v>50</v>
      </c>
      <c r="X17" s="15" t="s">
        <v>51</v>
      </c>
      <c r="Y17" s="15" t="s">
        <v>52</v>
      </c>
      <c r="Z17" s="15" t="s">
        <v>53</v>
      </c>
      <c r="AA17" s="15" t="s">
        <v>54</v>
      </c>
      <c r="AB17" s="15" t="s">
        <v>55</v>
      </c>
      <c r="AC17" s="15" t="s">
        <v>56</v>
      </c>
      <c r="AD17" s="15" t="s">
        <v>57</v>
      </c>
      <c r="AE17" s="15" t="s">
        <v>58</v>
      </c>
      <c r="AF17" s="15" t="s">
        <v>59</v>
      </c>
      <c r="AG17" s="15" t="s">
        <v>60</v>
      </c>
      <c r="AH17" s="15" t="s">
        <v>61</v>
      </c>
      <c r="AI17" s="15" t="s">
        <v>62</v>
      </c>
      <c r="AJ17" s="15" t="s">
        <v>63</v>
      </c>
      <c r="AK17" s="15" t="s">
        <v>64</v>
      </c>
      <c r="AL17" s="15" t="s">
        <v>65</v>
      </c>
      <c r="AM17" s="15" t="s">
        <v>65</v>
      </c>
      <c r="AN17" s="15" t="s">
        <v>66</v>
      </c>
      <c r="AO17" s="15" t="s">
        <v>67</v>
      </c>
      <c r="AP17" s="15" t="s">
        <v>68</v>
      </c>
      <c r="AQ17" s="15" t="s">
        <v>69</v>
      </c>
    </row>
    <row r="18" customHeight="1" spans="1:43">
      <c r="A18" s="15" t="s">
        <v>0</v>
      </c>
      <c r="B18" s="15">
        <v>15</v>
      </c>
      <c r="C18" s="15">
        <v>134224061</v>
      </c>
      <c r="D18" s="15" t="s">
        <v>228</v>
      </c>
      <c r="E18" s="15" t="s">
        <v>229</v>
      </c>
      <c r="F18" s="15" t="s">
        <v>228</v>
      </c>
      <c r="G18" s="15" t="s">
        <v>225</v>
      </c>
      <c r="H18" s="15" t="s">
        <v>226</v>
      </c>
      <c r="I18" s="15">
        <v>22000015</v>
      </c>
      <c r="J18" s="15">
        <v>22500015</v>
      </c>
      <c r="K18" s="15">
        <v>11</v>
      </c>
      <c r="L18" s="15" t="s">
        <v>227</v>
      </c>
      <c r="M18" s="15" t="b">
        <v>1</v>
      </c>
      <c r="N18" s="15">
        <v>10000092</v>
      </c>
      <c r="O18" s="15">
        <v>202997</v>
      </c>
      <c r="P18" s="15">
        <v>1</v>
      </c>
      <c r="Q18" s="15">
        <v>25</v>
      </c>
      <c r="R18" s="15">
        <v>0</v>
      </c>
      <c r="S18" s="15">
        <v>1</v>
      </c>
      <c r="T18" s="15" t="s">
        <v>230</v>
      </c>
      <c r="U18" s="15" t="s">
        <v>231</v>
      </c>
      <c r="V18" s="15" t="s">
        <v>49</v>
      </c>
      <c r="W18" s="15" t="s">
        <v>50</v>
      </c>
      <c r="X18" s="15" t="s">
        <v>51</v>
      </c>
      <c r="Y18" s="15" t="s">
        <v>52</v>
      </c>
      <c r="Z18" s="15" t="s">
        <v>232</v>
      </c>
      <c r="AA18" s="15" t="s">
        <v>233</v>
      </c>
      <c r="AB18" s="15" t="s">
        <v>234</v>
      </c>
      <c r="AC18" s="15" t="s">
        <v>235</v>
      </c>
      <c r="AD18" s="15" t="s">
        <v>236</v>
      </c>
      <c r="AE18" s="15" t="s">
        <v>237</v>
      </c>
      <c r="AF18" s="15" t="s">
        <v>59</v>
      </c>
      <c r="AG18" s="15" t="s">
        <v>60</v>
      </c>
      <c r="AH18" s="15" t="s">
        <v>61</v>
      </c>
      <c r="AI18" s="15" t="s">
        <v>62</v>
      </c>
      <c r="AJ18" s="15" t="s">
        <v>63</v>
      </c>
      <c r="AK18" s="15" t="s">
        <v>64</v>
      </c>
      <c r="AL18" s="15" t="s">
        <v>65</v>
      </c>
      <c r="AM18" s="15" t="s">
        <v>65</v>
      </c>
      <c r="AN18" s="15" t="s">
        <v>238</v>
      </c>
      <c r="AO18" s="15" t="s">
        <v>239</v>
      </c>
      <c r="AP18" s="15" t="s">
        <v>69</v>
      </c>
      <c r="AQ18" s="15" t="s">
        <v>216</v>
      </c>
    </row>
    <row r="19" customHeight="1" spans="1:43">
      <c r="A19" s="15" t="s">
        <v>0</v>
      </c>
      <c r="B19" s="15">
        <v>16</v>
      </c>
      <c r="C19" s="15">
        <v>134224061</v>
      </c>
      <c r="D19" s="15" t="s">
        <v>240</v>
      </c>
      <c r="E19" s="15" t="s">
        <v>241</v>
      </c>
      <c r="F19" s="15" t="s">
        <v>240</v>
      </c>
      <c r="G19" s="15" t="s">
        <v>242</v>
      </c>
      <c r="H19" s="15" t="s">
        <v>243</v>
      </c>
      <c r="I19" s="15">
        <v>22000016</v>
      </c>
      <c r="J19" s="15">
        <v>22500016</v>
      </c>
      <c r="K19" s="15">
        <v>1</v>
      </c>
      <c r="L19" s="15" t="s">
        <v>244</v>
      </c>
      <c r="M19" s="15" t="b">
        <v>1</v>
      </c>
      <c r="N19" s="15">
        <v>10000106</v>
      </c>
      <c r="O19" s="15">
        <v>202999</v>
      </c>
      <c r="P19" s="15">
        <v>1</v>
      </c>
      <c r="Q19" s="15">
        <v>25</v>
      </c>
      <c r="R19" s="15">
        <v>0</v>
      </c>
      <c r="S19" s="15">
        <v>1</v>
      </c>
      <c r="T19" s="15" t="s">
        <v>245</v>
      </c>
      <c r="U19" s="15" t="s">
        <v>246</v>
      </c>
      <c r="V19" s="15" t="s">
        <v>49</v>
      </c>
      <c r="W19" s="15" t="s">
        <v>50</v>
      </c>
      <c r="X19" s="15" t="s">
        <v>51</v>
      </c>
      <c r="Y19" s="15" t="s">
        <v>52</v>
      </c>
      <c r="Z19" s="15" t="s">
        <v>247</v>
      </c>
      <c r="AA19" s="15" t="s">
        <v>248</v>
      </c>
      <c r="AB19" s="15" t="s">
        <v>249</v>
      </c>
      <c r="AC19" s="15" t="s">
        <v>250</v>
      </c>
      <c r="AD19" s="15" t="s">
        <v>251</v>
      </c>
      <c r="AE19" s="15" t="s">
        <v>252</v>
      </c>
      <c r="AF19" s="15" t="s">
        <v>59</v>
      </c>
      <c r="AG19" s="15" t="s">
        <v>60</v>
      </c>
      <c r="AH19" s="15" t="s">
        <v>61</v>
      </c>
      <c r="AI19" s="15" t="s">
        <v>62</v>
      </c>
      <c r="AJ19" s="15" t="s">
        <v>63</v>
      </c>
      <c r="AK19" s="15" t="s">
        <v>64</v>
      </c>
      <c r="AL19" s="15" t="s">
        <v>65</v>
      </c>
      <c r="AM19" s="15" t="s">
        <v>65</v>
      </c>
      <c r="AN19" s="15" t="s">
        <v>127</v>
      </c>
      <c r="AO19" s="15" t="s">
        <v>253</v>
      </c>
      <c r="AP19" s="15" t="s">
        <v>254</v>
      </c>
      <c r="AQ19" s="15" t="s">
        <v>128</v>
      </c>
    </row>
    <row r="20" customHeight="1" spans="1:43">
      <c r="A20" s="15" t="s">
        <v>0</v>
      </c>
      <c r="B20" s="15">
        <v>17</v>
      </c>
      <c r="C20" s="15">
        <v>134224061</v>
      </c>
      <c r="D20" s="15" t="s">
        <v>255</v>
      </c>
      <c r="E20" s="15" t="s">
        <v>256</v>
      </c>
      <c r="F20" s="15" t="s">
        <v>255</v>
      </c>
      <c r="G20" s="15" t="s">
        <v>242</v>
      </c>
      <c r="H20" s="15" t="s">
        <v>243</v>
      </c>
      <c r="I20" s="15">
        <v>22000017</v>
      </c>
      <c r="J20" s="15">
        <v>22500017</v>
      </c>
      <c r="K20" s="15">
        <v>1</v>
      </c>
      <c r="L20" s="15" t="s">
        <v>244</v>
      </c>
      <c r="M20" s="15" t="b">
        <v>1</v>
      </c>
      <c r="N20" s="15">
        <v>10000105</v>
      </c>
      <c r="O20" s="15">
        <v>203000</v>
      </c>
      <c r="P20" s="15">
        <v>1</v>
      </c>
      <c r="Q20" s="15">
        <v>25</v>
      </c>
      <c r="R20" s="15">
        <v>0</v>
      </c>
      <c r="S20" s="15">
        <v>1</v>
      </c>
      <c r="T20" s="15" t="s">
        <v>47</v>
      </c>
      <c r="U20" s="15" t="s">
        <v>48</v>
      </c>
      <c r="V20" s="15" t="s">
        <v>257</v>
      </c>
      <c r="W20" s="15" t="s">
        <v>50</v>
      </c>
      <c r="X20" s="15" t="s">
        <v>258</v>
      </c>
      <c r="Y20" s="15" t="s">
        <v>52</v>
      </c>
      <c r="Z20" s="15" t="s">
        <v>53</v>
      </c>
      <c r="AA20" s="15" t="s">
        <v>54</v>
      </c>
      <c r="AB20" s="15" t="s">
        <v>55</v>
      </c>
      <c r="AC20" s="15" t="s">
        <v>56</v>
      </c>
      <c r="AD20" s="15" t="s">
        <v>57</v>
      </c>
      <c r="AE20" s="15" t="s">
        <v>58</v>
      </c>
      <c r="AF20" s="15" t="s">
        <v>259</v>
      </c>
      <c r="AG20" s="15" t="s">
        <v>259</v>
      </c>
      <c r="AH20" s="15" t="s">
        <v>61</v>
      </c>
      <c r="AI20" s="15" t="s">
        <v>62</v>
      </c>
      <c r="AJ20" s="15" t="s">
        <v>260</v>
      </c>
      <c r="AK20" s="15" t="s">
        <v>260</v>
      </c>
      <c r="AL20" s="15" t="s">
        <v>65</v>
      </c>
      <c r="AM20" s="15" t="s">
        <v>65</v>
      </c>
      <c r="AN20" s="15" t="s">
        <v>66</v>
      </c>
      <c r="AO20" s="15" t="s">
        <v>67</v>
      </c>
      <c r="AP20" s="15" t="s">
        <v>68</v>
      </c>
      <c r="AQ20" s="15" t="s">
        <v>69</v>
      </c>
    </row>
    <row r="21" customHeight="1" spans="1:43">
      <c r="A21" s="15" t="s">
        <v>0</v>
      </c>
      <c r="B21" s="15">
        <v>18</v>
      </c>
      <c r="C21" s="15">
        <v>134224061</v>
      </c>
      <c r="D21" s="15" t="s">
        <v>261</v>
      </c>
      <c r="E21" s="15" t="s">
        <v>262</v>
      </c>
      <c r="F21" s="15" t="s">
        <v>261</v>
      </c>
      <c r="G21" s="15" t="s">
        <v>242</v>
      </c>
      <c r="H21" s="15" t="s">
        <v>243</v>
      </c>
      <c r="I21" s="15">
        <v>22000018</v>
      </c>
      <c r="J21" s="15">
        <v>22500018</v>
      </c>
      <c r="K21" s="15">
        <v>1</v>
      </c>
      <c r="L21" s="15" t="s">
        <v>244</v>
      </c>
      <c r="M21" s="15" t="b">
        <v>1</v>
      </c>
      <c r="N21" s="15">
        <v>10000105</v>
      </c>
      <c r="O21" s="15">
        <v>203000</v>
      </c>
      <c r="P21" s="15">
        <v>1</v>
      </c>
      <c r="Q21" s="15">
        <v>25</v>
      </c>
      <c r="R21" s="15">
        <v>0</v>
      </c>
      <c r="S21" s="15">
        <v>1</v>
      </c>
      <c r="T21" s="15" t="s">
        <v>245</v>
      </c>
      <c r="U21" s="15" t="s">
        <v>246</v>
      </c>
      <c r="V21" s="15" t="s">
        <v>49</v>
      </c>
      <c r="W21" s="15" t="s">
        <v>50</v>
      </c>
      <c r="X21" s="15" t="s">
        <v>51</v>
      </c>
      <c r="Y21" s="15" t="s">
        <v>52</v>
      </c>
      <c r="Z21" s="15" t="s">
        <v>247</v>
      </c>
      <c r="AA21" s="15" t="s">
        <v>248</v>
      </c>
      <c r="AB21" s="15" t="s">
        <v>249</v>
      </c>
      <c r="AC21" s="15" t="s">
        <v>250</v>
      </c>
      <c r="AD21" s="15" t="s">
        <v>251</v>
      </c>
      <c r="AE21" s="15" t="s">
        <v>252</v>
      </c>
      <c r="AF21" s="15" t="s">
        <v>59</v>
      </c>
      <c r="AG21" s="15" t="s">
        <v>60</v>
      </c>
      <c r="AH21" s="15" t="s">
        <v>61</v>
      </c>
      <c r="AI21" s="15" t="s">
        <v>62</v>
      </c>
      <c r="AJ21" s="15" t="s">
        <v>63</v>
      </c>
      <c r="AK21" s="15" t="s">
        <v>64</v>
      </c>
      <c r="AL21" s="15" t="s">
        <v>65</v>
      </c>
      <c r="AM21" s="15" t="s">
        <v>65</v>
      </c>
      <c r="AN21" s="15" t="s">
        <v>127</v>
      </c>
      <c r="AO21" s="15" t="s">
        <v>253</v>
      </c>
      <c r="AP21" s="15" t="s">
        <v>254</v>
      </c>
      <c r="AQ21" s="15" t="s">
        <v>128</v>
      </c>
    </row>
    <row r="22" customHeight="1" spans="1:43">
      <c r="A22" s="15" t="s">
        <v>0</v>
      </c>
      <c r="B22" s="15">
        <v>19</v>
      </c>
      <c r="C22" s="15">
        <v>134224061</v>
      </c>
      <c r="D22" s="15" t="s">
        <v>263</v>
      </c>
      <c r="E22" s="15" t="s">
        <v>264</v>
      </c>
      <c r="F22" s="15" t="s">
        <v>263</v>
      </c>
      <c r="G22" s="15" t="s">
        <v>242</v>
      </c>
      <c r="H22" s="15" t="s">
        <v>243</v>
      </c>
      <c r="I22" s="15">
        <v>22000019</v>
      </c>
      <c r="J22" s="15">
        <v>22500019</v>
      </c>
      <c r="K22" s="15">
        <v>1</v>
      </c>
      <c r="L22" s="15" t="s">
        <v>244</v>
      </c>
      <c r="M22" s="15" t="b">
        <v>1</v>
      </c>
      <c r="N22" s="15">
        <v>10000105</v>
      </c>
      <c r="O22" s="15">
        <v>203000</v>
      </c>
      <c r="P22" s="15">
        <v>1</v>
      </c>
      <c r="Q22" s="15">
        <v>25</v>
      </c>
      <c r="R22" s="15">
        <v>0</v>
      </c>
      <c r="S22" s="15">
        <v>1</v>
      </c>
      <c r="T22" s="15" t="s">
        <v>265</v>
      </c>
      <c r="U22" s="15" t="s">
        <v>266</v>
      </c>
      <c r="V22" s="15" t="s">
        <v>49</v>
      </c>
      <c r="W22" s="15" t="s">
        <v>50</v>
      </c>
      <c r="X22" s="15" t="s">
        <v>51</v>
      </c>
      <c r="Y22" s="15" t="s">
        <v>52</v>
      </c>
      <c r="Z22" s="15" t="s">
        <v>267</v>
      </c>
      <c r="AA22" s="15" t="s">
        <v>268</v>
      </c>
      <c r="AB22" s="15" t="s">
        <v>269</v>
      </c>
      <c r="AC22" s="15" t="s">
        <v>270</v>
      </c>
      <c r="AD22" s="15" t="s">
        <v>271</v>
      </c>
      <c r="AE22" s="15" t="s">
        <v>272</v>
      </c>
      <c r="AF22" s="15" t="s">
        <v>59</v>
      </c>
      <c r="AG22" s="15" t="s">
        <v>60</v>
      </c>
      <c r="AH22" s="15" t="s">
        <v>61</v>
      </c>
      <c r="AI22" s="15" t="s">
        <v>62</v>
      </c>
      <c r="AJ22" s="15" t="s">
        <v>63</v>
      </c>
      <c r="AK22" s="15" t="s">
        <v>64</v>
      </c>
      <c r="AL22" s="15" t="s">
        <v>65</v>
      </c>
      <c r="AM22" s="15" t="s">
        <v>65</v>
      </c>
      <c r="AN22" s="15" t="s">
        <v>273</v>
      </c>
      <c r="AO22" s="15" t="s">
        <v>274</v>
      </c>
      <c r="AP22" s="15" t="s">
        <v>275</v>
      </c>
      <c r="AQ22" s="15" t="s">
        <v>276</v>
      </c>
    </row>
    <row r="23" customHeight="1" spans="1:43">
      <c r="A23" s="15" t="s">
        <v>0</v>
      </c>
      <c r="B23" s="15">
        <v>20</v>
      </c>
      <c r="C23" s="15">
        <v>134224061</v>
      </c>
      <c r="D23" s="15" t="s">
        <v>277</v>
      </c>
      <c r="E23" s="15" t="s">
        <v>278</v>
      </c>
      <c r="F23" s="15" t="s">
        <v>277</v>
      </c>
      <c r="G23" s="15" t="s">
        <v>242</v>
      </c>
      <c r="H23" s="15" t="s">
        <v>243</v>
      </c>
      <c r="I23" s="15">
        <v>22000020</v>
      </c>
      <c r="J23" s="15">
        <v>22500020</v>
      </c>
      <c r="K23" s="15">
        <v>1</v>
      </c>
      <c r="L23" s="15" t="s">
        <v>244</v>
      </c>
      <c r="M23" s="15" t="b">
        <v>1</v>
      </c>
      <c r="N23" s="15">
        <v>10000105</v>
      </c>
      <c r="O23" s="15">
        <v>203000</v>
      </c>
      <c r="P23" s="15">
        <v>1</v>
      </c>
      <c r="Q23" s="15">
        <v>25</v>
      </c>
      <c r="R23" s="15">
        <v>0</v>
      </c>
      <c r="S23" s="15">
        <v>1</v>
      </c>
      <c r="T23" s="15" t="s">
        <v>265</v>
      </c>
      <c r="U23" s="15" t="s">
        <v>266</v>
      </c>
      <c r="V23" s="15" t="s">
        <v>49</v>
      </c>
      <c r="W23" s="15" t="s">
        <v>50</v>
      </c>
      <c r="X23" s="15" t="s">
        <v>51</v>
      </c>
      <c r="Y23" s="15" t="s">
        <v>52</v>
      </c>
      <c r="Z23" s="15" t="s">
        <v>267</v>
      </c>
      <c r="AA23" s="15" t="s">
        <v>268</v>
      </c>
      <c r="AB23" s="15" t="s">
        <v>269</v>
      </c>
      <c r="AC23" s="15" t="s">
        <v>270</v>
      </c>
      <c r="AD23" s="15" t="s">
        <v>271</v>
      </c>
      <c r="AE23" s="15" t="s">
        <v>272</v>
      </c>
      <c r="AF23" s="15" t="s">
        <v>59</v>
      </c>
      <c r="AG23" s="15" t="s">
        <v>60</v>
      </c>
      <c r="AH23" s="15" t="s">
        <v>61</v>
      </c>
      <c r="AI23" s="15" t="s">
        <v>62</v>
      </c>
      <c r="AJ23" s="15" t="s">
        <v>63</v>
      </c>
      <c r="AK23" s="15" t="s">
        <v>64</v>
      </c>
      <c r="AL23" s="15" t="s">
        <v>65</v>
      </c>
      <c r="AM23" s="15" t="s">
        <v>65</v>
      </c>
      <c r="AN23" s="15" t="s">
        <v>273</v>
      </c>
      <c r="AO23" s="15" t="s">
        <v>274</v>
      </c>
      <c r="AP23" s="15" t="s">
        <v>275</v>
      </c>
      <c r="AQ23" s="15" t="s">
        <v>276</v>
      </c>
    </row>
    <row r="24" customHeight="1" spans="1:43">
      <c r="A24" s="15" t="s">
        <v>0</v>
      </c>
      <c r="B24" s="15">
        <v>21</v>
      </c>
      <c r="C24" s="15">
        <v>134224061</v>
      </c>
      <c r="D24" s="15" t="s">
        <v>279</v>
      </c>
      <c r="E24" s="15" t="s">
        <v>280</v>
      </c>
      <c r="F24" s="15" t="s">
        <v>279</v>
      </c>
      <c r="G24" s="15" t="s">
        <v>242</v>
      </c>
      <c r="H24" s="15" t="s">
        <v>243</v>
      </c>
      <c r="I24" s="15">
        <v>22000021</v>
      </c>
      <c r="J24" s="15">
        <v>22500021</v>
      </c>
      <c r="K24" s="15">
        <v>1</v>
      </c>
      <c r="L24" s="15" t="s">
        <v>244</v>
      </c>
      <c r="M24" s="15" t="b">
        <v>1</v>
      </c>
      <c r="N24" s="15">
        <v>10000105</v>
      </c>
      <c r="O24" s="15">
        <v>203000</v>
      </c>
      <c r="P24" s="15">
        <v>1</v>
      </c>
      <c r="Q24" s="15">
        <v>25</v>
      </c>
      <c r="R24" s="15">
        <v>0</v>
      </c>
      <c r="S24" s="15">
        <v>1</v>
      </c>
      <c r="T24" s="15" t="s">
        <v>265</v>
      </c>
      <c r="U24" s="15" t="s">
        <v>266</v>
      </c>
      <c r="V24" s="15" t="s">
        <v>49</v>
      </c>
      <c r="W24" s="15" t="s">
        <v>50</v>
      </c>
      <c r="X24" s="15" t="s">
        <v>51</v>
      </c>
      <c r="Y24" s="15" t="s">
        <v>52</v>
      </c>
      <c r="Z24" s="15" t="s">
        <v>267</v>
      </c>
      <c r="AA24" s="15" t="s">
        <v>268</v>
      </c>
      <c r="AB24" s="15" t="s">
        <v>269</v>
      </c>
      <c r="AC24" s="15" t="s">
        <v>270</v>
      </c>
      <c r="AD24" s="15" t="s">
        <v>271</v>
      </c>
      <c r="AE24" s="15" t="s">
        <v>272</v>
      </c>
      <c r="AF24" s="15" t="s">
        <v>59</v>
      </c>
      <c r="AG24" s="15" t="s">
        <v>60</v>
      </c>
      <c r="AH24" s="15" t="s">
        <v>61</v>
      </c>
      <c r="AI24" s="15" t="s">
        <v>62</v>
      </c>
      <c r="AJ24" s="15" t="s">
        <v>63</v>
      </c>
      <c r="AK24" s="15" t="s">
        <v>64</v>
      </c>
      <c r="AL24" s="15" t="s">
        <v>65</v>
      </c>
      <c r="AM24" s="15" t="s">
        <v>65</v>
      </c>
      <c r="AN24" s="15" t="s">
        <v>273</v>
      </c>
      <c r="AO24" s="15" t="s">
        <v>274</v>
      </c>
      <c r="AP24" s="15" t="s">
        <v>275</v>
      </c>
      <c r="AQ24" s="15" t="s">
        <v>276</v>
      </c>
    </row>
    <row r="25" customHeight="1" spans="2:44">
      <c r="B25" s="15">
        <v>22</v>
      </c>
      <c r="C25" s="15">
        <v>134224061</v>
      </c>
      <c r="D25" s="15" t="s">
        <v>281</v>
      </c>
      <c r="E25" s="15" t="s">
        <v>282</v>
      </c>
      <c r="F25" s="15" t="s">
        <v>281</v>
      </c>
      <c r="G25" s="15" t="s">
        <v>283</v>
      </c>
      <c r="H25" s="15" t="s">
        <v>284</v>
      </c>
      <c r="I25" s="15">
        <v>22000023</v>
      </c>
      <c r="J25" s="15">
        <v>22500023</v>
      </c>
      <c r="K25" s="15">
        <v>10</v>
      </c>
      <c r="L25" s="15" t="s">
        <v>46</v>
      </c>
      <c r="M25" s="15" t="b">
        <v>1</v>
      </c>
      <c r="N25" s="15">
        <v>134259042</v>
      </c>
      <c r="O25" s="15">
        <v>10002619</v>
      </c>
      <c r="P25" s="15">
        <v>1</v>
      </c>
      <c r="Q25" s="15">
        <v>25</v>
      </c>
      <c r="R25" s="15">
        <v>0</v>
      </c>
      <c r="S25" s="15">
        <v>1</v>
      </c>
      <c r="T25" s="15" t="s">
        <v>47</v>
      </c>
      <c r="U25" s="15" t="s">
        <v>48</v>
      </c>
      <c r="V25" s="15" t="s">
        <v>49</v>
      </c>
      <c r="W25" s="15" t="s">
        <v>50</v>
      </c>
      <c r="X25" s="15" t="s">
        <v>51</v>
      </c>
      <c r="Y25" s="15" t="s">
        <v>52</v>
      </c>
      <c r="Z25" s="15" t="s">
        <v>53</v>
      </c>
      <c r="AA25" s="15" t="s">
        <v>54</v>
      </c>
      <c r="AB25" s="15" t="s">
        <v>55</v>
      </c>
      <c r="AC25" s="15" t="s">
        <v>56</v>
      </c>
      <c r="AD25" s="15" t="s">
        <v>57</v>
      </c>
      <c r="AE25" s="15" t="s">
        <v>58</v>
      </c>
      <c r="AF25" s="15" t="s">
        <v>59</v>
      </c>
      <c r="AG25" s="15" t="s">
        <v>60</v>
      </c>
      <c r="AH25" s="15" t="s">
        <v>61</v>
      </c>
      <c r="AI25" s="15" t="s">
        <v>62</v>
      </c>
      <c r="AJ25" s="15" t="s">
        <v>63</v>
      </c>
      <c r="AK25" s="15" t="s">
        <v>64</v>
      </c>
      <c r="AL25" s="15" t="s">
        <v>65</v>
      </c>
      <c r="AM25" s="15" t="s">
        <v>65</v>
      </c>
      <c r="AN25" s="15" t="s">
        <v>66</v>
      </c>
      <c r="AO25" s="15" t="s">
        <v>67</v>
      </c>
      <c r="AP25" s="15" t="s">
        <v>68</v>
      </c>
      <c r="AQ25" s="15" t="s">
        <v>69</v>
      </c>
      <c r="AR25" s="15" t="s">
        <v>285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24"/>
  <sheetViews>
    <sheetView workbookViewId="0">
      <selection activeCell="E4" sqref="E4"/>
    </sheetView>
  </sheetViews>
  <sheetFormatPr defaultColWidth="9" defaultRowHeight="20" customHeight="1"/>
  <cols>
    <col min="1" max="1" width="9" style="5"/>
    <col min="2" max="6" width="8.625" style="5" customWidth="1"/>
    <col min="7" max="8" width="12.625" style="5" customWidth="1"/>
    <col min="9" max="10" width="10.375" style="5" customWidth="1"/>
    <col min="11" max="11" width="4.875" style="5" customWidth="1"/>
    <col min="12" max="12" width="4.625" style="13" customWidth="1"/>
    <col min="13" max="13" width="6.75" style="5" customWidth="1"/>
    <col min="14" max="14" width="11.625" style="5" customWidth="1"/>
    <col min="15" max="15" width="10.375" style="5" customWidth="1"/>
    <col min="16" max="16" width="4.875" style="5" customWidth="1"/>
    <col min="17" max="40" width="12.625" style="5" customWidth="1"/>
    <col min="41" max="41" width="32.625" style="5" customWidth="1"/>
    <col min="42" max="16384" width="9" style="5"/>
  </cols>
  <sheetData>
    <row r="1" customHeight="1" spans="1:40">
      <c r="A1" s="5" t="s">
        <v>0</v>
      </c>
      <c r="Y1" s="5">
        <v>10</v>
      </c>
      <c r="Z1" s="5">
        <v>15</v>
      </c>
      <c r="AA1" s="5">
        <v>10</v>
      </c>
      <c r="AB1" s="5">
        <v>15</v>
      </c>
      <c r="AC1" s="5">
        <v>10</v>
      </c>
      <c r="AD1" s="5">
        <v>15</v>
      </c>
      <c r="AE1" s="5">
        <v>10</v>
      </c>
      <c r="AF1" s="5">
        <v>15</v>
      </c>
      <c r="AG1" s="5">
        <v>10</v>
      </c>
      <c r="AH1" s="5">
        <v>15</v>
      </c>
      <c r="AI1" s="5">
        <v>10</v>
      </c>
      <c r="AJ1" s="5">
        <v>15</v>
      </c>
      <c r="AK1" s="5">
        <v>10</v>
      </c>
      <c r="AL1" s="5">
        <v>15</v>
      </c>
      <c r="AM1" s="5">
        <v>10</v>
      </c>
      <c r="AN1" s="5">
        <v>15</v>
      </c>
    </row>
    <row r="2" customHeight="1" spans="1:40">
      <c r="A2" s="5" t="s">
        <v>0</v>
      </c>
      <c r="Q2" s="5">
        <v>2</v>
      </c>
      <c r="R2" s="5">
        <v>3</v>
      </c>
      <c r="S2" s="5">
        <v>4</v>
      </c>
      <c r="T2" s="5">
        <v>5</v>
      </c>
      <c r="U2" s="5">
        <v>6</v>
      </c>
      <c r="V2" s="5">
        <v>7</v>
      </c>
      <c r="W2" s="5">
        <v>8</v>
      </c>
      <c r="X2" s="5">
        <v>9</v>
      </c>
      <c r="Y2" s="5">
        <v>2</v>
      </c>
      <c r="Z2" s="5">
        <v>2</v>
      </c>
      <c r="AA2" s="5">
        <f t="shared" ref="AA2:AG2" si="0">Y2+1</f>
        <v>3</v>
      </c>
      <c r="AB2" s="5">
        <f t="shared" si="0"/>
        <v>3</v>
      </c>
      <c r="AC2" s="5">
        <f t="shared" si="0"/>
        <v>4</v>
      </c>
      <c r="AD2" s="5">
        <f t="shared" si="0"/>
        <v>4</v>
      </c>
      <c r="AE2" s="5">
        <f t="shared" si="0"/>
        <v>5</v>
      </c>
      <c r="AF2" s="5">
        <f t="shared" si="0"/>
        <v>5</v>
      </c>
      <c r="AG2" s="5">
        <f t="shared" si="0"/>
        <v>6</v>
      </c>
      <c r="AH2" s="5">
        <f t="shared" ref="AH2:AN2" si="1">AF2+1</f>
        <v>6</v>
      </c>
      <c r="AI2" s="5">
        <f t="shared" si="1"/>
        <v>7</v>
      </c>
      <c r="AJ2" s="5">
        <f t="shared" si="1"/>
        <v>7</v>
      </c>
      <c r="AK2" s="5">
        <f t="shared" si="1"/>
        <v>8</v>
      </c>
      <c r="AL2" s="5">
        <f t="shared" si="1"/>
        <v>8</v>
      </c>
      <c r="AM2" s="5">
        <f t="shared" si="1"/>
        <v>9</v>
      </c>
      <c r="AN2" s="5">
        <f t="shared" si="1"/>
        <v>9</v>
      </c>
    </row>
    <row r="3" customHeight="1" spans="2:41">
      <c r="B3" s="5" t="s">
        <v>1</v>
      </c>
      <c r="C3" s="5" t="s">
        <v>3</v>
      </c>
      <c r="D3" s="5" t="s">
        <v>286</v>
      </c>
      <c r="E3" s="5" t="s">
        <v>287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17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26</v>
      </c>
      <c r="AA3" s="5" t="s">
        <v>27</v>
      </c>
      <c r="AB3" s="5" t="s">
        <v>28</v>
      </c>
      <c r="AC3" s="5" t="s">
        <v>29</v>
      </c>
      <c r="AD3" s="5" t="s">
        <v>30</v>
      </c>
      <c r="AE3" s="5" t="s">
        <v>31</v>
      </c>
      <c r="AF3" s="5" t="s">
        <v>32</v>
      </c>
      <c r="AG3" s="5" t="s">
        <v>33</v>
      </c>
      <c r="AH3" s="5" t="s">
        <v>34</v>
      </c>
      <c r="AI3" s="5" t="s">
        <v>35</v>
      </c>
      <c r="AJ3" s="5" t="s">
        <v>36</v>
      </c>
      <c r="AK3" s="5" t="s">
        <v>37</v>
      </c>
      <c r="AL3" s="5" t="s">
        <v>38</v>
      </c>
      <c r="AM3" s="5" t="s">
        <v>39</v>
      </c>
      <c r="AN3" s="5" t="s">
        <v>40</v>
      </c>
      <c r="AO3" s="5" t="s">
        <v>41</v>
      </c>
    </row>
    <row r="4" customHeight="1" spans="2:41">
      <c r="B4" s="5">
        <v>1</v>
      </c>
      <c r="C4" s="5" t="s">
        <v>42</v>
      </c>
      <c r="D4" s="5" t="s">
        <v>43</v>
      </c>
      <c r="E4" s="5" t="s">
        <v>288</v>
      </c>
      <c r="F4" s="5" t="str">
        <f>C4</f>
        <v>炼金术师</v>
      </c>
      <c r="G4" s="5" t="str">
        <f>L4&amp;"·英雄塔"</f>
        <v>地精·英雄塔</v>
      </c>
      <c r="H4" s="5" t="str">
        <f>L4&amp;"·战兵"</f>
        <v>地精·战兵</v>
      </c>
      <c r="I4" s="5">
        <v>22000001</v>
      </c>
      <c r="J4" s="5">
        <v>22500001</v>
      </c>
      <c r="K4" s="5">
        <v>10</v>
      </c>
      <c r="L4" s="13" t="str">
        <f>VLOOKUP(K4,[1]Sheet1!$B:$C,2,FALSE)</f>
        <v>地精</v>
      </c>
      <c r="M4" s="5" t="b">
        <v>1</v>
      </c>
      <c r="N4" s="5">
        <v>134259042</v>
      </c>
      <c r="O4" s="5">
        <v>10002619</v>
      </c>
      <c r="P4" s="5">
        <v>1</v>
      </c>
      <c r="Q4" s="5" t="str">
        <f>VLOOKUP($B4&amp;"-1级",属性原表!$D:$L,Q$2,FALSE)&amp;"_"&amp;VLOOKUP($B4&amp;"-2级",属性原表!$D:$L,Q$2,FALSE)&amp;"_"&amp;VLOOKUP($B4&amp;"-3级",属性原表!$D:$L,Q$2,FALSE)&amp;"_"&amp;VLOOKUP($B4&amp;"-4级",属性原表!$D:$L,Q$2,FALSE)&amp;"_"&amp;VLOOKUP($B4&amp;"-5级",属性原表!$D:$L,Q$2,FALSE)&amp;"_"&amp;VLOOKUP($B4&amp;"-6级",属性原表!$D:$L,Q$2,FALSE)&amp;"_"&amp;VLOOKUP($B4&amp;"-7级",属性原表!$D:$L,Q$2,FALSE)&amp;"_"&amp;VLOOKUP($B4&amp;"-8级",属性原表!$D:$L,Q$2,FALSE)&amp;"_"&amp;VLOOKUP($B4&amp;"-9级",属性原表!$D:$L,Q$2,FALSE)&amp;"_"&amp;VLOOKUP($B4&amp;"-10级",属性原表!$D:$L,Q$2,FALSE)&amp;"_"&amp;VLOOKUP($B4&amp;"-11级",属性原表!$D:$L,Q$2,FALSE)&amp;"_"&amp;VLOOKUP($B4&amp;"-12级",属性原表!$D:$L,Q$2,FALSE)&amp;"_"&amp;VLOOKUP($B4&amp;"-13级",属性原表!$D:$L,Q$2,FALSE)&amp;"_"&amp;VLOOKUP($B4&amp;"-14级",属性原表!$D:$L,Q$2,FALSE)&amp;"_"&amp;VLOOKUP($B4&amp;"-15级",属性原表!$D:$L,Q$2,FALSE)</f>
        <v>9.375_18.75_28.125_37.5_46.875_56.25_65.625_75_84.375_93.75_103.125_112.5_121.875_131.25_140.625</v>
      </c>
      <c r="R4" s="5" t="str">
        <f>VLOOKUP($B4&amp;"-1级",属性原表!$D:$L,R$2,FALSE)&amp;"_"&amp;VLOOKUP($B4&amp;"-2级",属性原表!$D:$L,R$2,FALSE)&amp;"_"&amp;VLOOKUP($B4&amp;"-3级",属性原表!$D:$L,R$2,FALSE)&amp;"_"&amp;VLOOKUP($B4&amp;"-4级",属性原表!$D:$L,R$2,FALSE)&amp;"_"&amp;VLOOKUP($B4&amp;"-5级",属性原表!$D:$L,R$2,FALSE)&amp;"_"&amp;VLOOKUP($B4&amp;"-6级",属性原表!$D:$L,R$2,FALSE)&amp;"_"&amp;VLOOKUP($B4&amp;"-7级",属性原表!$D:$L,R$2,FALSE)&amp;"_"&amp;VLOOKUP($B4&amp;"-8级",属性原表!$D:$L,R$2,FALSE)&amp;"_"&amp;VLOOKUP($B4&amp;"-9级",属性原表!$D:$L,R$2,FALSE)&amp;"_"&amp;VLOOKUP($B4&amp;"-10级",属性原表!$D:$L,R$2,FALSE)&amp;"_"&amp;VLOOKUP($B4&amp;"-11级",属性原表!$D:$L,R$2,FALSE)&amp;"_"&amp;VLOOKUP($B4&amp;"-12级",属性原表!$D:$L,R$2,FALSE)&amp;"_"&amp;VLOOKUP($B4&amp;"-13级",属性原表!$D:$L,R$2,FALSE)&amp;"_"&amp;VLOOKUP($B4&amp;"-14级",属性原表!$D:$L,R$2,FALSE)&amp;"_"&amp;VLOOKUP($B4&amp;"-15级",属性原表!$D:$L,R$2,FALSE)</f>
        <v>100_200_300_400_500_600_700_800_900_1000_1100_1200_1300_1400_1500</v>
      </c>
      <c r="S4" s="5" t="str">
        <f>VLOOKUP($B4&amp;"-1级",属性原表!$D:$L,S$2,FALSE)&amp;"_"&amp;VLOOKUP($B4&amp;"-2级",属性原表!$D:$L,S$2,FALSE)&amp;"_"&amp;VLOOKUP($B4&amp;"-3级",属性原表!$D:$L,S$2,FALSE)&amp;"_"&amp;VLOOKUP($B4&amp;"-4级",属性原表!$D:$L,S$2,FALSE)&amp;"_"&amp;VLOOKUP($B4&amp;"-5级",属性原表!$D:$L,S$2,FALSE)&amp;"_"&amp;VLOOKUP($B4&amp;"-6级",属性原表!$D:$L,S$2,FALSE)&amp;"_"&amp;VLOOKUP($B4&amp;"-7级",属性原表!$D:$L,S$2,FALSE)&amp;"_"&amp;VLOOKUP($B4&amp;"-8级",属性原表!$D:$L,S$2,FALSE)&amp;"_"&amp;VLOOKUP($B4&amp;"-9级",属性原表!$D:$L,S$2,FALSE)&amp;"_"&amp;VLOOKUP($B4&amp;"-10级",属性原表!$D:$L,S$2,FALSE)&amp;"_"&amp;VLOOKUP($B4&amp;"-11级",属性原表!$D:$L,S$2,FALSE)&amp;"_"&amp;VLOOKUP($B4&amp;"-12级",属性原表!$D:$L,S$2,FALSE)&amp;"_"&amp;VLOOKUP($B4&amp;"-13级",属性原表!$D:$L,S$2,FALSE)&amp;"_"&amp;VLOOKUP($B4&amp;"-14级",属性原表!$D:$L,S$2,FALSE)&amp;"_"&amp;VLOOKUP($B4&amp;"-15级",属性原表!$D:$L,S$2,FALSE)</f>
        <v>0_1_1_2_2_3_3_4_4_5_5_6_6_7_7</v>
      </c>
      <c r="T4" s="5" t="str">
        <f>VLOOKUP($B4&amp;"-1级",属性原表!$D:$L,T$2,FALSE)&amp;"_"&amp;VLOOKUP($B4&amp;"-2级",属性原表!$D:$L,T$2,FALSE)&amp;"_"&amp;VLOOKUP($B4&amp;"-3级",属性原表!$D:$L,T$2,FALSE)&amp;"_"&amp;VLOOKUP($B4&amp;"-4级",属性原表!$D:$L,T$2,FALSE)&amp;"_"&amp;VLOOKUP($B4&amp;"-5级",属性原表!$D:$L,T$2,FALSE)&amp;"_"&amp;VLOOKUP($B4&amp;"-6级",属性原表!$D:$L,T$2,FALSE)&amp;"_"&amp;VLOOKUP($B4&amp;"-7级",属性原表!$D:$L,T$2,FALSE)&amp;"_"&amp;VLOOKUP($B4&amp;"-8级",属性原表!$D:$L,T$2,FALSE)&amp;"_"&amp;VLOOKUP($B4&amp;"-9级",属性原表!$D:$L,T$2,FALSE)&amp;"_"&amp;VLOOKUP($B4&amp;"-10级",属性原表!$D:$L,T$2,FALSE)&amp;"_"&amp;VLOOKUP($B4&amp;"-11级",属性原表!$D:$L,T$2,FALSE)&amp;"_"&amp;VLOOKUP($B4&amp;"-12级",属性原表!$D:$L,T$2,FALSE)&amp;"_"&amp;VLOOKUP($B4&amp;"-13级",属性原表!$D:$L,T$2,FALSE)&amp;"_"&amp;VLOOKUP($B4&amp;"-14级",属性原表!$D:$L,T$2,FALSE)&amp;"_"&amp;VLOOKUP($B4&amp;"-15级",属性原表!$D:$L,T$2,FALSE)</f>
        <v>25_50_75_100_125_150_175_200_225_250_275_300_325_350_375</v>
      </c>
      <c r="U4" s="5" t="str">
        <f>VLOOKUP($B4&amp;"-1级",属性原表!$D:$L,U$2,FALSE)&amp;"_"&amp;VLOOKUP($B4&amp;"-2级",属性原表!$D:$L,U$2,FALSE)&amp;"_"&amp;VLOOKUP($B4&amp;"-3级",属性原表!$D:$L,U$2,FALSE)&amp;"_"&amp;VLOOKUP($B4&amp;"-4级",属性原表!$D:$L,U$2,FALSE)&amp;"_"&amp;VLOOKUP($B4&amp;"-5级",属性原表!$D:$L,U$2,FALSE)&amp;"_"&amp;VLOOKUP($B4&amp;"-6级",属性原表!$D:$L,U$2,FALSE)&amp;"_"&amp;VLOOKUP($B4&amp;"-7级",属性原表!$D:$L,U$2,FALSE)&amp;"_"&amp;VLOOKUP($B4&amp;"-8级",属性原表!$D:$L,U$2,FALSE)&amp;"_"&amp;VLOOKUP($B4&amp;"-9级",属性原表!$D:$L,U$2,FALSE)&amp;"_"&amp;VLOOKUP($B4&amp;"-10级",属性原表!$D:$L,U$2,FALSE)&amp;"_"&amp;VLOOKUP($B4&amp;"-11级",属性原表!$D:$L,U$2,FALSE)&amp;"_"&amp;VLOOKUP($B4&amp;"-12级",属性原表!$D:$L,U$2,FALSE)&amp;"_"&amp;VLOOKUP($B4&amp;"-13级",属性原表!$D:$L,U$2,FALSE)&amp;"_"&amp;VLOOKUP($B4&amp;"-14级",属性原表!$D:$L,U$2,FALSE)&amp;"_"&amp;VLOOKUP($B4&amp;"-15级",属性原表!$D:$L,U$2,FALSE)</f>
        <v>1_2_3_4_5_6_7_8_9_10_11_12_13_14_15</v>
      </c>
      <c r="V4" s="5" t="str">
        <f>VLOOKUP($B4&amp;"-1级",属性原表!$D:$L,V$2,FALSE)&amp;"_"&amp;VLOOKUP($B4&amp;"-2级",属性原表!$D:$L,V$2,FALSE)&amp;"_"&amp;VLOOKUP($B4&amp;"-3级",属性原表!$D:$L,V$2,FALSE)&amp;"_"&amp;VLOOKUP($B4&amp;"-4级",属性原表!$D:$L,V$2,FALSE)&amp;"_"&amp;VLOOKUP($B4&amp;"-5级",属性原表!$D:$L,V$2,FALSE)&amp;"_"&amp;VLOOKUP($B4&amp;"-6级",属性原表!$D:$L,V$2,FALSE)&amp;"_"&amp;VLOOKUP($B4&amp;"-7级",属性原表!$D:$L,V$2,FALSE)&amp;"_"&amp;VLOOKUP($B4&amp;"-8级",属性原表!$D:$L,V$2,FALSE)&amp;"_"&amp;VLOOKUP($B4&amp;"-9级",属性原表!$D:$L,V$2,FALSE)&amp;"_"&amp;VLOOKUP($B4&amp;"-10级",属性原表!$D:$L,V$2,FALSE)&amp;"_"&amp;VLOOKUP($B4&amp;"-11级",属性原表!$D:$L,V$2,FALSE)&amp;"_"&amp;VLOOKUP($B4&amp;"-12级",属性原表!$D:$L,V$2,FALSE)&amp;"_"&amp;VLOOKUP($B4&amp;"-13级",属性原表!$D:$L,V$2,FALSE)&amp;"_"&amp;VLOOKUP($B4&amp;"-14级",属性原表!$D:$L,V$2,FALSE)&amp;"_"&amp;VLOOKUP($B4&amp;"-15级",属性原表!$D:$L,V$2,FALSE)</f>
        <v>1.25_1.25_1.25_1.25_1.25_1.25_1.25_1.25_1.25_1.25_1.25_1.25_1.25_1.25_1.25</v>
      </c>
      <c r="W4" s="5" t="str">
        <f>VLOOKUP($B4&amp;"-1级",属性原表!$D:$L,W$2,FALSE)&amp;"_"&amp;VLOOKUP($B4&amp;"-2级",属性原表!$D:$L,W$2,FALSE)&amp;"_"&amp;VLOOKUP($B4&amp;"-3级",属性原表!$D:$L,W$2,FALSE)&amp;"_"&amp;VLOOKUP($B4&amp;"-4级",属性原表!$D:$L,W$2,FALSE)&amp;"_"&amp;VLOOKUP($B4&amp;"-5级",属性原表!$D:$L,W$2,FALSE)&amp;"_"&amp;VLOOKUP($B4&amp;"-6级",属性原表!$D:$L,W$2,FALSE)&amp;"_"&amp;VLOOKUP($B4&amp;"-7级",属性原表!$D:$L,W$2,FALSE)&amp;"_"&amp;VLOOKUP($B4&amp;"-8级",属性原表!$D:$L,W$2,FALSE)&amp;"_"&amp;VLOOKUP($B4&amp;"-9级",属性原表!$D:$L,W$2,FALSE)&amp;"_"&amp;VLOOKUP($B4&amp;"-10级",属性原表!$D:$L,W$2,FALSE)&amp;"_"&amp;VLOOKUP($B4&amp;"-11级",属性原表!$D:$L,W$2,FALSE)&amp;"_"&amp;VLOOKUP($B4&amp;"-12级",属性原表!$D:$L,W$2,FALSE)&amp;"_"&amp;VLOOKUP($B4&amp;"-13级",属性原表!$D:$L,W$2,FALSE)&amp;"_"&amp;VLOOKUP($B4&amp;"-14级",属性原表!$D:$L,W$2,FALSE)&amp;"_"&amp;VLOOKUP($B4&amp;"-15级",属性原表!$D:$L,W$2,FALSE)</f>
        <v>0.3_0.3_0.3_0.3_0.3_0.3_0.3_0.3_0.3_0.3_0.3_0.3_0.3_0.3_0.3</v>
      </c>
      <c r="X4" s="5" t="str">
        <f>VLOOKUP($B4&amp;"-1级",属性原表!$D:$L,X$2,FALSE)&amp;"_"&amp;VLOOKUP($B4&amp;"-2级",属性原表!$D:$L,X$2,FALSE)&amp;"_"&amp;VLOOKUP($B4&amp;"-3级",属性原表!$D:$L,X$2,FALSE)&amp;"_"&amp;VLOOKUP($B4&amp;"-4级",属性原表!$D:$L,X$2,FALSE)&amp;"_"&amp;VLOOKUP($B4&amp;"-5级",属性原表!$D:$L,X$2,FALSE)&amp;"_"&amp;VLOOKUP($B4&amp;"-6级",属性原表!$D:$L,X$2,FALSE)&amp;"_"&amp;VLOOKUP($B4&amp;"-7级",属性原表!$D:$L,X$2,FALSE)&amp;"_"&amp;VLOOKUP($B4&amp;"-8级",属性原表!$D:$L,X$2,FALSE)&amp;"_"&amp;VLOOKUP($B4&amp;"-9级",属性原表!$D:$L,X$2,FALSE)&amp;"_"&amp;VLOOKUP($B4&amp;"-10级",属性原表!$D:$L,X$2,FALSE)&amp;"_"&amp;VLOOKUP($B4&amp;"-11级",属性原表!$D:$L,X$2,FALSE)&amp;"_"&amp;VLOOKUP($B4&amp;"-12级",属性原表!$D:$L,X$2,FALSE)&amp;"_"&amp;VLOOKUP($B4&amp;"-13级",属性原表!$D:$L,X$2,FALSE)&amp;"_"&amp;VLOOKUP($B4&amp;"-14级",属性原表!$D:$L,X$2,FALSE)&amp;"_"&amp;VLOOKUP($B4&amp;"-15级",属性原表!$D:$L,X$2,FALSE)</f>
        <v>4_4_4_4_4_4_4_4_4_4_4_4_4_4_4</v>
      </c>
      <c r="Y4" s="5" t="str">
        <f>VLOOKUP($B4&amp;"-"&amp;Y$1&amp;"级MAX",属性原表!$D:$L,Y$2,FALSE)&amp;"_"&amp;VLOOKUP($B4&amp;"-"&amp;Y$1&amp;"级传说",属性原表!$D:$L,Y$2,FALSE)&amp;"_"&amp;VLOOKUP($B4&amp;"-"&amp;Y$1&amp;"级神话",属性原表!$D:$L,Y$2,FALSE)</f>
        <v>200_340_500</v>
      </c>
      <c r="Z4" s="5" t="str">
        <f>VLOOKUP($B4&amp;"-"&amp;Z$1&amp;"级MAX",属性原表!$D:$L,Z$2,FALSE)&amp;"_"&amp;VLOOKUP($B4&amp;"-"&amp;Z$1&amp;"级传说",属性原表!$D:$L,Z$2,FALSE)&amp;"_"&amp;VLOOKUP($B4&amp;"-"&amp;Z$1&amp;"级神话",属性原表!$D:$L,Z$2,FALSE)</f>
        <v>337.5_498.75_687.5</v>
      </c>
      <c r="AA4" s="5" t="str">
        <f>VLOOKUP($B4&amp;"-"&amp;AA$1&amp;"级MAX",属性原表!$D:$L,AA$2,FALSE)&amp;"_"&amp;VLOOKUP($B4&amp;"-"&amp;AA$1&amp;"级传说",属性原表!$D:$L,AA$2,FALSE)&amp;"_"&amp;VLOOKUP($B4&amp;"-"&amp;AA$1&amp;"级神话",属性原表!$D:$L,AA$2,FALSE)</f>
        <v>2100_3520_5000</v>
      </c>
      <c r="AB4" s="5" t="str">
        <f>VLOOKUP($B4&amp;"-"&amp;AB$1&amp;"级MAX",属性原表!$D:$L,AB$2,FALSE)&amp;"_"&amp;VLOOKUP($B4&amp;"-"&amp;AB$1&amp;"级传说",属性原表!$D:$L,AB$2,FALSE)&amp;"_"&amp;VLOOKUP($B4&amp;"-"&amp;AB$1&amp;"级神话",属性原表!$D:$L,AB$2,FALSE)</f>
        <v>3450_5040_6750</v>
      </c>
      <c r="AC4" s="5" t="str">
        <f>VLOOKUP($B4&amp;"-"&amp;AC$1&amp;"级MAX",属性原表!$D:$L,AC$2,FALSE)&amp;"_"&amp;VLOOKUP($B4&amp;"-"&amp;AC$1&amp;"级传说",属性原表!$D:$L,AC$2,FALSE)&amp;"_"&amp;VLOOKUP($B4&amp;"-"&amp;AC$1&amp;"级神话",属性原表!$D:$L,AC$2,FALSE)</f>
        <v>7_8_10</v>
      </c>
      <c r="AD4" s="5" t="str">
        <f>VLOOKUP($B4&amp;"-"&amp;AD$1&amp;"级MAX",属性原表!$D:$L,AD$2,FALSE)&amp;"_"&amp;VLOOKUP($B4&amp;"-"&amp;AD$1&amp;"级传说",属性原表!$D:$L,AD$2,FALSE)&amp;"_"&amp;VLOOKUP($B4&amp;"-"&amp;AD$1&amp;"级神话",属性原表!$D:$L,AD$2,FALSE)</f>
        <v>9_10_12</v>
      </c>
      <c r="AE4" s="5" t="str">
        <f>VLOOKUP($B4&amp;"-"&amp;AE$1&amp;"级MAX",属性原表!$D:$L,AE$2,FALSE)&amp;"_"&amp;VLOOKUP($B4&amp;"-"&amp;AE$1&amp;"级传说",属性原表!$D:$L,AE$2,FALSE)&amp;"_"&amp;VLOOKUP($B4&amp;"-"&amp;AE$1&amp;"级神话",属性原表!$D:$L,AE$2,FALSE)</f>
        <v>500_800_1000</v>
      </c>
      <c r="AF4" s="5" t="str">
        <f>VLOOKUP($B4&amp;"-"&amp;AF$1&amp;"级MAX",属性原表!$D:$L,AF$2,FALSE)&amp;"_"&amp;VLOOKUP($B4&amp;"-"&amp;AF$1&amp;"级传说",属性原表!$D:$L,AF$2,FALSE)&amp;"_"&amp;VLOOKUP($B4&amp;"-"&amp;AF$1&amp;"级神话",属性原表!$D:$L,AF$2,FALSE)</f>
        <v>750_1050_1250</v>
      </c>
      <c r="AG4" s="5" t="str">
        <f>VLOOKUP($B4&amp;"-"&amp;AG$1&amp;"级MAX",属性原表!$D:$L,AG$2,FALSE)&amp;"_"&amp;VLOOKUP($B4&amp;"-"&amp;AG$1&amp;"级传说",属性原表!$D:$L,AG$2,FALSE)&amp;"_"&amp;VLOOKUP($B4&amp;"-"&amp;AG$1&amp;"级神话",属性原表!$D:$L,AG$2,FALSE)</f>
        <v>11_12_13</v>
      </c>
      <c r="AH4" s="5" t="str">
        <f>VLOOKUP($B4&amp;"-"&amp;AH$1&amp;"级MAX",属性原表!$D:$L,AH$2,FALSE)&amp;"_"&amp;VLOOKUP($B4&amp;"-"&amp;AH$1&amp;"级传说",属性原表!$D:$L,AH$2,FALSE)&amp;"_"&amp;VLOOKUP($B4&amp;"-"&amp;AH$1&amp;"级神话",属性原表!$D:$L,AH$2,FALSE)</f>
        <v>16_17_18</v>
      </c>
      <c r="AI4" s="5" t="str">
        <f>VLOOKUP($B4&amp;"-"&amp;AI$1&amp;"级MAX",属性原表!$D:$L,AI$2,FALSE)&amp;"_"&amp;VLOOKUP($B4&amp;"-"&amp;AI$1&amp;"级传说",属性原表!$D:$L,AI$2,FALSE)&amp;"_"&amp;VLOOKUP($B4&amp;"-"&amp;AI$1&amp;"级神话",属性原表!$D:$L,AI$2,FALSE)</f>
        <v>1.25_1.25_1.25</v>
      </c>
      <c r="AJ4" s="5" t="str">
        <f>VLOOKUP($B4&amp;"-"&amp;AJ$1&amp;"级MAX",属性原表!$D:$L,AJ$2,FALSE)&amp;"_"&amp;VLOOKUP($B4&amp;"-"&amp;AJ$1&amp;"级传说",属性原表!$D:$L,AJ$2,FALSE)&amp;"_"&amp;VLOOKUP($B4&amp;"-"&amp;AJ$1&amp;"级神话",属性原表!$D:$L,AJ$2,FALSE)</f>
        <v>1.25_1.25_1.25</v>
      </c>
      <c r="AK4" s="5" t="str">
        <f>VLOOKUP($B4&amp;"-"&amp;AK$1&amp;"级MAX",属性原表!$D:$L,AK$2,FALSE)&amp;"_"&amp;VLOOKUP($B4&amp;"-"&amp;AK$1&amp;"级传说",属性原表!$D:$L,AK$2,FALSE)&amp;"_"&amp;VLOOKUP($B4&amp;"-"&amp;AK$1&amp;"级神话",属性原表!$D:$L,AK$2,FALSE)</f>
        <v>0.32_0.34_0.4</v>
      </c>
      <c r="AL4" s="5" t="str">
        <f>VLOOKUP($B4&amp;"-"&amp;AL$1&amp;"级MAX",属性原表!$D:$L,AL$2,FALSE)&amp;"_"&amp;VLOOKUP($B4&amp;"-"&amp;AL$1&amp;"级传说",属性原表!$D:$L,AL$2,FALSE)&amp;"_"&amp;VLOOKUP($B4&amp;"-"&amp;AL$1&amp;"级神话",属性原表!$D:$L,AL$2,FALSE)</f>
        <v>0.36_0.38_0.44</v>
      </c>
      <c r="AM4" s="5" t="str">
        <f>VLOOKUP($B4&amp;"-"&amp;AM$1&amp;"级MAX",属性原表!$D:$L,AM$2,FALSE)&amp;"_"&amp;VLOOKUP($B4&amp;"-"&amp;AM$1&amp;"级传说",属性原表!$D:$L,AM$2,FALSE)&amp;"_"&amp;VLOOKUP($B4&amp;"-"&amp;AM$1&amp;"级神话",属性原表!$D:$L,AM$2,FALSE)</f>
        <v>4.2_4.4_5</v>
      </c>
      <c r="AN4" s="5" t="str">
        <f>VLOOKUP($B4&amp;"-"&amp;AN$1&amp;"级MAX",属性原表!$D:$L,AN$2,FALSE)&amp;"_"&amp;VLOOKUP($B4&amp;"-"&amp;AN$1&amp;"级传说",属性原表!$D:$L,AN$2,FALSE)&amp;"_"&amp;VLOOKUP($B4&amp;"-"&amp;AN$1&amp;"级神话",属性原表!$D:$L,AN$2,FALSE)</f>
        <v>4.6_4.8_5.4</v>
      </c>
      <c r="AO4" s="5" t="s">
        <v>70</v>
      </c>
    </row>
    <row r="5" customHeight="1" spans="2:41">
      <c r="B5" s="5">
        <v>2</v>
      </c>
      <c r="C5" s="5" t="s">
        <v>71</v>
      </c>
      <c r="D5" s="5" t="s">
        <v>72</v>
      </c>
      <c r="E5" s="5" t="s">
        <v>289</v>
      </c>
      <c r="F5" s="5" t="str">
        <f t="shared" ref="F5:F24" si="2">C5</f>
        <v>永恒树灵</v>
      </c>
      <c r="G5" s="5" t="str">
        <f t="shared" ref="G5:G24" si="3">L5&amp;"·英雄塔"</f>
        <v>森林·英雄塔</v>
      </c>
      <c r="H5" s="5" t="str">
        <f t="shared" ref="H5:H24" si="4">L5&amp;"·战兵"</f>
        <v>森林·战兵</v>
      </c>
      <c r="I5" s="5">
        <v>22000002</v>
      </c>
      <c r="J5" s="5">
        <v>22500002</v>
      </c>
      <c r="K5" s="5">
        <v>3</v>
      </c>
      <c r="L5" s="13" t="str">
        <f>VLOOKUP(K5,[1]Sheet1!$B:$C,2,FALSE)</f>
        <v>森林</v>
      </c>
      <c r="M5" s="5" t="b">
        <v>1</v>
      </c>
      <c r="N5" s="5">
        <v>134247340</v>
      </c>
      <c r="O5" s="5">
        <v>10003045</v>
      </c>
      <c r="P5" s="5">
        <v>1</v>
      </c>
      <c r="Q5" s="5" t="str">
        <f>VLOOKUP($B5&amp;"-1级",属性原表!$D:$L,Q$2,FALSE)&amp;"_"&amp;VLOOKUP($B5&amp;"-2级",属性原表!$D:$L,Q$2,FALSE)&amp;"_"&amp;VLOOKUP($B5&amp;"-3级",属性原表!$D:$L,Q$2,FALSE)&amp;"_"&amp;VLOOKUP($B5&amp;"-4级",属性原表!$D:$L,Q$2,FALSE)&amp;"_"&amp;VLOOKUP($B5&amp;"-5级",属性原表!$D:$L,Q$2,FALSE)&amp;"_"&amp;VLOOKUP($B5&amp;"-6级",属性原表!$D:$L,Q$2,FALSE)&amp;"_"&amp;VLOOKUP($B5&amp;"-7级",属性原表!$D:$L,Q$2,FALSE)&amp;"_"&amp;VLOOKUP($B5&amp;"-8级",属性原表!$D:$L,Q$2,FALSE)&amp;"_"&amp;VLOOKUP($B5&amp;"-9级",属性原表!$D:$L,Q$2,FALSE)&amp;"_"&amp;VLOOKUP($B5&amp;"-10级",属性原表!$D:$L,Q$2,FALSE)&amp;"_"&amp;VLOOKUP($B5&amp;"-11级",属性原表!$D:$L,Q$2,FALSE)&amp;"_"&amp;VLOOKUP($B5&amp;"-12级",属性原表!$D:$L,Q$2,FALSE)&amp;"_"&amp;VLOOKUP($B5&amp;"-13级",属性原表!$D:$L,Q$2,FALSE)&amp;"_"&amp;VLOOKUP($B5&amp;"-14级",属性原表!$D:$L,Q$2,FALSE)&amp;"_"&amp;VLOOKUP($B5&amp;"-15级",属性原表!$D:$L,Q$2,FALSE)</f>
        <v>11.875_23.75_35.625_47.5_59.375_71.25_83.125_95_106.875_118.75_130.625_142.5_154.375_166.25_178.125</v>
      </c>
      <c r="R5" s="5" t="str">
        <f>VLOOKUP($B5&amp;"-1级",属性原表!$D:$L,R$2,FALSE)&amp;"_"&amp;VLOOKUP($B5&amp;"-2级",属性原表!$D:$L,R$2,FALSE)&amp;"_"&amp;VLOOKUP($B5&amp;"-3级",属性原表!$D:$L,R$2,FALSE)&amp;"_"&amp;VLOOKUP($B5&amp;"-4级",属性原表!$D:$L,R$2,FALSE)&amp;"_"&amp;VLOOKUP($B5&amp;"-5级",属性原表!$D:$L,R$2,FALSE)&amp;"_"&amp;VLOOKUP($B5&amp;"-6级",属性原表!$D:$L,R$2,FALSE)&amp;"_"&amp;VLOOKUP($B5&amp;"-7级",属性原表!$D:$L,R$2,FALSE)&amp;"_"&amp;VLOOKUP($B5&amp;"-8级",属性原表!$D:$L,R$2,FALSE)&amp;"_"&amp;VLOOKUP($B5&amp;"-9级",属性原表!$D:$L,R$2,FALSE)&amp;"_"&amp;VLOOKUP($B5&amp;"-10级",属性原表!$D:$L,R$2,FALSE)&amp;"_"&amp;VLOOKUP($B5&amp;"-11级",属性原表!$D:$L,R$2,FALSE)&amp;"_"&amp;VLOOKUP($B5&amp;"-12级",属性原表!$D:$L,R$2,FALSE)&amp;"_"&amp;VLOOKUP($B5&amp;"-13级",属性原表!$D:$L,R$2,FALSE)&amp;"_"&amp;VLOOKUP($B5&amp;"-14级",属性原表!$D:$L,R$2,FALSE)&amp;"_"&amp;VLOOKUP($B5&amp;"-15级",属性原表!$D:$L,R$2,FALSE)</f>
        <v>80_160_240_320_400_480_560_640_720_800_880_960_1040_1120_1200</v>
      </c>
      <c r="S5" s="5" t="str">
        <f>VLOOKUP($B5&amp;"-1级",属性原表!$D:$L,S$2,FALSE)&amp;"_"&amp;VLOOKUP($B5&amp;"-2级",属性原表!$D:$L,S$2,FALSE)&amp;"_"&amp;VLOOKUP($B5&amp;"-3级",属性原表!$D:$L,S$2,FALSE)&amp;"_"&amp;VLOOKUP($B5&amp;"-4级",属性原表!$D:$L,S$2,FALSE)&amp;"_"&amp;VLOOKUP($B5&amp;"-5级",属性原表!$D:$L,S$2,FALSE)&amp;"_"&amp;VLOOKUP($B5&amp;"-6级",属性原表!$D:$L,S$2,FALSE)&amp;"_"&amp;VLOOKUP($B5&amp;"-7级",属性原表!$D:$L,S$2,FALSE)&amp;"_"&amp;VLOOKUP($B5&amp;"-8级",属性原表!$D:$L,S$2,FALSE)&amp;"_"&amp;VLOOKUP($B5&amp;"-9级",属性原表!$D:$L,S$2,FALSE)&amp;"_"&amp;VLOOKUP($B5&amp;"-10级",属性原表!$D:$L,S$2,FALSE)&amp;"_"&amp;VLOOKUP($B5&amp;"-11级",属性原表!$D:$L,S$2,FALSE)&amp;"_"&amp;VLOOKUP($B5&amp;"-12级",属性原表!$D:$L,S$2,FALSE)&amp;"_"&amp;VLOOKUP($B5&amp;"-13级",属性原表!$D:$L,S$2,FALSE)&amp;"_"&amp;VLOOKUP($B5&amp;"-14级",属性原表!$D:$L,S$2,FALSE)&amp;"_"&amp;VLOOKUP($B5&amp;"-15级",属性原表!$D:$L,S$2,FALSE)</f>
        <v>0_1_1_2_2_3_3_4_4_5_5_6_6_7_7</v>
      </c>
      <c r="T5" s="5" t="str">
        <f>VLOOKUP($B5&amp;"-1级",属性原表!$D:$L,T$2,FALSE)&amp;"_"&amp;VLOOKUP($B5&amp;"-2级",属性原表!$D:$L,T$2,FALSE)&amp;"_"&amp;VLOOKUP($B5&amp;"-3级",属性原表!$D:$L,T$2,FALSE)&amp;"_"&amp;VLOOKUP($B5&amp;"-4级",属性原表!$D:$L,T$2,FALSE)&amp;"_"&amp;VLOOKUP($B5&amp;"-5级",属性原表!$D:$L,T$2,FALSE)&amp;"_"&amp;VLOOKUP($B5&amp;"-6级",属性原表!$D:$L,T$2,FALSE)&amp;"_"&amp;VLOOKUP($B5&amp;"-7级",属性原表!$D:$L,T$2,FALSE)&amp;"_"&amp;VLOOKUP($B5&amp;"-8级",属性原表!$D:$L,T$2,FALSE)&amp;"_"&amp;VLOOKUP($B5&amp;"-9级",属性原表!$D:$L,T$2,FALSE)&amp;"_"&amp;VLOOKUP($B5&amp;"-10级",属性原表!$D:$L,T$2,FALSE)&amp;"_"&amp;VLOOKUP($B5&amp;"-11级",属性原表!$D:$L,T$2,FALSE)&amp;"_"&amp;VLOOKUP($B5&amp;"-12级",属性原表!$D:$L,T$2,FALSE)&amp;"_"&amp;VLOOKUP($B5&amp;"-13级",属性原表!$D:$L,T$2,FALSE)&amp;"_"&amp;VLOOKUP($B5&amp;"-14级",属性原表!$D:$L,T$2,FALSE)&amp;"_"&amp;VLOOKUP($B5&amp;"-15级",属性原表!$D:$L,T$2,FALSE)</f>
        <v>25_50_75_100_125_150_175_200_225_250_275_300_325_350_375</v>
      </c>
      <c r="U5" s="5" t="str">
        <f>VLOOKUP($B5&amp;"-1级",属性原表!$D:$L,U$2,FALSE)&amp;"_"&amp;VLOOKUP($B5&amp;"-2级",属性原表!$D:$L,U$2,FALSE)&amp;"_"&amp;VLOOKUP($B5&amp;"-3级",属性原表!$D:$L,U$2,FALSE)&amp;"_"&amp;VLOOKUP($B5&amp;"-4级",属性原表!$D:$L,U$2,FALSE)&amp;"_"&amp;VLOOKUP($B5&amp;"-5级",属性原表!$D:$L,U$2,FALSE)&amp;"_"&amp;VLOOKUP($B5&amp;"-6级",属性原表!$D:$L,U$2,FALSE)&amp;"_"&amp;VLOOKUP($B5&amp;"-7级",属性原表!$D:$L,U$2,FALSE)&amp;"_"&amp;VLOOKUP($B5&amp;"-8级",属性原表!$D:$L,U$2,FALSE)&amp;"_"&amp;VLOOKUP($B5&amp;"-9级",属性原表!$D:$L,U$2,FALSE)&amp;"_"&amp;VLOOKUP($B5&amp;"-10级",属性原表!$D:$L,U$2,FALSE)&amp;"_"&amp;VLOOKUP($B5&amp;"-11级",属性原表!$D:$L,U$2,FALSE)&amp;"_"&amp;VLOOKUP($B5&amp;"-12级",属性原表!$D:$L,U$2,FALSE)&amp;"_"&amp;VLOOKUP($B5&amp;"-13级",属性原表!$D:$L,U$2,FALSE)&amp;"_"&amp;VLOOKUP($B5&amp;"-14级",属性原表!$D:$L,U$2,FALSE)&amp;"_"&amp;VLOOKUP($B5&amp;"-15级",属性原表!$D:$L,U$2,FALSE)</f>
        <v>1_2_3_4_5_6_7_8_9_10_11_12_13_14_15</v>
      </c>
      <c r="V5" s="5" t="str">
        <f>VLOOKUP($B5&amp;"-1级",属性原表!$D:$L,V$2,FALSE)&amp;"_"&amp;VLOOKUP($B5&amp;"-2级",属性原表!$D:$L,V$2,FALSE)&amp;"_"&amp;VLOOKUP($B5&amp;"-3级",属性原表!$D:$L,V$2,FALSE)&amp;"_"&amp;VLOOKUP($B5&amp;"-4级",属性原表!$D:$L,V$2,FALSE)&amp;"_"&amp;VLOOKUP($B5&amp;"-5级",属性原表!$D:$L,V$2,FALSE)&amp;"_"&amp;VLOOKUP($B5&amp;"-6级",属性原表!$D:$L,V$2,FALSE)&amp;"_"&amp;VLOOKUP($B5&amp;"-7级",属性原表!$D:$L,V$2,FALSE)&amp;"_"&amp;VLOOKUP($B5&amp;"-8级",属性原表!$D:$L,V$2,FALSE)&amp;"_"&amp;VLOOKUP($B5&amp;"-9级",属性原表!$D:$L,V$2,FALSE)&amp;"_"&amp;VLOOKUP($B5&amp;"-10级",属性原表!$D:$L,V$2,FALSE)&amp;"_"&amp;VLOOKUP($B5&amp;"-11级",属性原表!$D:$L,V$2,FALSE)&amp;"_"&amp;VLOOKUP($B5&amp;"-12级",属性原表!$D:$L,V$2,FALSE)&amp;"_"&amp;VLOOKUP($B5&amp;"-13级",属性原表!$D:$L,V$2,FALSE)&amp;"_"&amp;VLOOKUP($B5&amp;"-14级",属性原表!$D:$L,V$2,FALSE)&amp;"_"&amp;VLOOKUP($B5&amp;"-15级",属性原表!$D:$L,V$2,FALSE)</f>
        <v>1.25_1.25_1.25_1.25_1.25_1.25_1.25_1.25_1.25_1.25_1.25_1.25_1.25_1.25_1.25</v>
      </c>
      <c r="W5" s="5" t="str">
        <f>VLOOKUP($B5&amp;"-1级",属性原表!$D:$L,W$2,FALSE)&amp;"_"&amp;VLOOKUP($B5&amp;"-2级",属性原表!$D:$L,W$2,FALSE)&amp;"_"&amp;VLOOKUP($B5&amp;"-3级",属性原表!$D:$L,W$2,FALSE)&amp;"_"&amp;VLOOKUP($B5&amp;"-4级",属性原表!$D:$L,W$2,FALSE)&amp;"_"&amp;VLOOKUP($B5&amp;"-5级",属性原表!$D:$L,W$2,FALSE)&amp;"_"&amp;VLOOKUP($B5&amp;"-6级",属性原表!$D:$L,W$2,FALSE)&amp;"_"&amp;VLOOKUP($B5&amp;"-7级",属性原表!$D:$L,W$2,FALSE)&amp;"_"&amp;VLOOKUP($B5&amp;"-8级",属性原表!$D:$L,W$2,FALSE)&amp;"_"&amp;VLOOKUP($B5&amp;"-9级",属性原表!$D:$L,W$2,FALSE)&amp;"_"&amp;VLOOKUP($B5&amp;"-10级",属性原表!$D:$L,W$2,FALSE)&amp;"_"&amp;VLOOKUP($B5&amp;"-11级",属性原表!$D:$L,W$2,FALSE)&amp;"_"&amp;VLOOKUP($B5&amp;"-12级",属性原表!$D:$L,W$2,FALSE)&amp;"_"&amp;VLOOKUP($B5&amp;"-13级",属性原表!$D:$L,W$2,FALSE)&amp;"_"&amp;VLOOKUP($B5&amp;"-14级",属性原表!$D:$L,W$2,FALSE)&amp;"_"&amp;VLOOKUP($B5&amp;"-15级",属性原表!$D:$L,W$2,FALSE)</f>
        <v>0.38_0.38_0.38_0.38_0.38_0.38_0.38_0.38_0.38_0.38_0.38_0.38_0.38_0.38_0.38</v>
      </c>
      <c r="X5" s="5" t="str">
        <f>VLOOKUP($B5&amp;"-1级",属性原表!$D:$L,X$2,FALSE)&amp;"_"&amp;VLOOKUP($B5&amp;"-2级",属性原表!$D:$L,X$2,FALSE)&amp;"_"&amp;VLOOKUP($B5&amp;"-3级",属性原表!$D:$L,X$2,FALSE)&amp;"_"&amp;VLOOKUP($B5&amp;"-4级",属性原表!$D:$L,X$2,FALSE)&amp;"_"&amp;VLOOKUP($B5&amp;"-5级",属性原表!$D:$L,X$2,FALSE)&amp;"_"&amp;VLOOKUP($B5&amp;"-6级",属性原表!$D:$L,X$2,FALSE)&amp;"_"&amp;VLOOKUP($B5&amp;"-7级",属性原表!$D:$L,X$2,FALSE)&amp;"_"&amp;VLOOKUP($B5&amp;"-8级",属性原表!$D:$L,X$2,FALSE)&amp;"_"&amp;VLOOKUP($B5&amp;"-9级",属性原表!$D:$L,X$2,FALSE)&amp;"_"&amp;VLOOKUP($B5&amp;"-10级",属性原表!$D:$L,X$2,FALSE)&amp;"_"&amp;VLOOKUP($B5&amp;"-11级",属性原表!$D:$L,X$2,FALSE)&amp;"_"&amp;VLOOKUP($B5&amp;"-12级",属性原表!$D:$L,X$2,FALSE)&amp;"_"&amp;VLOOKUP($B5&amp;"-13级",属性原表!$D:$L,X$2,FALSE)&amp;"_"&amp;VLOOKUP($B5&amp;"-14级",属性原表!$D:$L,X$2,FALSE)&amp;"_"&amp;VLOOKUP($B5&amp;"-15级",属性原表!$D:$L,X$2,FALSE)</f>
        <v>3.2_3.2_3.2_3.2_3.2_3.2_3.2_3.2_3.2_3.2_3.2_3.2_3.2_3.2_3.2</v>
      </c>
      <c r="Y5" s="5" t="str">
        <f>VLOOKUP($B5&amp;"-"&amp;Y$1&amp;"级MAX",属性原表!$D:$L,Y$2,FALSE)&amp;"_"&amp;VLOOKUP($B5&amp;"-"&amp;Y$1&amp;"级传说",属性原表!$D:$L,Y$2,FALSE)&amp;"_"&amp;VLOOKUP($B5&amp;"-"&amp;Y$1&amp;"级神话",属性原表!$D:$L,Y$2,FALSE)</f>
        <v>250_420_600</v>
      </c>
      <c r="Z5" s="5" t="str">
        <f>VLOOKUP($B5&amp;"-"&amp;Z$1&amp;"级MAX",属性原表!$D:$L,Z$2,FALSE)&amp;"_"&amp;VLOOKUP($B5&amp;"-"&amp;Z$1&amp;"级传说",属性原表!$D:$L,Z$2,FALSE)&amp;"_"&amp;VLOOKUP($B5&amp;"-"&amp;Z$1&amp;"级神话",属性原表!$D:$L,Z$2,FALSE)</f>
        <v>412.5_603.75_812.5</v>
      </c>
      <c r="AA5" s="5" t="str">
        <f>VLOOKUP($B5&amp;"-"&amp;AA$1&amp;"级MAX",属性原表!$D:$L,AA$2,FALSE)&amp;"_"&amp;VLOOKUP($B5&amp;"-"&amp;AA$1&amp;"级传说",属性原表!$D:$L,AA$2,FALSE)&amp;"_"&amp;VLOOKUP($B5&amp;"-"&amp;AA$1&amp;"级神话",属性原表!$D:$L,AA$2,FALSE)</f>
        <v>1700_2880_4200</v>
      </c>
      <c r="AB5" s="5" t="str">
        <f>VLOOKUP($B5&amp;"-"&amp;AB$1&amp;"级MAX",属性原表!$D:$L,AB$2,FALSE)&amp;"_"&amp;VLOOKUP($B5&amp;"-"&amp;AB$1&amp;"级传说",属性原表!$D:$L,AB$2,FALSE)&amp;"_"&amp;VLOOKUP($B5&amp;"-"&amp;AB$1&amp;"级神话",属性原表!$D:$L,AB$2,FALSE)</f>
        <v>2850_4200_5750</v>
      </c>
      <c r="AC5" s="5" t="str">
        <f>VLOOKUP($B5&amp;"-"&amp;AC$1&amp;"级MAX",属性原表!$D:$L,AC$2,FALSE)&amp;"_"&amp;VLOOKUP($B5&amp;"-"&amp;AC$1&amp;"级传说",属性原表!$D:$L,AC$2,FALSE)&amp;"_"&amp;VLOOKUP($B5&amp;"-"&amp;AC$1&amp;"级神话",属性原表!$D:$L,AC$2,FALSE)</f>
        <v>7_8_10</v>
      </c>
      <c r="AD5" s="5" t="str">
        <f>VLOOKUP($B5&amp;"-"&amp;AD$1&amp;"级MAX",属性原表!$D:$L,AD$2,FALSE)&amp;"_"&amp;VLOOKUP($B5&amp;"-"&amp;AD$1&amp;"级传说",属性原表!$D:$L,AD$2,FALSE)&amp;"_"&amp;VLOOKUP($B5&amp;"-"&amp;AD$1&amp;"级神话",属性原表!$D:$L,AD$2,FALSE)</f>
        <v>9_10_12</v>
      </c>
      <c r="AE5" s="5" t="str">
        <f>VLOOKUP($B5&amp;"-"&amp;AE$1&amp;"级MAX",属性原表!$D:$L,AE$2,FALSE)&amp;"_"&amp;VLOOKUP($B5&amp;"-"&amp;AE$1&amp;"级传说",属性原表!$D:$L,AE$2,FALSE)&amp;"_"&amp;VLOOKUP($B5&amp;"-"&amp;AE$1&amp;"级神话",属性原表!$D:$L,AE$2,FALSE)</f>
        <v>500_800_1000</v>
      </c>
      <c r="AF5" s="5" t="str">
        <f>VLOOKUP($B5&amp;"-"&amp;AF$1&amp;"级MAX",属性原表!$D:$L,AF$2,FALSE)&amp;"_"&amp;VLOOKUP($B5&amp;"-"&amp;AF$1&amp;"级传说",属性原表!$D:$L,AF$2,FALSE)&amp;"_"&amp;VLOOKUP($B5&amp;"-"&amp;AF$1&amp;"级神话",属性原表!$D:$L,AF$2,FALSE)</f>
        <v>750_1050_1250</v>
      </c>
      <c r="AG5" s="5" t="str">
        <f>VLOOKUP($B5&amp;"-"&amp;AG$1&amp;"级MAX",属性原表!$D:$L,AG$2,FALSE)&amp;"_"&amp;VLOOKUP($B5&amp;"-"&amp;AG$1&amp;"级传说",属性原表!$D:$L,AG$2,FALSE)&amp;"_"&amp;VLOOKUP($B5&amp;"-"&amp;AG$1&amp;"级神话",属性原表!$D:$L,AG$2,FALSE)</f>
        <v>11_12_13</v>
      </c>
      <c r="AH5" s="5" t="str">
        <f>VLOOKUP($B5&amp;"-"&amp;AH$1&amp;"级MAX",属性原表!$D:$L,AH$2,FALSE)&amp;"_"&amp;VLOOKUP($B5&amp;"-"&amp;AH$1&amp;"级传说",属性原表!$D:$L,AH$2,FALSE)&amp;"_"&amp;VLOOKUP($B5&amp;"-"&amp;AH$1&amp;"级神话",属性原表!$D:$L,AH$2,FALSE)</f>
        <v>16_17_18</v>
      </c>
      <c r="AI5" s="5" t="str">
        <f>VLOOKUP($B5&amp;"-"&amp;AI$1&amp;"级MAX",属性原表!$D:$L,AI$2,FALSE)&amp;"_"&amp;VLOOKUP($B5&amp;"-"&amp;AI$1&amp;"级传说",属性原表!$D:$L,AI$2,FALSE)&amp;"_"&amp;VLOOKUP($B5&amp;"-"&amp;AI$1&amp;"级神话",属性原表!$D:$L,AI$2,FALSE)</f>
        <v>1.25_1.25_1.25</v>
      </c>
      <c r="AJ5" s="5" t="str">
        <f>VLOOKUP($B5&amp;"-"&amp;AJ$1&amp;"级MAX",属性原表!$D:$L,AJ$2,FALSE)&amp;"_"&amp;VLOOKUP($B5&amp;"-"&amp;AJ$1&amp;"级传说",属性原表!$D:$L,AJ$2,FALSE)&amp;"_"&amp;VLOOKUP($B5&amp;"-"&amp;AJ$1&amp;"级神话",属性原表!$D:$L,AJ$2,FALSE)</f>
        <v>1.25_1.25_1.25</v>
      </c>
      <c r="AK5" s="5" t="str">
        <f>VLOOKUP($B5&amp;"-"&amp;AK$1&amp;"级MAX",属性原表!$D:$L,AK$2,FALSE)&amp;"_"&amp;VLOOKUP($B5&amp;"-"&amp;AK$1&amp;"级传说",属性原表!$D:$L,AK$2,FALSE)&amp;"_"&amp;VLOOKUP($B5&amp;"-"&amp;AK$1&amp;"级神话",属性原表!$D:$L,AK$2,FALSE)</f>
        <v>0.4_0.42_0.48</v>
      </c>
      <c r="AL5" s="5" t="str">
        <f>VLOOKUP($B5&amp;"-"&amp;AL$1&amp;"级MAX",属性原表!$D:$L,AL$2,FALSE)&amp;"_"&amp;VLOOKUP($B5&amp;"-"&amp;AL$1&amp;"级传说",属性原表!$D:$L,AL$2,FALSE)&amp;"_"&amp;VLOOKUP($B5&amp;"-"&amp;AL$1&amp;"级神话",属性原表!$D:$L,AL$2,FALSE)</f>
        <v>0.44_0.46_0.52</v>
      </c>
      <c r="AM5" s="5" t="str">
        <f>VLOOKUP($B5&amp;"-"&amp;AM$1&amp;"级MAX",属性原表!$D:$L,AM$2,FALSE)&amp;"_"&amp;VLOOKUP($B5&amp;"-"&amp;AM$1&amp;"级传说",属性原表!$D:$L,AM$2,FALSE)&amp;"_"&amp;VLOOKUP($B5&amp;"-"&amp;AM$1&amp;"级神话",属性原表!$D:$L,AM$2,FALSE)</f>
        <v>3.4_3.6_4.2</v>
      </c>
      <c r="AN5" s="5" t="str">
        <f>VLOOKUP($B5&amp;"-"&amp;AN$1&amp;"级MAX",属性原表!$D:$L,AN$2,FALSE)&amp;"_"&amp;VLOOKUP($B5&amp;"-"&amp;AN$1&amp;"级传说",属性原表!$D:$L,AN$2,FALSE)&amp;"_"&amp;VLOOKUP($B5&amp;"-"&amp;AN$1&amp;"级神话",属性原表!$D:$L,AN$2,FALSE)</f>
        <v>3.8_4_4.6</v>
      </c>
      <c r="AO5" s="5" t="s">
        <v>88</v>
      </c>
    </row>
    <row r="6" customHeight="1" spans="2:41">
      <c r="B6" s="5">
        <v>3</v>
      </c>
      <c r="C6" s="5" t="s">
        <v>89</v>
      </c>
      <c r="D6" s="5" t="s">
        <v>90</v>
      </c>
      <c r="E6" s="5" t="s">
        <v>290</v>
      </c>
      <c r="F6" s="5" t="str">
        <f t="shared" si="2"/>
        <v>娜迦之魂</v>
      </c>
      <c r="G6" s="5" t="str">
        <f t="shared" si="3"/>
        <v>海洋·英雄塔</v>
      </c>
      <c r="H6" s="5" t="str">
        <f t="shared" si="4"/>
        <v>海洋·战兵</v>
      </c>
      <c r="I6" s="5">
        <v>22000003</v>
      </c>
      <c r="J6" s="5">
        <v>22500003</v>
      </c>
      <c r="K6" s="5">
        <v>8</v>
      </c>
      <c r="L6" s="13" t="str">
        <f>VLOOKUP(K6,[1]Sheet1!$B:$C,2,FALSE)</f>
        <v>海洋</v>
      </c>
      <c r="M6" s="5" t="b">
        <v>1</v>
      </c>
      <c r="N6" s="5">
        <v>134221715</v>
      </c>
      <c r="O6" s="5">
        <v>10003007</v>
      </c>
      <c r="P6" s="5">
        <v>1</v>
      </c>
      <c r="Q6" s="5" t="str">
        <f>VLOOKUP($B6&amp;"-1级",属性原表!$D:$L,Q$2,FALSE)&amp;"_"&amp;VLOOKUP($B6&amp;"-2级",属性原表!$D:$L,Q$2,FALSE)&amp;"_"&amp;VLOOKUP($B6&amp;"-3级",属性原表!$D:$L,Q$2,FALSE)&amp;"_"&amp;VLOOKUP($B6&amp;"-4级",属性原表!$D:$L,Q$2,FALSE)&amp;"_"&amp;VLOOKUP($B6&amp;"-5级",属性原表!$D:$L,Q$2,FALSE)&amp;"_"&amp;VLOOKUP($B6&amp;"-6级",属性原表!$D:$L,Q$2,FALSE)&amp;"_"&amp;VLOOKUP($B6&amp;"-7级",属性原表!$D:$L,Q$2,FALSE)&amp;"_"&amp;VLOOKUP($B6&amp;"-8级",属性原表!$D:$L,Q$2,FALSE)&amp;"_"&amp;VLOOKUP($B6&amp;"-9级",属性原表!$D:$L,Q$2,FALSE)&amp;"_"&amp;VLOOKUP($B6&amp;"-10级",属性原表!$D:$L,Q$2,FALSE)&amp;"_"&amp;VLOOKUP($B6&amp;"-11级",属性原表!$D:$L,Q$2,FALSE)&amp;"_"&amp;VLOOKUP($B6&amp;"-12级",属性原表!$D:$L,Q$2,FALSE)&amp;"_"&amp;VLOOKUP($B6&amp;"-13级",属性原表!$D:$L,Q$2,FALSE)&amp;"_"&amp;VLOOKUP($B6&amp;"-14级",属性原表!$D:$L,Q$2,FALSE)&amp;"_"&amp;VLOOKUP($B6&amp;"-15级",属性原表!$D:$L,Q$2,FALSE)</f>
        <v>10.9375_21.875_32.8125_43.75_54.6875_65.625_76.5625_87.5_98.4375_109.375_120.3125_131.25_142.1875_153.125_164.0625</v>
      </c>
      <c r="R6" s="5" t="str">
        <f>VLOOKUP($B6&amp;"-1级",属性原表!$D:$L,R$2,FALSE)&amp;"_"&amp;VLOOKUP($B6&amp;"-2级",属性原表!$D:$L,R$2,FALSE)&amp;"_"&amp;VLOOKUP($B6&amp;"-3级",属性原表!$D:$L,R$2,FALSE)&amp;"_"&amp;VLOOKUP($B6&amp;"-4级",属性原表!$D:$L,R$2,FALSE)&amp;"_"&amp;VLOOKUP($B6&amp;"-5级",属性原表!$D:$L,R$2,FALSE)&amp;"_"&amp;VLOOKUP($B6&amp;"-6级",属性原表!$D:$L,R$2,FALSE)&amp;"_"&amp;VLOOKUP($B6&amp;"-7级",属性原表!$D:$L,R$2,FALSE)&amp;"_"&amp;VLOOKUP($B6&amp;"-8级",属性原表!$D:$L,R$2,FALSE)&amp;"_"&amp;VLOOKUP($B6&amp;"-9级",属性原表!$D:$L,R$2,FALSE)&amp;"_"&amp;VLOOKUP($B6&amp;"-10级",属性原表!$D:$L,R$2,FALSE)&amp;"_"&amp;VLOOKUP($B6&amp;"-11级",属性原表!$D:$L,R$2,FALSE)&amp;"_"&amp;VLOOKUP($B6&amp;"-12级",属性原表!$D:$L,R$2,FALSE)&amp;"_"&amp;VLOOKUP($B6&amp;"-13级",属性原表!$D:$L,R$2,FALSE)&amp;"_"&amp;VLOOKUP($B6&amp;"-14级",属性原表!$D:$L,R$2,FALSE)&amp;"_"&amp;VLOOKUP($B6&amp;"-15级",属性原表!$D:$L,R$2,FALSE)</f>
        <v>87.5_175_262.5_350_437.5_525_612.5_700_787.5_875_962.5_1050_1137.5_1225_1312.5</v>
      </c>
      <c r="S6" s="5" t="str">
        <f>VLOOKUP($B6&amp;"-1级",属性原表!$D:$L,S$2,FALSE)&amp;"_"&amp;VLOOKUP($B6&amp;"-2级",属性原表!$D:$L,S$2,FALSE)&amp;"_"&amp;VLOOKUP($B6&amp;"-3级",属性原表!$D:$L,S$2,FALSE)&amp;"_"&amp;VLOOKUP($B6&amp;"-4级",属性原表!$D:$L,S$2,FALSE)&amp;"_"&amp;VLOOKUP($B6&amp;"-5级",属性原表!$D:$L,S$2,FALSE)&amp;"_"&amp;VLOOKUP($B6&amp;"-6级",属性原表!$D:$L,S$2,FALSE)&amp;"_"&amp;VLOOKUP($B6&amp;"-7级",属性原表!$D:$L,S$2,FALSE)&amp;"_"&amp;VLOOKUP($B6&amp;"-8级",属性原表!$D:$L,S$2,FALSE)&amp;"_"&amp;VLOOKUP($B6&amp;"-9级",属性原表!$D:$L,S$2,FALSE)&amp;"_"&amp;VLOOKUP($B6&amp;"-10级",属性原表!$D:$L,S$2,FALSE)&amp;"_"&amp;VLOOKUP($B6&amp;"-11级",属性原表!$D:$L,S$2,FALSE)&amp;"_"&amp;VLOOKUP($B6&amp;"-12级",属性原表!$D:$L,S$2,FALSE)&amp;"_"&amp;VLOOKUP($B6&amp;"-13级",属性原表!$D:$L,S$2,FALSE)&amp;"_"&amp;VLOOKUP($B6&amp;"-14级",属性原表!$D:$L,S$2,FALSE)&amp;"_"&amp;VLOOKUP($B6&amp;"-15级",属性原表!$D:$L,S$2,FALSE)</f>
        <v>0_1_1_2_2_3_3_4_4_5_5_6_6_7_7</v>
      </c>
      <c r="T6" s="5" t="str">
        <f>VLOOKUP($B6&amp;"-1级",属性原表!$D:$L,T$2,FALSE)&amp;"_"&amp;VLOOKUP($B6&amp;"-2级",属性原表!$D:$L,T$2,FALSE)&amp;"_"&amp;VLOOKUP($B6&amp;"-3级",属性原表!$D:$L,T$2,FALSE)&amp;"_"&amp;VLOOKUP($B6&amp;"-4级",属性原表!$D:$L,T$2,FALSE)&amp;"_"&amp;VLOOKUP($B6&amp;"-5级",属性原表!$D:$L,T$2,FALSE)&amp;"_"&amp;VLOOKUP($B6&amp;"-6级",属性原表!$D:$L,T$2,FALSE)&amp;"_"&amp;VLOOKUP($B6&amp;"-7级",属性原表!$D:$L,T$2,FALSE)&amp;"_"&amp;VLOOKUP($B6&amp;"-8级",属性原表!$D:$L,T$2,FALSE)&amp;"_"&amp;VLOOKUP($B6&amp;"-9级",属性原表!$D:$L,T$2,FALSE)&amp;"_"&amp;VLOOKUP($B6&amp;"-10级",属性原表!$D:$L,T$2,FALSE)&amp;"_"&amp;VLOOKUP($B6&amp;"-11级",属性原表!$D:$L,T$2,FALSE)&amp;"_"&amp;VLOOKUP($B6&amp;"-12级",属性原表!$D:$L,T$2,FALSE)&amp;"_"&amp;VLOOKUP($B6&amp;"-13级",属性原表!$D:$L,T$2,FALSE)&amp;"_"&amp;VLOOKUP($B6&amp;"-14级",属性原表!$D:$L,T$2,FALSE)&amp;"_"&amp;VLOOKUP($B6&amp;"-15级",属性原表!$D:$L,T$2,FALSE)</f>
        <v>25_50_75_100_125_150_175_200_225_250_275_300_325_350_375</v>
      </c>
      <c r="U6" s="5" t="str">
        <f>VLOOKUP($B6&amp;"-1级",属性原表!$D:$L,U$2,FALSE)&amp;"_"&amp;VLOOKUP($B6&amp;"-2级",属性原表!$D:$L,U$2,FALSE)&amp;"_"&amp;VLOOKUP($B6&amp;"-3级",属性原表!$D:$L,U$2,FALSE)&amp;"_"&amp;VLOOKUP($B6&amp;"-4级",属性原表!$D:$L,U$2,FALSE)&amp;"_"&amp;VLOOKUP($B6&amp;"-5级",属性原表!$D:$L,U$2,FALSE)&amp;"_"&amp;VLOOKUP($B6&amp;"-6级",属性原表!$D:$L,U$2,FALSE)&amp;"_"&amp;VLOOKUP($B6&amp;"-7级",属性原表!$D:$L,U$2,FALSE)&amp;"_"&amp;VLOOKUP($B6&amp;"-8级",属性原表!$D:$L,U$2,FALSE)&amp;"_"&amp;VLOOKUP($B6&amp;"-9级",属性原表!$D:$L,U$2,FALSE)&amp;"_"&amp;VLOOKUP($B6&amp;"-10级",属性原表!$D:$L,U$2,FALSE)&amp;"_"&amp;VLOOKUP($B6&amp;"-11级",属性原表!$D:$L,U$2,FALSE)&amp;"_"&amp;VLOOKUP($B6&amp;"-12级",属性原表!$D:$L,U$2,FALSE)&amp;"_"&amp;VLOOKUP($B6&amp;"-13级",属性原表!$D:$L,U$2,FALSE)&amp;"_"&amp;VLOOKUP($B6&amp;"-14级",属性原表!$D:$L,U$2,FALSE)&amp;"_"&amp;VLOOKUP($B6&amp;"-15级",属性原表!$D:$L,U$2,FALSE)</f>
        <v>1_2_3_4_5_6_7_8_9_10_11_12_13_14_15</v>
      </c>
      <c r="V6" s="5" t="str">
        <f>VLOOKUP($B6&amp;"-1级",属性原表!$D:$L,V$2,FALSE)&amp;"_"&amp;VLOOKUP($B6&amp;"-2级",属性原表!$D:$L,V$2,FALSE)&amp;"_"&amp;VLOOKUP($B6&amp;"-3级",属性原表!$D:$L,V$2,FALSE)&amp;"_"&amp;VLOOKUP($B6&amp;"-4级",属性原表!$D:$L,V$2,FALSE)&amp;"_"&amp;VLOOKUP($B6&amp;"-5级",属性原表!$D:$L,V$2,FALSE)&amp;"_"&amp;VLOOKUP($B6&amp;"-6级",属性原表!$D:$L,V$2,FALSE)&amp;"_"&amp;VLOOKUP($B6&amp;"-7级",属性原表!$D:$L,V$2,FALSE)&amp;"_"&amp;VLOOKUP($B6&amp;"-8级",属性原表!$D:$L,V$2,FALSE)&amp;"_"&amp;VLOOKUP($B6&amp;"-9级",属性原表!$D:$L,V$2,FALSE)&amp;"_"&amp;VLOOKUP($B6&amp;"-10级",属性原表!$D:$L,V$2,FALSE)&amp;"_"&amp;VLOOKUP($B6&amp;"-11级",属性原表!$D:$L,V$2,FALSE)&amp;"_"&amp;VLOOKUP($B6&amp;"-12级",属性原表!$D:$L,V$2,FALSE)&amp;"_"&amp;VLOOKUP($B6&amp;"-13级",属性原表!$D:$L,V$2,FALSE)&amp;"_"&amp;VLOOKUP($B6&amp;"-14级",属性原表!$D:$L,V$2,FALSE)&amp;"_"&amp;VLOOKUP($B6&amp;"-15级",属性原表!$D:$L,V$2,FALSE)</f>
        <v>1.25_1.25_1.25_1.25_1.25_1.25_1.25_1.25_1.25_1.25_1.25_1.25_1.25_1.25_1.25</v>
      </c>
      <c r="W6" s="5" t="str">
        <f>VLOOKUP($B6&amp;"-1级",属性原表!$D:$L,W$2,FALSE)&amp;"_"&amp;VLOOKUP($B6&amp;"-2级",属性原表!$D:$L,W$2,FALSE)&amp;"_"&amp;VLOOKUP($B6&amp;"-3级",属性原表!$D:$L,W$2,FALSE)&amp;"_"&amp;VLOOKUP($B6&amp;"-4级",属性原表!$D:$L,W$2,FALSE)&amp;"_"&amp;VLOOKUP($B6&amp;"-5级",属性原表!$D:$L,W$2,FALSE)&amp;"_"&amp;VLOOKUP($B6&amp;"-6级",属性原表!$D:$L,W$2,FALSE)&amp;"_"&amp;VLOOKUP($B6&amp;"-7级",属性原表!$D:$L,W$2,FALSE)&amp;"_"&amp;VLOOKUP($B6&amp;"-8级",属性原表!$D:$L,W$2,FALSE)&amp;"_"&amp;VLOOKUP($B6&amp;"-9级",属性原表!$D:$L,W$2,FALSE)&amp;"_"&amp;VLOOKUP($B6&amp;"-10级",属性原表!$D:$L,W$2,FALSE)&amp;"_"&amp;VLOOKUP($B6&amp;"-11级",属性原表!$D:$L,W$2,FALSE)&amp;"_"&amp;VLOOKUP($B6&amp;"-12级",属性原表!$D:$L,W$2,FALSE)&amp;"_"&amp;VLOOKUP($B6&amp;"-13级",属性原表!$D:$L,W$2,FALSE)&amp;"_"&amp;VLOOKUP($B6&amp;"-14级",属性原表!$D:$L,W$2,FALSE)&amp;"_"&amp;VLOOKUP($B6&amp;"-15级",属性原表!$D:$L,W$2,FALSE)</f>
        <v>0.35_0.35_0.35_0.35_0.35_0.35_0.35_0.35_0.35_0.35_0.35_0.35_0.35_0.35_0.35</v>
      </c>
      <c r="X6" s="5" t="str">
        <f>VLOOKUP($B6&amp;"-1级",属性原表!$D:$L,X$2,FALSE)&amp;"_"&amp;VLOOKUP($B6&amp;"-2级",属性原表!$D:$L,X$2,FALSE)&amp;"_"&amp;VLOOKUP($B6&amp;"-3级",属性原表!$D:$L,X$2,FALSE)&amp;"_"&amp;VLOOKUP($B6&amp;"-4级",属性原表!$D:$L,X$2,FALSE)&amp;"_"&amp;VLOOKUP($B6&amp;"-5级",属性原表!$D:$L,X$2,FALSE)&amp;"_"&amp;VLOOKUP($B6&amp;"-6级",属性原表!$D:$L,X$2,FALSE)&amp;"_"&amp;VLOOKUP($B6&amp;"-7级",属性原表!$D:$L,X$2,FALSE)&amp;"_"&amp;VLOOKUP($B6&amp;"-8级",属性原表!$D:$L,X$2,FALSE)&amp;"_"&amp;VLOOKUP($B6&amp;"-9级",属性原表!$D:$L,X$2,FALSE)&amp;"_"&amp;VLOOKUP($B6&amp;"-10级",属性原表!$D:$L,X$2,FALSE)&amp;"_"&amp;VLOOKUP($B6&amp;"-11级",属性原表!$D:$L,X$2,FALSE)&amp;"_"&amp;VLOOKUP($B6&amp;"-12级",属性原表!$D:$L,X$2,FALSE)&amp;"_"&amp;VLOOKUP($B6&amp;"-13级",属性原表!$D:$L,X$2,FALSE)&amp;"_"&amp;VLOOKUP($B6&amp;"-14级",属性原表!$D:$L,X$2,FALSE)&amp;"_"&amp;VLOOKUP($B6&amp;"-15级",属性原表!$D:$L,X$2,FALSE)</f>
        <v>3.5_3.5_3.5_3.5_3.5_3.5_3.5_3.5_3.5_3.5_3.5_3.5_3.5_3.5_3.5</v>
      </c>
      <c r="Y6" s="5" t="str">
        <f>VLOOKUP($B6&amp;"-"&amp;Y$1&amp;"级MAX",属性原表!$D:$L,Y$2,FALSE)&amp;"_"&amp;VLOOKUP($B6&amp;"-"&amp;Y$1&amp;"级传说",属性原表!$D:$L,Y$2,FALSE)&amp;"_"&amp;VLOOKUP($B6&amp;"-"&amp;Y$1&amp;"级神话",属性原表!$D:$L,Y$2,FALSE)</f>
        <v>231.25_390_562.5</v>
      </c>
      <c r="Z6" s="5" t="str">
        <f>VLOOKUP($B6&amp;"-"&amp;Z$1&amp;"级MAX",属性原表!$D:$L,Z$2,FALSE)&amp;"_"&amp;VLOOKUP($B6&amp;"-"&amp;Z$1&amp;"级传说",属性原表!$D:$L,Z$2,FALSE)&amp;"_"&amp;VLOOKUP($B6&amp;"-"&amp;Z$1&amp;"级神话",属性原表!$D:$L,Z$2,FALSE)</f>
        <v>384.375_564.375_765.625</v>
      </c>
      <c r="AA6" s="5" t="str">
        <f>VLOOKUP($B6&amp;"-"&amp;AA$1&amp;"级MAX",属性原表!$D:$L,AA$2,FALSE)&amp;"_"&amp;VLOOKUP($B6&amp;"-"&amp;AA$1&amp;"级传说",属性原表!$D:$L,AA$2,FALSE)&amp;"_"&amp;VLOOKUP($B6&amp;"-"&amp;AA$1&amp;"级神话",属性原表!$D:$L,AA$2,FALSE)</f>
        <v>1850_3120_4500</v>
      </c>
      <c r="AB6" s="5" t="str">
        <f>VLOOKUP($B6&amp;"-"&amp;AB$1&amp;"级MAX",属性原表!$D:$L,AB$2,FALSE)&amp;"_"&amp;VLOOKUP($B6&amp;"-"&amp;AB$1&amp;"级传说",属性原表!$D:$L,AB$2,FALSE)&amp;"_"&amp;VLOOKUP($B6&amp;"-"&amp;AB$1&amp;"级神话",属性原表!$D:$L,AB$2,FALSE)</f>
        <v>3075_4515_6125</v>
      </c>
      <c r="AC6" s="5" t="str">
        <f>VLOOKUP($B6&amp;"-"&amp;AC$1&amp;"级MAX",属性原表!$D:$L,AC$2,FALSE)&amp;"_"&amp;VLOOKUP($B6&amp;"-"&amp;AC$1&amp;"级传说",属性原表!$D:$L,AC$2,FALSE)&amp;"_"&amp;VLOOKUP($B6&amp;"-"&amp;AC$1&amp;"级神话",属性原表!$D:$L,AC$2,FALSE)</f>
        <v>7_8_10</v>
      </c>
      <c r="AD6" s="5" t="str">
        <f>VLOOKUP($B6&amp;"-"&amp;AD$1&amp;"级MAX",属性原表!$D:$L,AD$2,FALSE)&amp;"_"&amp;VLOOKUP($B6&amp;"-"&amp;AD$1&amp;"级传说",属性原表!$D:$L,AD$2,FALSE)&amp;"_"&amp;VLOOKUP($B6&amp;"-"&amp;AD$1&amp;"级神话",属性原表!$D:$L,AD$2,FALSE)</f>
        <v>9_10_12</v>
      </c>
      <c r="AE6" s="5" t="str">
        <f>VLOOKUP($B6&amp;"-"&amp;AE$1&amp;"级MAX",属性原表!$D:$L,AE$2,FALSE)&amp;"_"&amp;VLOOKUP($B6&amp;"-"&amp;AE$1&amp;"级传说",属性原表!$D:$L,AE$2,FALSE)&amp;"_"&amp;VLOOKUP($B6&amp;"-"&amp;AE$1&amp;"级神话",属性原表!$D:$L,AE$2,FALSE)</f>
        <v>500_800_1000</v>
      </c>
      <c r="AF6" s="5" t="str">
        <f>VLOOKUP($B6&amp;"-"&amp;AF$1&amp;"级MAX",属性原表!$D:$L,AF$2,FALSE)&amp;"_"&amp;VLOOKUP($B6&amp;"-"&amp;AF$1&amp;"级传说",属性原表!$D:$L,AF$2,FALSE)&amp;"_"&amp;VLOOKUP($B6&amp;"-"&amp;AF$1&amp;"级神话",属性原表!$D:$L,AF$2,FALSE)</f>
        <v>750_1050_1250</v>
      </c>
      <c r="AG6" s="5" t="str">
        <f>VLOOKUP($B6&amp;"-"&amp;AG$1&amp;"级MAX",属性原表!$D:$L,AG$2,FALSE)&amp;"_"&amp;VLOOKUP($B6&amp;"-"&amp;AG$1&amp;"级传说",属性原表!$D:$L,AG$2,FALSE)&amp;"_"&amp;VLOOKUP($B6&amp;"-"&amp;AG$1&amp;"级神话",属性原表!$D:$L,AG$2,FALSE)</f>
        <v>11_12_13</v>
      </c>
      <c r="AH6" s="5" t="str">
        <f>VLOOKUP($B6&amp;"-"&amp;AH$1&amp;"级MAX",属性原表!$D:$L,AH$2,FALSE)&amp;"_"&amp;VLOOKUP($B6&amp;"-"&amp;AH$1&amp;"级传说",属性原表!$D:$L,AH$2,FALSE)&amp;"_"&amp;VLOOKUP($B6&amp;"-"&amp;AH$1&amp;"级神话",属性原表!$D:$L,AH$2,FALSE)</f>
        <v>16_17_18</v>
      </c>
      <c r="AI6" s="5" t="str">
        <f>VLOOKUP($B6&amp;"-"&amp;AI$1&amp;"级MAX",属性原表!$D:$L,AI$2,FALSE)&amp;"_"&amp;VLOOKUP($B6&amp;"-"&amp;AI$1&amp;"级传说",属性原表!$D:$L,AI$2,FALSE)&amp;"_"&amp;VLOOKUP($B6&amp;"-"&amp;AI$1&amp;"级神话",属性原表!$D:$L,AI$2,FALSE)</f>
        <v>1.25_1.25_1.25</v>
      </c>
      <c r="AJ6" s="5" t="str">
        <f>VLOOKUP($B6&amp;"-"&amp;AJ$1&amp;"级MAX",属性原表!$D:$L,AJ$2,FALSE)&amp;"_"&amp;VLOOKUP($B6&amp;"-"&amp;AJ$1&amp;"级传说",属性原表!$D:$L,AJ$2,FALSE)&amp;"_"&amp;VLOOKUP($B6&amp;"-"&amp;AJ$1&amp;"级神话",属性原表!$D:$L,AJ$2,FALSE)</f>
        <v>1.25_1.25_1.25</v>
      </c>
      <c r="AK6" s="5" t="str">
        <f>VLOOKUP($B6&amp;"-"&amp;AK$1&amp;"级MAX",属性原表!$D:$L,AK$2,FALSE)&amp;"_"&amp;VLOOKUP($B6&amp;"-"&amp;AK$1&amp;"级传说",属性原表!$D:$L,AK$2,FALSE)&amp;"_"&amp;VLOOKUP($B6&amp;"-"&amp;AK$1&amp;"级神话",属性原表!$D:$L,AK$2,FALSE)</f>
        <v>0.37_0.39_0.45</v>
      </c>
      <c r="AL6" s="5" t="str">
        <f>VLOOKUP($B6&amp;"-"&amp;AL$1&amp;"级MAX",属性原表!$D:$L,AL$2,FALSE)&amp;"_"&amp;VLOOKUP($B6&amp;"-"&amp;AL$1&amp;"级传说",属性原表!$D:$L,AL$2,FALSE)&amp;"_"&amp;VLOOKUP($B6&amp;"-"&amp;AL$1&amp;"级神话",属性原表!$D:$L,AL$2,FALSE)</f>
        <v>0.41_0.43_0.49</v>
      </c>
      <c r="AM6" s="5" t="str">
        <f>VLOOKUP($B6&amp;"-"&amp;AM$1&amp;"级MAX",属性原表!$D:$L,AM$2,FALSE)&amp;"_"&amp;VLOOKUP($B6&amp;"-"&amp;AM$1&amp;"级传说",属性原表!$D:$L,AM$2,FALSE)&amp;"_"&amp;VLOOKUP($B6&amp;"-"&amp;AM$1&amp;"级神话",属性原表!$D:$L,AM$2,FALSE)</f>
        <v>3.7_3.9_4.5</v>
      </c>
      <c r="AN6" s="5" t="str">
        <f>VLOOKUP($B6&amp;"-"&amp;AN$1&amp;"级MAX",属性原表!$D:$L,AN$2,FALSE)&amp;"_"&amp;VLOOKUP($B6&amp;"-"&amp;AN$1&amp;"级传说",属性原表!$D:$L,AN$2,FALSE)&amp;"_"&amp;VLOOKUP($B6&amp;"-"&amp;AN$1&amp;"级神话",属性原表!$D:$L,AN$2,FALSE)</f>
        <v>4.1_4.3_4.9</v>
      </c>
      <c r="AO6" s="5" t="s">
        <v>106</v>
      </c>
    </row>
    <row r="7" customHeight="1" spans="2:41">
      <c r="B7" s="5">
        <v>4</v>
      </c>
      <c r="C7" s="5" t="s">
        <v>107</v>
      </c>
      <c r="D7" s="5" t="s">
        <v>108</v>
      </c>
      <c r="E7" s="5" t="s">
        <v>291</v>
      </c>
      <c r="F7" s="5" t="str">
        <f t="shared" si="2"/>
        <v>矮人统帅</v>
      </c>
      <c r="G7" s="5" t="str">
        <f t="shared" si="3"/>
        <v>机甲·英雄塔</v>
      </c>
      <c r="H7" s="5" t="str">
        <f t="shared" si="4"/>
        <v>机甲·战兵</v>
      </c>
      <c r="I7" s="5">
        <v>22000004</v>
      </c>
      <c r="J7" s="5">
        <v>22500004</v>
      </c>
      <c r="K7" s="5">
        <v>2</v>
      </c>
      <c r="L7" s="13" t="str">
        <f>VLOOKUP(K7,[1]Sheet1!$B:$C,2,FALSE)</f>
        <v>机甲</v>
      </c>
      <c r="M7" s="5" t="b">
        <v>1</v>
      </c>
      <c r="N7" s="5">
        <v>134257908</v>
      </c>
      <c r="O7" s="14">
        <v>10002978</v>
      </c>
      <c r="P7" s="5">
        <v>1</v>
      </c>
      <c r="Q7" s="5" t="str">
        <f>VLOOKUP($B7&amp;"-1级",属性原表!$D:$L,Q$2,FALSE)&amp;"_"&amp;VLOOKUP($B7&amp;"-2级",属性原表!$D:$L,Q$2,FALSE)&amp;"_"&amp;VLOOKUP($B7&amp;"-3级",属性原表!$D:$L,Q$2,FALSE)&amp;"_"&amp;VLOOKUP($B7&amp;"-4级",属性原表!$D:$L,Q$2,FALSE)&amp;"_"&amp;VLOOKUP($B7&amp;"-5级",属性原表!$D:$L,Q$2,FALSE)&amp;"_"&amp;VLOOKUP($B7&amp;"-6级",属性原表!$D:$L,Q$2,FALSE)&amp;"_"&amp;VLOOKUP($B7&amp;"-7级",属性原表!$D:$L,Q$2,FALSE)&amp;"_"&amp;VLOOKUP($B7&amp;"-8级",属性原表!$D:$L,Q$2,FALSE)&amp;"_"&amp;VLOOKUP($B7&amp;"-9级",属性原表!$D:$L,Q$2,FALSE)&amp;"_"&amp;VLOOKUP($B7&amp;"-10级",属性原表!$D:$L,Q$2,FALSE)&amp;"_"&amp;VLOOKUP($B7&amp;"-11级",属性原表!$D:$L,Q$2,FALSE)&amp;"_"&amp;VLOOKUP($B7&amp;"-12级",属性原表!$D:$L,Q$2,FALSE)&amp;"_"&amp;VLOOKUP($B7&amp;"-13级",属性原表!$D:$L,Q$2,FALSE)&amp;"_"&amp;VLOOKUP($B7&amp;"-14级",属性原表!$D:$L,Q$2,FALSE)&amp;"_"&amp;VLOOKUP($B7&amp;"-15级",属性原表!$D:$L,Q$2,FALSE)</f>
        <v>9.375_18.75_28.125_37.5_46.875_56.25_65.625_75_84.375_93.75_103.125_112.5_121.875_131.25_140.625</v>
      </c>
      <c r="R7" s="5" t="str">
        <f>VLOOKUP($B7&amp;"-1级",属性原表!$D:$L,R$2,FALSE)&amp;"_"&amp;VLOOKUP($B7&amp;"-2级",属性原表!$D:$L,R$2,FALSE)&amp;"_"&amp;VLOOKUP($B7&amp;"-3级",属性原表!$D:$L,R$2,FALSE)&amp;"_"&amp;VLOOKUP($B7&amp;"-4级",属性原表!$D:$L,R$2,FALSE)&amp;"_"&amp;VLOOKUP($B7&amp;"-5级",属性原表!$D:$L,R$2,FALSE)&amp;"_"&amp;VLOOKUP($B7&amp;"-6级",属性原表!$D:$L,R$2,FALSE)&amp;"_"&amp;VLOOKUP($B7&amp;"-7级",属性原表!$D:$L,R$2,FALSE)&amp;"_"&amp;VLOOKUP($B7&amp;"-8级",属性原表!$D:$L,R$2,FALSE)&amp;"_"&amp;VLOOKUP($B7&amp;"-9级",属性原表!$D:$L,R$2,FALSE)&amp;"_"&amp;VLOOKUP($B7&amp;"-10级",属性原表!$D:$L,R$2,FALSE)&amp;"_"&amp;VLOOKUP($B7&amp;"-11级",属性原表!$D:$L,R$2,FALSE)&amp;"_"&amp;VLOOKUP($B7&amp;"-12级",属性原表!$D:$L,R$2,FALSE)&amp;"_"&amp;VLOOKUP($B7&amp;"-13级",属性原表!$D:$L,R$2,FALSE)&amp;"_"&amp;VLOOKUP($B7&amp;"-14级",属性原表!$D:$L,R$2,FALSE)&amp;"_"&amp;VLOOKUP($B7&amp;"-15级",属性原表!$D:$L,R$2,FALSE)</f>
        <v>100_200_300_400_500_600_700_800_900_1000_1100_1200_1300_1400_1500</v>
      </c>
      <c r="S7" s="5" t="str">
        <f>VLOOKUP($B7&amp;"-1级",属性原表!$D:$L,S$2,FALSE)&amp;"_"&amp;VLOOKUP($B7&amp;"-2级",属性原表!$D:$L,S$2,FALSE)&amp;"_"&amp;VLOOKUP($B7&amp;"-3级",属性原表!$D:$L,S$2,FALSE)&amp;"_"&amp;VLOOKUP($B7&amp;"-4级",属性原表!$D:$L,S$2,FALSE)&amp;"_"&amp;VLOOKUP($B7&amp;"-5级",属性原表!$D:$L,S$2,FALSE)&amp;"_"&amp;VLOOKUP($B7&amp;"-6级",属性原表!$D:$L,S$2,FALSE)&amp;"_"&amp;VLOOKUP($B7&amp;"-7级",属性原表!$D:$L,S$2,FALSE)&amp;"_"&amp;VLOOKUP($B7&amp;"-8级",属性原表!$D:$L,S$2,FALSE)&amp;"_"&amp;VLOOKUP($B7&amp;"-9级",属性原表!$D:$L,S$2,FALSE)&amp;"_"&amp;VLOOKUP($B7&amp;"-10级",属性原表!$D:$L,S$2,FALSE)&amp;"_"&amp;VLOOKUP($B7&amp;"-11级",属性原表!$D:$L,S$2,FALSE)&amp;"_"&amp;VLOOKUP($B7&amp;"-12级",属性原表!$D:$L,S$2,FALSE)&amp;"_"&amp;VLOOKUP($B7&amp;"-13级",属性原表!$D:$L,S$2,FALSE)&amp;"_"&amp;VLOOKUP($B7&amp;"-14级",属性原表!$D:$L,S$2,FALSE)&amp;"_"&amp;VLOOKUP($B7&amp;"-15级",属性原表!$D:$L,S$2,FALSE)</f>
        <v>0_1_1_2_2_3_3_4_4_5_5_6_6_7_7</v>
      </c>
      <c r="T7" s="5" t="str">
        <f>VLOOKUP($B7&amp;"-1级",属性原表!$D:$L,T$2,FALSE)&amp;"_"&amp;VLOOKUP($B7&amp;"-2级",属性原表!$D:$L,T$2,FALSE)&amp;"_"&amp;VLOOKUP($B7&amp;"-3级",属性原表!$D:$L,T$2,FALSE)&amp;"_"&amp;VLOOKUP($B7&amp;"-4级",属性原表!$D:$L,T$2,FALSE)&amp;"_"&amp;VLOOKUP($B7&amp;"-5级",属性原表!$D:$L,T$2,FALSE)&amp;"_"&amp;VLOOKUP($B7&amp;"-6级",属性原表!$D:$L,T$2,FALSE)&amp;"_"&amp;VLOOKUP($B7&amp;"-7级",属性原表!$D:$L,T$2,FALSE)&amp;"_"&amp;VLOOKUP($B7&amp;"-8级",属性原表!$D:$L,T$2,FALSE)&amp;"_"&amp;VLOOKUP($B7&amp;"-9级",属性原表!$D:$L,T$2,FALSE)&amp;"_"&amp;VLOOKUP($B7&amp;"-10级",属性原表!$D:$L,T$2,FALSE)&amp;"_"&amp;VLOOKUP($B7&amp;"-11级",属性原表!$D:$L,T$2,FALSE)&amp;"_"&amp;VLOOKUP($B7&amp;"-12级",属性原表!$D:$L,T$2,FALSE)&amp;"_"&amp;VLOOKUP($B7&amp;"-13级",属性原表!$D:$L,T$2,FALSE)&amp;"_"&amp;VLOOKUP($B7&amp;"-14级",属性原表!$D:$L,T$2,FALSE)&amp;"_"&amp;VLOOKUP($B7&amp;"-15级",属性原表!$D:$L,T$2,FALSE)</f>
        <v>25_50_75_100_125_150_175_200_225_250_275_300_325_350_375</v>
      </c>
      <c r="U7" s="5" t="str">
        <f>VLOOKUP($B7&amp;"-1级",属性原表!$D:$L,U$2,FALSE)&amp;"_"&amp;VLOOKUP($B7&amp;"-2级",属性原表!$D:$L,U$2,FALSE)&amp;"_"&amp;VLOOKUP($B7&amp;"-3级",属性原表!$D:$L,U$2,FALSE)&amp;"_"&amp;VLOOKUP($B7&amp;"-4级",属性原表!$D:$L,U$2,FALSE)&amp;"_"&amp;VLOOKUP($B7&amp;"-5级",属性原表!$D:$L,U$2,FALSE)&amp;"_"&amp;VLOOKUP($B7&amp;"-6级",属性原表!$D:$L,U$2,FALSE)&amp;"_"&amp;VLOOKUP($B7&amp;"-7级",属性原表!$D:$L,U$2,FALSE)&amp;"_"&amp;VLOOKUP($B7&amp;"-8级",属性原表!$D:$L,U$2,FALSE)&amp;"_"&amp;VLOOKUP($B7&amp;"-9级",属性原表!$D:$L,U$2,FALSE)&amp;"_"&amp;VLOOKUP($B7&amp;"-10级",属性原表!$D:$L,U$2,FALSE)&amp;"_"&amp;VLOOKUP($B7&amp;"-11级",属性原表!$D:$L,U$2,FALSE)&amp;"_"&amp;VLOOKUP($B7&amp;"-12级",属性原表!$D:$L,U$2,FALSE)&amp;"_"&amp;VLOOKUP($B7&amp;"-13级",属性原表!$D:$L,U$2,FALSE)&amp;"_"&amp;VLOOKUP($B7&amp;"-14级",属性原表!$D:$L,U$2,FALSE)&amp;"_"&amp;VLOOKUP($B7&amp;"-15级",属性原表!$D:$L,U$2,FALSE)</f>
        <v>1_2_3_4_5_6_7_8_9_10_11_12_13_14_15</v>
      </c>
      <c r="V7" s="5" t="str">
        <f>VLOOKUP($B7&amp;"-1级",属性原表!$D:$L,V$2,FALSE)&amp;"_"&amp;VLOOKUP($B7&amp;"-2级",属性原表!$D:$L,V$2,FALSE)&amp;"_"&amp;VLOOKUP($B7&amp;"-3级",属性原表!$D:$L,V$2,FALSE)&amp;"_"&amp;VLOOKUP($B7&amp;"-4级",属性原表!$D:$L,V$2,FALSE)&amp;"_"&amp;VLOOKUP($B7&amp;"-5级",属性原表!$D:$L,V$2,FALSE)&amp;"_"&amp;VLOOKUP($B7&amp;"-6级",属性原表!$D:$L,V$2,FALSE)&amp;"_"&amp;VLOOKUP($B7&amp;"-7级",属性原表!$D:$L,V$2,FALSE)&amp;"_"&amp;VLOOKUP($B7&amp;"-8级",属性原表!$D:$L,V$2,FALSE)&amp;"_"&amp;VLOOKUP($B7&amp;"-9级",属性原表!$D:$L,V$2,FALSE)&amp;"_"&amp;VLOOKUP($B7&amp;"-10级",属性原表!$D:$L,V$2,FALSE)&amp;"_"&amp;VLOOKUP($B7&amp;"-11级",属性原表!$D:$L,V$2,FALSE)&amp;"_"&amp;VLOOKUP($B7&amp;"-12级",属性原表!$D:$L,V$2,FALSE)&amp;"_"&amp;VLOOKUP($B7&amp;"-13级",属性原表!$D:$L,V$2,FALSE)&amp;"_"&amp;VLOOKUP($B7&amp;"-14级",属性原表!$D:$L,V$2,FALSE)&amp;"_"&amp;VLOOKUP($B7&amp;"-15级",属性原表!$D:$L,V$2,FALSE)</f>
        <v>1.25_1.25_1.25_1.25_1.25_1.25_1.25_1.25_1.25_1.25_1.25_1.25_1.25_1.25_1.25</v>
      </c>
      <c r="W7" s="5" t="str">
        <f>VLOOKUP($B7&amp;"-1级",属性原表!$D:$L,W$2,FALSE)&amp;"_"&amp;VLOOKUP($B7&amp;"-2级",属性原表!$D:$L,W$2,FALSE)&amp;"_"&amp;VLOOKUP($B7&amp;"-3级",属性原表!$D:$L,W$2,FALSE)&amp;"_"&amp;VLOOKUP($B7&amp;"-4级",属性原表!$D:$L,W$2,FALSE)&amp;"_"&amp;VLOOKUP($B7&amp;"-5级",属性原表!$D:$L,W$2,FALSE)&amp;"_"&amp;VLOOKUP($B7&amp;"-6级",属性原表!$D:$L,W$2,FALSE)&amp;"_"&amp;VLOOKUP($B7&amp;"-7级",属性原表!$D:$L,W$2,FALSE)&amp;"_"&amp;VLOOKUP($B7&amp;"-8级",属性原表!$D:$L,W$2,FALSE)&amp;"_"&amp;VLOOKUP($B7&amp;"-9级",属性原表!$D:$L,W$2,FALSE)&amp;"_"&amp;VLOOKUP($B7&amp;"-10级",属性原表!$D:$L,W$2,FALSE)&amp;"_"&amp;VLOOKUP($B7&amp;"-11级",属性原表!$D:$L,W$2,FALSE)&amp;"_"&amp;VLOOKUP($B7&amp;"-12级",属性原表!$D:$L,W$2,FALSE)&amp;"_"&amp;VLOOKUP($B7&amp;"-13级",属性原表!$D:$L,W$2,FALSE)&amp;"_"&amp;VLOOKUP($B7&amp;"-14级",属性原表!$D:$L,W$2,FALSE)&amp;"_"&amp;VLOOKUP($B7&amp;"-15级",属性原表!$D:$L,W$2,FALSE)</f>
        <v>0.3_0.3_0.3_0.3_0.3_0.3_0.3_0.3_0.3_0.3_0.3_0.3_0.3_0.3_0.3</v>
      </c>
      <c r="X7" s="5" t="str">
        <f>VLOOKUP($B7&amp;"-1级",属性原表!$D:$L,X$2,FALSE)&amp;"_"&amp;VLOOKUP($B7&amp;"-2级",属性原表!$D:$L,X$2,FALSE)&amp;"_"&amp;VLOOKUP($B7&amp;"-3级",属性原表!$D:$L,X$2,FALSE)&amp;"_"&amp;VLOOKUP($B7&amp;"-4级",属性原表!$D:$L,X$2,FALSE)&amp;"_"&amp;VLOOKUP($B7&amp;"-5级",属性原表!$D:$L,X$2,FALSE)&amp;"_"&amp;VLOOKUP($B7&amp;"-6级",属性原表!$D:$L,X$2,FALSE)&amp;"_"&amp;VLOOKUP($B7&amp;"-7级",属性原表!$D:$L,X$2,FALSE)&amp;"_"&amp;VLOOKUP($B7&amp;"-8级",属性原表!$D:$L,X$2,FALSE)&amp;"_"&amp;VLOOKUP($B7&amp;"-9级",属性原表!$D:$L,X$2,FALSE)&amp;"_"&amp;VLOOKUP($B7&amp;"-10级",属性原表!$D:$L,X$2,FALSE)&amp;"_"&amp;VLOOKUP($B7&amp;"-11级",属性原表!$D:$L,X$2,FALSE)&amp;"_"&amp;VLOOKUP($B7&amp;"-12级",属性原表!$D:$L,X$2,FALSE)&amp;"_"&amp;VLOOKUP($B7&amp;"-13级",属性原表!$D:$L,X$2,FALSE)&amp;"_"&amp;VLOOKUP($B7&amp;"-14级",属性原表!$D:$L,X$2,FALSE)&amp;"_"&amp;VLOOKUP($B7&amp;"-15级",属性原表!$D:$L,X$2,FALSE)</f>
        <v>4_4_4_4_4_4_4_4_4_4_4_4_4_4_4</v>
      </c>
      <c r="Y7" s="5" t="str">
        <f>VLOOKUP($B7&amp;"-"&amp;Y$1&amp;"级MAX",属性原表!$D:$L,Y$2,FALSE)&amp;"_"&amp;VLOOKUP($B7&amp;"-"&amp;Y$1&amp;"级传说",属性原表!$D:$L,Y$2,FALSE)&amp;"_"&amp;VLOOKUP($B7&amp;"-"&amp;Y$1&amp;"级神话",属性原表!$D:$L,Y$2,FALSE)</f>
        <v>200_340_500</v>
      </c>
      <c r="Z7" s="5" t="str">
        <f>VLOOKUP($B7&amp;"-"&amp;Z$1&amp;"级MAX",属性原表!$D:$L,Z$2,FALSE)&amp;"_"&amp;VLOOKUP($B7&amp;"-"&amp;Z$1&amp;"级传说",属性原表!$D:$L,Z$2,FALSE)&amp;"_"&amp;VLOOKUP($B7&amp;"-"&amp;Z$1&amp;"级神话",属性原表!$D:$L,Z$2,FALSE)</f>
        <v>337.5_498.75_687.5</v>
      </c>
      <c r="AA7" s="5" t="str">
        <f>VLOOKUP($B7&amp;"-"&amp;AA$1&amp;"级MAX",属性原表!$D:$L,AA$2,FALSE)&amp;"_"&amp;VLOOKUP($B7&amp;"-"&amp;AA$1&amp;"级传说",属性原表!$D:$L,AA$2,FALSE)&amp;"_"&amp;VLOOKUP($B7&amp;"-"&amp;AA$1&amp;"级神话",属性原表!$D:$L,AA$2,FALSE)</f>
        <v>2100_3520_5000</v>
      </c>
      <c r="AB7" s="5" t="str">
        <f>VLOOKUP($B7&amp;"-"&amp;AB$1&amp;"级MAX",属性原表!$D:$L,AB$2,FALSE)&amp;"_"&amp;VLOOKUP($B7&amp;"-"&amp;AB$1&amp;"级传说",属性原表!$D:$L,AB$2,FALSE)&amp;"_"&amp;VLOOKUP($B7&amp;"-"&amp;AB$1&amp;"级神话",属性原表!$D:$L,AB$2,FALSE)</f>
        <v>3450_5040_6750</v>
      </c>
      <c r="AC7" s="5" t="str">
        <f>VLOOKUP($B7&amp;"-"&amp;AC$1&amp;"级MAX",属性原表!$D:$L,AC$2,FALSE)&amp;"_"&amp;VLOOKUP($B7&amp;"-"&amp;AC$1&amp;"级传说",属性原表!$D:$L,AC$2,FALSE)&amp;"_"&amp;VLOOKUP($B7&amp;"-"&amp;AC$1&amp;"级神话",属性原表!$D:$L,AC$2,FALSE)</f>
        <v>7_8_10</v>
      </c>
      <c r="AD7" s="5" t="str">
        <f>VLOOKUP($B7&amp;"-"&amp;AD$1&amp;"级MAX",属性原表!$D:$L,AD$2,FALSE)&amp;"_"&amp;VLOOKUP($B7&amp;"-"&amp;AD$1&amp;"级传说",属性原表!$D:$L,AD$2,FALSE)&amp;"_"&amp;VLOOKUP($B7&amp;"-"&amp;AD$1&amp;"级神话",属性原表!$D:$L,AD$2,FALSE)</f>
        <v>9_10_12</v>
      </c>
      <c r="AE7" s="5" t="str">
        <f>VLOOKUP($B7&amp;"-"&amp;AE$1&amp;"级MAX",属性原表!$D:$L,AE$2,FALSE)&amp;"_"&amp;VLOOKUP($B7&amp;"-"&amp;AE$1&amp;"级传说",属性原表!$D:$L,AE$2,FALSE)&amp;"_"&amp;VLOOKUP($B7&amp;"-"&amp;AE$1&amp;"级神话",属性原表!$D:$L,AE$2,FALSE)</f>
        <v>500_800_1000</v>
      </c>
      <c r="AF7" s="5" t="str">
        <f>VLOOKUP($B7&amp;"-"&amp;AF$1&amp;"级MAX",属性原表!$D:$L,AF$2,FALSE)&amp;"_"&amp;VLOOKUP($B7&amp;"-"&amp;AF$1&amp;"级传说",属性原表!$D:$L,AF$2,FALSE)&amp;"_"&amp;VLOOKUP($B7&amp;"-"&amp;AF$1&amp;"级神话",属性原表!$D:$L,AF$2,FALSE)</f>
        <v>750_1050_1250</v>
      </c>
      <c r="AG7" s="5" t="str">
        <f>VLOOKUP($B7&amp;"-"&amp;AG$1&amp;"级MAX",属性原表!$D:$L,AG$2,FALSE)&amp;"_"&amp;VLOOKUP($B7&amp;"-"&amp;AG$1&amp;"级传说",属性原表!$D:$L,AG$2,FALSE)&amp;"_"&amp;VLOOKUP($B7&amp;"-"&amp;AG$1&amp;"级神话",属性原表!$D:$L,AG$2,FALSE)</f>
        <v>11_12_13</v>
      </c>
      <c r="AH7" s="5" t="str">
        <f>VLOOKUP($B7&amp;"-"&amp;AH$1&amp;"级MAX",属性原表!$D:$L,AH$2,FALSE)&amp;"_"&amp;VLOOKUP($B7&amp;"-"&amp;AH$1&amp;"级传说",属性原表!$D:$L,AH$2,FALSE)&amp;"_"&amp;VLOOKUP($B7&amp;"-"&amp;AH$1&amp;"级神话",属性原表!$D:$L,AH$2,FALSE)</f>
        <v>16_17_18</v>
      </c>
      <c r="AI7" s="5" t="str">
        <f>VLOOKUP($B7&amp;"-"&amp;AI$1&amp;"级MAX",属性原表!$D:$L,AI$2,FALSE)&amp;"_"&amp;VLOOKUP($B7&amp;"-"&amp;AI$1&amp;"级传说",属性原表!$D:$L,AI$2,FALSE)&amp;"_"&amp;VLOOKUP($B7&amp;"-"&amp;AI$1&amp;"级神话",属性原表!$D:$L,AI$2,FALSE)</f>
        <v>1.25_1.25_1.25</v>
      </c>
      <c r="AJ7" s="5" t="str">
        <f>VLOOKUP($B7&amp;"-"&amp;AJ$1&amp;"级MAX",属性原表!$D:$L,AJ$2,FALSE)&amp;"_"&amp;VLOOKUP($B7&amp;"-"&amp;AJ$1&amp;"级传说",属性原表!$D:$L,AJ$2,FALSE)&amp;"_"&amp;VLOOKUP($B7&amp;"-"&amp;AJ$1&amp;"级神话",属性原表!$D:$L,AJ$2,FALSE)</f>
        <v>1.25_1.25_1.25</v>
      </c>
      <c r="AK7" s="5" t="str">
        <f>VLOOKUP($B7&amp;"-"&amp;AK$1&amp;"级MAX",属性原表!$D:$L,AK$2,FALSE)&amp;"_"&amp;VLOOKUP($B7&amp;"-"&amp;AK$1&amp;"级传说",属性原表!$D:$L,AK$2,FALSE)&amp;"_"&amp;VLOOKUP($B7&amp;"-"&amp;AK$1&amp;"级神话",属性原表!$D:$L,AK$2,FALSE)</f>
        <v>0.32_0.34_0.4</v>
      </c>
      <c r="AL7" s="5" t="str">
        <f>VLOOKUP($B7&amp;"-"&amp;AL$1&amp;"级MAX",属性原表!$D:$L,AL$2,FALSE)&amp;"_"&amp;VLOOKUP($B7&amp;"-"&amp;AL$1&amp;"级传说",属性原表!$D:$L,AL$2,FALSE)&amp;"_"&amp;VLOOKUP($B7&amp;"-"&amp;AL$1&amp;"级神话",属性原表!$D:$L,AL$2,FALSE)</f>
        <v>0.36_0.38_0.44</v>
      </c>
      <c r="AM7" s="5" t="str">
        <f>VLOOKUP($B7&amp;"-"&amp;AM$1&amp;"级MAX",属性原表!$D:$L,AM$2,FALSE)&amp;"_"&amp;VLOOKUP($B7&amp;"-"&amp;AM$1&amp;"级传说",属性原表!$D:$L,AM$2,FALSE)&amp;"_"&amp;VLOOKUP($B7&amp;"-"&amp;AM$1&amp;"级神话",属性原表!$D:$L,AM$2,FALSE)</f>
        <v>4.2_4.4_5</v>
      </c>
      <c r="AN7" s="5" t="str">
        <f>VLOOKUP($B7&amp;"-"&amp;AN$1&amp;"级MAX",属性原表!$D:$L,AN$2,FALSE)&amp;"_"&amp;VLOOKUP($B7&amp;"-"&amp;AN$1&amp;"级传说",属性原表!$D:$L,AN$2,FALSE)&amp;"_"&amp;VLOOKUP($B7&amp;"-"&amp;AN$1&amp;"级神话",属性原表!$D:$L,AN$2,FALSE)</f>
        <v>4.6_4.8_5.4</v>
      </c>
      <c r="AO7" s="5" t="s">
        <v>112</v>
      </c>
    </row>
    <row r="8" customHeight="1" spans="2:41">
      <c r="B8" s="5">
        <v>5</v>
      </c>
      <c r="C8" s="5" t="s">
        <v>113</v>
      </c>
      <c r="D8" s="5" t="s">
        <v>114</v>
      </c>
      <c r="E8" s="5" t="s">
        <v>292</v>
      </c>
      <c r="F8" s="5" t="str">
        <f t="shared" si="2"/>
        <v>黑暗冥王</v>
      </c>
      <c r="G8" s="5" t="str">
        <f t="shared" si="3"/>
        <v>黑暗·英雄塔</v>
      </c>
      <c r="H8" s="5" t="str">
        <f t="shared" si="4"/>
        <v>黑暗·战兵</v>
      </c>
      <c r="I8" s="5">
        <v>22000005</v>
      </c>
      <c r="J8" s="5">
        <v>22500005</v>
      </c>
      <c r="K8" s="5">
        <v>5</v>
      </c>
      <c r="L8" s="13" t="str">
        <f>VLOOKUP(K8,[1]Sheet1!$B:$C,2,FALSE)</f>
        <v>黑暗</v>
      </c>
      <c r="M8" s="5" t="b">
        <v>1</v>
      </c>
      <c r="N8" s="5">
        <v>134244661</v>
      </c>
      <c r="O8" s="14">
        <v>10002913</v>
      </c>
      <c r="P8" s="5">
        <v>1</v>
      </c>
      <c r="Q8" s="5" t="str">
        <f>VLOOKUP($B8&amp;"-1级",属性原表!$D:$L,Q$2,FALSE)&amp;"_"&amp;VLOOKUP($B8&amp;"-2级",属性原表!$D:$L,Q$2,FALSE)&amp;"_"&amp;VLOOKUP($B8&amp;"-3级",属性原表!$D:$L,Q$2,FALSE)&amp;"_"&amp;VLOOKUP($B8&amp;"-4级",属性原表!$D:$L,Q$2,FALSE)&amp;"_"&amp;VLOOKUP($B8&amp;"-5级",属性原表!$D:$L,Q$2,FALSE)&amp;"_"&amp;VLOOKUP($B8&amp;"-6级",属性原表!$D:$L,Q$2,FALSE)&amp;"_"&amp;VLOOKUP($B8&amp;"-7级",属性原表!$D:$L,Q$2,FALSE)&amp;"_"&amp;VLOOKUP($B8&amp;"-8级",属性原表!$D:$L,Q$2,FALSE)&amp;"_"&amp;VLOOKUP($B8&amp;"-9级",属性原表!$D:$L,Q$2,FALSE)&amp;"_"&amp;VLOOKUP($B8&amp;"-10级",属性原表!$D:$L,Q$2,FALSE)&amp;"_"&amp;VLOOKUP($B8&amp;"-11级",属性原表!$D:$L,Q$2,FALSE)&amp;"_"&amp;VLOOKUP($B8&amp;"-12级",属性原表!$D:$L,Q$2,FALSE)&amp;"_"&amp;VLOOKUP($B8&amp;"-13级",属性原表!$D:$L,Q$2,FALSE)&amp;"_"&amp;VLOOKUP($B8&amp;"-14级",属性原表!$D:$L,Q$2,FALSE)&amp;"_"&amp;VLOOKUP($B8&amp;"-15级",属性原表!$D:$L,Q$2,FALSE)</f>
        <v>12.5_25_37.5_50_62.5_75_87.5_100_112.5_125_137.5_150_162.5_175_187.5</v>
      </c>
      <c r="R8" s="5" t="str">
        <f>VLOOKUP($B8&amp;"-1级",属性原表!$D:$L,R$2,FALSE)&amp;"_"&amp;VLOOKUP($B8&amp;"-2级",属性原表!$D:$L,R$2,FALSE)&amp;"_"&amp;VLOOKUP($B8&amp;"-3级",属性原表!$D:$L,R$2,FALSE)&amp;"_"&amp;VLOOKUP($B8&amp;"-4级",属性原表!$D:$L,R$2,FALSE)&amp;"_"&amp;VLOOKUP($B8&amp;"-5级",属性原表!$D:$L,R$2,FALSE)&amp;"_"&amp;VLOOKUP($B8&amp;"-6级",属性原表!$D:$L,R$2,FALSE)&amp;"_"&amp;VLOOKUP($B8&amp;"-7级",属性原表!$D:$L,R$2,FALSE)&amp;"_"&amp;VLOOKUP($B8&amp;"-8级",属性原表!$D:$L,R$2,FALSE)&amp;"_"&amp;VLOOKUP($B8&amp;"-9级",属性原表!$D:$L,R$2,FALSE)&amp;"_"&amp;VLOOKUP($B8&amp;"-10级",属性原表!$D:$L,R$2,FALSE)&amp;"_"&amp;VLOOKUP($B8&amp;"-11级",属性原表!$D:$L,R$2,FALSE)&amp;"_"&amp;VLOOKUP($B8&amp;"-12级",属性原表!$D:$L,R$2,FALSE)&amp;"_"&amp;VLOOKUP($B8&amp;"-13级",属性原表!$D:$L,R$2,FALSE)&amp;"_"&amp;VLOOKUP($B8&amp;"-14级",属性原表!$D:$L,R$2,FALSE)&amp;"_"&amp;VLOOKUP($B8&amp;"-15级",属性原表!$D:$L,R$2,FALSE)</f>
        <v>75_150_225_300_375_450_525_600_675_750_825_900_975_1050_1125</v>
      </c>
      <c r="S8" s="5" t="str">
        <f>VLOOKUP($B8&amp;"-1级",属性原表!$D:$L,S$2,FALSE)&amp;"_"&amp;VLOOKUP($B8&amp;"-2级",属性原表!$D:$L,S$2,FALSE)&amp;"_"&amp;VLOOKUP($B8&amp;"-3级",属性原表!$D:$L,S$2,FALSE)&amp;"_"&amp;VLOOKUP($B8&amp;"-4级",属性原表!$D:$L,S$2,FALSE)&amp;"_"&amp;VLOOKUP($B8&amp;"-5级",属性原表!$D:$L,S$2,FALSE)&amp;"_"&amp;VLOOKUP($B8&amp;"-6级",属性原表!$D:$L,S$2,FALSE)&amp;"_"&amp;VLOOKUP($B8&amp;"-7级",属性原表!$D:$L,S$2,FALSE)&amp;"_"&amp;VLOOKUP($B8&amp;"-8级",属性原表!$D:$L,S$2,FALSE)&amp;"_"&amp;VLOOKUP($B8&amp;"-9级",属性原表!$D:$L,S$2,FALSE)&amp;"_"&amp;VLOOKUP($B8&amp;"-10级",属性原表!$D:$L,S$2,FALSE)&amp;"_"&amp;VLOOKUP($B8&amp;"-11级",属性原表!$D:$L,S$2,FALSE)&amp;"_"&amp;VLOOKUP($B8&amp;"-12级",属性原表!$D:$L,S$2,FALSE)&amp;"_"&amp;VLOOKUP($B8&amp;"-13级",属性原表!$D:$L,S$2,FALSE)&amp;"_"&amp;VLOOKUP($B8&amp;"-14级",属性原表!$D:$L,S$2,FALSE)&amp;"_"&amp;VLOOKUP($B8&amp;"-15级",属性原表!$D:$L,S$2,FALSE)</f>
        <v>0_1_1_2_2_3_3_4_4_5_5_6_6_7_7</v>
      </c>
      <c r="T8" s="5" t="str">
        <f>VLOOKUP($B8&amp;"-1级",属性原表!$D:$L,T$2,FALSE)&amp;"_"&amp;VLOOKUP($B8&amp;"-2级",属性原表!$D:$L,T$2,FALSE)&amp;"_"&amp;VLOOKUP($B8&amp;"-3级",属性原表!$D:$L,T$2,FALSE)&amp;"_"&amp;VLOOKUP($B8&amp;"-4级",属性原表!$D:$L,T$2,FALSE)&amp;"_"&amp;VLOOKUP($B8&amp;"-5级",属性原表!$D:$L,T$2,FALSE)&amp;"_"&amp;VLOOKUP($B8&amp;"-6级",属性原表!$D:$L,T$2,FALSE)&amp;"_"&amp;VLOOKUP($B8&amp;"-7级",属性原表!$D:$L,T$2,FALSE)&amp;"_"&amp;VLOOKUP($B8&amp;"-8级",属性原表!$D:$L,T$2,FALSE)&amp;"_"&amp;VLOOKUP($B8&amp;"-9级",属性原表!$D:$L,T$2,FALSE)&amp;"_"&amp;VLOOKUP($B8&amp;"-10级",属性原表!$D:$L,T$2,FALSE)&amp;"_"&amp;VLOOKUP($B8&amp;"-11级",属性原表!$D:$L,T$2,FALSE)&amp;"_"&amp;VLOOKUP($B8&amp;"-12级",属性原表!$D:$L,T$2,FALSE)&amp;"_"&amp;VLOOKUP($B8&amp;"-13级",属性原表!$D:$L,T$2,FALSE)&amp;"_"&amp;VLOOKUP($B8&amp;"-14级",属性原表!$D:$L,T$2,FALSE)&amp;"_"&amp;VLOOKUP($B8&amp;"-15级",属性原表!$D:$L,T$2,FALSE)</f>
        <v>25_50_75_100_125_150_175_200_225_250_275_300_325_350_375</v>
      </c>
      <c r="U8" s="5" t="str">
        <f>VLOOKUP($B8&amp;"-1级",属性原表!$D:$L,U$2,FALSE)&amp;"_"&amp;VLOOKUP($B8&amp;"-2级",属性原表!$D:$L,U$2,FALSE)&amp;"_"&amp;VLOOKUP($B8&amp;"-3级",属性原表!$D:$L,U$2,FALSE)&amp;"_"&amp;VLOOKUP($B8&amp;"-4级",属性原表!$D:$L,U$2,FALSE)&amp;"_"&amp;VLOOKUP($B8&amp;"-5级",属性原表!$D:$L,U$2,FALSE)&amp;"_"&amp;VLOOKUP($B8&amp;"-6级",属性原表!$D:$L,U$2,FALSE)&amp;"_"&amp;VLOOKUP($B8&amp;"-7级",属性原表!$D:$L,U$2,FALSE)&amp;"_"&amp;VLOOKUP($B8&amp;"-8级",属性原表!$D:$L,U$2,FALSE)&amp;"_"&amp;VLOOKUP($B8&amp;"-9级",属性原表!$D:$L,U$2,FALSE)&amp;"_"&amp;VLOOKUP($B8&amp;"-10级",属性原表!$D:$L,U$2,FALSE)&amp;"_"&amp;VLOOKUP($B8&amp;"-11级",属性原表!$D:$L,U$2,FALSE)&amp;"_"&amp;VLOOKUP($B8&amp;"-12级",属性原表!$D:$L,U$2,FALSE)&amp;"_"&amp;VLOOKUP($B8&amp;"-13级",属性原表!$D:$L,U$2,FALSE)&amp;"_"&amp;VLOOKUP($B8&amp;"-14级",属性原表!$D:$L,U$2,FALSE)&amp;"_"&amp;VLOOKUP($B8&amp;"-15级",属性原表!$D:$L,U$2,FALSE)</f>
        <v>1_2_3_4_5_6_7_8_9_10_11_12_13_14_15</v>
      </c>
      <c r="V8" s="5" t="str">
        <f>VLOOKUP($B8&amp;"-1级",属性原表!$D:$L,V$2,FALSE)&amp;"_"&amp;VLOOKUP($B8&amp;"-2级",属性原表!$D:$L,V$2,FALSE)&amp;"_"&amp;VLOOKUP($B8&amp;"-3级",属性原表!$D:$L,V$2,FALSE)&amp;"_"&amp;VLOOKUP($B8&amp;"-4级",属性原表!$D:$L,V$2,FALSE)&amp;"_"&amp;VLOOKUP($B8&amp;"-5级",属性原表!$D:$L,V$2,FALSE)&amp;"_"&amp;VLOOKUP($B8&amp;"-6级",属性原表!$D:$L,V$2,FALSE)&amp;"_"&amp;VLOOKUP($B8&amp;"-7级",属性原表!$D:$L,V$2,FALSE)&amp;"_"&amp;VLOOKUP($B8&amp;"-8级",属性原表!$D:$L,V$2,FALSE)&amp;"_"&amp;VLOOKUP($B8&amp;"-9级",属性原表!$D:$L,V$2,FALSE)&amp;"_"&amp;VLOOKUP($B8&amp;"-10级",属性原表!$D:$L,V$2,FALSE)&amp;"_"&amp;VLOOKUP($B8&amp;"-11级",属性原表!$D:$L,V$2,FALSE)&amp;"_"&amp;VLOOKUP($B8&amp;"-12级",属性原表!$D:$L,V$2,FALSE)&amp;"_"&amp;VLOOKUP($B8&amp;"-13级",属性原表!$D:$L,V$2,FALSE)&amp;"_"&amp;VLOOKUP($B8&amp;"-14级",属性原表!$D:$L,V$2,FALSE)&amp;"_"&amp;VLOOKUP($B8&amp;"-15级",属性原表!$D:$L,V$2,FALSE)</f>
        <v>1.25_1.25_1.25_1.25_1.25_1.25_1.25_1.25_1.25_1.25_1.25_1.25_1.25_1.25_1.25</v>
      </c>
      <c r="W8" s="5" t="str">
        <f>VLOOKUP($B8&amp;"-1级",属性原表!$D:$L,W$2,FALSE)&amp;"_"&amp;VLOOKUP($B8&amp;"-2级",属性原表!$D:$L,W$2,FALSE)&amp;"_"&amp;VLOOKUP($B8&amp;"-3级",属性原表!$D:$L,W$2,FALSE)&amp;"_"&amp;VLOOKUP($B8&amp;"-4级",属性原表!$D:$L,W$2,FALSE)&amp;"_"&amp;VLOOKUP($B8&amp;"-5级",属性原表!$D:$L,W$2,FALSE)&amp;"_"&amp;VLOOKUP($B8&amp;"-6级",属性原表!$D:$L,W$2,FALSE)&amp;"_"&amp;VLOOKUP($B8&amp;"-7级",属性原表!$D:$L,W$2,FALSE)&amp;"_"&amp;VLOOKUP($B8&amp;"-8级",属性原表!$D:$L,W$2,FALSE)&amp;"_"&amp;VLOOKUP($B8&amp;"-9级",属性原表!$D:$L,W$2,FALSE)&amp;"_"&amp;VLOOKUP($B8&amp;"-10级",属性原表!$D:$L,W$2,FALSE)&amp;"_"&amp;VLOOKUP($B8&amp;"-11级",属性原表!$D:$L,W$2,FALSE)&amp;"_"&amp;VLOOKUP($B8&amp;"-12级",属性原表!$D:$L,W$2,FALSE)&amp;"_"&amp;VLOOKUP($B8&amp;"-13级",属性原表!$D:$L,W$2,FALSE)&amp;"_"&amp;VLOOKUP($B8&amp;"-14级",属性原表!$D:$L,W$2,FALSE)&amp;"_"&amp;VLOOKUP($B8&amp;"-15级",属性原表!$D:$L,W$2,FALSE)</f>
        <v>0.4_0.4_0.4_0.4_0.4_0.4_0.4_0.4_0.4_0.4_0.4_0.4_0.4_0.4_0.4</v>
      </c>
      <c r="X8" s="5" t="str">
        <f>VLOOKUP($B8&amp;"-1级",属性原表!$D:$L,X$2,FALSE)&amp;"_"&amp;VLOOKUP($B8&amp;"-2级",属性原表!$D:$L,X$2,FALSE)&amp;"_"&amp;VLOOKUP($B8&amp;"-3级",属性原表!$D:$L,X$2,FALSE)&amp;"_"&amp;VLOOKUP($B8&amp;"-4级",属性原表!$D:$L,X$2,FALSE)&amp;"_"&amp;VLOOKUP($B8&amp;"-5级",属性原表!$D:$L,X$2,FALSE)&amp;"_"&amp;VLOOKUP($B8&amp;"-6级",属性原表!$D:$L,X$2,FALSE)&amp;"_"&amp;VLOOKUP($B8&amp;"-7级",属性原表!$D:$L,X$2,FALSE)&amp;"_"&amp;VLOOKUP($B8&amp;"-8级",属性原表!$D:$L,X$2,FALSE)&amp;"_"&amp;VLOOKUP($B8&amp;"-9级",属性原表!$D:$L,X$2,FALSE)&amp;"_"&amp;VLOOKUP($B8&amp;"-10级",属性原表!$D:$L,X$2,FALSE)&amp;"_"&amp;VLOOKUP($B8&amp;"-11级",属性原表!$D:$L,X$2,FALSE)&amp;"_"&amp;VLOOKUP($B8&amp;"-12级",属性原表!$D:$L,X$2,FALSE)&amp;"_"&amp;VLOOKUP($B8&amp;"-13级",属性原表!$D:$L,X$2,FALSE)&amp;"_"&amp;VLOOKUP($B8&amp;"-14级",属性原表!$D:$L,X$2,FALSE)&amp;"_"&amp;VLOOKUP($B8&amp;"-15级",属性原表!$D:$L,X$2,FALSE)</f>
        <v>3_3_3_3_3_3_3_3_3_3_3_3_3_3_3</v>
      </c>
      <c r="Y8" s="5" t="str">
        <f>VLOOKUP($B8&amp;"-"&amp;Y$1&amp;"级MAX",属性原表!$D:$L,Y$2,FALSE)&amp;"_"&amp;VLOOKUP($B8&amp;"-"&amp;Y$1&amp;"级传说",属性原表!$D:$L,Y$2,FALSE)&amp;"_"&amp;VLOOKUP($B8&amp;"-"&amp;Y$1&amp;"级神话",属性原表!$D:$L,Y$2,FALSE)</f>
        <v>262.5_440_625</v>
      </c>
      <c r="Z8" s="5" t="str">
        <f>VLOOKUP($B8&amp;"-"&amp;Z$1&amp;"级MAX",属性原表!$D:$L,Z$2,FALSE)&amp;"_"&amp;VLOOKUP($B8&amp;"-"&amp;Z$1&amp;"级传说",属性原表!$D:$L,Z$2,FALSE)&amp;"_"&amp;VLOOKUP($B8&amp;"-"&amp;Z$1&amp;"级神话",属性原表!$D:$L,Z$2,FALSE)</f>
        <v>431.25_630_843.75</v>
      </c>
      <c r="AA8" s="5" t="str">
        <f>VLOOKUP($B8&amp;"-"&amp;AA$1&amp;"级MAX",属性原表!$D:$L,AA$2,FALSE)&amp;"_"&amp;VLOOKUP($B8&amp;"-"&amp;AA$1&amp;"级传说",属性原表!$D:$L,AA$2,FALSE)&amp;"_"&amp;VLOOKUP($B8&amp;"-"&amp;AA$1&amp;"级神话",属性原表!$D:$L,AA$2,FALSE)</f>
        <v>1600_2720_4000</v>
      </c>
      <c r="AB8" s="5" t="str">
        <f>VLOOKUP($B8&amp;"-"&amp;AB$1&amp;"级MAX",属性原表!$D:$L,AB$2,FALSE)&amp;"_"&amp;VLOOKUP($B8&amp;"-"&amp;AB$1&amp;"级传说",属性原表!$D:$L,AB$2,FALSE)&amp;"_"&amp;VLOOKUP($B8&amp;"-"&amp;AB$1&amp;"级神话",属性原表!$D:$L,AB$2,FALSE)</f>
        <v>2700_3990_5500</v>
      </c>
      <c r="AC8" s="5" t="str">
        <f>VLOOKUP($B8&amp;"-"&amp;AC$1&amp;"级MAX",属性原表!$D:$L,AC$2,FALSE)&amp;"_"&amp;VLOOKUP($B8&amp;"-"&amp;AC$1&amp;"级传说",属性原表!$D:$L,AC$2,FALSE)&amp;"_"&amp;VLOOKUP($B8&amp;"-"&amp;AC$1&amp;"级神话",属性原表!$D:$L,AC$2,FALSE)</f>
        <v>7_8_10</v>
      </c>
      <c r="AD8" s="5" t="str">
        <f>VLOOKUP($B8&amp;"-"&amp;AD$1&amp;"级MAX",属性原表!$D:$L,AD$2,FALSE)&amp;"_"&amp;VLOOKUP($B8&amp;"-"&amp;AD$1&amp;"级传说",属性原表!$D:$L,AD$2,FALSE)&amp;"_"&amp;VLOOKUP($B8&amp;"-"&amp;AD$1&amp;"级神话",属性原表!$D:$L,AD$2,FALSE)</f>
        <v>9_10_12</v>
      </c>
      <c r="AE8" s="5" t="str">
        <f>VLOOKUP($B8&amp;"-"&amp;AE$1&amp;"级MAX",属性原表!$D:$L,AE$2,FALSE)&amp;"_"&amp;VLOOKUP($B8&amp;"-"&amp;AE$1&amp;"级传说",属性原表!$D:$L,AE$2,FALSE)&amp;"_"&amp;VLOOKUP($B8&amp;"-"&amp;AE$1&amp;"级神话",属性原表!$D:$L,AE$2,FALSE)</f>
        <v>500_800_1000</v>
      </c>
      <c r="AF8" s="5" t="str">
        <f>VLOOKUP($B8&amp;"-"&amp;AF$1&amp;"级MAX",属性原表!$D:$L,AF$2,FALSE)&amp;"_"&amp;VLOOKUP($B8&amp;"-"&amp;AF$1&amp;"级传说",属性原表!$D:$L,AF$2,FALSE)&amp;"_"&amp;VLOOKUP($B8&amp;"-"&amp;AF$1&amp;"级神话",属性原表!$D:$L,AF$2,FALSE)</f>
        <v>750_1050_1250</v>
      </c>
      <c r="AG8" s="5" t="str">
        <f>VLOOKUP($B8&amp;"-"&amp;AG$1&amp;"级MAX",属性原表!$D:$L,AG$2,FALSE)&amp;"_"&amp;VLOOKUP($B8&amp;"-"&amp;AG$1&amp;"级传说",属性原表!$D:$L,AG$2,FALSE)&amp;"_"&amp;VLOOKUP($B8&amp;"-"&amp;AG$1&amp;"级神话",属性原表!$D:$L,AG$2,FALSE)</f>
        <v>11_12_13</v>
      </c>
      <c r="AH8" s="5" t="str">
        <f>VLOOKUP($B8&amp;"-"&amp;AH$1&amp;"级MAX",属性原表!$D:$L,AH$2,FALSE)&amp;"_"&amp;VLOOKUP($B8&amp;"-"&amp;AH$1&amp;"级传说",属性原表!$D:$L,AH$2,FALSE)&amp;"_"&amp;VLOOKUP($B8&amp;"-"&amp;AH$1&amp;"级神话",属性原表!$D:$L,AH$2,FALSE)</f>
        <v>16_17_18</v>
      </c>
      <c r="AI8" s="5" t="str">
        <f>VLOOKUP($B8&amp;"-"&amp;AI$1&amp;"级MAX",属性原表!$D:$L,AI$2,FALSE)&amp;"_"&amp;VLOOKUP($B8&amp;"-"&amp;AI$1&amp;"级传说",属性原表!$D:$L,AI$2,FALSE)&amp;"_"&amp;VLOOKUP($B8&amp;"-"&amp;AI$1&amp;"级神话",属性原表!$D:$L,AI$2,FALSE)</f>
        <v>1.25_1.25_1.25</v>
      </c>
      <c r="AJ8" s="5" t="str">
        <f>VLOOKUP($B8&amp;"-"&amp;AJ$1&amp;"级MAX",属性原表!$D:$L,AJ$2,FALSE)&amp;"_"&amp;VLOOKUP($B8&amp;"-"&amp;AJ$1&amp;"级传说",属性原表!$D:$L,AJ$2,FALSE)&amp;"_"&amp;VLOOKUP($B8&amp;"-"&amp;AJ$1&amp;"级神话",属性原表!$D:$L,AJ$2,FALSE)</f>
        <v>1.25_1.25_1.25</v>
      </c>
      <c r="AK8" s="5" t="str">
        <f>VLOOKUP($B8&amp;"-"&amp;AK$1&amp;"级MAX",属性原表!$D:$L,AK$2,FALSE)&amp;"_"&amp;VLOOKUP($B8&amp;"-"&amp;AK$1&amp;"级传说",属性原表!$D:$L,AK$2,FALSE)&amp;"_"&amp;VLOOKUP($B8&amp;"-"&amp;AK$1&amp;"级神话",属性原表!$D:$L,AK$2,FALSE)</f>
        <v>0.42_0.44_0.5</v>
      </c>
      <c r="AL8" s="5" t="str">
        <f>VLOOKUP($B8&amp;"-"&amp;AL$1&amp;"级MAX",属性原表!$D:$L,AL$2,FALSE)&amp;"_"&amp;VLOOKUP($B8&amp;"-"&amp;AL$1&amp;"级传说",属性原表!$D:$L,AL$2,FALSE)&amp;"_"&amp;VLOOKUP($B8&amp;"-"&amp;AL$1&amp;"级神话",属性原表!$D:$L,AL$2,FALSE)</f>
        <v>0.46_0.48_0.54</v>
      </c>
      <c r="AM8" s="5" t="str">
        <f>VLOOKUP($B8&amp;"-"&amp;AM$1&amp;"级MAX",属性原表!$D:$L,AM$2,FALSE)&amp;"_"&amp;VLOOKUP($B8&amp;"-"&amp;AM$1&amp;"级传说",属性原表!$D:$L,AM$2,FALSE)&amp;"_"&amp;VLOOKUP($B8&amp;"-"&amp;AM$1&amp;"级神话",属性原表!$D:$L,AM$2,FALSE)</f>
        <v>3.2_3.4_4</v>
      </c>
      <c r="AN8" s="5" t="str">
        <f>VLOOKUP($B8&amp;"-"&amp;AN$1&amp;"级MAX",属性原表!$D:$L,AN$2,FALSE)&amp;"_"&amp;VLOOKUP($B8&amp;"-"&amp;AN$1&amp;"级传说",属性原表!$D:$L,AN$2,FALSE)&amp;"_"&amp;VLOOKUP($B8&amp;"-"&amp;AN$1&amp;"级神话",属性原表!$D:$L,AN$2,FALSE)</f>
        <v>3.6_3.8_4.4</v>
      </c>
      <c r="AO8" s="5" t="s">
        <v>130</v>
      </c>
    </row>
    <row r="9" customHeight="1" spans="2:41">
      <c r="B9" s="5">
        <v>6</v>
      </c>
      <c r="C9" s="5" t="s">
        <v>131</v>
      </c>
      <c r="D9" s="5" t="s">
        <v>132</v>
      </c>
      <c r="E9" s="5" t="s">
        <v>293</v>
      </c>
      <c r="F9" s="5" t="str">
        <f t="shared" si="2"/>
        <v>月之祭祀</v>
      </c>
      <c r="G9" s="5" t="str">
        <f t="shared" si="3"/>
        <v>精灵·英雄塔</v>
      </c>
      <c r="H9" s="5" t="str">
        <f t="shared" si="4"/>
        <v>精灵·战兵</v>
      </c>
      <c r="I9" s="5">
        <v>22000006</v>
      </c>
      <c r="J9" s="5">
        <v>22500006</v>
      </c>
      <c r="K9" s="5">
        <v>12</v>
      </c>
      <c r="L9" s="13" t="str">
        <f>VLOOKUP(K9,[1]Sheet1!$B:$C,2,FALSE)</f>
        <v>精灵</v>
      </c>
      <c r="M9" s="5" t="b">
        <v>1</v>
      </c>
      <c r="N9" s="5">
        <v>134280771</v>
      </c>
      <c r="O9" s="5">
        <v>10003050</v>
      </c>
      <c r="P9" s="5">
        <v>1</v>
      </c>
      <c r="Q9" s="5" t="str">
        <f>VLOOKUP($B9&amp;"-1级",属性原表!$D:$L,Q$2,FALSE)&amp;"_"&amp;VLOOKUP($B9&amp;"-2级",属性原表!$D:$L,Q$2,FALSE)&amp;"_"&amp;VLOOKUP($B9&amp;"-3级",属性原表!$D:$L,Q$2,FALSE)&amp;"_"&amp;VLOOKUP($B9&amp;"-4级",属性原表!$D:$L,Q$2,FALSE)&amp;"_"&amp;VLOOKUP($B9&amp;"-5级",属性原表!$D:$L,Q$2,FALSE)&amp;"_"&amp;VLOOKUP($B9&amp;"-6级",属性原表!$D:$L,Q$2,FALSE)&amp;"_"&amp;VLOOKUP($B9&amp;"-7级",属性原表!$D:$L,Q$2,FALSE)&amp;"_"&amp;VLOOKUP($B9&amp;"-8级",属性原表!$D:$L,Q$2,FALSE)&amp;"_"&amp;VLOOKUP($B9&amp;"-9级",属性原表!$D:$L,Q$2,FALSE)&amp;"_"&amp;VLOOKUP($B9&amp;"-10级",属性原表!$D:$L,Q$2,FALSE)&amp;"_"&amp;VLOOKUP($B9&amp;"-11级",属性原表!$D:$L,Q$2,FALSE)&amp;"_"&amp;VLOOKUP($B9&amp;"-12级",属性原表!$D:$L,Q$2,FALSE)&amp;"_"&amp;VLOOKUP($B9&amp;"-13级",属性原表!$D:$L,Q$2,FALSE)&amp;"_"&amp;VLOOKUP($B9&amp;"-14级",属性原表!$D:$L,Q$2,FALSE)&amp;"_"&amp;VLOOKUP($B9&amp;"-15级",属性原表!$D:$L,Q$2,FALSE)</f>
        <v>14.0625_28.125_42.1875_56.25_70.3125_84.375_98.4375_112.5_126.5625_140.625_154.6875_168.75_182.8125_196.875_210.9375</v>
      </c>
      <c r="R9" s="5" t="str">
        <f>VLOOKUP($B9&amp;"-1级",属性原表!$D:$L,R$2,FALSE)&amp;"_"&amp;VLOOKUP($B9&amp;"-2级",属性原表!$D:$L,R$2,FALSE)&amp;"_"&amp;VLOOKUP($B9&amp;"-3级",属性原表!$D:$L,R$2,FALSE)&amp;"_"&amp;VLOOKUP($B9&amp;"-4级",属性原表!$D:$L,R$2,FALSE)&amp;"_"&amp;VLOOKUP($B9&amp;"-5级",属性原表!$D:$L,R$2,FALSE)&amp;"_"&amp;VLOOKUP($B9&amp;"-6级",属性原表!$D:$L,R$2,FALSE)&amp;"_"&amp;VLOOKUP($B9&amp;"-7级",属性原表!$D:$L,R$2,FALSE)&amp;"_"&amp;VLOOKUP($B9&amp;"-8级",属性原表!$D:$L,R$2,FALSE)&amp;"_"&amp;VLOOKUP($B9&amp;"-9级",属性原表!$D:$L,R$2,FALSE)&amp;"_"&amp;VLOOKUP($B9&amp;"-10级",属性原表!$D:$L,R$2,FALSE)&amp;"_"&amp;VLOOKUP($B9&amp;"-11级",属性原表!$D:$L,R$2,FALSE)&amp;"_"&amp;VLOOKUP($B9&amp;"-12级",属性原表!$D:$L,R$2,FALSE)&amp;"_"&amp;VLOOKUP($B9&amp;"-13级",属性原表!$D:$L,R$2,FALSE)&amp;"_"&amp;VLOOKUP($B9&amp;"-14级",属性原表!$D:$L,R$2,FALSE)&amp;"_"&amp;VLOOKUP($B9&amp;"-15级",属性原表!$D:$L,R$2,FALSE)</f>
        <v>62.5_125_187.5_250_312.5_375_437.5_500_562.5_625_687.5_750_812.5_875_937.5</v>
      </c>
      <c r="S9" s="5" t="str">
        <f>VLOOKUP($B9&amp;"-1级",属性原表!$D:$L,S$2,FALSE)&amp;"_"&amp;VLOOKUP($B9&amp;"-2级",属性原表!$D:$L,S$2,FALSE)&amp;"_"&amp;VLOOKUP($B9&amp;"-3级",属性原表!$D:$L,S$2,FALSE)&amp;"_"&amp;VLOOKUP($B9&amp;"-4级",属性原表!$D:$L,S$2,FALSE)&amp;"_"&amp;VLOOKUP($B9&amp;"-5级",属性原表!$D:$L,S$2,FALSE)&amp;"_"&amp;VLOOKUP($B9&amp;"-6级",属性原表!$D:$L,S$2,FALSE)&amp;"_"&amp;VLOOKUP($B9&amp;"-7级",属性原表!$D:$L,S$2,FALSE)&amp;"_"&amp;VLOOKUP($B9&amp;"-8级",属性原表!$D:$L,S$2,FALSE)&amp;"_"&amp;VLOOKUP($B9&amp;"-9级",属性原表!$D:$L,S$2,FALSE)&amp;"_"&amp;VLOOKUP($B9&amp;"-10级",属性原表!$D:$L,S$2,FALSE)&amp;"_"&amp;VLOOKUP($B9&amp;"-11级",属性原表!$D:$L,S$2,FALSE)&amp;"_"&amp;VLOOKUP($B9&amp;"-12级",属性原表!$D:$L,S$2,FALSE)&amp;"_"&amp;VLOOKUP($B9&amp;"-13级",属性原表!$D:$L,S$2,FALSE)&amp;"_"&amp;VLOOKUP($B9&amp;"-14级",属性原表!$D:$L,S$2,FALSE)&amp;"_"&amp;VLOOKUP($B9&amp;"-15级",属性原表!$D:$L,S$2,FALSE)</f>
        <v>0_1_1_2_2_3_3_4_4_5_5_6_6_7_7</v>
      </c>
      <c r="T9" s="5" t="str">
        <f>VLOOKUP($B9&amp;"-1级",属性原表!$D:$L,T$2,FALSE)&amp;"_"&amp;VLOOKUP($B9&amp;"-2级",属性原表!$D:$L,T$2,FALSE)&amp;"_"&amp;VLOOKUP($B9&amp;"-3级",属性原表!$D:$L,T$2,FALSE)&amp;"_"&amp;VLOOKUP($B9&amp;"-4级",属性原表!$D:$L,T$2,FALSE)&amp;"_"&amp;VLOOKUP($B9&amp;"-5级",属性原表!$D:$L,T$2,FALSE)&amp;"_"&amp;VLOOKUP($B9&amp;"-6级",属性原表!$D:$L,T$2,FALSE)&amp;"_"&amp;VLOOKUP($B9&amp;"-7级",属性原表!$D:$L,T$2,FALSE)&amp;"_"&amp;VLOOKUP($B9&amp;"-8级",属性原表!$D:$L,T$2,FALSE)&amp;"_"&amp;VLOOKUP($B9&amp;"-9级",属性原表!$D:$L,T$2,FALSE)&amp;"_"&amp;VLOOKUP($B9&amp;"-10级",属性原表!$D:$L,T$2,FALSE)&amp;"_"&amp;VLOOKUP($B9&amp;"-11级",属性原表!$D:$L,T$2,FALSE)&amp;"_"&amp;VLOOKUP($B9&amp;"-12级",属性原表!$D:$L,T$2,FALSE)&amp;"_"&amp;VLOOKUP($B9&amp;"-13级",属性原表!$D:$L,T$2,FALSE)&amp;"_"&amp;VLOOKUP($B9&amp;"-14级",属性原表!$D:$L,T$2,FALSE)&amp;"_"&amp;VLOOKUP($B9&amp;"-15级",属性原表!$D:$L,T$2,FALSE)</f>
        <v>25_50_75_100_125_150_175_200_225_250_275_300_325_350_375</v>
      </c>
      <c r="U9" s="5" t="str">
        <f>VLOOKUP($B9&amp;"-1级",属性原表!$D:$L,U$2,FALSE)&amp;"_"&amp;VLOOKUP($B9&amp;"-2级",属性原表!$D:$L,U$2,FALSE)&amp;"_"&amp;VLOOKUP($B9&amp;"-3级",属性原表!$D:$L,U$2,FALSE)&amp;"_"&amp;VLOOKUP($B9&amp;"-4级",属性原表!$D:$L,U$2,FALSE)&amp;"_"&amp;VLOOKUP($B9&amp;"-5级",属性原表!$D:$L,U$2,FALSE)&amp;"_"&amp;VLOOKUP($B9&amp;"-6级",属性原表!$D:$L,U$2,FALSE)&amp;"_"&amp;VLOOKUP($B9&amp;"-7级",属性原表!$D:$L,U$2,FALSE)&amp;"_"&amp;VLOOKUP($B9&amp;"-8级",属性原表!$D:$L,U$2,FALSE)&amp;"_"&amp;VLOOKUP($B9&amp;"-9级",属性原表!$D:$L,U$2,FALSE)&amp;"_"&amp;VLOOKUP($B9&amp;"-10级",属性原表!$D:$L,U$2,FALSE)&amp;"_"&amp;VLOOKUP($B9&amp;"-11级",属性原表!$D:$L,U$2,FALSE)&amp;"_"&amp;VLOOKUP($B9&amp;"-12级",属性原表!$D:$L,U$2,FALSE)&amp;"_"&amp;VLOOKUP($B9&amp;"-13级",属性原表!$D:$L,U$2,FALSE)&amp;"_"&amp;VLOOKUP($B9&amp;"-14级",属性原表!$D:$L,U$2,FALSE)&amp;"_"&amp;VLOOKUP($B9&amp;"-15级",属性原表!$D:$L,U$2,FALSE)</f>
        <v>1_2_3_4_5_6_7_8_9_10_11_12_13_14_15</v>
      </c>
      <c r="V9" s="5" t="str">
        <f>VLOOKUP($B9&amp;"-1级",属性原表!$D:$L,V$2,FALSE)&amp;"_"&amp;VLOOKUP($B9&amp;"-2级",属性原表!$D:$L,V$2,FALSE)&amp;"_"&amp;VLOOKUP($B9&amp;"-3级",属性原表!$D:$L,V$2,FALSE)&amp;"_"&amp;VLOOKUP($B9&amp;"-4级",属性原表!$D:$L,V$2,FALSE)&amp;"_"&amp;VLOOKUP($B9&amp;"-5级",属性原表!$D:$L,V$2,FALSE)&amp;"_"&amp;VLOOKUP($B9&amp;"-6级",属性原表!$D:$L,V$2,FALSE)&amp;"_"&amp;VLOOKUP($B9&amp;"-7级",属性原表!$D:$L,V$2,FALSE)&amp;"_"&amp;VLOOKUP($B9&amp;"-8级",属性原表!$D:$L,V$2,FALSE)&amp;"_"&amp;VLOOKUP($B9&amp;"-9级",属性原表!$D:$L,V$2,FALSE)&amp;"_"&amp;VLOOKUP($B9&amp;"-10级",属性原表!$D:$L,V$2,FALSE)&amp;"_"&amp;VLOOKUP($B9&amp;"-11级",属性原表!$D:$L,V$2,FALSE)&amp;"_"&amp;VLOOKUP($B9&amp;"-12级",属性原表!$D:$L,V$2,FALSE)&amp;"_"&amp;VLOOKUP($B9&amp;"-13级",属性原表!$D:$L,V$2,FALSE)&amp;"_"&amp;VLOOKUP($B9&amp;"-14级",属性原表!$D:$L,V$2,FALSE)&amp;"_"&amp;VLOOKUP($B9&amp;"-15级",属性原表!$D:$L,V$2,FALSE)</f>
        <v>1.25_1.25_1.25_1.25_1.25_1.25_1.25_1.25_1.25_1.25_1.25_1.25_1.25_1.25_1.25</v>
      </c>
      <c r="W9" s="5" t="str">
        <f>VLOOKUP($B9&amp;"-1级",属性原表!$D:$L,W$2,FALSE)&amp;"_"&amp;VLOOKUP($B9&amp;"-2级",属性原表!$D:$L,W$2,FALSE)&amp;"_"&amp;VLOOKUP($B9&amp;"-3级",属性原表!$D:$L,W$2,FALSE)&amp;"_"&amp;VLOOKUP($B9&amp;"-4级",属性原表!$D:$L,W$2,FALSE)&amp;"_"&amp;VLOOKUP($B9&amp;"-5级",属性原表!$D:$L,W$2,FALSE)&amp;"_"&amp;VLOOKUP($B9&amp;"-6级",属性原表!$D:$L,W$2,FALSE)&amp;"_"&amp;VLOOKUP($B9&amp;"-7级",属性原表!$D:$L,W$2,FALSE)&amp;"_"&amp;VLOOKUP($B9&amp;"-8级",属性原表!$D:$L,W$2,FALSE)&amp;"_"&amp;VLOOKUP($B9&amp;"-9级",属性原表!$D:$L,W$2,FALSE)&amp;"_"&amp;VLOOKUP($B9&amp;"-10级",属性原表!$D:$L,W$2,FALSE)&amp;"_"&amp;VLOOKUP($B9&amp;"-11级",属性原表!$D:$L,W$2,FALSE)&amp;"_"&amp;VLOOKUP($B9&amp;"-12级",属性原表!$D:$L,W$2,FALSE)&amp;"_"&amp;VLOOKUP($B9&amp;"-13级",属性原表!$D:$L,W$2,FALSE)&amp;"_"&amp;VLOOKUP($B9&amp;"-14级",属性原表!$D:$L,W$2,FALSE)&amp;"_"&amp;VLOOKUP($B9&amp;"-15级",属性原表!$D:$L,W$2,FALSE)</f>
        <v>0.45_0.45_0.45_0.45_0.45_0.45_0.45_0.45_0.45_0.45_0.45_0.45_0.45_0.45_0.45</v>
      </c>
      <c r="X9" s="5" t="str">
        <f>VLOOKUP($B9&amp;"-1级",属性原表!$D:$L,X$2,FALSE)&amp;"_"&amp;VLOOKUP($B9&amp;"-2级",属性原表!$D:$L,X$2,FALSE)&amp;"_"&amp;VLOOKUP($B9&amp;"-3级",属性原表!$D:$L,X$2,FALSE)&amp;"_"&amp;VLOOKUP($B9&amp;"-4级",属性原表!$D:$L,X$2,FALSE)&amp;"_"&amp;VLOOKUP($B9&amp;"-5级",属性原表!$D:$L,X$2,FALSE)&amp;"_"&amp;VLOOKUP($B9&amp;"-6级",属性原表!$D:$L,X$2,FALSE)&amp;"_"&amp;VLOOKUP($B9&amp;"-7级",属性原表!$D:$L,X$2,FALSE)&amp;"_"&amp;VLOOKUP($B9&amp;"-8级",属性原表!$D:$L,X$2,FALSE)&amp;"_"&amp;VLOOKUP($B9&amp;"-9级",属性原表!$D:$L,X$2,FALSE)&amp;"_"&amp;VLOOKUP($B9&amp;"-10级",属性原表!$D:$L,X$2,FALSE)&amp;"_"&amp;VLOOKUP($B9&amp;"-11级",属性原表!$D:$L,X$2,FALSE)&amp;"_"&amp;VLOOKUP($B9&amp;"-12级",属性原表!$D:$L,X$2,FALSE)&amp;"_"&amp;VLOOKUP($B9&amp;"-13级",属性原表!$D:$L,X$2,FALSE)&amp;"_"&amp;VLOOKUP($B9&amp;"-14级",属性原表!$D:$L,X$2,FALSE)&amp;"_"&amp;VLOOKUP($B9&amp;"-15级",属性原表!$D:$L,X$2,FALSE)</f>
        <v>2.5_2.5_2.5_2.5_2.5_2.5_2.5_2.5_2.5_2.5_2.5_2.5_2.5_2.5_2.5</v>
      </c>
      <c r="Y9" s="5" t="str">
        <f>VLOOKUP($B9&amp;"-"&amp;Y$1&amp;"级MAX",属性原表!$D:$L,Y$2,FALSE)&amp;"_"&amp;VLOOKUP($B9&amp;"-"&amp;Y$1&amp;"级传说",属性原表!$D:$L,Y$2,FALSE)&amp;"_"&amp;VLOOKUP($B9&amp;"-"&amp;Y$1&amp;"级神话",属性原表!$D:$L,Y$2,FALSE)</f>
        <v>293.75_490_687.5</v>
      </c>
      <c r="Z9" s="5" t="str">
        <f>VLOOKUP($B9&amp;"-"&amp;Z$1&amp;"级MAX",属性原表!$D:$L,Z$2,FALSE)&amp;"_"&amp;VLOOKUP($B9&amp;"-"&amp;Z$1&amp;"级传说",属性原表!$D:$L,Z$2,FALSE)&amp;"_"&amp;VLOOKUP($B9&amp;"-"&amp;Z$1&amp;"级神话",属性原表!$D:$L,Z$2,FALSE)</f>
        <v>478.125_695.625_921.875</v>
      </c>
      <c r="AA9" s="5" t="str">
        <f>VLOOKUP($B9&amp;"-"&amp;AA$1&amp;"级MAX",属性原表!$D:$L,AA$2,FALSE)&amp;"_"&amp;VLOOKUP($B9&amp;"-"&amp;AA$1&amp;"级传说",属性原表!$D:$L,AA$2,FALSE)&amp;"_"&amp;VLOOKUP($B9&amp;"-"&amp;AA$1&amp;"级神话",属性原表!$D:$L,AA$2,FALSE)</f>
        <v>1350_2320_3500</v>
      </c>
      <c r="AB9" s="5" t="str">
        <f>VLOOKUP($B9&amp;"-"&amp;AB$1&amp;"级MAX",属性原表!$D:$L,AB$2,FALSE)&amp;"_"&amp;VLOOKUP($B9&amp;"-"&amp;AB$1&amp;"级传说",属性原表!$D:$L,AB$2,FALSE)&amp;"_"&amp;VLOOKUP($B9&amp;"-"&amp;AB$1&amp;"级神话",属性原表!$D:$L,AB$2,FALSE)</f>
        <v>2325_3465_4875</v>
      </c>
      <c r="AC9" s="5" t="str">
        <f>VLOOKUP($B9&amp;"-"&amp;AC$1&amp;"级MAX",属性原表!$D:$L,AC$2,FALSE)&amp;"_"&amp;VLOOKUP($B9&amp;"-"&amp;AC$1&amp;"级传说",属性原表!$D:$L,AC$2,FALSE)&amp;"_"&amp;VLOOKUP($B9&amp;"-"&amp;AC$1&amp;"级神话",属性原表!$D:$L,AC$2,FALSE)</f>
        <v>7_8_10</v>
      </c>
      <c r="AD9" s="5" t="str">
        <f>VLOOKUP($B9&amp;"-"&amp;AD$1&amp;"级MAX",属性原表!$D:$L,AD$2,FALSE)&amp;"_"&amp;VLOOKUP($B9&amp;"-"&amp;AD$1&amp;"级传说",属性原表!$D:$L,AD$2,FALSE)&amp;"_"&amp;VLOOKUP($B9&amp;"-"&amp;AD$1&amp;"级神话",属性原表!$D:$L,AD$2,FALSE)</f>
        <v>9_10_12</v>
      </c>
      <c r="AE9" s="5" t="str">
        <f>VLOOKUP($B9&amp;"-"&amp;AE$1&amp;"级MAX",属性原表!$D:$L,AE$2,FALSE)&amp;"_"&amp;VLOOKUP($B9&amp;"-"&amp;AE$1&amp;"级传说",属性原表!$D:$L,AE$2,FALSE)&amp;"_"&amp;VLOOKUP($B9&amp;"-"&amp;AE$1&amp;"级神话",属性原表!$D:$L,AE$2,FALSE)</f>
        <v>500_800_1000</v>
      </c>
      <c r="AF9" s="5" t="str">
        <f>VLOOKUP($B9&amp;"-"&amp;AF$1&amp;"级MAX",属性原表!$D:$L,AF$2,FALSE)&amp;"_"&amp;VLOOKUP($B9&amp;"-"&amp;AF$1&amp;"级传说",属性原表!$D:$L,AF$2,FALSE)&amp;"_"&amp;VLOOKUP($B9&amp;"-"&amp;AF$1&amp;"级神话",属性原表!$D:$L,AF$2,FALSE)</f>
        <v>750_1050_1250</v>
      </c>
      <c r="AG9" s="5" t="str">
        <f>VLOOKUP($B9&amp;"-"&amp;AG$1&amp;"级MAX",属性原表!$D:$L,AG$2,FALSE)&amp;"_"&amp;VLOOKUP($B9&amp;"-"&amp;AG$1&amp;"级传说",属性原表!$D:$L,AG$2,FALSE)&amp;"_"&amp;VLOOKUP($B9&amp;"-"&amp;AG$1&amp;"级神话",属性原表!$D:$L,AG$2,FALSE)</f>
        <v>11_12_13</v>
      </c>
      <c r="AH9" s="5" t="str">
        <f>VLOOKUP($B9&amp;"-"&amp;AH$1&amp;"级MAX",属性原表!$D:$L,AH$2,FALSE)&amp;"_"&amp;VLOOKUP($B9&amp;"-"&amp;AH$1&amp;"级传说",属性原表!$D:$L,AH$2,FALSE)&amp;"_"&amp;VLOOKUP($B9&amp;"-"&amp;AH$1&amp;"级神话",属性原表!$D:$L,AH$2,FALSE)</f>
        <v>16_17_18</v>
      </c>
      <c r="AI9" s="5" t="str">
        <f>VLOOKUP($B9&amp;"-"&amp;AI$1&amp;"级MAX",属性原表!$D:$L,AI$2,FALSE)&amp;"_"&amp;VLOOKUP($B9&amp;"-"&amp;AI$1&amp;"级传说",属性原表!$D:$L,AI$2,FALSE)&amp;"_"&amp;VLOOKUP($B9&amp;"-"&amp;AI$1&amp;"级神话",属性原表!$D:$L,AI$2,FALSE)</f>
        <v>1.25_1.25_1.25</v>
      </c>
      <c r="AJ9" s="5" t="str">
        <f>VLOOKUP($B9&amp;"-"&amp;AJ$1&amp;"级MAX",属性原表!$D:$L,AJ$2,FALSE)&amp;"_"&amp;VLOOKUP($B9&amp;"-"&amp;AJ$1&amp;"级传说",属性原表!$D:$L,AJ$2,FALSE)&amp;"_"&amp;VLOOKUP($B9&amp;"-"&amp;AJ$1&amp;"级神话",属性原表!$D:$L,AJ$2,FALSE)</f>
        <v>1.25_1.25_1.25</v>
      </c>
      <c r="AK9" s="5" t="str">
        <f>VLOOKUP($B9&amp;"-"&amp;AK$1&amp;"级MAX",属性原表!$D:$L,AK$2,FALSE)&amp;"_"&amp;VLOOKUP($B9&amp;"-"&amp;AK$1&amp;"级传说",属性原表!$D:$L,AK$2,FALSE)&amp;"_"&amp;VLOOKUP($B9&amp;"-"&amp;AK$1&amp;"级神话",属性原表!$D:$L,AK$2,FALSE)</f>
        <v>0.47_0.49_0.55</v>
      </c>
      <c r="AL9" s="5" t="str">
        <f>VLOOKUP($B9&amp;"-"&amp;AL$1&amp;"级MAX",属性原表!$D:$L,AL$2,FALSE)&amp;"_"&amp;VLOOKUP($B9&amp;"-"&amp;AL$1&amp;"级传说",属性原表!$D:$L,AL$2,FALSE)&amp;"_"&amp;VLOOKUP($B9&amp;"-"&amp;AL$1&amp;"级神话",属性原表!$D:$L,AL$2,FALSE)</f>
        <v>0.51_0.53_0.59</v>
      </c>
      <c r="AM9" s="5" t="str">
        <f>VLOOKUP($B9&amp;"-"&amp;AM$1&amp;"级MAX",属性原表!$D:$L,AM$2,FALSE)&amp;"_"&amp;VLOOKUP($B9&amp;"-"&amp;AM$1&amp;"级传说",属性原表!$D:$L,AM$2,FALSE)&amp;"_"&amp;VLOOKUP($B9&amp;"-"&amp;AM$1&amp;"级神话",属性原表!$D:$L,AM$2,FALSE)</f>
        <v>2.7_2.9_3.5</v>
      </c>
      <c r="AN9" s="5" t="str">
        <f>VLOOKUP($B9&amp;"-"&amp;AN$1&amp;"级MAX",属性原表!$D:$L,AN$2,FALSE)&amp;"_"&amp;VLOOKUP($B9&amp;"-"&amp;AN$1&amp;"级传说",属性原表!$D:$L,AN$2,FALSE)&amp;"_"&amp;VLOOKUP($B9&amp;"-"&amp;AN$1&amp;"级神话",属性原表!$D:$L,AN$2,FALSE)</f>
        <v>3.1_3.3_3.9</v>
      </c>
      <c r="AO9" s="5" t="s">
        <v>148</v>
      </c>
    </row>
    <row r="10" customHeight="1" spans="2:41">
      <c r="B10" s="5">
        <v>7</v>
      </c>
      <c r="C10" s="5" t="s">
        <v>149</v>
      </c>
      <c r="D10" s="5" t="s">
        <v>150</v>
      </c>
      <c r="E10" s="5" t="s">
        <v>294</v>
      </c>
      <c r="F10" s="5" t="str">
        <f t="shared" si="2"/>
        <v>圣辉法师</v>
      </c>
      <c r="G10" s="5" t="str">
        <f t="shared" si="3"/>
        <v>元素·英雄塔</v>
      </c>
      <c r="H10" s="5" t="str">
        <f t="shared" si="4"/>
        <v>元素·战兵</v>
      </c>
      <c r="I10" s="5">
        <v>22000007</v>
      </c>
      <c r="J10" s="5">
        <v>22500007</v>
      </c>
      <c r="K10" s="5">
        <v>4</v>
      </c>
      <c r="L10" s="13" t="str">
        <f>VLOOKUP(K10,[1]Sheet1!$B:$C,2,FALSE)</f>
        <v>元素</v>
      </c>
      <c r="M10" s="5" t="b">
        <v>1</v>
      </c>
      <c r="N10" s="5">
        <v>134267180</v>
      </c>
      <c r="O10" s="5">
        <v>10002966</v>
      </c>
      <c r="P10" s="5">
        <v>1</v>
      </c>
      <c r="Q10" s="5" t="str">
        <f>VLOOKUP($B10&amp;"-1级",属性原表!$D:$L,Q$2,FALSE)&amp;"_"&amp;VLOOKUP($B10&amp;"-2级",属性原表!$D:$L,Q$2,FALSE)&amp;"_"&amp;VLOOKUP($B10&amp;"-3级",属性原表!$D:$L,Q$2,FALSE)&amp;"_"&amp;VLOOKUP($B10&amp;"-4级",属性原表!$D:$L,Q$2,FALSE)&amp;"_"&amp;VLOOKUP($B10&amp;"-5级",属性原表!$D:$L,Q$2,FALSE)&amp;"_"&amp;VLOOKUP($B10&amp;"-6级",属性原表!$D:$L,Q$2,FALSE)&amp;"_"&amp;VLOOKUP($B10&amp;"-7级",属性原表!$D:$L,Q$2,FALSE)&amp;"_"&amp;VLOOKUP($B10&amp;"-8级",属性原表!$D:$L,Q$2,FALSE)&amp;"_"&amp;VLOOKUP($B10&amp;"-9级",属性原表!$D:$L,Q$2,FALSE)&amp;"_"&amp;VLOOKUP($B10&amp;"-10级",属性原表!$D:$L,Q$2,FALSE)&amp;"_"&amp;VLOOKUP($B10&amp;"-11级",属性原表!$D:$L,Q$2,FALSE)&amp;"_"&amp;VLOOKUP($B10&amp;"-12级",属性原表!$D:$L,Q$2,FALSE)&amp;"_"&amp;VLOOKUP($B10&amp;"-13级",属性原表!$D:$L,Q$2,FALSE)&amp;"_"&amp;VLOOKUP($B10&amp;"-14级",属性原表!$D:$L,Q$2,FALSE)&amp;"_"&amp;VLOOKUP($B10&amp;"-15级",属性原表!$D:$L,Q$2,FALSE)</f>
        <v>13.125_26.25_39.375_52.5_65.625_78.75_91.875_105_118.125_131.25_144.375_157.5_170.625_183.75_196.875</v>
      </c>
      <c r="R10" s="5" t="str">
        <f>VLOOKUP($B10&amp;"-1级",属性原表!$D:$L,R$2,FALSE)&amp;"_"&amp;VLOOKUP($B10&amp;"-2级",属性原表!$D:$L,R$2,FALSE)&amp;"_"&amp;VLOOKUP($B10&amp;"-3级",属性原表!$D:$L,R$2,FALSE)&amp;"_"&amp;VLOOKUP($B10&amp;"-4级",属性原表!$D:$L,R$2,FALSE)&amp;"_"&amp;VLOOKUP($B10&amp;"-5级",属性原表!$D:$L,R$2,FALSE)&amp;"_"&amp;VLOOKUP($B10&amp;"-6级",属性原表!$D:$L,R$2,FALSE)&amp;"_"&amp;VLOOKUP($B10&amp;"-7级",属性原表!$D:$L,R$2,FALSE)&amp;"_"&amp;VLOOKUP($B10&amp;"-8级",属性原表!$D:$L,R$2,FALSE)&amp;"_"&amp;VLOOKUP($B10&amp;"-9级",属性原表!$D:$L,R$2,FALSE)&amp;"_"&amp;VLOOKUP($B10&amp;"-10级",属性原表!$D:$L,R$2,FALSE)&amp;"_"&amp;VLOOKUP($B10&amp;"-11级",属性原表!$D:$L,R$2,FALSE)&amp;"_"&amp;VLOOKUP($B10&amp;"-12级",属性原表!$D:$L,R$2,FALSE)&amp;"_"&amp;VLOOKUP($B10&amp;"-13级",属性原表!$D:$L,R$2,FALSE)&amp;"_"&amp;VLOOKUP($B10&amp;"-14级",属性原表!$D:$L,R$2,FALSE)&amp;"_"&amp;VLOOKUP($B10&amp;"-15级",属性原表!$D:$L,R$2,FALSE)</f>
        <v>70_140_210_280_350_420_490_560_630_700_770_840_910_980_1050</v>
      </c>
      <c r="S10" s="5" t="str">
        <f>VLOOKUP($B10&amp;"-1级",属性原表!$D:$L,S$2,FALSE)&amp;"_"&amp;VLOOKUP($B10&amp;"-2级",属性原表!$D:$L,S$2,FALSE)&amp;"_"&amp;VLOOKUP($B10&amp;"-3级",属性原表!$D:$L,S$2,FALSE)&amp;"_"&amp;VLOOKUP($B10&amp;"-4级",属性原表!$D:$L,S$2,FALSE)&amp;"_"&amp;VLOOKUP($B10&amp;"-5级",属性原表!$D:$L,S$2,FALSE)&amp;"_"&amp;VLOOKUP($B10&amp;"-6级",属性原表!$D:$L,S$2,FALSE)&amp;"_"&amp;VLOOKUP($B10&amp;"-7级",属性原表!$D:$L,S$2,FALSE)&amp;"_"&amp;VLOOKUP($B10&amp;"-8级",属性原表!$D:$L,S$2,FALSE)&amp;"_"&amp;VLOOKUP($B10&amp;"-9级",属性原表!$D:$L,S$2,FALSE)&amp;"_"&amp;VLOOKUP($B10&amp;"-10级",属性原表!$D:$L,S$2,FALSE)&amp;"_"&amp;VLOOKUP($B10&amp;"-11级",属性原表!$D:$L,S$2,FALSE)&amp;"_"&amp;VLOOKUP($B10&amp;"-12级",属性原表!$D:$L,S$2,FALSE)&amp;"_"&amp;VLOOKUP($B10&amp;"-13级",属性原表!$D:$L,S$2,FALSE)&amp;"_"&amp;VLOOKUP($B10&amp;"-14级",属性原表!$D:$L,S$2,FALSE)&amp;"_"&amp;VLOOKUP($B10&amp;"-15级",属性原表!$D:$L,S$2,FALSE)</f>
        <v>0_1_1_2_2_3_3_4_4_5_5_6_6_7_7</v>
      </c>
      <c r="T10" s="5" t="str">
        <f>VLOOKUP($B10&amp;"-1级",属性原表!$D:$L,T$2,FALSE)&amp;"_"&amp;VLOOKUP($B10&amp;"-2级",属性原表!$D:$L,T$2,FALSE)&amp;"_"&amp;VLOOKUP($B10&amp;"-3级",属性原表!$D:$L,T$2,FALSE)&amp;"_"&amp;VLOOKUP($B10&amp;"-4级",属性原表!$D:$L,T$2,FALSE)&amp;"_"&amp;VLOOKUP($B10&amp;"-5级",属性原表!$D:$L,T$2,FALSE)&amp;"_"&amp;VLOOKUP($B10&amp;"-6级",属性原表!$D:$L,T$2,FALSE)&amp;"_"&amp;VLOOKUP($B10&amp;"-7级",属性原表!$D:$L,T$2,FALSE)&amp;"_"&amp;VLOOKUP($B10&amp;"-8级",属性原表!$D:$L,T$2,FALSE)&amp;"_"&amp;VLOOKUP($B10&amp;"-9级",属性原表!$D:$L,T$2,FALSE)&amp;"_"&amp;VLOOKUP($B10&amp;"-10级",属性原表!$D:$L,T$2,FALSE)&amp;"_"&amp;VLOOKUP($B10&amp;"-11级",属性原表!$D:$L,T$2,FALSE)&amp;"_"&amp;VLOOKUP($B10&amp;"-12级",属性原表!$D:$L,T$2,FALSE)&amp;"_"&amp;VLOOKUP($B10&amp;"-13级",属性原表!$D:$L,T$2,FALSE)&amp;"_"&amp;VLOOKUP($B10&amp;"-14级",属性原表!$D:$L,T$2,FALSE)&amp;"_"&amp;VLOOKUP($B10&amp;"-15级",属性原表!$D:$L,T$2,FALSE)</f>
        <v>25_50_75_100_125_150_175_200_225_250_275_300_325_350_375</v>
      </c>
      <c r="U10" s="5" t="str">
        <f>VLOOKUP($B10&amp;"-1级",属性原表!$D:$L,U$2,FALSE)&amp;"_"&amp;VLOOKUP($B10&amp;"-2级",属性原表!$D:$L,U$2,FALSE)&amp;"_"&amp;VLOOKUP($B10&amp;"-3级",属性原表!$D:$L,U$2,FALSE)&amp;"_"&amp;VLOOKUP($B10&amp;"-4级",属性原表!$D:$L,U$2,FALSE)&amp;"_"&amp;VLOOKUP($B10&amp;"-5级",属性原表!$D:$L,U$2,FALSE)&amp;"_"&amp;VLOOKUP($B10&amp;"-6级",属性原表!$D:$L,U$2,FALSE)&amp;"_"&amp;VLOOKUP($B10&amp;"-7级",属性原表!$D:$L,U$2,FALSE)&amp;"_"&amp;VLOOKUP($B10&amp;"-8级",属性原表!$D:$L,U$2,FALSE)&amp;"_"&amp;VLOOKUP($B10&amp;"-9级",属性原表!$D:$L,U$2,FALSE)&amp;"_"&amp;VLOOKUP($B10&amp;"-10级",属性原表!$D:$L,U$2,FALSE)&amp;"_"&amp;VLOOKUP($B10&amp;"-11级",属性原表!$D:$L,U$2,FALSE)&amp;"_"&amp;VLOOKUP($B10&amp;"-12级",属性原表!$D:$L,U$2,FALSE)&amp;"_"&amp;VLOOKUP($B10&amp;"-13级",属性原表!$D:$L,U$2,FALSE)&amp;"_"&amp;VLOOKUP($B10&amp;"-14级",属性原表!$D:$L,U$2,FALSE)&amp;"_"&amp;VLOOKUP($B10&amp;"-15级",属性原表!$D:$L,U$2,FALSE)</f>
        <v>1_2_3_4_5_6_7_8_9_10_11_12_13_14_15</v>
      </c>
      <c r="V10" s="5" t="str">
        <f>VLOOKUP($B10&amp;"-1级",属性原表!$D:$L,V$2,FALSE)&amp;"_"&amp;VLOOKUP($B10&amp;"-2级",属性原表!$D:$L,V$2,FALSE)&amp;"_"&amp;VLOOKUP($B10&amp;"-3级",属性原表!$D:$L,V$2,FALSE)&amp;"_"&amp;VLOOKUP($B10&amp;"-4级",属性原表!$D:$L,V$2,FALSE)&amp;"_"&amp;VLOOKUP($B10&amp;"-5级",属性原表!$D:$L,V$2,FALSE)&amp;"_"&amp;VLOOKUP($B10&amp;"-6级",属性原表!$D:$L,V$2,FALSE)&amp;"_"&amp;VLOOKUP($B10&amp;"-7级",属性原表!$D:$L,V$2,FALSE)&amp;"_"&amp;VLOOKUP($B10&amp;"-8级",属性原表!$D:$L,V$2,FALSE)&amp;"_"&amp;VLOOKUP($B10&amp;"-9级",属性原表!$D:$L,V$2,FALSE)&amp;"_"&amp;VLOOKUP($B10&amp;"-10级",属性原表!$D:$L,V$2,FALSE)&amp;"_"&amp;VLOOKUP($B10&amp;"-11级",属性原表!$D:$L,V$2,FALSE)&amp;"_"&amp;VLOOKUP($B10&amp;"-12级",属性原表!$D:$L,V$2,FALSE)&amp;"_"&amp;VLOOKUP($B10&amp;"-13级",属性原表!$D:$L,V$2,FALSE)&amp;"_"&amp;VLOOKUP($B10&amp;"-14级",属性原表!$D:$L,V$2,FALSE)&amp;"_"&amp;VLOOKUP($B10&amp;"-15级",属性原表!$D:$L,V$2,FALSE)</f>
        <v>1.25_1.25_1.25_1.25_1.25_1.25_1.25_1.25_1.25_1.25_1.25_1.25_1.25_1.25_1.25</v>
      </c>
      <c r="W10" s="5" t="str">
        <f>VLOOKUP($B10&amp;"-1级",属性原表!$D:$L,W$2,FALSE)&amp;"_"&amp;VLOOKUP($B10&amp;"-2级",属性原表!$D:$L,W$2,FALSE)&amp;"_"&amp;VLOOKUP($B10&amp;"-3级",属性原表!$D:$L,W$2,FALSE)&amp;"_"&amp;VLOOKUP($B10&amp;"-4级",属性原表!$D:$L,W$2,FALSE)&amp;"_"&amp;VLOOKUP($B10&amp;"-5级",属性原表!$D:$L,W$2,FALSE)&amp;"_"&amp;VLOOKUP($B10&amp;"-6级",属性原表!$D:$L,W$2,FALSE)&amp;"_"&amp;VLOOKUP($B10&amp;"-7级",属性原表!$D:$L,W$2,FALSE)&amp;"_"&amp;VLOOKUP($B10&amp;"-8级",属性原表!$D:$L,W$2,FALSE)&amp;"_"&amp;VLOOKUP($B10&amp;"-9级",属性原表!$D:$L,W$2,FALSE)&amp;"_"&amp;VLOOKUP($B10&amp;"-10级",属性原表!$D:$L,W$2,FALSE)&amp;"_"&amp;VLOOKUP($B10&amp;"-11级",属性原表!$D:$L,W$2,FALSE)&amp;"_"&amp;VLOOKUP($B10&amp;"-12级",属性原表!$D:$L,W$2,FALSE)&amp;"_"&amp;VLOOKUP($B10&amp;"-13级",属性原表!$D:$L,W$2,FALSE)&amp;"_"&amp;VLOOKUP($B10&amp;"-14级",属性原表!$D:$L,W$2,FALSE)&amp;"_"&amp;VLOOKUP($B10&amp;"-15级",属性原表!$D:$L,W$2,FALSE)</f>
        <v>0.42_0.42_0.42_0.42_0.42_0.42_0.42_0.42_0.42_0.42_0.42_0.42_0.42_0.42_0.42</v>
      </c>
      <c r="X10" s="5" t="str">
        <f>VLOOKUP($B10&amp;"-1级",属性原表!$D:$L,X$2,FALSE)&amp;"_"&amp;VLOOKUP($B10&amp;"-2级",属性原表!$D:$L,X$2,FALSE)&amp;"_"&amp;VLOOKUP($B10&amp;"-3级",属性原表!$D:$L,X$2,FALSE)&amp;"_"&amp;VLOOKUP($B10&amp;"-4级",属性原表!$D:$L,X$2,FALSE)&amp;"_"&amp;VLOOKUP($B10&amp;"-5级",属性原表!$D:$L,X$2,FALSE)&amp;"_"&amp;VLOOKUP($B10&amp;"-6级",属性原表!$D:$L,X$2,FALSE)&amp;"_"&amp;VLOOKUP($B10&amp;"-7级",属性原表!$D:$L,X$2,FALSE)&amp;"_"&amp;VLOOKUP($B10&amp;"-8级",属性原表!$D:$L,X$2,FALSE)&amp;"_"&amp;VLOOKUP($B10&amp;"-9级",属性原表!$D:$L,X$2,FALSE)&amp;"_"&amp;VLOOKUP($B10&amp;"-10级",属性原表!$D:$L,X$2,FALSE)&amp;"_"&amp;VLOOKUP($B10&amp;"-11级",属性原表!$D:$L,X$2,FALSE)&amp;"_"&amp;VLOOKUP($B10&amp;"-12级",属性原表!$D:$L,X$2,FALSE)&amp;"_"&amp;VLOOKUP($B10&amp;"-13级",属性原表!$D:$L,X$2,FALSE)&amp;"_"&amp;VLOOKUP($B10&amp;"-14级",属性原表!$D:$L,X$2,FALSE)&amp;"_"&amp;VLOOKUP($B10&amp;"-15级",属性原表!$D:$L,X$2,FALSE)</f>
        <v>2.8_2.8_2.8_2.8_2.8_2.8_2.8_2.8_2.8_2.8_2.8_2.8_2.8_2.8_2.8</v>
      </c>
      <c r="Y10" s="5" t="str">
        <f>VLOOKUP($B10&amp;"-"&amp;Y$1&amp;"级MAX",属性原表!$D:$L,Y$2,FALSE)&amp;"_"&amp;VLOOKUP($B10&amp;"-"&amp;Y$1&amp;"级传说",属性原表!$D:$L,Y$2,FALSE)&amp;"_"&amp;VLOOKUP($B10&amp;"-"&amp;Y$1&amp;"级神话",属性原表!$D:$L,Y$2,FALSE)</f>
        <v>275_460_650</v>
      </c>
      <c r="Z10" s="5" t="str">
        <f>VLOOKUP($B10&amp;"-"&amp;Z$1&amp;"级MAX",属性原表!$D:$L,Z$2,FALSE)&amp;"_"&amp;VLOOKUP($B10&amp;"-"&amp;Z$1&amp;"级传说",属性原表!$D:$L,Z$2,FALSE)&amp;"_"&amp;VLOOKUP($B10&amp;"-"&amp;Z$1&amp;"级神话",属性原表!$D:$L,Z$2,FALSE)</f>
        <v>450_656.25_875</v>
      </c>
      <c r="AA10" s="5" t="str">
        <f>VLOOKUP($B10&amp;"-"&amp;AA$1&amp;"级MAX",属性原表!$D:$L,AA$2,FALSE)&amp;"_"&amp;VLOOKUP($B10&amp;"-"&amp;AA$1&amp;"级传说",属性原表!$D:$L,AA$2,FALSE)&amp;"_"&amp;VLOOKUP($B10&amp;"-"&amp;AA$1&amp;"级神话",属性原表!$D:$L,AA$2,FALSE)</f>
        <v>1500_2560_3800</v>
      </c>
      <c r="AB10" s="5" t="str">
        <f>VLOOKUP($B10&amp;"-"&amp;AB$1&amp;"级MAX",属性原表!$D:$L,AB$2,FALSE)&amp;"_"&amp;VLOOKUP($B10&amp;"-"&amp;AB$1&amp;"级传说",属性原表!$D:$L,AB$2,FALSE)&amp;"_"&amp;VLOOKUP($B10&amp;"-"&amp;AB$1&amp;"级神话",属性原表!$D:$L,AB$2,FALSE)</f>
        <v>2550_3780_5250</v>
      </c>
      <c r="AC10" s="5" t="str">
        <f>VLOOKUP($B10&amp;"-"&amp;AC$1&amp;"级MAX",属性原表!$D:$L,AC$2,FALSE)&amp;"_"&amp;VLOOKUP($B10&amp;"-"&amp;AC$1&amp;"级传说",属性原表!$D:$L,AC$2,FALSE)&amp;"_"&amp;VLOOKUP($B10&amp;"-"&amp;AC$1&amp;"级神话",属性原表!$D:$L,AC$2,FALSE)</f>
        <v>7_8_10</v>
      </c>
      <c r="AD10" s="5" t="str">
        <f>VLOOKUP($B10&amp;"-"&amp;AD$1&amp;"级MAX",属性原表!$D:$L,AD$2,FALSE)&amp;"_"&amp;VLOOKUP($B10&amp;"-"&amp;AD$1&amp;"级传说",属性原表!$D:$L,AD$2,FALSE)&amp;"_"&amp;VLOOKUP($B10&amp;"-"&amp;AD$1&amp;"级神话",属性原表!$D:$L,AD$2,FALSE)</f>
        <v>9_10_12</v>
      </c>
      <c r="AE10" s="5" t="str">
        <f>VLOOKUP($B10&amp;"-"&amp;AE$1&amp;"级MAX",属性原表!$D:$L,AE$2,FALSE)&amp;"_"&amp;VLOOKUP($B10&amp;"-"&amp;AE$1&amp;"级传说",属性原表!$D:$L,AE$2,FALSE)&amp;"_"&amp;VLOOKUP($B10&amp;"-"&amp;AE$1&amp;"级神话",属性原表!$D:$L,AE$2,FALSE)</f>
        <v>500_800_1000</v>
      </c>
      <c r="AF10" s="5" t="str">
        <f>VLOOKUP($B10&amp;"-"&amp;AF$1&amp;"级MAX",属性原表!$D:$L,AF$2,FALSE)&amp;"_"&amp;VLOOKUP($B10&amp;"-"&amp;AF$1&amp;"级传说",属性原表!$D:$L,AF$2,FALSE)&amp;"_"&amp;VLOOKUP($B10&amp;"-"&amp;AF$1&amp;"级神话",属性原表!$D:$L,AF$2,FALSE)</f>
        <v>750_1050_1250</v>
      </c>
      <c r="AG10" s="5" t="str">
        <f>VLOOKUP($B10&amp;"-"&amp;AG$1&amp;"级MAX",属性原表!$D:$L,AG$2,FALSE)&amp;"_"&amp;VLOOKUP($B10&amp;"-"&amp;AG$1&amp;"级传说",属性原表!$D:$L,AG$2,FALSE)&amp;"_"&amp;VLOOKUP($B10&amp;"-"&amp;AG$1&amp;"级神话",属性原表!$D:$L,AG$2,FALSE)</f>
        <v>11_12_13</v>
      </c>
      <c r="AH10" s="5" t="str">
        <f>VLOOKUP($B10&amp;"-"&amp;AH$1&amp;"级MAX",属性原表!$D:$L,AH$2,FALSE)&amp;"_"&amp;VLOOKUP($B10&amp;"-"&amp;AH$1&amp;"级传说",属性原表!$D:$L,AH$2,FALSE)&amp;"_"&amp;VLOOKUP($B10&amp;"-"&amp;AH$1&amp;"级神话",属性原表!$D:$L,AH$2,FALSE)</f>
        <v>16_17_18</v>
      </c>
      <c r="AI10" s="5" t="str">
        <f>VLOOKUP($B10&amp;"-"&amp;AI$1&amp;"级MAX",属性原表!$D:$L,AI$2,FALSE)&amp;"_"&amp;VLOOKUP($B10&amp;"-"&amp;AI$1&amp;"级传说",属性原表!$D:$L,AI$2,FALSE)&amp;"_"&amp;VLOOKUP($B10&amp;"-"&amp;AI$1&amp;"级神话",属性原表!$D:$L,AI$2,FALSE)</f>
        <v>1.25_1.25_1.25</v>
      </c>
      <c r="AJ10" s="5" t="str">
        <f>VLOOKUP($B10&amp;"-"&amp;AJ$1&amp;"级MAX",属性原表!$D:$L,AJ$2,FALSE)&amp;"_"&amp;VLOOKUP($B10&amp;"-"&amp;AJ$1&amp;"级传说",属性原表!$D:$L,AJ$2,FALSE)&amp;"_"&amp;VLOOKUP($B10&amp;"-"&amp;AJ$1&amp;"级神话",属性原表!$D:$L,AJ$2,FALSE)</f>
        <v>1.25_1.25_1.25</v>
      </c>
      <c r="AK10" s="5" t="str">
        <f>VLOOKUP($B10&amp;"-"&amp;AK$1&amp;"级MAX",属性原表!$D:$L,AK$2,FALSE)&amp;"_"&amp;VLOOKUP($B10&amp;"-"&amp;AK$1&amp;"级传说",属性原表!$D:$L,AK$2,FALSE)&amp;"_"&amp;VLOOKUP($B10&amp;"-"&amp;AK$1&amp;"级神话",属性原表!$D:$L,AK$2,FALSE)</f>
        <v>0.44_0.46_0.52</v>
      </c>
      <c r="AL10" s="5" t="str">
        <f>VLOOKUP($B10&amp;"-"&amp;AL$1&amp;"级MAX",属性原表!$D:$L,AL$2,FALSE)&amp;"_"&amp;VLOOKUP($B10&amp;"-"&amp;AL$1&amp;"级传说",属性原表!$D:$L,AL$2,FALSE)&amp;"_"&amp;VLOOKUP($B10&amp;"-"&amp;AL$1&amp;"级神话",属性原表!$D:$L,AL$2,FALSE)</f>
        <v>0.48_0.5_0.56</v>
      </c>
      <c r="AM10" s="5" t="str">
        <f>VLOOKUP($B10&amp;"-"&amp;AM$1&amp;"级MAX",属性原表!$D:$L,AM$2,FALSE)&amp;"_"&amp;VLOOKUP($B10&amp;"-"&amp;AM$1&amp;"级传说",属性原表!$D:$L,AM$2,FALSE)&amp;"_"&amp;VLOOKUP($B10&amp;"-"&amp;AM$1&amp;"级神话",属性原表!$D:$L,AM$2,FALSE)</f>
        <v>3_3.2_3.8</v>
      </c>
      <c r="AN10" s="5" t="str">
        <f>VLOOKUP($B10&amp;"-"&amp;AN$1&amp;"级MAX",属性原表!$D:$L,AN$2,FALSE)&amp;"_"&amp;VLOOKUP($B10&amp;"-"&amp;AN$1&amp;"级传说",属性原表!$D:$L,AN$2,FALSE)&amp;"_"&amp;VLOOKUP($B10&amp;"-"&amp;AN$1&amp;"级神话",属性原表!$D:$L,AN$2,FALSE)</f>
        <v>3.4_3.6_4.2</v>
      </c>
      <c r="AO10" s="5" t="s">
        <v>164</v>
      </c>
    </row>
    <row r="11" customHeight="1" spans="2:41">
      <c r="B11" s="5">
        <v>8</v>
      </c>
      <c r="C11" s="5" t="s">
        <v>165</v>
      </c>
      <c r="D11" s="5" t="s">
        <v>166</v>
      </c>
      <c r="E11" s="5" t="s">
        <v>295</v>
      </c>
      <c r="F11" s="5" t="str">
        <f t="shared" si="2"/>
        <v>赏金猎人</v>
      </c>
      <c r="G11" s="5" t="str">
        <f t="shared" si="3"/>
        <v>半人·英雄塔</v>
      </c>
      <c r="H11" s="5" t="str">
        <f t="shared" si="4"/>
        <v>半人·战兵</v>
      </c>
      <c r="I11" s="5">
        <v>22000008</v>
      </c>
      <c r="J11" s="5">
        <v>22500008</v>
      </c>
      <c r="K11" s="5">
        <v>7</v>
      </c>
      <c r="L11" s="13" t="str">
        <f>VLOOKUP(K11,[1]Sheet1!$B:$C,2,FALSE)</f>
        <v>半人</v>
      </c>
      <c r="M11" s="5" t="b">
        <v>1</v>
      </c>
      <c r="N11" s="5">
        <v>134225999</v>
      </c>
      <c r="O11" s="5">
        <v>10002753</v>
      </c>
      <c r="P11" s="5">
        <v>1</v>
      </c>
      <c r="Q11" s="5" t="str">
        <f>VLOOKUP($B11&amp;"-1级",属性原表!$D:$L,Q$2,FALSE)&amp;"_"&amp;VLOOKUP($B11&amp;"-2级",属性原表!$D:$L,Q$2,FALSE)&amp;"_"&amp;VLOOKUP($B11&amp;"-3级",属性原表!$D:$L,Q$2,FALSE)&amp;"_"&amp;VLOOKUP($B11&amp;"-4级",属性原表!$D:$L,Q$2,FALSE)&amp;"_"&amp;VLOOKUP($B11&amp;"-5级",属性原表!$D:$L,Q$2,FALSE)&amp;"_"&amp;VLOOKUP($B11&amp;"-6级",属性原表!$D:$L,Q$2,FALSE)&amp;"_"&amp;VLOOKUP($B11&amp;"-7级",属性原表!$D:$L,Q$2,FALSE)&amp;"_"&amp;VLOOKUP($B11&amp;"-8级",属性原表!$D:$L,Q$2,FALSE)&amp;"_"&amp;VLOOKUP($B11&amp;"-9级",属性原表!$D:$L,Q$2,FALSE)&amp;"_"&amp;VLOOKUP($B11&amp;"-10级",属性原表!$D:$L,Q$2,FALSE)&amp;"_"&amp;VLOOKUP($B11&amp;"-11级",属性原表!$D:$L,Q$2,FALSE)&amp;"_"&amp;VLOOKUP($B11&amp;"-12级",属性原表!$D:$L,Q$2,FALSE)&amp;"_"&amp;VLOOKUP($B11&amp;"-13级",属性原表!$D:$L,Q$2,FALSE)&amp;"_"&amp;VLOOKUP($B11&amp;"-14级",属性原表!$D:$L,Q$2,FALSE)&amp;"_"&amp;VLOOKUP($B11&amp;"-15级",属性原表!$D:$L,Q$2,FALSE)</f>
        <v>9.375_18.75_28.125_37.5_46.875_56.25_65.625_75_84.375_93.75_103.125_112.5_121.875_131.25_140.625</v>
      </c>
      <c r="R11" s="5" t="str">
        <f>VLOOKUP($B11&amp;"-1级",属性原表!$D:$L,R$2,FALSE)&amp;"_"&amp;VLOOKUP($B11&amp;"-2级",属性原表!$D:$L,R$2,FALSE)&amp;"_"&amp;VLOOKUP($B11&amp;"-3级",属性原表!$D:$L,R$2,FALSE)&amp;"_"&amp;VLOOKUP($B11&amp;"-4级",属性原表!$D:$L,R$2,FALSE)&amp;"_"&amp;VLOOKUP($B11&amp;"-5级",属性原表!$D:$L,R$2,FALSE)&amp;"_"&amp;VLOOKUP($B11&amp;"-6级",属性原表!$D:$L,R$2,FALSE)&amp;"_"&amp;VLOOKUP($B11&amp;"-7级",属性原表!$D:$L,R$2,FALSE)&amp;"_"&amp;VLOOKUP($B11&amp;"-8级",属性原表!$D:$L,R$2,FALSE)&amp;"_"&amp;VLOOKUP($B11&amp;"-9级",属性原表!$D:$L,R$2,FALSE)&amp;"_"&amp;VLOOKUP($B11&amp;"-10级",属性原表!$D:$L,R$2,FALSE)&amp;"_"&amp;VLOOKUP($B11&amp;"-11级",属性原表!$D:$L,R$2,FALSE)&amp;"_"&amp;VLOOKUP($B11&amp;"-12级",属性原表!$D:$L,R$2,FALSE)&amp;"_"&amp;VLOOKUP($B11&amp;"-13级",属性原表!$D:$L,R$2,FALSE)&amp;"_"&amp;VLOOKUP($B11&amp;"-14级",属性原表!$D:$L,R$2,FALSE)&amp;"_"&amp;VLOOKUP($B11&amp;"-15级",属性原表!$D:$L,R$2,FALSE)</f>
        <v>100_200_300_400_500_600_700_800_900_1000_1100_1200_1300_1400_1500</v>
      </c>
      <c r="S11" s="5" t="str">
        <f>VLOOKUP($B11&amp;"-1级",属性原表!$D:$L,S$2,FALSE)&amp;"_"&amp;VLOOKUP($B11&amp;"-2级",属性原表!$D:$L,S$2,FALSE)&amp;"_"&amp;VLOOKUP($B11&amp;"-3级",属性原表!$D:$L,S$2,FALSE)&amp;"_"&amp;VLOOKUP($B11&amp;"-4级",属性原表!$D:$L,S$2,FALSE)&amp;"_"&amp;VLOOKUP($B11&amp;"-5级",属性原表!$D:$L,S$2,FALSE)&amp;"_"&amp;VLOOKUP($B11&amp;"-6级",属性原表!$D:$L,S$2,FALSE)&amp;"_"&amp;VLOOKUP($B11&amp;"-7级",属性原表!$D:$L,S$2,FALSE)&amp;"_"&amp;VLOOKUP($B11&amp;"-8级",属性原表!$D:$L,S$2,FALSE)&amp;"_"&amp;VLOOKUP($B11&amp;"-9级",属性原表!$D:$L,S$2,FALSE)&amp;"_"&amp;VLOOKUP($B11&amp;"-10级",属性原表!$D:$L,S$2,FALSE)&amp;"_"&amp;VLOOKUP($B11&amp;"-11级",属性原表!$D:$L,S$2,FALSE)&amp;"_"&amp;VLOOKUP($B11&amp;"-12级",属性原表!$D:$L,S$2,FALSE)&amp;"_"&amp;VLOOKUP($B11&amp;"-13级",属性原表!$D:$L,S$2,FALSE)&amp;"_"&amp;VLOOKUP($B11&amp;"-14级",属性原表!$D:$L,S$2,FALSE)&amp;"_"&amp;VLOOKUP($B11&amp;"-15级",属性原表!$D:$L,S$2,FALSE)</f>
        <v>0_1_1_2_2_3_3_4_4_5_5_6_6_7_7</v>
      </c>
      <c r="T11" s="5" t="str">
        <f>VLOOKUP($B11&amp;"-1级",属性原表!$D:$L,T$2,FALSE)&amp;"_"&amp;VLOOKUP($B11&amp;"-2级",属性原表!$D:$L,T$2,FALSE)&amp;"_"&amp;VLOOKUP($B11&amp;"-3级",属性原表!$D:$L,T$2,FALSE)&amp;"_"&amp;VLOOKUP($B11&amp;"-4级",属性原表!$D:$L,T$2,FALSE)&amp;"_"&amp;VLOOKUP($B11&amp;"-5级",属性原表!$D:$L,T$2,FALSE)&amp;"_"&amp;VLOOKUP($B11&amp;"-6级",属性原表!$D:$L,T$2,FALSE)&amp;"_"&amp;VLOOKUP($B11&amp;"-7级",属性原表!$D:$L,T$2,FALSE)&amp;"_"&amp;VLOOKUP($B11&amp;"-8级",属性原表!$D:$L,T$2,FALSE)&amp;"_"&amp;VLOOKUP($B11&amp;"-9级",属性原表!$D:$L,T$2,FALSE)&amp;"_"&amp;VLOOKUP($B11&amp;"-10级",属性原表!$D:$L,T$2,FALSE)&amp;"_"&amp;VLOOKUP($B11&amp;"-11级",属性原表!$D:$L,T$2,FALSE)&amp;"_"&amp;VLOOKUP($B11&amp;"-12级",属性原表!$D:$L,T$2,FALSE)&amp;"_"&amp;VLOOKUP($B11&amp;"-13级",属性原表!$D:$L,T$2,FALSE)&amp;"_"&amp;VLOOKUP($B11&amp;"-14级",属性原表!$D:$L,T$2,FALSE)&amp;"_"&amp;VLOOKUP($B11&amp;"-15级",属性原表!$D:$L,T$2,FALSE)</f>
        <v>25_50_75_100_125_150_175_200_225_250_275_300_325_350_375</v>
      </c>
      <c r="U11" s="5" t="str">
        <f>VLOOKUP($B11&amp;"-1级",属性原表!$D:$L,U$2,FALSE)&amp;"_"&amp;VLOOKUP($B11&amp;"-2级",属性原表!$D:$L,U$2,FALSE)&amp;"_"&amp;VLOOKUP($B11&amp;"-3级",属性原表!$D:$L,U$2,FALSE)&amp;"_"&amp;VLOOKUP($B11&amp;"-4级",属性原表!$D:$L,U$2,FALSE)&amp;"_"&amp;VLOOKUP($B11&amp;"-5级",属性原表!$D:$L,U$2,FALSE)&amp;"_"&amp;VLOOKUP($B11&amp;"-6级",属性原表!$D:$L,U$2,FALSE)&amp;"_"&amp;VLOOKUP($B11&amp;"-7级",属性原表!$D:$L,U$2,FALSE)&amp;"_"&amp;VLOOKUP($B11&amp;"-8级",属性原表!$D:$L,U$2,FALSE)&amp;"_"&amp;VLOOKUP($B11&amp;"-9级",属性原表!$D:$L,U$2,FALSE)&amp;"_"&amp;VLOOKUP($B11&amp;"-10级",属性原表!$D:$L,U$2,FALSE)&amp;"_"&amp;VLOOKUP($B11&amp;"-11级",属性原表!$D:$L,U$2,FALSE)&amp;"_"&amp;VLOOKUP($B11&amp;"-12级",属性原表!$D:$L,U$2,FALSE)&amp;"_"&amp;VLOOKUP($B11&amp;"-13级",属性原表!$D:$L,U$2,FALSE)&amp;"_"&amp;VLOOKUP($B11&amp;"-14级",属性原表!$D:$L,U$2,FALSE)&amp;"_"&amp;VLOOKUP($B11&amp;"-15级",属性原表!$D:$L,U$2,FALSE)</f>
        <v>1_2_3_4_5_6_7_8_9_10_11_12_13_14_15</v>
      </c>
      <c r="V11" s="5" t="str">
        <f>VLOOKUP($B11&amp;"-1级",属性原表!$D:$L,V$2,FALSE)&amp;"_"&amp;VLOOKUP($B11&amp;"-2级",属性原表!$D:$L,V$2,FALSE)&amp;"_"&amp;VLOOKUP($B11&amp;"-3级",属性原表!$D:$L,V$2,FALSE)&amp;"_"&amp;VLOOKUP($B11&amp;"-4级",属性原表!$D:$L,V$2,FALSE)&amp;"_"&amp;VLOOKUP($B11&amp;"-5级",属性原表!$D:$L,V$2,FALSE)&amp;"_"&amp;VLOOKUP($B11&amp;"-6级",属性原表!$D:$L,V$2,FALSE)&amp;"_"&amp;VLOOKUP($B11&amp;"-7级",属性原表!$D:$L,V$2,FALSE)&amp;"_"&amp;VLOOKUP($B11&amp;"-8级",属性原表!$D:$L,V$2,FALSE)&amp;"_"&amp;VLOOKUP($B11&amp;"-9级",属性原表!$D:$L,V$2,FALSE)&amp;"_"&amp;VLOOKUP($B11&amp;"-10级",属性原表!$D:$L,V$2,FALSE)&amp;"_"&amp;VLOOKUP($B11&amp;"-11级",属性原表!$D:$L,V$2,FALSE)&amp;"_"&amp;VLOOKUP($B11&amp;"-12级",属性原表!$D:$L,V$2,FALSE)&amp;"_"&amp;VLOOKUP($B11&amp;"-13级",属性原表!$D:$L,V$2,FALSE)&amp;"_"&amp;VLOOKUP($B11&amp;"-14级",属性原表!$D:$L,V$2,FALSE)&amp;"_"&amp;VLOOKUP($B11&amp;"-15级",属性原表!$D:$L,V$2,FALSE)</f>
        <v>1.25_1.25_1.25_1.25_1.25_1.25_1.25_1.25_1.25_1.25_1.25_1.25_1.25_1.25_1.25</v>
      </c>
      <c r="W11" s="5" t="str">
        <f>VLOOKUP($B11&amp;"-1级",属性原表!$D:$L,W$2,FALSE)&amp;"_"&amp;VLOOKUP($B11&amp;"-2级",属性原表!$D:$L,W$2,FALSE)&amp;"_"&amp;VLOOKUP($B11&amp;"-3级",属性原表!$D:$L,W$2,FALSE)&amp;"_"&amp;VLOOKUP($B11&amp;"-4级",属性原表!$D:$L,W$2,FALSE)&amp;"_"&amp;VLOOKUP($B11&amp;"-5级",属性原表!$D:$L,W$2,FALSE)&amp;"_"&amp;VLOOKUP($B11&amp;"-6级",属性原表!$D:$L,W$2,FALSE)&amp;"_"&amp;VLOOKUP($B11&amp;"-7级",属性原表!$D:$L,W$2,FALSE)&amp;"_"&amp;VLOOKUP($B11&amp;"-8级",属性原表!$D:$L,W$2,FALSE)&amp;"_"&amp;VLOOKUP($B11&amp;"-9级",属性原表!$D:$L,W$2,FALSE)&amp;"_"&amp;VLOOKUP($B11&amp;"-10级",属性原表!$D:$L,W$2,FALSE)&amp;"_"&amp;VLOOKUP($B11&amp;"-11级",属性原表!$D:$L,W$2,FALSE)&amp;"_"&amp;VLOOKUP($B11&amp;"-12级",属性原表!$D:$L,W$2,FALSE)&amp;"_"&amp;VLOOKUP($B11&amp;"-13级",属性原表!$D:$L,W$2,FALSE)&amp;"_"&amp;VLOOKUP($B11&amp;"-14级",属性原表!$D:$L,W$2,FALSE)&amp;"_"&amp;VLOOKUP($B11&amp;"-15级",属性原表!$D:$L,W$2,FALSE)</f>
        <v>0.3_0.3_0.3_0.3_0.3_0.3_0.3_0.3_0.3_0.3_0.3_0.3_0.3_0.3_0.3</v>
      </c>
      <c r="X11" s="5" t="str">
        <f>VLOOKUP($B11&amp;"-1级",属性原表!$D:$L,X$2,FALSE)&amp;"_"&amp;VLOOKUP($B11&amp;"-2级",属性原表!$D:$L,X$2,FALSE)&amp;"_"&amp;VLOOKUP($B11&amp;"-3级",属性原表!$D:$L,X$2,FALSE)&amp;"_"&amp;VLOOKUP($B11&amp;"-4级",属性原表!$D:$L,X$2,FALSE)&amp;"_"&amp;VLOOKUP($B11&amp;"-5级",属性原表!$D:$L,X$2,FALSE)&amp;"_"&amp;VLOOKUP($B11&amp;"-6级",属性原表!$D:$L,X$2,FALSE)&amp;"_"&amp;VLOOKUP($B11&amp;"-7级",属性原表!$D:$L,X$2,FALSE)&amp;"_"&amp;VLOOKUP($B11&amp;"-8级",属性原表!$D:$L,X$2,FALSE)&amp;"_"&amp;VLOOKUP($B11&amp;"-9级",属性原表!$D:$L,X$2,FALSE)&amp;"_"&amp;VLOOKUP($B11&amp;"-10级",属性原表!$D:$L,X$2,FALSE)&amp;"_"&amp;VLOOKUP($B11&amp;"-11级",属性原表!$D:$L,X$2,FALSE)&amp;"_"&amp;VLOOKUP($B11&amp;"-12级",属性原表!$D:$L,X$2,FALSE)&amp;"_"&amp;VLOOKUP($B11&amp;"-13级",属性原表!$D:$L,X$2,FALSE)&amp;"_"&amp;VLOOKUP($B11&amp;"-14级",属性原表!$D:$L,X$2,FALSE)&amp;"_"&amp;VLOOKUP($B11&amp;"-15级",属性原表!$D:$L,X$2,FALSE)</f>
        <v>4_4_4_4_4_4_4_4_4_4_4_4_4_4_4</v>
      </c>
      <c r="Y11" s="5" t="str">
        <f>VLOOKUP($B11&amp;"-"&amp;Y$1&amp;"级MAX",属性原表!$D:$L,Y$2,FALSE)&amp;"_"&amp;VLOOKUP($B11&amp;"-"&amp;Y$1&amp;"级传说",属性原表!$D:$L,Y$2,FALSE)&amp;"_"&amp;VLOOKUP($B11&amp;"-"&amp;Y$1&amp;"级神话",属性原表!$D:$L,Y$2,FALSE)</f>
        <v>200_340_500</v>
      </c>
      <c r="Z11" s="5" t="str">
        <f>VLOOKUP($B11&amp;"-"&amp;Z$1&amp;"级MAX",属性原表!$D:$L,Z$2,FALSE)&amp;"_"&amp;VLOOKUP($B11&amp;"-"&amp;Z$1&amp;"级传说",属性原表!$D:$L,Z$2,FALSE)&amp;"_"&amp;VLOOKUP($B11&amp;"-"&amp;Z$1&amp;"级神话",属性原表!$D:$L,Z$2,FALSE)</f>
        <v>337.5_498.75_687.5</v>
      </c>
      <c r="AA11" s="5" t="str">
        <f>VLOOKUP($B11&amp;"-"&amp;AA$1&amp;"级MAX",属性原表!$D:$L,AA$2,FALSE)&amp;"_"&amp;VLOOKUP($B11&amp;"-"&amp;AA$1&amp;"级传说",属性原表!$D:$L,AA$2,FALSE)&amp;"_"&amp;VLOOKUP($B11&amp;"-"&amp;AA$1&amp;"级神话",属性原表!$D:$L,AA$2,FALSE)</f>
        <v>2100_3520_5000</v>
      </c>
      <c r="AB11" s="5" t="str">
        <f>VLOOKUP($B11&amp;"-"&amp;AB$1&amp;"级MAX",属性原表!$D:$L,AB$2,FALSE)&amp;"_"&amp;VLOOKUP($B11&amp;"-"&amp;AB$1&amp;"级传说",属性原表!$D:$L,AB$2,FALSE)&amp;"_"&amp;VLOOKUP($B11&amp;"-"&amp;AB$1&amp;"级神话",属性原表!$D:$L,AB$2,FALSE)</f>
        <v>3450_5040_6750</v>
      </c>
      <c r="AC11" s="5" t="str">
        <f>VLOOKUP($B11&amp;"-"&amp;AC$1&amp;"级MAX",属性原表!$D:$L,AC$2,FALSE)&amp;"_"&amp;VLOOKUP($B11&amp;"-"&amp;AC$1&amp;"级传说",属性原表!$D:$L,AC$2,FALSE)&amp;"_"&amp;VLOOKUP($B11&amp;"-"&amp;AC$1&amp;"级神话",属性原表!$D:$L,AC$2,FALSE)</f>
        <v>7_8_10</v>
      </c>
      <c r="AD11" s="5" t="str">
        <f>VLOOKUP($B11&amp;"-"&amp;AD$1&amp;"级MAX",属性原表!$D:$L,AD$2,FALSE)&amp;"_"&amp;VLOOKUP($B11&amp;"-"&amp;AD$1&amp;"级传说",属性原表!$D:$L,AD$2,FALSE)&amp;"_"&amp;VLOOKUP($B11&amp;"-"&amp;AD$1&amp;"级神话",属性原表!$D:$L,AD$2,FALSE)</f>
        <v>9_10_12</v>
      </c>
      <c r="AE11" s="5" t="str">
        <f>VLOOKUP($B11&amp;"-"&amp;AE$1&amp;"级MAX",属性原表!$D:$L,AE$2,FALSE)&amp;"_"&amp;VLOOKUP($B11&amp;"-"&amp;AE$1&amp;"级传说",属性原表!$D:$L,AE$2,FALSE)&amp;"_"&amp;VLOOKUP($B11&amp;"-"&amp;AE$1&amp;"级神话",属性原表!$D:$L,AE$2,FALSE)</f>
        <v>500_800_1000</v>
      </c>
      <c r="AF11" s="5" t="str">
        <f>VLOOKUP($B11&amp;"-"&amp;AF$1&amp;"级MAX",属性原表!$D:$L,AF$2,FALSE)&amp;"_"&amp;VLOOKUP($B11&amp;"-"&amp;AF$1&amp;"级传说",属性原表!$D:$L,AF$2,FALSE)&amp;"_"&amp;VLOOKUP($B11&amp;"-"&amp;AF$1&amp;"级神话",属性原表!$D:$L,AF$2,FALSE)</f>
        <v>750_1050_1250</v>
      </c>
      <c r="AG11" s="5" t="str">
        <f>VLOOKUP($B11&amp;"-"&amp;AG$1&amp;"级MAX",属性原表!$D:$L,AG$2,FALSE)&amp;"_"&amp;VLOOKUP($B11&amp;"-"&amp;AG$1&amp;"级传说",属性原表!$D:$L,AG$2,FALSE)&amp;"_"&amp;VLOOKUP($B11&amp;"-"&amp;AG$1&amp;"级神话",属性原表!$D:$L,AG$2,FALSE)</f>
        <v>11_12_13</v>
      </c>
      <c r="AH11" s="5" t="str">
        <f>VLOOKUP($B11&amp;"-"&amp;AH$1&amp;"级MAX",属性原表!$D:$L,AH$2,FALSE)&amp;"_"&amp;VLOOKUP($B11&amp;"-"&amp;AH$1&amp;"级传说",属性原表!$D:$L,AH$2,FALSE)&amp;"_"&amp;VLOOKUP($B11&amp;"-"&amp;AH$1&amp;"级神话",属性原表!$D:$L,AH$2,FALSE)</f>
        <v>16_17_18</v>
      </c>
      <c r="AI11" s="5" t="str">
        <f>VLOOKUP($B11&amp;"-"&amp;AI$1&amp;"级MAX",属性原表!$D:$L,AI$2,FALSE)&amp;"_"&amp;VLOOKUP($B11&amp;"-"&amp;AI$1&amp;"级传说",属性原表!$D:$L,AI$2,FALSE)&amp;"_"&amp;VLOOKUP($B11&amp;"-"&amp;AI$1&amp;"级神话",属性原表!$D:$L,AI$2,FALSE)</f>
        <v>1.25_1.25_1.25</v>
      </c>
      <c r="AJ11" s="5" t="str">
        <f>VLOOKUP($B11&amp;"-"&amp;AJ$1&amp;"级MAX",属性原表!$D:$L,AJ$2,FALSE)&amp;"_"&amp;VLOOKUP($B11&amp;"-"&amp;AJ$1&amp;"级传说",属性原表!$D:$L,AJ$2,FALSE)&amp;"_"&amp;VLOOKUP($B11&amp;"-"&amp;AJ$1&amp;"级神话",属性原表!$D:$L,AJ$2,FALSE)</f>
        <v>1.25_1.25_1.25</v>
      </c>
      <c r="AK11" s="5" t="str">
        <f>VLOOKUP($B11&amp;"-"&amp;AK$1&amp;"级MAX",属性原表!$D:$L,AK$2,FALSE)&amp;"_"&amp;VLOOKUP($B11&amp;"-"&amp;AK$1&amp;"级传说",属性原表!$D:$L,AK$2,FALSE)&amp;"_"&amp;VLOOKUP($B11&amp;"-"&amp;AK$1&amp;"级神话",属性原表!$D:$L,AK$2,FALSE)</f>
        <v>0.32_0.34_0.4</v>
      </c>
      <c r="AL11" s="5" t="str">
        <f>VLOOKUP($B11&amp;"-"&amp;AL$1&amp;"级MAX",属性原表!$D:$L,AL$2,FALSE)&amp;"_"&amp;VLOOKUP($B11&amp;"-"&amp;AL$1&amp;"级传说",属性原表!$D:$L,AL$2,FALSE)&amp;"_"&amp;VLOOKUP($B11&amp;"-"&amp;AL$1&amp;"级神话",属性原表!$D:$L,AL$2,FALSE)</f>
        <v>0.36_0.38_0.44</v>
      </c>
      <c r="AM11" s="5" t="str">
        <f>VLOOKUP($B11&amp;"-"&amp;AM$1&amp;"级MAX",属性原表!$D:$L,AM$2,FALSE)&amp;"_"&amp;VLOOKUP($B11&amp;"-"&amp;AM$1&amp;"级传说",属性原表!$D:$L,AM$2,FALSE)&amp;"_"&amp;VLOOKUP($B11&amp;"-"&amp;AM$1&amp;"级神话",属性原表!$D:$L,AM$2,FALSE)</f>
        <v>4.2_4.4_5</v>
      </c>
      <c r="AN11" s="5" t="str">
        <f>VLOOKUP($B11&amp;"-"&amp;AN$1&amp;"级MAX",属性原表!$D:$L,AN$2,FALSE)&amp;"_"&amp;VLOOKUP($B11&amp;"-"&amp;AN$1&amp;"级传说",属性原表!$D:$L,AN$2,FALSE)&amp;"_"&amp;VLOOKUP($B11&amp;"-"&amp;AN$1&amp;"级神话",属性原表!$D:$L,AN$2,FALSE)</f>
        <v>4.6_4.8_5.4</v>
      </c>
      <c r="AO11" s="5" t="s">
        <v>170</v>
      </c>
    </row>
    <row r="12" customHeight="1" spans="2:41">
      <c r="B12" s="5">
        <v>9</v>
      </c>
      <c r="C12" s="5" t="s">
        <v>171</v>
      </c>
      <c r="D12" s="5" t="s">
        <v>172</v>
      </c>
      <c r="E12" s="5" t="s">
        <v>296</v>
      </c>
      <c r="F12" s="5" t="str">
        <f t="shared" si="2"/>
        <v>刀锋女王</v>
      </c>
      <c r="G12" s="5" t="str">
        <f t="shared" si="3"/>
        <v>虚空·英雄塔</v>
      </c>
      <c r="H12" s="5" t="str">
        <f t="shared" si="4"/>
        <v>虚空·战兵</v>
      </c>
      <c r="I12" s="5">
        <v>22000009</v>
      </c>
      <c r="J12" s="5">
        <v>22500009</v>
      </c>
      <c r="K12" s="5">
        <v>15</v>
      </c>
      <c r="L12" s="13" t="str">
        <f>VLOOKUP(K12,[1]Sheet1!$B:$C,2,FALSE)</f>
        <v>虚空</v>
      </c>
      <c r="M12" s="5" t="b">
        <v>1</v>
      </c>
      <c r="N12" s="5">
        <v>134271458</v>
      </c>
      <c r="O12" s="5">
        <v>10002908</v>
      </c>
      <c r="P12" s="5">
        <v>1</v>
      </c>
      <c r="Q12" s="5" t="str">
        <f>VLOOKUP($B12&amp;"-1级",属性原表!$D:$L,Q$2,FALSE)&amp;"_"&amp;VLOOKUP($B12&amp;"-2级",属性原表!$D:$L,Q$2,FALSE)&amp;"_"&amp;VLOOKUP($B12&amp;"-3级",属性原表!$D:$L,Q$2,FALSE)&amp;"_"&amp;VLOOKUP($B12&amp;"-4级",属性原表!$D:$L,Q$2,FALSE)&amp;"_"&amp;VLOOKUP($B12&amp;"-5级",属性原表!$D:$L,Q$2,FALSE)&amp;"_"&amp;VLOOKUP($B12&amp;"-6级",属性原表!$D:$L,Q$2,FALSE)&amp;"_"&amp;VLOOKUP($B12&amp;"-7级",属性原表!$D:$L,Q$2,FALSE)&amp;"_"&amp;VLOOKUP($B12&amp;"-8级",属性原表!$D:$L,Q$2,FALSE)&amp;"_"&amp;VLOOKUP($B12&amp;"-9级",属性原表!$D:$L,Q$2,FALSE)&amp;"_"&amp;VLOOKUP($B12&amp;"-10级",属性原表!$D:$L,Q$2,FALSE)&amp;"_"&amp;VLOOKUP($B12&amp;"-11级",属性原表!$D:$L,Q$2,FALSE)&amp;"_"&amp;VLOOKUP($B12&amp;"-12级",属性原表!$D:$L,Q$2,FALSE)&amp;"_"&amp;VLOOKUP($B12&amp;"-13级",属性原表!$D:$L,Q$2,FALSE)&amp;"_"&amp;VLOOKUP($B12&amp;"-14级",属性原表!$D:$L,Q$2,FALSE)&amp;"_"&amp;VLOOKUP($B12&amp;"-15级",属性原表!$D:$L,Q$2,FALSE)</f>
        <v>10.9375_21.875_32.8125_43.75_54.6875_65.625_76.5625_87.5_98.4375_109.375_120.3125_131.25_142.1875_153.125_164.0625</v>
      </c>
      <c r="R12" s="5" t="str">
        <f>VLOOKUP($B12&amp;"-1级",属性原表!$D:$L,R$2,FALSE)&amp;"_"&amp;VLOOKUP($B12&amp;"-2级",属性原表!$D:$L,R$2,FALSE)&amp;"_"&amp;VLOOKUP($B12&amp;"-3级",属性原表!$D:$L,R$2,FALSE)&amp;"_"&amp;VLOOKUP($B12&amp;"-4级",属性原表!$D:$L,R$2,FALSE)&amp;"_"&amp;VLOOKUP($B12&amp;"-5级",属性原表!$D:$L,R$2,FALSE)&amp;"_"&amp;VLOOKUP($B12&amp;"-6级",属性原表!$D:$L,R$2,FALSE)&amp;"_"&amp;VLOOKUP($B12&amp;"-7级",属性原表!$D:$L,R$2,FALSE)&amp;"_"&amp;VLOOKUP($B12&amp;"-8级",属性原表!$D:$L,R$2,FALSE)&amp;"_"&amp;VLOOKUP($B12&amp;"-9级",属性原表!$D:$L,R$2,FALSE)&amp;"_"&amp;VLOOKUP($B12&amp;"-10级",属性原表!$D:$L,R$2,FALSE)&amp;"_"&amp;VLOOKUP($B12&amp;"-11级",属性原表!$D:$L,R$2,FALSE)&amp;"_"&amp;VLOOKUP($B12&amp;"-12级",属性原表!$D:$L,R$2,FALSE)&amp;"_"&amp;VLOOKUP($B12&amp;"-13级",属性原表!$D:$L,R$2,FALSE)&amp;"_"&amp;VLOOKUP($B12&amp;"-14级",属性原表!$D:$L,R$2,FALSE)&amp;"_"&amp;VLOOKUP($B12&amp;"-15级",属性原表!$D:$L,R$2,FALSE)</f>
        <v>87.5_175_262.5_350_437.5_525_612.5_700_787.5_875_962.5_1050_1137.5_1225_1312.5</v>
      </c>
      <c r="S12" s="5" t="str">
        <f>VLOOKUP($B12&amp;"-1级",属性原表!$D:$L,S$2,FALSE)&amp;"_"&amp;VLOOKUP($B12&amp;"-2级",属性原表!$D:$L,S$2,FALSE)&amp;"_"&amp;VLOOKUP($B12&amp;"-3级",属性原表!$D:$L,S$2,FALSE)&amp;"_"&amp;VLOOKUP($B12&amp;"-4级",属性原表!$D:$L,S$2,FALSE)&amp;"_"&amp;VLOOKUP($B12&amp;"-5级",属性原表!$D:$L,S$2,FALSE)&amp;"_"&amp;VLOOKUP($B12&amp;"-6级",属性原表!$D:$L,S$2,FALSE)&amp;"_"&amp;VLOOKUP($B12&amp;"-7级",属性原表!$D:$L,S$2,FALSE)&amp;"_"&amp;VLOOKUP($B12&amp;"-8级",属性原表!$D:$L,S$2,FALSE)&amp;"_"&amp;VLOOKUP($B12&amp;"-9级",属性原表!$D:$L,S$2,FALSE)&amp;"_"&amp;VLOOKUP($B12&amp;"-10级",属性原表!$D:$L,S$2,FALSE)&amp;"_"&amp;VLOOKUP($B12&amp;"-11级",属性原表!$D:$L,S$2,FALSE)&amp;"_"&amp;VLOOKUP($B12&amp;"-12级",属性原表!$D:$L,S$2,FALSE)&amp;"_"&amp;VLOOKUP($B12&amp;"-13级",属性原表!$D:$L,S$2,FALSE)&amp;"_"&amp;VLOOKUP($B12&amp;"-14级",属性原表!$D:$L,S$2,FALSE)&amp;"_"&amp;VLOOKUP($B12&amp;"-15级",属性原表!$D:$L,S$2,FALSE)</f>
        <v>0_1_1_2_2_3_3_4_4_5_5_6_6_7_7</v>
      </c>
      <c r="T12" s="5" t="str">
        <f>VLOOKUP($B12&amp;"-1级",属性原表!$D:$L,T$2,FALSE)&amp;"_"&amp;VLOOKUP($B12&amp;"-2级",属性原表!$D:$L,T$2,FALSE)&amp;"_"&amp;VLOOKUP($B12&amp;"-3级",属性原表!$D:$L,T$2,FALSE)&amp;"_"&amp;VLOOKUP($B12&amp;"-4级",属性原表!$D:$L,T$2,FALSE)&amp;"_"&amp;VLOOKUP($B12&amp;"-5级",属性原表!$D:$L,T$2,FALSE)&amp;"_"&amp;VLOOKUP($B12&amp;"-6级",属性原表!$D:$L,T$2,FALSE)&amp;"_"&amp;VLOOKUP($B12&amp;"-7级",属性原表!$D:$L,T$2,FALSE)&amp;"_"&amp;VLOOKUP($B12&amp;"-8级",属性原表!$D:$L,T$2,FALSE)&amp;"_"&amp;VLOOKUP($B12&amp;"-9级",属性原表!$D:$L,T$2,FALSE)&amp;"_"&amp;VLOOKUP($B12&amp;"-10级",属性原表!$D:$L,T$2,FALSE)&amp;"_"&amp;VLOOKUP($B12&amp;"-11级",属性原表!$D:$L,T$2,FALSE)&amp;"_"&amp;VLOOKUP($B12&amp;"-12级",属性原表!$D:$L,T$2,FALSE)&amp;"_"&amp;VLOOKUP($B12&amp;"-13级",属性原表!$D:$L,T$2,FALSE)&amp;"_"&amp;VLOOKUP($B12&amp;"-14级",属性原表!$D:$L,T$2,FALSE)&amp;"_"&amp;VLOOKUP($B12&amp;"-15级",属性原表!$D:$L,T$2,FALSE)</f>
        <v>25_50_75_100_125_150_175_200_225_250_275_300_325_350_375</v>
      </c>
      <c r="U12" s="5" t="str">
        <f>VLOOKUP($B12&amp;"-1级",属性原表!$D:$L,U$2,FALSE)&amp;"_"&amp;VLOOKUP($B12&amp;"-2级",属性原表!$D:$L,U$2,FALSE)&amp;"_"&amp;VLOOKUP($B12&amp;"-3级",属性原表!$D:$L,U$2,FALSE)&amp;"_"&amp;VLOOKUP($B12&amp;"-4级",属性原表!$D:$L,U$2,FALSE)&amp;"_"&amp;VLOOKUP($B12&amp;"-5级",属性原表!$D:$L,U$2,FALSE)&amp;"_"&amp;VLOOKUP($B12&amp;"-6级",属性原表!$D:$L,U$2,FALSE)&amp;"_"&amp;VLOOKUP($B12&amp;"-7级",属性原表!$D:$L,U$2,FALSE)&amp;"_"&amp;VLOOKUP($B12&amp;"-8级",属性原表!$D:$L,U$2,FALSE)&amp;"_"&amp;VLOOKUP($B12&amp;"-9级",属性原表!$D:$L,U$2,FALSE)&amp;"_"&amp;VLOOKUP($B12&amp;"-10级",属性原表!$D:$L,U$2,FALSE)&amp;"_"&amp;VLOOKUP($B12&amp;"-11级",属性原表!$D:$L,U$2,FALSE)&amp;"_"&amp;VLOOKUP($B12&amp;"-12级",属性原表!$D:$L,U$2,FALSE)&amp;"_"&amp;VLOOKUP($B12&amp;"-13级",属性原表!$D:$L,U$2,FALSE)&amp;"_"&amp;VLOOKUP($B12&amp;"-14级",属性原表!$D:$L,U$2,FALSE)&amp;"_"&amp;VLOOKUP($B12&amp;"-15级",属性原表!$D:$L,U$2,FALSE)</f>
        <v>1_2_3_4_5_6_7_8_9_10_11_12_13_14_15</v>
      </c>
      <c r="V12" s="5" t="str">
        <f>VLOOKUP($B12&amp;"-1级",属性原表!$D:$L,V$2,FALSE)&amp;"_"&amp;VLOOKUP($B12&amp;"-2级",属性原表!$D:$L,V$2,FALSE)&amp;"_"&amp;VLOOKUP($B12&amp;"-3级",属性原表!$D:$L,V$2,FALSE)&amp;"_"&amp;VLOOKUP($B12&amp;"-4级",属性原表!$D:$L,V$2,FALSE)&amp;"_"&amp;VLOOKUP($B12&amp;"-5级",属性原表!$D:$L,V$2,FALSE)&amp;"_"&amp;VLOOKUP($B12&amp;"-6级",属性原表!$D:$L,V$2,FALSE)&amp;"_"&amp;VLOOKUP($B12&amp;"-7级",属性原表!$D:$L,V$2,FALSE)&amp;"_"&amp;VLOOKUP($B12&amp;"-8级",属性原表!$D:$L,V$2,FALSE)&amp;"_"&amp;VLOOKUP($B12&amp;"-9级",属性原表!$D:$L,V$2,FALSE)&amp;"_"&amp;VLOOKUP($B12&amp;"-10级",属性原表!$D:$L,V$2,FALSE)&amp;"_"&amp;VLOOKUP($B12&amp;"-11级",属性原表!$D:$L,V$2,FALSE)&amp;"_"&amp;VLOOKUP($B12&amp;"-12级",属性原表!$D:$L,V$2,FALSE)&amp;"_"&amp;VLOOKUP($B12&amp;"-13级",属性原表!$D:$L,V$2,FALSE)&amp;"_"&amp;VLOOKUP($B12&amp;"-14级",属性原表!$D:$L,V$2,FALSE)&amp;"_"&amp;VLOOKUP($B12&amp;"-15级",属性原表!$D:$L,V$2,FALSE)</f>
        <v>1.25_1.25_1.25_1.25_1.25_1.25_1.25_1.25_1.25_1.25_1.25_1.25_1.25_1.25_1.25</v>
      </c>
      <c r="W12" s="5" t="str">
        <f>VLOOKUP($B12&amp;"-1级",属性原表!$D:$L,W$2,FALSE)&amp;"_"&amp;VLOOKUP($B12&amp;"-2级",属性原表!$D:$L,W$2,FALSE)&amp;"_"&amp;VLOOKUP($B12&amp;"-3级",属性原表!$D:$L,W$2,FALSE)&amp;"_"&amp;VLOOKUP($B12&amp;"-4级",属性原表!$D:$L,W$2,FALSE)&amp;"_"&amp;VLOOKUP($B12&amp;"-5级",属性原表!$D:$L,W$2,FALSE)&amp;"_"&amp;VLOOKUP($B12&amp;"-6级",属性原表!$D:$L,W$2,FALSE)&amp;"_"&amp;VLOOKUP($B12&amp;"-7级",属性原表!$D:$L,W$2,FALSE)&amp;"_"&amp;VLOOKUP($B12&amp;"-8级",属性原表!$D:$L,W$2,FALSE)&amp;"_"&amp;VLOOKUP($B12&amp;"-9级",属性原表!$D:$L,W$2,FALSE)&amp;"_"&amp;VLOOKUP($B12&amp;"-10级",属性原表!$D:$L,W$2,FALSE)&amp;"_"&amp;VLOOKUP($B12&amp;"-11级",属性原表!$D:$L,W$2,FALSE)&amp;"_"&amp;VLOOKUP($B12&amp;"-12级",属性原表!$D:$L,W$2,FALSE)&amp;"_"&amp;VLOOKUP($B12&amp;"-13级",属性原表!$D:$L,W$2,FALSE)&amp;"_"&amp;VLOOKUP($B12&amp;"-14级",属性原表!$D:$L,W$2,FALSE)&amp;"_"&amp;VLOOKUP($B12&amp;"-15级",属性原表!$D:$L,W$2,FALSE)</f>
        <v>0.35_0.35_0.35_0.35_0.35_0.35_0.35_0.35_0.35_0.35_0.35_0.35_0.35_0.35_0.35</v>
      </c>
      <c r="X12" s="5" t="str">
        <f>VLOOKUP($B12&amp;"-1级",属性原表!$D:$L,X$2,FALSE)&amp;"_"&amp;VLOOKUP($B12&amp;"-2级",属性原表!$D:$L,X$2,FALSE)&amp;"_"&amp;VLOOKUP($B12&amp;"-3级",属性原表!$D:$L,X$2,FALSE)&amp;"_"&amp;VLOOKUP($B12&amp;"-4级",属性原表!$D:$L,X$2,FALSE)&amp;"_"&amp;VLOOKUP($B12&amp;"-5级",属性原表!$D:$L,X$2,FALSE)&amp;"_"&amp;VLOOKUP($B12&amp;"-6级",属性原表!$D:$L,X$2,FALSE)&amp;"_"&amp;VLOOKUP($B12&amp;"-7级",属性原表!$D:$L,X$2,FALSE)&amp;"_"&amp;VLOOKUP($B12&amp;"-8级",属性原表!$D:$L,X$2,FALSE)&amp;"_"&amp;VLOOKUP($B12&amp;"-9级",属性原表!$D:$L,X$2,FALSE)&amp;"_"&amp;VLOOKUP($B12&amp;"-10级",属性原表!$D:$L,X$2,FALSE)&amp;"_"&amp;VLOOKUP($B12&amp;"-11级",属性原表!$D:$L,X$2,FALSE)&amp;"_"&amp;VLOOKUP($B12&amp;"-12级",属性原表!$D:$L,X$2,FALSE)&amp;"_"&amp;VLOOKUP($B12&amp;"-13级",属性原表!$D:$L,X$2,FALSE)&amp;"_"&amp;VLOOKUP($B12&amp;"-14级",属性原表!$D:$L,X$2,FALSE)&amp;"_"&amp;VLOOKUP($B12&amp;"-15级",属性原表!$D:$L,X$2,FALSE)</f>
        <v>3.5_3.5_3.5_3.5_3.5_3.5_3.5_3.5_3.5_3.5_3.5_3.5_3.5_3.5_3.5</v>
      </c>
      <c r="Y12" s="5" t="str">
        <f>VLOOKUP($B12&amp;"-"&amp;Y$1&amp;"级MAX",属性原表!$D:$L,Y$2,FALSE)&amp;"_"&amp;VLOOKUP($B12&amp;"-"&amp;Y$1&amp;"级传说",属性原表!$D:$L,Y$2,FALSE)&amp;"_"&amp;VLOOKUP($B12&amp;"-"&amp;Y$1&amp;"级神话",属性原表!$D:$L,Y$2,FALSE)</f>
        <v>231.25_390_562.5</v>
      </c>
      <c r="Z12" s="5" t="str">
        <f>VLOOKUP($B12&amp;"-"&amp;Z$1&amp;"级MAX",属性原表!$D:$L,Z$2,FALSE)&amp;"_"&amp;VLOOKUP($B12&amp;"-"&amp;Z$1&amp;"级传说",属性原表!$D:$L,Z$2,FALSE)&amp;"_"&amp;VLOOKUP($B12&amp;"-"&amp;Z$1&amp;"级神话",属性原表!$D:$L,Z$2,FALSE)</f>
        <v>384.375_564.375_765.625</v>
      </c>
      <c r="AA12" s="5" t="str">
        <f>VLOOKUP($B12&amp;"-"&amp;AA$1&amp;"级MAX",属性原表!$D:$L,AA$2,FALSE)&amp;"_"&amp;VLOOKUP($B12&amp;"-"&amp;AA$1&amp;"级传说",属性原表!$D:$L,AA$2,FALSE)&amp;"_"&amp;VLOOKUP($B12&amp;"-"&amp;AA$1&amp;"级神话",属性原表!$D:$L,AA$2,FALSE)</f>
        <v>1850_3120_4500</v>
      </c>
      <c r="AB12" s="5" t="str">
        <f>VLOOKUP($B12&amp;"-"&amp;AB$1&amp;"级MAX",属性原表!$D:$L,AB$2,FALSE)&amp;"_"&amp;VLOOKUP($B12&amp;"-"&amp;AB$1&amp;"级传说",属性原表!$D:$L,AB$2,FALSE)&amp;"_"&amp;VLOOKUP($B12&amp;"-"&amp;AB$1&amp;"级神话",属性原表!$D:$L,AB$2,FALSE)</f>
        <v>3075_4515_6125</v>
      </c>
      <c r="AC12" s="5" t="str">
        <f>VLOOKUP($B12&amp;"-"&amp;AC$1&amp;"级MAX",属性原表!$D:$L,AC$2,FALSE)&amp;"_"&amp;VLOOKUP($B12&amp;"-"&amp;AC$1&amp;"级传说",属性原表!$D:$L,AC$2,FALSE)&amp;"_"&amp;VLOOKUP($B12&amp;"-"&amp;AC$1&amp;"级神话",属性原表!$D:$L,AC$2,FALSE)</f>
        <v>7_8_10</v>
      </c>
      <c r="AD12" s="5" t="str">
        <f>VLOOKUP($B12&amp;"-"&amp;AD$1&amp;"级MAX",属性原表!$D:$L,AD$2,FALSE)&amp;"_"&amp;VLOOKUP($B12&amp;"-"&amp;AD$1&amp;"级传说",属性原表!$D:$L,AD$2,FALSE)&amp;"_"&amp;VLOOKUP($B12&amp;"-"&amp;AD$1&amp;"级神话",属性原表!$D:$L,AD$2,FALSE)</f>
        <v>9_10_12</v>
      </c>
      <c r="AE12" s="5" t="str">
        <f>VLOOKUP($B12&amp;"-"&amp;AE$1&amp;"级MAX",属性原表!$D:$L,AE$2,FALSE)&amp;"_"&amp;VLOOKUP($B12&amp;"-"&amp;AE$1&amp;"级传说",属性原表!$D:$L,AE$2,FALSE)&amp;"_"&amp;VLOOKUP($B12&amp;"-"&amp;AE$1&amp;"级神话",属性原表!$D:$L,AE$2,FALSE)</f>
        <v>500_800_1000</v>
      </c>
      <c r="AF12" s="5" t="str">
        <f>VLOOKUP($B12&amp;"-"&amp;AF$1&amp;"级MAX",属性原表!$D:$L,AF$2,FALSE)&amp;"_"&amp;VLOOKUP($B12&amp;"-"&amp;AF$1&amp;"级传说",属性原表!$D:$L,AF$2,FALSE)&amp;"_"&amp;VLOOKUP($B12&amp;"-"&amp;AF$1&amp;"级神话",属性原表!$D:$L,AF$2,FALSE)</f>
        <v>750_1050_1250</v>
      </c>
      <c r="AG12" s="5" t="str">
        <f>VLOOKUP($B12&amp;"-"&amp;AG$1&amp;"级MAX",属性原表!$D:$L,AG$2,FALSE)&amp;"_"&amp;VLOOKUP($B12&amp;"-"&amp;AG$1&amp;"级传说",属性原表!$D:$L,AG$2,FALSE)&amp;"_"&amp;VLOOKUP($B12&amp;"-"&amp;AG$1&amp;"级神话",属性原表!$D:$L,AG$2,FALSE)</f>
        <v>11_12_13</v>
      </c>
      <c r="AH12" s="5" t="str">
        <f>VLOOKUP($B12&amp;"-"&amp;AH$1&amp;"级MAX",属性原表!$D:$L,AH$2,FALSE)&amp;"_"&amp;VLOOKUP($B12&amp;"-"&amp;AH$1&amp;"级传说",属性原表!$D:$L,AH$2,FALSE)&amp;"_"&amp;VLOOKUP($B12&amp;"-"&amp;AH$1&amp;"级神话",属性原表!$D:$L,AH$2,FALSE)</f>
        <v>16_17_18</v>
      </c>
      <c r="AI12" s="5" t="str">
        <f>VLOOKUP($B12&amp;"-"&amp;AI$1&amp;"级MAX",属性原表!$D:$L,AI$2,FALSE)&amp;"_"&amp;VLOOKUP($B12&amp;"-"&amp;AI$1&amp;"级传说",属性原表!$D:$L,AI$2,FALSE)&amp;"_"&amp;VLOOKUP($B12&amp;"-"&amp;AI$1&amp;"级神话",属性原表!$D:$L,AI$2,FALSE)</f>
        <v>1.25_1.25_1.25</v>
      </c>
      <c r="AJ12" s="5" t="str">
        <f>VLOOKUP($B12&amp;"-"&amp;AJ$1&amp;"级MAX",属性原表!$D:$L,AJ$2,FALSE)&amp;"_"&amp;VLOOKUP($B12&amp;"-"&amp;AJ$1&amp;"级传说",属性原表!$D:$L,AJ$2,FALSE)&amp;"_"&amp;VLOOKUP($B12&amp;"-"&amp;AJ$1&amp;"级神话",属性原表!$D:$L,AJ$2,FALSE)</f>
        <v>1.25_1.25_1.25</v>
      </c>
      <c r="AK12" s="5" t="str">
        <f>VLOOKUP($B12&amp;"-"&amp;AK$1&amp;"级MAX",属性原表!$D:$L,AK$2,FALSE)&amp;"_"&amp;VLOOKUP($B12&amp;"-"&amp;AK$1&amp;"级传说",属性原表!$D:$L,AK$2,FALSE)&amp;"_"&amp;VLOOKUP($B12&amp;"-"&amp;AK$1&amp;"级神话",属性原表!$D:$L,AK$2,FALSE)</f>
        <v>0.37_0.39_0.45</v>
      </c>
      <c r="AL12" s="5" t="str">
        <f>VLOOKUP($B12&amp;"-"&amp;AL$1&amp;"级MAX",属性原表!$D:$L,AL$2,FALSE)&amp;"_"&amp;VLOOKUP($B12&amp;"-"&amp;AL$1&amp;"级传说",属性原表!$D:$L,AL$2,FALSE)&amp;"_"&amp;VLOOKUP($B12&amp;"-"&amp;AL$1&amp;"级神话",属性原表!$D:$L,AL$2,FALSE)</f>
        <v>0.41_0.43_0.49</v>
      </c>
      <c r="AM12" s="5" t="str">
        <f>VLOOKUP($B12&amp;"-"&amp;AM$1&amp;"级MAX",属性原表!$D:$L,AM$2,FALSE)&amp;"_"&amp;VLOOKUP($B12&amp;"-"&amp;AM$1&amp;"级传说",属性原表!$D:$L,AM$2,FALSE)&amp;"_"&amp;VLOOKUP($B12&amp;"-"&amp;AM$1&amp;"级神话",属性原表!$D:$L,AM$2,FALSE)</f>
        <v>3.7_3.9_4.5</v>
      </c>
      <c r="AN12" s="5" t="str">
        <f>VLOOKUP($B12&amp;"-"&amp;AN$1&amp;"级MAX",属性原表!$D:$L,AN$2,FALSE)&amp;"_"&amp;VLOOKUP($B12&amp;"-"&amp;AN$1&amp;"级传说",属性原表!$D:$L,AN$2,FALSE)&amp;"_"&amp;VLOOKUP($B12&amp;"-"&amp;AN$1&amp;"级神话",属性原表!$D:$L,AN$2,FALSE)</f>
        <v>4.1_4.3_4.9</v>
      </c>
      <c r="AO12" s="5" t="s">
        <v>176</v>
      </c>
    </row>
    <row r="13" customHeight="1" spans="2:41">
      <c r="B13" s="5">
        <v>10</v>
      </c>
      <c r="C13" s="5" t="s">
        <v>177</v>
      </c>
      <c r="D13" s="5" t="s">
        <v>178</v>
      </c>
      <c r="E13" s="5" t="s">
        <v>297</v>
      </c>
      <c r="F13" s="5" t="str">
        <f t="shared" si="2"/>
        <v>无畏剑圣</v>
      </c>
      <c r="G13" s="5" t="str">
        <f t="shared" si="3"/>
        <v>兽人·英雄塔</v>
      </c>
      <c r="H13" s="5" t="str">
        <f t="shared" si="4"/>
        <v>兽人·战兵</v>
      </c>
      <c r="I13" s="5">
        <v>22000010</v>
      </c>
      <c r="J13" s="5">
        <v>22500010</v>
      </c>
      <c r="K13" s="5">
        <v>13</v>
      </c>
      <c r="L13" s="13" t="str">
        <f>VLOOKUP(K13,[1]Sheet1!$B:$C,2,FALSE)</f>
        <v>兽人</v>
      </c>
      <c r="M13" s="5" t="b">
        <v>1</v>
      </c>
      <c r="N13" s="5">
        <v>134260965</v>
      </c>
      <c r="O13" s="5">
        <v>10002923</v>
      </c>
      <c r="P13" s="5">
        <v>1</v>
      </c>
      <c r="Q13" s="5" t="str">
        <f>VLOOKUP($B13&amp;"-1级",属性原表!$D:$L,Q$2,FALSE)&amp;"_"&amp;VLOOKUP($B13&amp;"-2级",属性原表!$D:$L,Q$2,FALSE)&amp;"_"&amp;VLOOKUP($B13&amp;"-3级",属性原表!$D:$L,Q$2,FALSE)&amp;"_"&amp;VLOOKUP($B13&amp;"-4级",属性原表!$D:$L,Q$2,FALSE)&amp;"_"&amp;VLOOKUP($B13&amp;"-5级",属性原表!$D:$L,Q$2,FALSE)&amp;"_"&amp;VLOOKUP($B13&amp;"-6级",属性原表!$D:$L,Q$2,FALSE)&amp;"_"&amp;VLOOKUP($B13&amp;"-7级",属性原表!$D:$L,Q$2,FALSE)&amp;"_"&amp;VLOOKUP($B13&amp;"-8级",属性原表!$D:$L,Q$2,FALSE)&amp;"_"&amp;VLOOKUP($B13&amp;"-9级",属性原表!$D:$L,Q$2,FALSE)&amp;"_"&amp;VLOOKUP($B13&amp;"-10级",属性原表!$D:$L,Q$2,FALSE)&amp;"_"&amp;VLOOKUP($B13&amp;"-11级",属性原表!$D:$L,Q$2,FALSE)&amp;"_"&amp;VLOOKUP($B13&amp;"-12级",属性原表!$D:$L,Q$2,FALSE)&amp;"_"&amp;VLOOKUP($B13&amp;"-13级",属性原表!$D:$L,Q$2,FALSE)&amp;"_"&amp;VLOOKUP($B13&amp;"-14级",属性原表!$D:$L,Q$2,FALSE)&amp;"_"&amp;VLOOKUP($B13&amp;"-15级",属性原表!$D:$L,Q$2,FALSE)</f>
        <v>10.9375_21.875_32.8125_43.75_54.6875_65.625_76.5625_87.5_98.4375_109.375_120.3125_131.25_142.1875_153.125_164.0625</v>
      </c>
      <c r="R13" s="5" t="str">
        <f>VLOOKUP($B13&amp;"-1级",属性原表!$D:$L,R$2,FALSE)&amp;"_"&amp;VLOOKUP($B13&amp;"-2级",属性原表!$D:$L,R$2,FALSE)&amp;"_"&amp;VLOOKUP($B13&amp;"-3级",属性原表!$D:$L,R$2,FALSE)&amp;"_"&amp;VLOOKUP($B13&amp;"-4级",属性原表!$D:$L,R$2,FALSE)&amp;"_"&amp;VLOOKUP($B13&amp;"-5级",属性原表!$D:$L,R$2,FALSE)&amp;"_"&amp;VLOOKUP($B13&amp;"-6级",属性原表!$D:$L,R$2,FALSE)&amp;"_"&amp;VLOOKUP($B13&amp;"-7级",属性原表!$D:$L,R$2,FALSE)&amp;"_"&amp;VLOOKUP($B13&amp;"-8级",属性原表!$D:$L,R$2,FALSE)&amp;"_"&amp;VLOOKUP($B13&amp;"-9级",属性原表!$D:$L,R$2,FALSE)&amp;"_"&amp;VLOOKUP($B13&amp;"-10级",属性原表!$D:$L,R$2,FALSE)&amp;"_"&amp;VLOOKUP($B13&amp;"-11级",属性原表!$D:$L,R$2,FALSE)&amp;"_"&amp;VLOOKUP($B13&amp;"-12级",属性原表!$D:$L,R$2,FALSE)&amp;"_"&amp;VLOOKUP($B13&amp;"-13级",属性原表!$D:$L,R$2,FALSE)&amp;"_"&amp;VLOOKUP($B13&amp;"-14级",属性原表!$D:$L,R$2,FALSE)&amp;"_"&amp;VLOOKUP($B13&amp;"-15级",属性原表!$D:$L,R$2,FALSE)</f>
        <v>87.5_175_262.5_350_437.5_525_612.5_700_787.5_875_962.5_1050_1137.5_1225_1312.5</v>
      </c>
      <c r="S13" s="5" t="str">
        <f>VLOOKUP($B13&amp;"-1级",属性原表!$D:$L,S$2,FALSE)&amp;"_"&amp;VLOOKUP($B13&amp;"-2级",属性原表!$D:$L,S$2,FALSE)&amp;"_"&amp;VLOOKUP($B13&amp;"-3级",属性原表!$D:$L,S$2,FALSE)&amp;"_"&amp;VLOOKUP($B13&amp;"-4级",属性原表!$D:$L,S$2,FALSE)&amp;"_"&amp;VLOOKUP($B13&amp;"-5级",属性原表!$D:$L,S$2,FALSE)&amp;"_"&amp;VLOOKUP($B13&amp;"-6级",属性原表!$D:$L,S$2,FALSE)&amp;"_"&amp;VLOOKUP($B13&amp;"-7级",属性原表!$D:$L,S$2,FALSE)&amp;"_"&amp;VLOOKUP($B13&amp;"-8级",属性原表!$D:$L,S$2,FALSE)&amp;"_"&amp;VLOOKUP($B13&amp;"-9级",属性原表!$D:$L,S$2,FALSE)&amp;"_"&amp;VLOOKUP($B13&amp;"-10级",属性原表!$D:$L,S$2,FALSE)&amp;"_"&amp;VLOOKUP($B13&amp;"-11级",属性原表!$D:$L,S$2,FALSE)&amp;"_"&amp;VLOOKUP($B13&amp;"-12级",属性原表!$D:$L,S$2,FALSE)&amp;"_"&amp;VLOOKUP($B13&amp;"-13级",属性原表!$D:$L,S$2,FALSE)&amp;"_"&amp;VLOOKUP($B13&amp;"-14级",属性原表!$D:$L,S$2,FALSE)&amp;"_"&amp;VLOOKUP($B13&amp;"-15级",属性原表!$D:$L,S$2,FALSE)</f>
        <v>0_1_1_2_2_3_3_4_4_5_5_6_6_7_7</v>
      </c>
      <c r="T13" s="5" t="str">
        <f>VLOOKUP($B13&amp;"-1级",属性原表!$D:$L,T$2,FALSE)&amp;"_"&amp;VLOOKUP($B13&amp;"-2级",属性原表!$D:$L,T$2,FALSE)&amp;"_"&amp;VLOOKUP($B13&amp;"-3级",属性原表!$D:$L,T$2,FALSE)&amp;"_"&amp;VLOOKUP($B13&amp;"-4级",属性原表!$D:$L,T$2,FALSE)&amp;"_"&amp;VLOOKUP($B13&amp;"-5级",属性原表!$D:$L,T$2,FALSE)&amp;"_"&amp;VLOOKUP($B13&amp;"-6级",属性原表!$D:$L,T$2,FALSE)&amp;"_"&amp;VLOOKUP($B13&amp;"-7级",属性原表!$D:$L,T$2,FALSE)&amp;"_"&amp;VLOOKUP($B13&amp;"-8级",属性原表!$D:$L,T$2,FALSE)&amp;"_"&amp;VLOOKUP($B13&amp;"-9级",属性原表!$D:$L,T$2,FALSE)&amp;"_"&amp;VLOOKUP($B13&amp;"-10级",属性原表!$D:$L,T$2,FALSE)&amp;"_"&amp;VLOOKUP($B13&amp;"-11级",属性原表!$D:$L,T$2,FALSE)&amp;"_"&amp;VLOOKUP($B13&amp;"-12级",属性原表!$D:$L,T$2,FALSE)&amp;"_"&amp;VLOOKUP($B13&amp;"-13级",属性原表!$D:$L,T$2,FALSE)&amp;"_"&amp;VLOOKUP($B13&amp;"-14级",属性原表!$D:$L,T$2,FALSE)&amp;"_"&amp;VLOOKUP($B13&amp;"-15级",属性原表!$D:$L,T$2,FALSE)</f>
        <v>25_50_75_100_125_150_175_200_225_250_275_300_325_350_375</v>
      </c>
      <c r="U13" s="5" t="str">
        <f>VLOOKUP($B13&amp;"-1级",属性原表!$D:$L,U$2,FALSE)&amp;"_"&amp;VLOOKUP($B13&amp;"-2级",属性原表!$D:$L,U$2,FALSE)&amp;"_"&amp;VLOOKUP($B13&amp;"-3级",属性原表!$D:$L,U$2,FALSE)&amp;"_"&amp;VLOOKUP($B13&amp;"-4级",属性原表!$D:$L,U$2,FALSE)&amp;"_"&amp;VLOOKUP($B13&amp;"-5级",属性原表!$D:$L,U$2,FALSE)&amp;"_"&amp;VLOOKUP($B13&amp;"-6级",属性原表!$D:$L,U$2,FALSE)&amp;"_"&amp;VLOOKUP($B13&amp;"-7级",属性原表!$D:$L,U$2,FALSE)&amp;"_"&amp;VLOOKUP($B13&amp;"-8级",属性原表!$D:$L,U$2,FALSE)&amp;"_"&amp;VLOOKUP($B13&amp;"-9级",属性原表!$D:$L,U$2,FALSE)&amp;"_"&amp;VLOOKUP($B13&amp;"-10级",属性原表!$D:$L,U$2,FALSE)&amp;"_"&amp;VLOOKUP($B13&amp;"-11级",属性原表!$D:$L,U$2,FALSE)&amp;"_"&amp;VLOOKUP($B13&amp;"-12级",属性原表!$D:$L,U$2,FALSE)&amp;"_"&amp;VLOOKUP($B13&amp;"-13级",属性原表!$D:$L,U$2,FALSE)&amp;"_"&amp;VLOOKUP($B13&amp;"-14级",属性原表!$D:$L,U$2,FALSE)&amp;"_"&amp;VLOOKUP($B13&amp;"-15级",属性原表!$D:$L,U$2,FALSE)</f>
        <v>1_2_3_4_5_6_7_8_9_10_11_12_13_14_15</v>
      </c>
      <c r="V13" s="5" t="str">
        <f>VLOOKUP($B13&amp;"-1级",属性原表!$D:$L,V$2,FALSE)&amp;"_"&amp;VLOOKUP($B13&amp;"-2级",属性原表!$D:$L,V$2,FALSE)&amp;"_"&amp;VLOOKUP($B13&amp;"-3级",属性原表!$D:$L,V$2,FALSE)&amp;"_"&amp;VLOOKUP($B13&amp;"-4级",属性原表!$D:$L,V$2,FALSE)&amp;"_"&amp;VLOOKUP($B13&amp;"-5级",属性原表!$D:$L,V$2,FALSE)&amp;"_"&amp;VLOOKUP($B13&amp;"-6级",属性原表!$D:$L,V$2,FALSE)&amp;"_"&amp;VLOOKUP($B13&amp;"-7级",属性原表!$D:$L,V$2,FALSE)&amp;"_"&amp;VLOOKUP($B13&amp;"-8级",属性原表!$D:$L,V$2,FALSE)&amp;"_"&amp;VLOOKUP($B13&amp;"-9级",属性原表!$D:$L,V$2,FALSE)&amp;"_"&amp;VLOOKUP($B13&amp;"-10级",属性原表!$D:$L,V$2,FALSE)&amp;"_"&amp;VLOOKUP($B13&amp;"-11级",属性原表!$D:$L,V$2,FALSE)&amp;"_"&amp;VLOOKUP($B13&amp;"-12级",属性原表!$D:$L,V$2,FALSE)&amp;"_"&amp;VLOOKUP($B13&amp;"-13级",属性原表!$D:$L,V$2,FALSE)&amp;"_"&amp;VLOOKUP($B13&amp;"-14级",属性原表!$D:$L,V$2,FALSE)&amp;"_"&amp;VLOOKUP($B13&amp;"-15级",属性原表!$D:$L,V$2,FALSE)</f>
        <v>1.25_1.25_1.25_1.25_1.25_1.25_1.25_1.25_1.25_1.25_1.25_1.25_1.25_1.25_1.25</v>
      </c>
      <c r="W13" s="5" t="str">
        <f>VLOOKUP($B13&amp;"-1级",属性原表!$D:$L,W$2,FALSE)&amp;"_"&amp;VLOOKUP($B13&amp;"-2级",属性原表!$D:$L,W$2,FALSE)&amp;"_"&amp;VLOOKUP($B13&amp;"-3级",属性原表!$D:$L,W$2,FALSE)&amp;"_"&amp;VLOOKUP($B13&amp;"-4级",属性原表!$D:$L,W$2,FALSE)&amp;"_"&amp;VLOOKUP($B13&amp;"-5级",属性原表!$D:$L,W$2,FALSE)&amp;"_"&amp;VLOOKUP($B13&amp;"-6级",属性原表!$D:$L,W$2,FALSE)&amp;"_"&amp;VLOOKUP($B13&amp;"-7级",属性原表!$D:$L,W$2,FALSE)&amp;"_"&amp;VLOOKUP($B13&amp;"-8级",属性原表!$D:$L,W$2,FALSE)&amp;"_"&amp;VLOOKUP($B13&amp;"-9级",属性原表!$D:$L,W$2,FALSE)&amp;"_"&amp;VLOOKUP($B13&amp;"-10级",属性原表!$D:$L,W$2,FALSE)&amp;"_"&amp;VLOOKUP($B13&amp;"-11级",属性原表!$D:$L,W$2,FALSE)&amp;"_"&amp;VLOOKUP($B13&amp;"-12级",属性原表!$D:$L,W$2,FALSE)&amp;"_"&amp;VLOOKUP($B13&amp;"-13级",属性原表!$D:$L,W$2,FALSE)&amp;"_"&amp;VLOOKUP($B13&amp;"-14级",属性原表!$D:$L,W$2,FALSE)&amp;"_"&amp;VLOOKUP($B13&amp;"-15级",属性原表!$D:$L,W$2,FALSE)</f>
        <v>0.35_0.35_0.35_0.35_0.35_0.35_0.35_0.35_0.35_0.35_0.35_0.35_0.35_0.35_0.35</v>
      </c>
      <c r="X13" s="5" t="str">
        <f>VLOOKUP($B13&amp;"-1级",属性原表!$D:$L,X$2,FALSE)&amp;"_"&amp;VLOOKUP($B13&amp;"-2级",属性原表!$D:$L,X$2,FALSE)&amp;"_"&amp;VLOOKUP($B13&amp;"-3级",属性原表!$D:$L,X$2,FALSE)&amp;"_"&amp;VLOOKUP($B13&amp;"-4级",属性原表!$D:$L,X$2,FALSE)&amp;"_"&amp;VLOOKUP($B13&amp;"-5级",属性原表!$D:$L,X$2,FALSE)&amp;"_"&amp;VLOOKUP($B13&amp;"-6级",属性原表!$D:$L,X$2,FALSE)&amp;"_"&amp;VLOOKUP($B13&amp;"-7级",属性原表!$D:$L,X$2,FALSE)&amp;"_"&amp;VLOOKUP($B13&amp;"-8级",属性原表!$D:$L,X$2,FALSE)&amp;"_"&amp;VLOOKUP($B13&amp;"-9级",属性原表!$D:$L,X$2,FALSE)&amp;"_"&amp;VLOOKUP($B13&amp;"-10级",属性原表!$D:$L,X$2,FALSE)&amp;"_"&amp;VLOOKUP($B13&amp;"-11级",属性原表!$D:$L,X$2,FALSE)&amp;"_"&amp;VLOOKUP($B13&amp;"-12级",属性原表!$D:$L,X$2,FALSE)&amp;"_"&amp;VLOOKUP($B13&amp;"-13级",属性原表!$D:$L,X$2,FALSE)&amp;"_"&amp;VLOOKUP($B13&amp;"-14级",属性原表!$D:$L,X$2,FALSE)&amp;"_"&amp;VLOOKUP($B13&amp;"-15级",属性原表!$D:$L,X$2,FALSE)</f>
        <v>3.5_3.5_3.5_3.5_3.5_3.5_3.5_3.5_3.5_3.5_3.5_3.5_3.5_3.5_3.5</v>
      </c>
      <c r="Y13" s="5" t="str">
        <f>VLOOKUP($B13&amp;"-"&amp;Y$1&amp;"级MAX",属性原表!$D:$L,Y$2,FALSE)&amp;"_"&amp;VLOOKUP($B13&amp;"-"&amp;Y$1&amp;"级传说",属性原表!$D:$L,Y$2,FALSE)&amp;"_"&amp;VLOOKUP($B13&amp;"-"&amp;Y$1&amp;"级神话",属性原表!$D:$L,Y$2,FALSE)</f>
        <v>231.25_390_562.5</v>
      </c>
      <c r="Z13" s="5" t="str">
        <f>VLOOKUP($B13&amp;"-"&amp;Z$1&amp;"级MAX",属性原表!$D:$L,Z$2,FALSE)&amp;"_"&amp;VLOOKUP($B13&amp;"-"&amp;Z$1&amp;"级传说",属性原表!$D:$L,Z$2,FALSE)&amp;"_"&amp;VLOOKUP($B13&amp;"-"&amp;Z$1&amp;"级神话",属性原表!$D:$L,Z$2,FALSE)</f>
        <v>384.375_564.375_765.625</v>
      </c>
      <c r="AA13" s="5" t="str">
        <f>VLOOKUP($B13&amp;"-"&amp;AA$1&amp;"级MAX",属性原表!$D:$L,AA$2,FALSE)&amp;"_"&amp;VLOOKUP($B13&amp;"-"&amp;AA$1&amp;"级传说",属性原表!$D:$L,AA$2,FALSE)&amp;"_"&amp;VLOOKUP($B13&amp;"-"&amp;AA$1&amp;"级神话",属性原表!$D:$L,AA$2,FALSE)</f>
        <v>1850_3120_4500</v>
      </c>
      <c r="AB13" s="5" t="str">
        <f>VLOOKUP($B13&amp;"-"&amp;AB$1&amp;"级MAX",属性原表!$D:$L,AB$2,FALSE)&amp;"_"&amp;VLOOKUP($B13&amp;"-"&amp;AB$1&amp;"级传说",属性原表!$D:$L,AB$2,FALSE)&amp;"_"&amp;VLOOKUP($B13&amp;"-"&amp;AB$1&amp;"级神话",属性原表!$D:$L,AB$2,FALSE)</f>
        <v>3075_4515_6125</v>
      </c>
      <c r="AC13" s="5" t="str">
        <f>VLOOKUP($B13&amp;"-"&amp;AC$1&amp;"级MAX",属性原表!$D:$L,AC$2,FALSE)&amp;"_"&amp;VLOOKUP($B13&amp;"-"&amp;AC$1&amp;"级传说",属性原表!$D:$L,AC$2,FALSE)&amp;"_"&amp;VLOOKUP($B13&amp;"-"&amp;AC$1&amp;"级神话",属性原表!$D:$L,AC$2,FALSE)</f>
        <v>7_8_10</v>
      </c>
      <c r="AD13" s="5" t="str">
        <f>VLOOKUP($B13&amp;"-"&amp;AD$1&amp;"级MAX",属性原表!$D:$L,AD$2,FALSE)&amp;"_"&amp;VLOOKUP($B13&amp;"-"&amp;AD$1&amp;"级传说",属性原表!$D:$L,AD$2,FALSE)&amp;"_"&amp;VLOOKUP($B13&amp;"-"&amp;AD$1&amp;"级神话",属性原表!$D:$L,AD$2,FALSE)</f>
        <v>9_10_12</v>
      </c>
      <c r="AE13" s="5" t="str">
        <f>VLOOKUP($B13&amp;"-"&amp;AE$1&amp;"级MAX",属性原表!$D:$L,AE$2,FALSE)&amp;"_"&amp;VLOOKUP($B13&amp;"-"&amp;AE$1&amp;"级传说",属性原表!$D:$L,AE$2,FALSE)&amp;"_"&amp;VLOOKUP($B13&amp;"-"&amp;AE$1&amp;"级神话",属性原表!$D:$L,AE$2,FALSE)</f>
        <v>500_800_1000</v>
      </c>
      <c r="AF13" s="5" t="str">
        <f>VLOOKUP($B13&amp;"-"&amp;AF$1&amp;"级MAX",属性原表!$D:$L,AF$2,FALSE)&amp;"_"&amp;VLOOKUP($B13&amp;"-"&amp;AF$1&amp;"级传说",属性原表!$D:$L,AF$2,FALSE)&amp;"_"&amp;VLOOKUP($B13&amp;"-"&amp;AF$1&amp;"级神话",属性原表!$D:$L,AF$2,FALSE)</f>
        <v>750_1050_1250</v>
      </c>
      <c r="AG13" s="5" t="str">
        <f>VLOOKUP($B13&amp;"-"&amp;AG$1&amp;"级MAX",属性原表!$D:$L,AG$2,FALSE)&amp;"_"&amp;VLOOKUP($B13&amp;"-"&amp;AG$1&amp;"级传说",属性原表!$D:$L,AG$2,FALSE)&amp;"_"&amp;VLOOKUP($B13&amp;"-"&amp;AG$1&amp;"级神话",属性原表!$D:$L,AG$2,FALSE)</f>
        <v>11_12_13</v>
      </c>
      <c r="AH13" s="5" t="str">
        <f>VLOOKUP($B13&amp;"-"&amp;AH$1&amp;"级MAX",属性原表!$D:$L,AH$2,FALSE)&amp;"_"&amp;VLOOKUP($B13&amp;"-"&amp;AH$1&amp;"级传说",属性原表!$D:$L,AH$2,FALSE)&amp;"_"&amp;VLOOKUP($B13&amp;"-"&amp;AH$1&amp;"级神话",属性原表!$D:$L,AH$2,FALSE)</f>
        <v>16_17_18</v>
      </c>
      <c r="AI13" s="5" t="str">
        <f>VLOOKUP($B13&amp;"-"&amp;AI$1&amp;"级MAX",属性原表!$D:$L,AI$2,FALSE)&amp;"_"&amp;VLOOKUP($B13&amp;"-"&amp;AI$1&amp;"级传说",属性原表!$D:$L,AI$2,FALSE)&amp;"_"&amp;VLOOKUP($B13&amp;"-"&amp;AI$1&amp;"级神话",属性原表!$D:$L,AI$2,FALSE)</f>
        <v>1.25_1.25_1.25</v>
      </c>
      <c r="AJ13" s="5" t="str">
        <f>VLOOKUP($B13&amp;"-"&amp;AJ$1&amp;"级MAX",属性原表!$D:$L,AJ$2,FALSE)&amp;"_"&amp;VLOOKUP($B13&amp;"-"&amp;AJ$1&amp;"级传说",属性原表!$D:$L,AJ$2,FALSE)&amp;"_"&amp;VLOOKUP($B13&amp;"-"&amp;AJ$1&amp;"级神话",属性原表!$D:$L,AJ$2,FALSE)</f>
        <v>1.25_1.25_1.25</v>
      </c>
      <c r="AK13" s="5" t="str">
        <f>VLOOKUP($B13&amp;"-"&amp;AK$1&amp;"级MAX",属性原表!$D:$L,AK$2,FALSE)&amp;"_"&amp;VLOOKUP($B13&amp;"-"&amp;AK$1&amp;"级传说",属性原表!$D:$L,AK$2,FALSE)&amp;"_"&amp;VLOOKUP($B13&amp;"-"&amp;AK$1&amp;"级神话",属性原表!$D:$L,AK$2,FALSE)</f>
        <v>0.37_0.39_0.45</v>
      </c>
      <c r="AL13" s="5" t="str">
        <f>VLOOKUP($B13&amp;"-"&amp;AL$1&amp;"级MAX",属性原表!$D:$L,AL$2,FALSE)&amp;"_"&amp;VLOOKUP($B13&amp;"-"&amp;AL$1&amp;"级传说",属性原表!$D:$L,AL$2,FALSE)&amp;"_"&amp;VLOOKUP($B13&amp;"-"&amp;AL$1&amp;"级神话",属性原表!$D:$L,AL$2,FALSE)</f>
        <v>0.41_0.43_0.49</v>
      </c>
      <c r="AM13" s="5" t="str">
        <f>VLOOKUP($B13&amp;"-"&amp;AM$1&amp;"级MAX",属性原表!$D:$L,AM$2,FALSE)&amp;"_"&amp;VLOOKUP($B13&amp;"-"&amp;AM$1&amp;"级传说",属性原表!$D:$L,AM$2,FALSE)&amp;"_"&amp;VLOOKUP($B13&amp;"-"&amp;AM$1&amp;"级神话",属性原表!$D:$L,AM$2,FALSE)</f>
        <v>3.7_3.9_4.5</v>
      </c>
      <c r="AN13" s="5" t="str">
        <f>VLOOKUP($B13&amp;"-"&amp;AN$1&amp;"级MAX",属性原表!$D:$L,AN$2,FALSE)&amp;"_"&amp;VLOOKUP($B13&amp;"-"&amp;AN$1&amp;"级传说",属性原表!$D:$L,AN$2,FALSE)&amp;"_"&amp;VLOOKUP($B13&amp;"-"&amp;AN$1&amp;"级神话",属性原表!$D:$L,AN$2,FALSE)</f>
        <v>4.1_4.3_4.9</v>
      </c>
      <c r="AO13" s="5" t="s">
        <v>182</v>
      </c>
    </row>
    <row r="14" customHeight="1" spans="2:41">
      <c r="B14" s="5">
        <v>11</v>
      </c>
      <c r="C14" s="5" t="s">
        <v>183</v>
      </c>
      <c r="D14" s="5" t="s">
        <v>184</v>
      </c>
      <c r="E14" s="5" t="s">
        <v>298</v>
      </c>
      <c r="F14" s="5" t="str">
        <f t="shared" si="2"/>
        <v>地下领主</v>
      </c>
      <c r="G14" s="5" t="str">
        <f t="shared" si="3"/>
        <v>地穴·英雄塔</v>
      </c>
      <c r="H14" s="5" t="str">
        <f t="shared" si="4"/>
        <v>地穴·战兵</v>
      </c>
      <c r="I14" s="5">
        <v>22000011</v>
      </c>
      <c r="J14" s="5">
        <v>22500011</v>
      </c>
      <c r="K14" s="5">
        <v>16</v>
      </c>
      <c r="L14" s="13" t="str">
        <f>VLOOKUP(K14,[1]Sheet1!$B:$C,2,FALSE)</f>
        <v>地穴</v>
      </c>
      <c r="M14" s="5" t="b">
        <v>1</v>
      </c>
      <c r="N14" s="5">
        <v>134236233</v>
      </c>
      <c r="O14" s="14">
        <v>10003195</v>
      </c>
      <c r="P14" s="5">
        <v>1</v>
      </c>
      <c r="Q14" s="5" t="str">
        <f>VLOOKUP($B14&amp;"-1级",属性原表!$D:$L,Q$2,FALSE)&amp;"_"&amp;VLOOKUP($B14&amp;"-2级",属性原表!$D:$L,Q$2,FALSE)&amp;"_"&amp;VLOOKUP($B14&amp;"-3级",属性原表!$D:$L,Q$2,FALSE)&amp;"_"&amp;VLOOKUP($B14&amp;"-4级",属性原表!$D:$L,Q$2,FALSE)&amp;"_"&amp;VLOOKUP($B14&amp;"-5级",属性原表!$D:$L,Q$2,FALSE)&amp;"_"&amp;VLOOKUP($B14&amp;"-6级",属性原表!$D:$L,Q$2,FALSE)&amp;"_"&amp;VLOOKUP($B14&amp;"-7级",属性原表!$D:$L,Q$2,FALSE)&amp;"_"&amp;VLOOKUP($B14&amp;"-8级",属性原表!$D:$L,Q$2,FALSE)&amp;"_"&amp;VLOOKUP($B14&amp;"-9级",属性原表!$D:$L,Q$2,FALSE)&amp;"_"&amp;VLOOKUP($B14&amp;"-10级",属性原表!$D:$L,Q$2,FALSE)&amp;"_"&amp;VLOOKUP($B14&amp;"-11级",属性原表!$D:$L,Q$2,FALSE)&amp;"_"&amp;VLOOKUP($B14&amp;"-12级",属性原表!$D:$L,Q$2,FALSE)&amp;"_"&amp;VLOOKUP($B14&amp;"-13级",属性原表!$D:$L,Q$2,FALSE)&amp;"_"&amp;VLOOKUP($B14&amp;"-14级",属性原表!$D:$L,Q$2,FALSE)&amp;"_"&amp;VLOOKUP($B14&amp;"-15级",属性原表!$D:$L,Q$2,FALSE)</f>
        <v>7.8125_15.625_23.4375_31.25_39.0625_46.875_54.6875_62.5_70.3125_78.125_85.9375_93.75_101.5625_109.375_117.1875</v>
      </c>
      <c r="R14" s="5" t="str">
        <f>VLOOKUP($B14&amp;"-1级",属性原表!$D:$L,R$2,FALSE)&amp;"_"&amp;VLOOKUP($B14&amp;"-2级",属性原表!$D:$L,R$2,FALSE)&amp;"_"&amp;VLOOKUP($B14&amp;"-3级",属性原表!$D:$L,R$2,FALSE)&amp;"_"&amp;VLOOKUP($B14&amp;"-4级",属性原表!$D:$L,R$2,FALSE)&amp;"_"&amp;VLOOKUP($B14&amp;"-5级",属性原表!$D:$L,R$2,FALSE)&amp;"_"&amp;VLOOKUP($B14&amp;"-6级",属性原表!$D:$L,R$2,FALSE)&amp;"_"&amp;VLOOKUP($B14&amp;"-7级",属性原表!$D:$L,R$2,FALSE)&amp;"_"&amp;VLOOKUP($B14&amp;"-8级",属性原表!$D:$L,R$2,FALSE)&amp;"_"&amp;VLOOKUP($B14&amp;"-9级",属性原表!$D:$L,R$2,FALSE)&amp;"_"&amp;VLOOKUP($B14&amp;"-10级",属性原表!$D:$L,R$2,FALSE)&amp;"_"&amp;VLOOKUP($B14&amp;"-11级",属性原表!$D:$L,R$2,FALSE)&amp;"_"&amp;VLOOKUP($B14&amp;"-12级",属性原表!$D:$L,R$2,FALSE)&amp;"_"&amp;VLOOKUP($B14&amp;"-13级",属性原表!$D:$L,R$2,FALSE)&amp;"_"&amp;VLOOKUP($B14&amp;"-14级",属性原表!$D:$L,R$2,FALSE)&amp;"_"&amp;VLOOKUP($B14&amp;"-15级",属性原表!$D:$L,R$2,FALSE)</f>
        <v>112.5_225_337.5_450_562.5_675_787.5_900_1012.5_1125_1237.5_1350_1462.5_1575_1687.5</v>
      </c>
      <c r="S14" s="5" t="str">
        <f>VLOOKUP($B14&amp;"-1级",属性原表!$D:$L,S$2,FALSE)&amp;"_"&amp;VLOOKUP($B14&amp;"-2级",属性原表!$D:$L,S$2,FALSE)&amp;"_"&amp;VLOOKUP($B14&amp;"-3级",属性原表!$D:$L,S$2,FALSE)&amp;"_"&amp;VLOOKUP($B14&amp;"-4级",属性原表!$D:$L,S$2,FALSE)&amp;"_"&amp;VLOOKUP($B14&amp;"-5级",属性原表!$D:$L,S$2,FALSE)&amp;"_"&amp;VLOOKUP($B14&amp;"-6级",属性原表!$D:$L,S$2,FALSE)&amp;"_"&amp;VLOOKUP($B14&amp;"-7级",属性原表!$D:$L,S$2,FALSE)&amp;"_"&amp;VLOOKUP($B14&amp;"-8级",属性原表!$D:$L,S$2,FALSE)&amp;"_"&amp;VLOOKUP($B14&amp;"-9级",属性原表!$D:$L,S$2,FALSE)&amp;"_"&amp;VLOOKUP($B14&amp;"-10级",属性原表!$D:$L,S$2,FALSE)&amp;"_"&amp;VLOOKUP($B14&amp;"-11级",属性原表!$D:$L,S$2,FALSE)&amp;"_"&amp;VLOOKUP($B14&amp;"-12级",属性原表!$D:$L,S$2,FALSE)&amp;"_"&amp;VLOOKUP($B14&amp;"-13级",属性原表!$D:$L,S$2,FALSE)&amp;"_"&amp;VLOOKUP($B14&amp;"-14级",属性原表!$D:$L,S$2,FALSE)&amp;"_"&amp;VLOOKUP($B14&amp;"-15级",属性原表!$D:$L,S$2,FALSE)</f>
        <v>0_1_1_2_2_3_3_4_4_5_5_6_6_7_7</v>
      </c>
      <c r="T14" s="5" t="str">
        <f>VLOOKUP($B14&amp;"-1级",属性原表!$D:$L,T$2,FALSE)&amp;"_"&amp;VLOOKUP($B14&amp;"-2级",属性原表!$D:$L,T$2,FALSE)&amp;"_"&amp;VLOOKUP($B14&amp;"-3级",属性原表!$D:$L,T$2,FALSE)&amp;"_"&amp;VLOOKUP($B14&amp;"-4级",属性原表!$D:$L,T$2,FALSE)&amp;"_"&amp;VLOOKUP($B14&amp;"-5级",属性原表!$D:$L,T$2,FALSE)&amp;"_"&amp;VLOOKUP($B14&amp;"-6级",属性原表!$D:$L,T$2,FALSE)&amp;"_"&amp;VLOOKUP($B14&amp;"-7级",属性原表!$D:$L,T$2,FALSE)&amp;"_"&amp;VLOOKUP($B14&amp;"-8级",属性原表!$D:$L,T$2,FALSE)&amp;"_"&amp;VLOOKUP($B14&amp;"-9级",属性原表!$D:$L,T$2,FALSE)&amp;"_"&amp;VLOOKUP($B14&amp;"-10级",属性原表!$D:$L,T$2,FALSE)&amp;"_"&amp;VLOOKUP($B14&amp;"-11级",属性原表!$D:$L,T$2,FALSE)&amp;"_"&amp;VLOOKUP($B14&amp;"-12级",属性原表!$D:$L,T$2,FALSE)&amp;"_"&amp;VLOOKUP($B14&amp;"-13级",属性原表!$D:$L,T$2,FALSE)&amp;"_"&amp;VLOOKUP($B14&amp;"-14级",属性原表!$D:$L,T$2,FALSE)&amp;"_"&amp;VLOOKUP($B14&amp;"-15级",属性原表!$D:$L,T$2,FALSE)</f>
        <v>25_50_75_100_125_150_175_200_225_250_275_300_325_350_375</v>
      </c>
      <c r="U14" s="5" t="str">
        <f>VLOOKUP($B14&amp;"-1级",属性原表!$D:$L,U$2,FALSE)&amp;"_"&amp;VLOOKUP($B14&amp;"-2级",属性原表!$D:$L,U$2,FALSE)&amp;"_"&amp;VLOOKUP($B14&amp;"-3级",属性原表!$D:$L,U$2,FALSE)&amp;"_"&amp;VLOOKUP($B14&amp;"-4级",属性原表!$D:$L,U$2,FALSE)&amp;"_"&amp;VLOOKUP($B14&amp;"-5级",属性原表!$D:$L,U$2,FALSE)&amp;"_"&amp;VLOOKUP($B14&amp;"-6级",属性原表!$D:$L,U$2,FALSE)&amp;"_"&amp;VLOOKUP($B14&amp;"-7级",属性原表!$D:$L,U$2,FALSE)&amp;"_"&amp;VLOOKUP($B14&amp;"-8级",属性原表!$D:$L,U$2,FALSE)&amp;"_"&amp;VLOOKUP($B14&amp;"-9级",属性原表!$D:$L,U$2,FALSE)&amp;"_"&amp;VLOOKUP($B14&amp;"-10级",属性原表!$D:$L,U$2,FALSE)&amp;"_"&amp;VLOOKUP($B14&amp;"-11级",属性原表!$D:$L,U$2,FALSE)&amp;"_"&amp;VLOOKUP($B14&amp;"-12级",属性原表!$D:$L,U$2,FALSE)&amp;"_"&amp;VLOOKUP($B14&amp;"-13级",属性原表!$D:$L,U$2,FALSE)&amp;"_"&amp;VLOOKUP($B14&amp;"-14级",属性原表!$D:$L,U$2,FALSE)&amp;"_"&amp;VLOOKUP($B14&amp;"-15级",属性原表!$D:$L,U$2,FALSE)</f>
        <v>1_2_3_4_5_6_7_8_9_10_11_12_13_14_15</v>
      </c>
      <c r="V14" s="5" t="str">
        <f>VLOOKUP($B14&amp;"-1级",属性原表!$D:$L,V$2,FALSE)&amp;"_"&amp;VLOOKUP($B14&amp;"-2级",属性原表!$D:$L,V$2,FALSE)&amp;"_"&amp;VLOOKUP($B14&amp;"-3级",属性原表!$D:$L,V$2,FALSE)&amp;"_"&amp;VLOOKUP($B14&amp;"-4级",属性原表!$D:$L,V$2,FALSE)&amp;"_"&amp;VLOOKUP($B14&amp;"-5级",属性原表!$D:$L,V$2,FALSE)&amp;"_"&amp;VLOOKUP($B14&amp;"-6级",属性原表!$D:$L,V$2,FALSE)&amp;"_"&amp;VLOOKUP($B14&amp;"-7级",属性原表!$D:$L,V$2,FALSE)&amp;"_"&amp;VLOOKUP($B14&amp;"-8级",属性原表!$D:$L,V$2,FALSE)&amp;"_"&amp;VLOOKUP($B14&amp;"-9级",属性原表!$D:$L,V$2,FALSE)&amp;"_"&amp;VLOOKUP($B14&amp;"-10级",属性原表!$D:$L,V$2,FALSE)&amp;"_"&amp;VLOOKUP($B14&amp;"-11级",属性原表!$D:$L,V$2,FALSE)&amp;"_"&amp;VLOOKUP($B14&amp;"-12级",属性原表!$D:$L,V$2,FALSE)&amp;"_"&amp;VLOOKUP($B14&amp;"-13级",属性原表!$D:$L,V$2,FALSE)&amp;"_"&amp;VLOOKUP($B14&amp;"-14级",属性原表!$D:$L,V$2,FALSE)&amp;"_"&amp;VLOOKUP($B14&amp;"-15级",属性原表!$D:$L,V$2,FALSE)</f>
        <v>1.25_1.25_1.25_1.25_1.25_1.25_1.25_1.25_1.25_1.25_1.25_1.25_1.25_1.25_1.25</v>
      </c>
      <c r="W14" s="5" t="str">
        <f>VLOOKUP($B14&amp;"-1级",属性原表!$D:$L,W$2,FALSE)&amp;"_"&amp;VLOOKUP($B14&amp;"-2级",属性原表!$D:$L,W$2,FALSE)&amp;"_"&amp;VLOOKUP($B14&amp;"-3级",属性原表!$D:$L,W$2,FALSE)&amp;"_"&amp;VLOOKUP($B14&amp;"-4级",属性原表!$D:$L,W$2,FALSE)&amp;"_"&amp;VLOOKUP($B14&amp;"-5级",属性原表!$D:$L,W$2,FALSE)&amp;"_"&amp;VLOOKUP($B14&amp;"-6级",属性原表!$D:$L,W$2,FALSE)&amp;"_"&amp;VLOOKUP($B14&amp;"-7级",属性原表!$D:$L,W$2,FALSE)&amp;"_"&amp;VLOOKUP($B14&amp;"-8级",属性原表!$D:$L,W$2,FALSE)&amp;"_"&amp;VLOOKUP($B14&amp;"-9级",属性原表!$D:$L,W$2,FALSE)&amp;"_"&amp;VLOOKUP($B14&amp;"-10级",属性原表!$D:$L,W$2,FALSE)&amp;"_"&amp;VLOOKUP($B14&amp;"-11级",属性原表!$D:$L,W$2,FALSE)&amp;"_"&amp;VLOOKUP($B14&amp;"-12级",属性原表!$D:$L,W$2,FALSE)&amp;"_"&amp;VLOOKUP($B14&amp;"-13级",属性原表!$D:$L,W$2,FALSE)&amp;"_"&amp;VLOOKUP($B14&amp;"-14级",属性原表!$D:$L,W$2,FALSE)&amp;"_"&amp;VLOOKUP($B14&amp;"-15级",属性原表!$D:$L,W$2,FALSE)</f>
        <v>0.25_0.25_0.25_0.25_0.25_0.25_0.25_0.25_0.25_0.25_0.25_0.25_0.25_0.25_0.25</v>
      </c>
      <c r="X14" s="5" t="str">
        <f>VLOOKUP($B14&amp;"-1级",属性原表!$D:$L,X$2,FALSE)&amp;"_"&amp;VLOOKUP($B14&amp;"-2级",属性原表!$D:$L,X$2,FALSE)&amp;"_"&amp;VLOOKUP($B14&amp;"-3级",属性原表!$D:$L,X$2,FALSE)&amp;"_"&amp;VLOOKUP($B14&amp;"-4级",属性原表!$D:$L,X$2,FALSE)&amp;"_"&amp;VLOOKUP($B14&amp;"-5级",属性原表!$D:$L,X$2,FALSE)&amp;"_"&amp;VLOOKUP($B14&amp;"-6级",属性原表!$D:$L,X$2,FALSE)&amp;"_"&amp;VLOOKUP($B14&amp;"-7级",属性原表!$D:$L,X$2,FALSE)&amp;"_"&amp;VLOOKUP($B14&amp;"-8级",属性原表!$D:$L,X$2,FALSE)&amp;"_"&amp;VLOOKUP($B14&amp;"-9级",属性原表!$D:$L,X$2,FALSE)&amp;"_"&amp;VLOOKUP($B14&amp;"-10级",属性原表!$D:$L,X$2,FALSE)&amp;"_"&amp;VLOOKUP($B14&amp;"-11级",属性原表!$D:$L,X$2,FALSE)&amp;"_"&amp;VLOOKUP($B14&amp;"-12级",属性原表!$D:$L,X$2,FALSE)&amp;"_"&amp;VLOOKUP($B14&amp;"-13级",属性原表!$D:$L,X$2,FALSE)&amp;"_"&amp;VLOOKUP($B14&amp;"-14级",属性原表!$D:$L,X$2,FALSE)&amp;"_"&amp;VLOOKUP($B14&amp;"-15级",属性原表!$D:$L,X$2,FALSE)</f>
        <v>4.5_4.5_4.5_4.5_4.5_4.5_4.5_4.5_4.5_4.5_4.5_4.5_4.5_4.5_4.5</v>
      </c>
      <c r="Y14" s="5" t="str">
        <f>VLOOKUP($B14&amp;"-"&amp;Y$1&amp;"级MAX",属性原表!$D:$L,Y$2,FALSE)&amp;"_"&amp;VLOOKUP($B14&amp;"-"&amp;Y$1&amp;"级传说",属性原表!$D:$L,Y$2,FALSE)&amp;"_"&amp;VLOOKUP($B14&amp;"-"&amp;Y$1&amp;"级神话",属性原表!$D:$L,Y$2,FALSE)</f>
        <v>168.75_290_437.5</v>
      </c>
      <c r="Z14" s="5" t="str">
        <f>VLOOKUP($B14&amp;"-"&amp;Z$1&amp;"级MAX",属性原表!$D:$L,Z$2,FALSE)&amp;"_"&amp;VLOOKUP($B14&amp;"-"&amp;Z$1&amp;"级传说",属性原表!$D:$L,Z$2,FALSE)&amp;"_"&amp;VLOOKUP($B14&amp;"-"&amp;Z$1&amp;"级神话",属性原表!$D:$L,Z$2,FALSE)</f>
        <v>290.625_433.125_609.375</v>
      </c>
      <c r="AA14" s="5" t="str">
        <f>VLOOKUP($B14&amp;"-"&amp;AA$1&amp;"级MAX",属性原表!$D:$L,AA$2,FALSE)&amp;"_"&amp;VLOOKUP($B14&amp;"-"&amp;AA$1&amp;"级传说",属性原表!$D:$L,AA$2,FALSE)&amp;"_"&amp;VLOOKUP($B14&amp;"-"&amp;AA$1&amp;"级神话",属性原表!$D:$L,AA$2,FALSE)</f>
        <v>2350_3920_5500</v>
      </c>
      <c r="AB14" s="5" t="str">
        <f>VLOOKUP($B14&amp;"-"&amp;AB$1&amp;"级MAX",属性原表!$D:$L,AB$2,FALSE)&amp;"_"&amp;VLOOKUP($B14&amp;"-"&amp;AB$1&amp;"级传说",属性原表!$D:$L,AB$2,FALSE)&amp;"_"&amp;VLOOKUP($B14&amp;"-"&amp;AB$1&amp;"级神话",属性原表!$D:$L,AB$2,FALSE)</f>
        <v>3825_5565_7375</v>
      </c>
      <c r="AC14" s="5" t="str">
        <f>VLOOKUP($B14&amp;"-"&amp;AC$1&amp;"级MAX",属性原表!$D:$L,AC$2,FALSE)&amp;"_"&amp;VLOOKUP($B14&amp;"-"&amp;AC$1&amp;"级传说",属性原表!$D:$L,AC$2,FALSE)&amp;"_"&amp;VLOOKUP($B14&amp;"-"&amp;AC$1&amp;"级神话",属性原表!$D:$L,AC$2,FALSE)</f>
        <v>7_8_10</v>
      </c>
      <c r="AD14" s="5" t="str">
        <f>VLOOKUP($B14&amp;"-"&amp;AD$1&amp;"级MAX",属性原表!$D:$L,AD$2,FALSE)&amp;"_"&amp;VLOOKUP($B14&amp;"-"&amp;AD$1&amp;"级传说",属性原表!$D:$L,AD$2,FALSE)&amp;"_"&amp;VLOOKUP($B14&amp;"-"&amp;AD$1&amp;"级神话",属性原表!$D:$L,AD$2,FALSE)</f>
        <v>9_10_12</v>
      </c>
      <c r="AE14" s="5" t="str">
        <f>VLOOKUP($B14&amp;"-"&amp;AE$1&amp;"级MAX",属性原表!$D:$L,AE$2,FALSE)&amp;"_"&amp;VLOOKUP($B14&amp;"-"&amp;AE$1&amp;"级传说",属性原表!$D:$L,AE$2,FALSE)&amp;"_"&amp;VLOOKUP($B14&amp;"-"&amp;AE$1&amp;"级神话",属性原表!$D:$L,AE$2,FALSE)</f>
        <v>500_800_1000</v>
      </c>
      <c r="AF14" s="5" t="str">
        <f>VLOOKUP($B14&amp;"-"&amp;AF$1&amp;"级MAX",属性原表!$D:$L,AF$2,FALSE)&amp;"_"&amp;VLOOKUP($B14&amp;"-"&amp;AF$1&amp;"级传说",属性原表!$D:$L,AF$2,FALSE)&amp;"_"&amp;VLOOKUP($B14&amp;"-"&amp;AF$1&amp;"级神话",属性原表!$D:$L,AF$2,FALSE)</f>
        <v>750_1050_1250</v>
      </c>
      <c r="AG14" s="5" t="str">
        <f>VLOOKUP($B14&amp;"-"&amp;AG$1&amp;"级MAX",属性原表!$D:$L,AG$2,FALSE)&amp;"_"&amp;VLOOKUP($B14&amp;"-"&amp;AG$1&amp;"级传说",属性原表!$D:$L,AG$2,FALSE)&amp;"_"&amp;VLOOKUP($B14&amp;"-"&amp;AG$1&amp;"级神话",属性原表!$D:$L,AG$2,FALSE)</f>
        <v>11_12_13</v>
      </c>
      <c r="AH14" s="5" t="str">
        <f>VLOOKUP($B14&amp;"-"&amp;AH$1&amp;"级MAX",属性原表!$D:$L,AH$2,FALSE)&amp;"_"&amp;VLOOKUP($B14&amp;"-"&amp;AH$1&amp;"级传说",属性原表!$D:$L,AH$2,FALSE)&amp;"_"&amp;VLOOKUP($B14&amp;"-"&amp;AH$1&amp;"级神话",属性原表!$D:$L,AH$2,FALSE)</f>
        <v>16_17_18</v>
      </c>
      <c r="AI14" s="5" t="str">
        <f>VLOOKUP($B14&amp;"-"&amp;AI$1&amp;"级MAX",属性原表!$D:$L,AI$2,FALSE)&amp;"_"&amp;VLOOKUP($B14&amp;"-"&amp;AI$1&amp;"级传说",属性原表!$D:$L,AI$2,FALSE)&amp;"_"&amp;VLOOKUP($B14&amp;"-"&amp;AI$1&amp;"级神话",属性原表!$D:$L,AI$2,FALSE)</f>
        <v>1.25_1.25_1.25</v>
      </c>
      <c r="AJ14" s="5" t="str">
        <f>VLOOKUP($B14&amp;"-"&amp;AJ$1&amp;"级MAX",属性原表!$D:$L,AJ$2,FALSE)&amp;"_"&amp;VLOOKUP($B14&amp;"-"&amp;AJ$1&amp;"级传说",属性原表!$D:$L,AJ$2,FALSE)&amp;"_"&amp;VLOOKUP($B14&amp;"-"&amp;AJ$1&amp;"级神话",属性原表!$D:$L,AJ$2,FALSE)</f>
        <v>1.25_1.25_1.25</v>
      </c>
      <c r="AK14" s="5" t="str">
        <f>VLOOKUP($B14&amp;"-"&amp;AK$1&amp;"级MAX",属性原表!$D:$L,AK$2,FALSE)&amp;"_"&amp;VLOOKUP($B14&amp;"-"&amp;AK$1&amp;"级传说",属性原表!$D:$L,AK$2,FALSE)&amp;"_"&amp;VLOOKUP($B14&amp;"-"&amp;AK$1&amp;"级神话",属性原表!$D:$L,AK$2,FALSE)</f>
        <v>0.27_0.29_0.35</v>
      </c>
      <c r="AL14" s="5" t="str">
        <f>VLOOKUP($B14&amp;"-"&amp;AL$1&amp;"级MAX",属性原表!$D:$L,AL$2,FALSE)&amp;"_"&amp;VLOOKUP($B14&amp;"-"&amp;AL$1&amp;"级传说",属性原表!$D:$L,AL$2,FALSE)&amp;"_"&amp;VLOOKUP($B14&amp;"-"&amp;AL$1&amp;"级神话",属性原表!$D:$L,AL$2,FALSE)</f>
        <v>0.31_0.33_0.39</v>
      </c>
      <c r="AM14" s="5" t="str">
        <f>VLOOKUP($B14&amp;"-"&amp;AM$1&amp;"级MAX",属性原表!$D:$L,AM$2,FALSE)&amp;"_"&amp;VLOOKUP($B14&amp;"-"&amp;AM$1&amp;"级传说",属性原表!$D:$L,AM$2,FALSE)&amp;"_"&amp;VLOOKUP($B14&amp;"-"&amp;AM$1&amp;"级神话",属性原表!$D:$L,AM$2,FALSE)</f>
        <v>4.7_4.9_5.5</v>
      </c>
      <c r="AN14" s="5" t="str">
        <f>VLOOKUP($B14&amp;"-"&amp;AN$1&amp;"级MAX",属性原表!$D:$L,AN$2,FALSE)&amp;"_"&amp;VLOOKUP($B14&amp;"-"&amp;AN$1&amp;"级传说",属性原表!$D:$L,AN$2,FALSE)&amp;"_"&amp;VLOOKUP($B14&amp;"-"&amp;AN$1&amp;"级神话",属性原表!$D:$L,AN$2,FALSE)</f>
        <v>5.1_5.3_5.9</v>
      </c>
      <c r="AO14" s="5" t="s">
        <v>200</v>
      </c>
    </row>
    <row r="15" customHeight="1" spans="2:40">
      <c r="B15" s="5">
        <v>12</v>
      </c>
      <c r="C15" s="5" t="s">
        <v>201</v>
      </c>
      <c r="D15" s="5" t="s">
        <v>202</v>
      </c>
      <c r="E15" s="5" t="s">
        <v>299</v>
      </c>
      <c r="F15" s="5" t="str">
        <f t="shared" si="2"/>
        <v>冰川枭相</v>
      </c>
      <c r="G15" s="5" t="str">
        <f t="shared" si="3"/>
        <v>北极·英雄塔</v>
      </c>
      <c r="H15" s="5" t="str">
        <f t="shared" si="4"/>
        <v>北极·战兵</v>
      </c>
      <c r="I15" s="5">
        <v>22000012</v>
      </c>
      <c r="J15" s="5">
        <v>22500012</v>
      </c>
      <c r="K15" s="5">
        <v>9</v>
      </c>
      <c r="L15" s="13" t="str">
        <f>VLOOKUP(K15,[1]Sheet1!$B:$C,2,FALSE)</f>
        <v>北极</v>
      </c>
      <c r="M15" s="5" t="b">
        <v>1</v>
      </c>
      <c r="N15" s="5">
        <v>10000070</v>
      </c>
      <c r="O15" s="5">
        <v>3112</v>
      </c>
      <c r="P15" s="5">
        <v>1</v>
      </c>
      <c r="Q15" s="5" t="str">
        <f>VLOOKUP($B15&amp;"-1级",属性原表!$D:$L,Q$2,FALSE)&amp;"_"&amp;VLOOKUP($B15&amp;"-2级",属性原表!$D:$L,Q$2,FALSE)&amp;"_"&amp;VLOOKUP($B15&amp;"-3级",属性原表!$D:$L,Q$2,FALSE)&amp;"_"&amp;VLOOKUP($B15&amp;"-4级",属性原表!$D:$L,Q$2,FALSE)&amp;"_"&amp;VLOOKUP($B15&amp;"-5级",属性原表!$D:$L,Q$2,FALSE)&amp;"_"&amp;VLOOKUP($B15&amp;"-6级",属性原表!$D:$L,Q$2,FALSE)&amp;"_"&amp;VLOOKUP($B15&amp;"-7级",属性原表!$D:$L,Q$2,FALSE)&amp;"_"&amp;VLOOKUP($B15&amp;"-8级",属性原表!$D:$L,Q$2,FALSE)&amp;"_"&amp;VLOOKUP($B15&amp;"-9级",属性原表!$D:$L,Q$2,FALSE)&amp;"_"&amp;VLOOKUP($B15&amp;"-10级",属性原表!$D:$L,Q$2,FALSE)&amp;"_"&amp;VLOOKUP($B15&amp;"-11级",属性原表!$D:$L,Q$2,FALSE)&amp;"_"&amp;VLOOKUP($B15&amp;"-12级",属性原表!$D:$L,Q$2,FALSE)&amp;"_"&amp;VLOOKUP($B15&amp;"-13级",属性原表!$D:$L,Q$2,FALSE)&amp;"_"&amp;VLOOKUP($B15&amp;"-14级",属性原表!$D:$L,Q$2,FALSE)&amp;"_"&amp;VLOOKUP($B15&amp;"-15级",属性原表!$D:$L,Q$2,FALSE)</f>
        <v>6.875_13.75_20.625_27.5_34.375_41.25_48.125_55_61.875_68.75_75.625_82.5_89.375_96.25_103.125</v>
      </c>
      <c r="R15" s="5" t="str">
        <f>VLOOKUP($B15&amp;"-1级",属性原表!$D:$L,R$2,FALSE)&amp;"_"&amp;VLOOKUP($B15&amp;"-2级",属性原表!$D:$L,R$2,FALSE)&amp;"_"&amp;VLOOKUP($B15&amp;"-3级",属性原表!$D:$L,R$2,FALSE)&amp;"_"&amp;VLOOKUP($B15&amp;"-4级",属性原表!$D:$L,R$2,FALSE)&amp;"_"&amp;VLOOKUP($B15&amp;"-5级",属性原表!$D:$L,R$2,FALSE)&amp;"_"&amp;VLOOKUP($B15&amp;"-6级",属性原表!$D:$L,R$2,FALSE)&amp;"_"&amp;VLOOKUP($B15&amp;"-7级",属性原表!$D:$L,R$2,FALSE)&amp;"_"&amp;VLOOKUP($B15&amp;"-8级",属性原表!$D:$L,R$2,FALSE)&amp;"_"&amp;VLOOKUP($B15&amp;"-9级",属性原表!$D:$L,R$2,FALSE)&amp;"_"&amp;VLOOKUP($B15&amp;"-10级",属性原表!$D:$L,R$2,FALSE)&amp;"_"&amp;VLOOKUP($B15&amp;"-11级",属性原表!$D:$L,R$2,FALSE)&amp;"_"&amp;VLOOKUP($B15&amp;"-12级",属性原表!$D:$L,R$2,FALSE)&amp;"_"&amp;VLOOKUP($B15&amp;"-13级",属性原表!$D:$L,R$2,FALSE)&amp;"_"&amp;VLOOKUP($B15&amp;"-14级",属性原表!$D:$L,R$2,FALSE)&amp;"_"&amp;VLOOKUP($B15&amp;"-15级",属性原表!$D:$L,R$2,FALSE)</f>
        <v>120_240_360_480_600_720_840_960_1080_1200_1320_1440_1560_1680_1800</v>
      </c>
      <c r="S15" s="5" t="str">
        <f>VLOOKUP($B15&amp;"-1级",属性原表!$D:$L,S$2,FALSE)&amp;"_"&amp;VLOOKUP($B15&amp;"-2级",属性原表!$D:$L,S$2,FALSE)&amp;"_"&amp;VLOOKUP($B15&amp;"-3级",属性原表!$D:$L,S$2,FALSE)&amp;"_"&amp;VLOOKUP($B15&amp;"-4级",属性原表!$D:$L,S$2,FALSE)&amp;"_"&amp;VLOOKUP($B15&amp;"-5级",属性原表!$D:$L,S$2,FALSE)&amp;"_"&amp;VLOOKUP($B15&amp;"-6级",属性原表!$D:$L,S$2,FALSE)&amp;"_"&amp;VLOOKUP($B15&amp;"-7级",属性原表!$D:$L,S$2,FALSE)&amp;"_"&amp;VLOOKUP($B15&amp;"-8级",属性原表!$D:$L,S$2,FALSE)&amp;"_"&amp;VLOOKUP($B15&amp;"-9级",属性原表!$D:$L,S$2,FALSE)&amp;"_"&amp;VLOOKUP($B15&amp;"-10级",属性原表!$D:$L,S$2,FALSE)&amp;"_"&amp;VLOOKUP($B15&amp;"-11级",属性原表!$D:$L,S$2,FALSE)&amp;"_"&amp;VLOOKUP($B15&amp;"-12级",属性原表!$D:$L,S$2,FALSE)&amp;"_"&amp;VLOOKUP($B15&amp;"-13级",属性原表!$D:$L,S$2,FALSE)&amp;"_"&amp;VLOOKUP($B15&amp;"-14级",属性原表!$D:$L,S$2,FALSE)&amp;"_"&amp;VLOOKUP($B15&amp;"-15级",属性原表!$D:$L,S$2,FALSE)</f>
        <v>0_1_1_2_2_3_3_4_4_5_5_6_6_7_7</v>
      </c>
      <c r="T15" s="5" t="str">
        <f>VLOOKUP($B15&amp;"-1级",属性原表!$D:$L,T$2,FALSE)&amp;"_"&amp;VLOOKUP($B15&amp;"-2级",属性原表!$D:$L,T$2,FALSE)&amp;"_"&amp;VLOOKUP($B15&amp;"-3级",属性原表!$D:$L,T$2,FALSE)&amp;"_"&amp;VLOOKUP($B15&amp;"-4级",属性原表!$D:$L,T$2,FALSE)&amp;"_"&amp;VLOOKUP($B15&amp;"-5级",属性原表!$D:$L,T$2,FALSE)&amp;"_"&amp;VLOOKUP($B15&amp;"-6级",属性原表!$D:$L,T$2,FALSE)&amp;"_"&amp;VLOOKUP($B15&amp;"-7级",属性原表!$D:$L,T$2,FALSE)&amp;"_"&amp;VLOOKUP($B15&amp;"-8级",属性原表!$D:$L,T$2,FALSE)&amp;"_"&amp;VLOOKUP($B15&amp;"-9级",属性原表!$D:$L,T$2,FALSE)&amp;"_"&amp;VLOOKUP($B15&amp;"-10级",属性原表!$D:$L,T$2,FALSE)&amp;"_"&amp;VLOOKUP($B15&amp;"-11级",属性原表!$D:$L,T$2,FALSE)&amp;"_"&amp;VLOOKUP($B15&amp;"-12级",属性原表!$D:$L,T$2,FALSE)&amp;"_"&amp;VLOOKUP($B15&amp;"-13级",属性原表!$D:$L,T$2,FALSE)&amp;"_"&amp;VLOOKUP($B15&amp;"-14级",属性原表!$D:$L,T$2,FALSE)&amp;"_"&amp;VLOOKUP($B15&amp;"-15级",属性原表!$D:$L,T$2,FALSE)</f>
        <v>25_50_75_100_125_150_175_200_225_250_275_300_325_350_375</v>
      </c>
      <c r="U15" s="5" t="str">
        <f>VLOOKUP($B15&amp;"-1级",属性原表!$D:$L,U$2,FALSE)&amp;"_"&amp;VLOOKUP($B15&amp;"-2级",属性原表!$D:$L,U$2,FALSE)&amp;"_"&amp;VLOOKUP($B15&amp;"-3级",属性原表!$D:$L,U$2,FALSE)&amp;"_"&amp;VLOOKUP($B15&amp;"-4级",属性原表!$D:$L,U$2,FALSE)&amp;"_"&amp;VLOOKUP($B15&amp;"-5级",属性原表!$D:$L,U$2,FALSE)&amp;"_"&amp;VLOOKUP($B15&amp;"-6级",属性原表!$D:$L,U$2,FALSE)&amp;"_"&amp;VLOOKUP($B15&amp;"-7级",属性原表!$D:$L,U$2,FALSE)&amp;"_"&amp;VLOOKUP($B15&amp;"-8级",属性原表!$D:$L,U$2,FALSE)&amp;"_"&amp;VLOOKUP($B15&amp;"-9级",属性原表!$D:$L,U$2,FALSE)&amp;"_"&amp;VLOOKUP($B15&amp;"-10级",属性原表!$D:$L,U$2,FALSE)&amp;"_"&amp;VLOOKUP($B15&amp;"-11级",属性原表!$D:$L,U$2,FALSE)&amp;"_"&amp;VLOOKUP($B15&amp;"-12级",属性原表!$D:$L,U$2,FALSE)&amp;"_"&amp;VLOOKUP($B15&amp;"-13级",属性原表!$D:$L,U$2,FALSE)&amp;"_"&amp;VLOOKUP($B15&amp;"-14级",属性原表!$D:$L,U$2,FALSE)&amp;"_"&amp;VLOOKUP($B15&amp;"-15级",属性原表!$D:$L,U$2,FALSE)</f>
        <v>1_2_3_4_5_6_7_8_9_10_11_12_13_14_15</v>
      </c>
      <c r="V15" s="5" t="str">
        <f>VLOOKUP($B15&amp;"-1级",属性原表!$D:$L,V$2,FALSE)&amp;"_"&amp;VLOOKUP($B15&amp;"-2级",属性原表!$D:$L,V$2,FALSE)&amp;"_"&amp;VLOOKUP($B15&amp;"-3级",属性原表!$D:$L,V$2,FALSE)&amp;"_"&amp;VLOOKUP($B15&amp;"-4级",属性原表!$D:$L,V$2,FALSE)&amp;"_"&amp;VLOOKUP($B15&amp;"-5级",属性原表!$D:$L,V$2,FALSE)&amp;"_"&amp;VLOOKUP($B15&amp;"-6级",属性原表!$D:$L,V$2,FALSE)&amp;"_"&amp;VLOOKUP($B15&amp;"-7级",属性原表!$D:$L,V$2,FALSE)&amp;"_"&amp;VLOOKUP($B15&amp;"-8级",属性原表!$D:$L,V$2,FALSE)&amp;"_"&amp;VLOOKUP($B15&amp;"-9级",属性原表!$D:$L,V$2,FALSE)&amp;"_"&amp;VLOOKUP($B15&amp;"-10级",属性原表!$D:$L,V$2,FALSE)&amp;"_"&amp;VLOOKUP($B15&amp;"-11级",属性原表!$D:$L,V$2,FALSE)&amp;"_"&amp;VLOOKUP($B15&amp;"-12级",属性原表!$D:$L,V$2,FALSE)&amp;"_"&amp;VLOOKUP($B15&amp;"-13级",属性原表!$D:$L,V$2,FALSE)&amp;"_"&amp;VLOOKUP($B15&amp;"-14级",属性原表!$D:$L,V$2,FALSE)&amp;"_"&amp;VLOOKUP($B15&amp;"-15级",属性原表!$D:$L,V$2,FALSE)</f>
        <v>1.25_1.25_1.25_1.25_1.25_1.25_1.25_1.25_1.25_1.25_1.25_1.25_1.25_1.25_1.25</v>
      </c>
      <c r="W15" s="5" t="str">
        <f>VLOOKUP($B15&amp;"-1级",属性原表!$D:$L,W$2,FALSE)&amp;"_"&amp;VLOOKUP($B15&amp;"-2级",属性原表!$D:$L,W$2,FALSE)&amp;"_"&amp;VLOOKUP($B15&amp;"-3级",属性原表!$D:$L,W$2,FALSE)&amp;"_"&amp;VLOOKUP($B15&amp;"-4级",属性原表!$D:$L,W$2,FALSE)&amp;"_"&amp;VLOOKUP($B15&amp;"-5级",属性原表!$D:$L,W$2,FALSE)&amp;"_"&amp;VLOOKUP($B15&amp;"-6级",属性原表!$D:$L,W$2,FALSE)&amp;"_"&amp;VLOOKUP($B15&amp;"-7级",属性原表!$D:$L,W$2,FALSE)&amp;"_"&amp;VLOOKUP($B15&amp;"-8级",属性原表!$D:$L,W$2,FALSE)&amp;"_"&amp;VLOOKUP($B15&amp;"-9级",属性原表!$D:$L,W$2,FALSE)&amp;"_"&amp;VLOOKUP($B15&amp;"-10级",属性原表!$D:$L,W$2,FALSE)&amp;"_"&amp;VLOOKUP($B15&amp;"-11级",属性原表!$D:$L,W$2,FALSE)&amp;"_"&amp;VLOOKUP($B15&amp;"-12级",属性原表!$D:$L,W$2,FALSE)&amp;"_"&amp;VLOOKUP($B15&amp;"-13级",属性原表!$D:$L,W$2,FALSE)&amp;"_"&amp;VLOOKUP($B15&amp;"-14级",属性原表!$D:$L,W$2,FALSE)&amp;"_"&amp;VLOOKUP($B15&amp;"-15级",属性原表!$D:$L,W$2,FALSE)</f>
        <v>0.22_0.22_0.22_0.22_0.22_0.22_0.22_0.22_0.22_0.22_0.22_0.22_0.22_0.22_0.22</v>
      </c>
      <c r="X15" s="5" t="str">
        <f>VLOOKUP($B15&amp;"-1级",属性原表!$D:$L,X$2,FALSE)&amp;"_"&amp;VLOOKUP($B15&amp;"-2级",属性原表!$D:$L,X$2,FALSE)&amp;"_"&amp;VLOOKUP($B15&amp;"-3级",属性原表!$D:$L,X$2,FALSE)&amp;"_"&amp;VLOOKUP($B15&amp;"-4级",属性原表!$D:$L,X$2,FALSE)&amp;"_"&amp;VLOOKUP($B15&amp;"-5级",属性原表!$D:$L,X$2,FALSE)&amp;"_"&amp;VLOOKUP($B15&amp;"-6级",属性原表!$D:$L,X$2,FALSE)&amp;"_"&amp;VLOOKUP($B15&amp;"-7级",属性原表!$D:$L,X$2,FALSE)&amp;"_"&amp;VLOOKUP($B15&amp;"-8级",属性原表!$D:$L,X$2,FALSE)&amp;"_"&amp;VLOOKUP($B15&amp;"-9级",属性原表!$D:$L,X$2,FALSE)&amp;"_"&amp;VLOOKUP($B15&amp;"-10级",属性原表!$D:$L,X$2,FALSE)&amp;"_"&amp;VLOOKUP($B15&amp;"-11级",属性原表!$D:$L,X$2,FALSE)&amp;"_"&amp;VLOOKUP($B15&amp;"-12级",属性原表!$D:$L,X$2,FALSE)&amp;"_"&amp;VLOOKUP($B15&amp;"-13级",属性原表!$D:$L,X$2,FALSE)&amp;"_"&amp;VLOOKUP($B15&amp;"-14级",属性原表!$D:$L,X$2,FALSE)&amp;"_"&amp;VLOOKUP($B15&amp;"-15级",属性原表!$D:$L,X$2,FALSE)</f>
        <v>4.8_4.8_4.8_4.8_4.8_4.8_4.8_4.8_4.8_4.8_4.8_4.8_4.8_4.8_4.8</v>
      </c>
      <c r="Y15" s="5" t="str">
        <f>VLOOKUP($B15&amp;"-"&amp;Y$1&amp;"级MAX",属性原表!$D:$L,Y$2,FALSE)&amp;"_"&amp;VLOOKUP($B15&amp;"-"&amp;Y$1&amp;"级传说",属性原表!$D:$L,Y$2,FALSE)&amp;"_"&amp;VLOOKUP($B15&amp;"-"&amp;Y$1&amp;"级神话",属性原表!$D:$L,Y$2,FALSE)</f>
        <v>150_260_400</v>
      </c>
      <c r="Z15" s="5" t="str">
        <f>VLOOKUP($B15&amp;"-"&amp;Z$1&amp;"级MAX",属性原表!$D:$L,Z$2,FALSE)&amp;"_"&amp;VLOOKUP($B15&amp;"-"&amp;Z$1&amp;"级传说",属性原表!$D:$L,Z$2,FALSE)&amp;"_"&amp;VLOOKUP($B15&amp;"-"&amp;Z$1&amp;"级神话",属性原表!$D:$L,Z$2,FALSE)</f>
        <v>262.5_393.75_562.5</v>
      </c>
      <c r="AA15" s="5" t="str">
        <f>VLOOKUP($B15&amp;"-"&amp;AA$1&amp;"级MAX",属性原表!$D:$L,AA$2,FALSE)&amp;"_"&amp;VLOOKUP($B15&amp;"-"&amp;AA$1&amp;"级传说",属性原表!$D:$L,AA$2,FALSE)&amp;"_"&amp;VLOOKUP($B15&amp;"-"&amp;AA$1&amp;"级神话",属性原表!$D:$L,AA$2,FALSE)</f>
        <v>2500_4160_5800</v>
      </c>
      <c r="AB15" s="5" t="str">
        <f>VLOOKUP($B15&amp;"-"&amp;AB$1&amp;"级MAX",属性原表!$D:$L,AB$2,FALSE)&amp;"_"&amp;VLOOKUP($B15&amp;"-"&amp;AB$1&amp;"级传说",属性原表!$D:$L,AB$2,FALSE)&amp;"_"&amp;VLOOKUP($B15&amp;"-"&amp;AB$1&amp;"级神话",属性原表!$D:$L,AB$2,FALSE)</f>
        <v>4050_5880_7750</v>
      </c>
      <c r="AC15" s="5" t="str">
        <f>VLOOKUP($B15&amp;"-"&amp;AC$1&amp;"级MAX",属性原表!$D:$L,AC$2,FALSE)&amp;"_"&amp;VLOOKUP($B15&amp;"-"&amp;AC$1&amp;"级传说",属性原表!$D:$L,AC$2,FALSE)&amp;"_"&amp;VLOOKUP($B15&amp;"-"&amp;AC$1&amp;"级神话",属性原表!$D:$L,AC$2,FALSE)</f>
        <v>7_8_10</v>
      </c>
      <c r="AD15" s="5" t="str">
        <f>VLOOKUP($B15&amp;"-"&amp;AD$1&amp;"级MAX",属性原表!$D:$L,AD$2,FALSE)&amp;"_"&amp;VLOOKUP($B15&amp;"-"&amp;AD$1&amp;"级传说",属性原表!$D:$L,AD$2,FALSE)&amp;"_"&amp;VLOOKUP($B15&amp;"-"&amp;AD$1&amp;"级神话",属性原表!$D:$L,AD$2,FALSE)</f>
        <v>9_10_12</v>
      </c>
      <c r="AE15" s="5" t="str">
        <f>VLOOKUP($B15&amp;"-"&amp;AE$1&amp;"级MAX",属性原表!$D:$L,AE$2,FALSE)&amp;"_"&amp;VLOOKUP($B15&amp;"-"&amp;AE$1&amp;"级传说",属性原表!$D:$L,AE$2,FALSE)&amp;"_"&amp;VLOOKUP($B15&amp;"-"&amp;AE$1&amp;"级神话",属性原表!$D:$L,AE$2,FALSE)</f>
        <v>500_800_1000</v>
      </c>
      <c r="AF15" s="5" t="str">
        <f>VLOOKUP($B15&amp;"-"&amp;AF$1&amp;"级MAX",属性原表!$D:$L,AF$2,FALSE)&amp;"_"&amp;VLOOKUP($B15&amp;"-"&amp;AF$1&amp;"级传说",属性原表!$D:$L,AF$2,FALSE)&amp;"_"&amp;VLOOKUP($B15&amp;"-"&amp;AF$1&amp;"级神话",属性原表!$D:$L,AF$2,FALSE)</f>
        <v>750_1050_1250</v>
      </c>
      <c r="AG15" s="5" t="str">
        <f>VLOOKUP($B15&amp;"-"&amp;AG$1&amp;"级MAX",属性原表!$D:$L,AG$2,FALSE)&amp;"_"&amp;VLOOKUP($B15&amp;"-"&amp;AG$1&amp;"级传说",属性原表!$D:$L,AG$2,FALSE)&amp;"_"&amp;VLOOKUP($B15&amp;"-"&amp;AG$1&amp;"级神话",属性原表!$D:$L,AG$2,FALSE)</f>
        <v>11_12_13</v>
      </c>
      <c r="AH15" s="5" t="str">
        <f>VLOOKUP($B15&amp;"-"&amp;AH$1&amp;"级MAX",属性原表!$D:$L,AH$2,FALSE)&amp;"_"&amp;VLOOKUP($B15&amp;"-"&amp;AH$1&amp;"级传说",属性原表!$D:$L,AH$2,FALSE)&amp;"_"&amp;VLOOKUP($B15&amp;"-"&amp;AH$1&amp;"级神话",属性原表!$D:$L,AH$2,FALSE)</f>
        <v>16_17_18</v>
      </c>
      <c r="AI15" s="5" t="str">
        <f>VLOOKUP($B15&amp;"-"&amp;AI$1&amp;"级MAX",属性原表!$D:$L,AI$2,FALSE)&amp;"_"&amp;VLOOKUP($B15&amp;"-"&amp;AI$1&amp;"级传说",属性原表!$D:$L,AI$2,FALSE)&amp;"_"&amp;VLOOKUP($B15&amp;"-"&amp;AI$1&amp;"级神话",属性原表!$D:$L,AI$2,FALSE)</f>
        <v>1.25_1.25_1.25</v>
      </c>
      <c r="AJ15" s="5" t="str">
        <f>VLOOKUP($B15&amp;"-"&amp;AJ$1&amp;"级MAX",属性原表!$D:$L,AJ$2,FALSE)&amp;"_"&amp;VLOOKUP($B15&amp;"-"&amp;AJ$1&amp;"级传说",属性原表!$D:$L,AJ$2,FALSE)&amp;"_"&amp;VLOOKUP($B15&amp;"-"&amp;AJ$1&amp;"级神话",属性原表!$D:$L,AJ$2,FALSE)</f>
        <v>1.25_1.25_1.25</v>
      </c>
      <c r="AK15" s="5" t="str">
        <f>VLOOKUP($B15&amp;"-"&amp;AK$1&amp;"级MAX",属性原表!$D:$L,AK$2,FALSE)&amp;"_"&amp;VLOOKUP($B15&amp;"-"&amp;AK$1&amp;"级传说",属性原表!$D:$L,AK$2,FALSE)&amp;"_"&amp;VLOOKUP($B15&amp;"-"&amp;AK$1&amp;"级神话",属性原表!$D:$L,AK$2,FALSE)</f>
        <v>0.24_0.26_0.32</v>
      </c>
      <c r="AL15" s="5" t="str">
        <f>VLOOKUP($B15&amp;"-"&amp;AL$1&amp;"级MAX",属性原表!$D:$L,AL$2,FALSE)&amp;"_"&amp;VLOOKUP($B15&amp;"-"&amp;AL$1&amp;"级传说",属性原表!$D:$L,AL$2,FALSE)&amp;"_"&amp;VLOOKUP($B15&amp;"-"&amp;AL$1&amp;"级神话",属性原表!$D:$L,AL$2,FALSE)</f>
        <v>0.28_0.3_0.36</v>
      </c>
      <c r="AM15" s="5" t="str">
        <f>VLOOKUP($B15&amp;"-"&amp;AM$1&amp;"级MAX",属性原表!$D:$L,AM$2,FALSE)&amp;"_"&amp;VLOOKUP($B15&amp;"-"&amp;AM$1&amp;"级传说",属性原表!$D:$L,AM$2,FALSE)&amp;"_"&amp;VLOOKUP($B15&amp;"-"&amp;AM$1&amp;"级神话",属性原表!$D:$L,AM$2,FALSE)</f>
        <v>5_5.2_5.8</v>
      </c>
      <c r="AN15" s="5" t="str">
        <f>VLOOKUP($B15&amp;"-"&amp;AN$1&amp;"级MAX",属性原表!$D:$L,AN$2,FALSE)&amp;"_"&amp;VLOOKUP($B15&amp;"-"&amp;AN$1&amp;"级传说",属性原表!$D:$L,AN$2,FALSE)&amp;"_"&amp;VLOOKUP($B15&amp;"-"&amp;AN$1&amp;"级神话",属性原表!$D:$L,AN$2,FALSE)</f>
        <v>5.4_5.6_6.2</v>
      </c>
    </row>
    <row r="16" customHeight="1" spans="2:40">
      <c r="B16" s="5">
        <v>13</v>
      </c>
      <c r="C16" s="5" t="s">
        <v>218</v>
      </c>
      <c r="D16" s="5" t="s">
        <v>219</v>
      </c>
      <c r="E16" s="5" t="s">
        <v>300</v>
      </c>
      <c r="F16" s="5" t="str">
        <f t="shared" si="2"/>
        <v>终末元神</v>
      </c>
      <c r="G16" s="5" t="str">
        <f t="shared" si="3"/>
        <v>幽魂·英雄塔</v>
      </c>
      <c r="H16" s="5" t="str">
        <f t="shared" si="4"/>
        <v>幽魂·战兵</v>
      </c>
      <c r="I16" s="5">
        <v>22000013</v>
      </c>
      <c r="J16" s="5">
        <v>22500013</v>
      </c>
      <c r="K16" s="5">
        <v>6</v>
      </c>
      <c r="L16" s="13" t="str">
        <f>VLOOKUP(K16,[1]Sheet1!$B:$C,2,FALSE)</f>
        <v>幽魂</v>
      </c>
      <c r="M16" s="5" t="b">
        <v>1</v>
      </c>
      <c r="N16" s="5">
        <v>10000071</v>
      </c>
      <c r="O16" s="5">
        <v>3110</v>
      </c>
      <c r="P16" s="5">
        <v>1</v>
      </c>
      <c r="Q16" s="5" t="str">
        <f>VLOOKUP($B16&amp;"-1级",属性原表!$D:$L,Q$2,FALSE)&amp;"_"&amp;VLOOKUP($B16&amp;"-2级",属性原表!$D:$L,Q$2,FALSE)&amp;"_"&amp;VLOOKUP($B16&amp;"-3级",属性原表!$D:$L,Q$2,FALSE)&amp;"_"&amp;VLOOKUP($B16&amp;"-4级",属性原表!$D:$L,Q$2,FALSE)&amp;"_"&amp;VLOOKUP($B16&amp;"-5级",属性原表!$D:$L,Q$2,FALSE)&amp;"_"&amp;VLOOKUP($B16&amp;"-6级",属性原表!$D:$L,Q$2,FALSE)&amp;"_"&amp;VLOOKUP($B16&amp;"-7级",属性原表!$D:$L,Q$2,FALSE)&amp;"_"&amp;VLOOKUP($B16&amp;"-8级",属性原表!$D:$L,Q$2,FALSE)&amp;"_"&amp;VLOOKUP($B16&amp;"-9级",属性原表!$D:$L,Q$2,FALSE)&amp;"_"&amp;VLOOKUP($B16&amp;"-10级",属性原表!$D:$L,Q$2,FALSE)&amp;"_"&amp;VLOOKUP($B16&amp;"-11级",属性原表!$D:$L,Q$2,FALSE)&amp;"_"&amp;VLOOKUP($B16&amp;"-12级",属性原表!$D:$L,Q$2,FALSE)&amp;"_"&amp;VLOOKUP($B16&amp;"-13级",属性原表!$D:$L,Q$2,FALSE)&amp;"_"&amp;VLOOKUP($B16&amp;"-14级",属性原表!$D:$L,Q$2,FALSE)&amp;"_"&amp;VLOOKUP($B16&amp;"-15级",属性原表!$D:$L,Q$2,FALSE)</f>
        <v>12.5_25_37.5_50_62.5_75_87.5_100_112.5_125_137.5_150_162.5_175_187.5</v>
      </c>
      <c r="R16" s="5" t="str">
        <f>VLOOKUP($B16&amp;"-1级",属性原表!$D:$L,R$2,FALSE)&amp;"_"&amp;VLOOKUP($B16&amp;"-2级",属性原表!$D:$L,R$2,FALSE)&amp;"_"&amp;VLOOKUP($B16&amp;"-3级",属性原表!$D:$L,R$2,FALSE)&amp;"_"&amp;VLOOKUP($B16&amp;"-4级",属性原表!$D:$L,R$2,FALSE)&amp;"_"&amp;VLOOKUP($B16&amp;"-5级",属性原表!$D:$L,R$2,FALSE)&amp;"_"&amp;VLOOKUP($B16&amp;"-6级",属性原表!$D:$L,R$2,FALSE)&amp;"_"&amp;VLOOKUP($B16&amp;"-7级",属性原表!$D:$L,R$2,FALSE)&amp;"_"&amp;VLOOKUP($B16&amp;"-8级",属性原表!$D:$L,R$2,FALSE)&amp;"_"&amp;VLOOKUP($B16&amp;"-9级",属性原表!$D:$L,R$2,FALSE)&amp;"_"&amp;VLOOKUP($B16&amp;"-10级",属性原表!$D:$L,R$2,FALSE)&amp;"_"&amp;VLOOKUP($B16&amp;"-11级",属性原表!$D:$L,R$2,FALSE)&amp;"_"&amp;VLOOKUP($B16&amp;"-12级",属性原表!$D:$L,R$2,FALSE)&amp;"_"&amp;VLOOKUP($B16&amp;"-13级",属性原表!$D:$L,R$2,FALSE)&amp;"_"&amp;VLOOKUP($B16&amp;"-14级",属性原表!$D:$L,R$2,FALSE)&amp;"_"&amp;VLOOKUP($B16&amp;"-15级",属性原表!$D:$L,R$2,FALSE)</f>
        <v>75_150_225_300_375_450_525_600_675_750_825_900_975_1050_1125</v>
      </c>
      <c r="S16" s="5" t="str">
        <f>VLOOKUP($B16&amp;"-1级",属性原表!$D:$L,S$2,FALSE)&amp;"_"&amp;VLOOKUP($B16&amp;"-2级",属性原表!$D:$L,S$2,FALSE)&amp;"_"&amp;VLOOKUP($B16&amp;"-3级",属性原表!$D:$L,S$2,FALSE)&amp;"_"&amp;VLOOKUP($B16&amp;"-4级",属性原表!$D:$L,S$2,FALSE)&amp;"_"&amp;VLOOKUP($B16&amp;"-5级",属性原表!$D:$L,S$2,FALSE)&amp;"_"&amp;VLOOKUP($B16&amp;"-6级",属性原表!$D:$L,S$2,FALSE)&amp;"_"&amp;VLOOKUP($B16&amp;"-7级",属性原表!$D:$L,S$2,FALSE)&amp;"_"&amp;VLOOKUP($B16&amp;"-8级",属性原表!$D:$L,S$2,FALSE)&amp;"_"&amp;VLOOKUP($B16&amp;"-9级",属性原表!$D:$L,S$2,FALSE)&amp;"_"&amp;VLOOKUP($B16&amp;"-10级",属性原表!$D:$L,S$2,FALSE)&amp;"_"&amp;VLOOKUP($B16&amp;"-11级",属性原表!$D:$L,S$2,FALSE)&amp;"_"&amp;VLOOKUP($B16&amp;"-12级",属性原表!$D:$L,S$2,FALSE)&amp;"_"&amp;VLOOKUP($B16&amp;"-13级",属性原表!$D:$L,S$2,FALSE)&amp;"_"&amp;VLOOKUP($B16&amp;"-14级",属性原表!$D:$L,S$2,FALSE)&amp;"_"&amp;VLOOKUP($B16&amp;"-15级",属性原表!$D:$L,S$2,FALSE)</f>
        <v>0_1_1_2_2_3_3_4_4_5_5_6_6_7_7</v>
      </c>
      <c r="T16" s="5" t="str">
        <f>VLOOKUP($B16&amp;"-1级",属性原表!$D:$L,T$2,FALSE)&amp;"_"&amp;VLOOKUP($B16&amp;"-2级",属性原表!$D:$L,T$2,FALSE)&amp;"_"&amp;VLOOKUP($B16&amp;"-3级",属性原表!$D:$L,T$2,FALSE)&amp;"_"&amp;VLOOKUP($B16&amp;"-4级",属性原表!$D:$L,T$2,FALSE)&amp;"_"&amp;VLOOKUP($B16&amp;"-5级",属性原表!$D:$L,T$2,FALSE)&amp;"_"&amp;VLOOKUP($B16&amp;"-6级",属性原表!$D:$L,T$2,FALSE)&amp;"_"&amp;VLOOKUP($B16&amp;"-7级",属性原表!$D:$L,T$2,FALSE)&amp;"_"&amp;VLOOKUP($B16&amp;"-8级",属性原表!$D:$L,T$2,FALSE)&amp;"_"&amp;VLOOKUP($B16&amp;"-9级",属性原表!$D:$L,T$2,FALSE)&amp;"_"&amp;VLOOKUP($B16&amp;"-10级",属性原表!$D:$L,T$2,FALSE)&amp;"_"&amp;VLOOKUP($B16&amp;"-11级",属性原表!$D:$L,T$2,FALSE)&amp;"_"&amp;VLOOKUP($B16&amp;"-12级",属性原表!$D:$L,T$2,FALSE)&amp;"_"&amp;VLOOKUP($B16&amp;"-13级",属性原表!$D:$L,T$2,FALSE)&amp;"_"&amp;VLOOKUP($B16&amp;"-14级",属性原表!$D:$L,T$2,FALSE)&amp;"_"&amp;VLOOKUP($B16&amp;"-15级",属性原表!$D:$L,T$2,FALSE)</f>
        <v>25_50_75_100_125_150_175_200_225_250_275_300_325_350_375</v>
      </c>
      <c r="U16" s="5" t="str">
        <f>VLOOKUP($B16&amp;"-1级",属性原表!$D:$L,U$2,FALSE)&amp;"_"&amp;VLOOKUP($B16&amp;"-2级",属性原表!$D:$L,U$2,FALSE)&amp;"_"&amp;VLOOKUP($B16&amp;"-3级",属性原表!$D:$L,U$2,FALSE)&amp;"_"&amp;VLOOKUP($B16&amp;"-4级",属性原表!$D:$L,U$2,FALSE)&amp;"_"&amp;VLOOKUP($B16&amp;"-5级",属性原表!$D:$L,U$2,FALSE)&amp;"_"&amp;VLOOKUP($B16&amp;"-6级",属性原表!$D:$L,U$2,FALSE)&amp;"_"&amp;VLOOKUP($B16&amp;"-7级",属性原表!$D:$L,U$2,FALSE)&amp;"_"&amp;VLOOKUP($B16&amp;"-8级",属性原表!$D:$L,U$2,FALSE)&amp;"_"&amp;VLOOKUP($B16&amp;"-9级",属性原表!$D:$L,U$2,FALSE)&amp;"_"&amp;VLOOKUP($B16&amp;"-10级",属性原表!$D:$L,U$2,FALSE)&amp;"_"&amp;VLOOKUP($B16&amp;"-11级",属性原表!$D:$L,U$2,FALSE)&amp;"_"&amp;VLOOKUP($B16&amp;"-12级",属性原表!$D:$L,U$2,FALSE)&amp;"_"&amp;VLOOKUP($B16&amp;"-13级",属性原表!$D:$L,U$2,FALSE)&amp;"_"&amp;VLOOKUP($B16&amp;"-14级",属性原表!$D:$L,U$2,FALSE)&amp;"_"&amp;VLOOKUP($B16&amp;"-15级",属性原表!$D:$L,U$2,FALSE)</f>
        <v>1_2_3_4_5_6_7_8_9_10_11_12_13_14_15</v>
      </c>
      <c r="V16" s="5" t="str">
        <f>VLOOKUP($B16&amp;"-1级",属性原表!$D:$L,V$2,FALSE)&amp;"_"&amp;VLOOKUP($B16&amp;"-2级",属性原表!$D:$L,V$2,FALSE)&amp;"_"&amp;VLOOKUP($B16&amp;"-3级",属性原表!$D:$L,V$2,FALSE)&amp;"_"&amp;VLOOKUP($B16&amp;"-4级",属性原表!$D:$L,V$2,FALSE)&amp;"_"&amp;VLOOKUP($B16&amp;"-5级",属性原表!$D:$L,V$2,FALSE)&amp;"_"&amp;VLOOKUP($B16&amp;"-6级",属性原表!$D:$L,V$2,FALSE)&amp;"_"&amp;VLOOKUP($B16&amp;"-7级",属性原表!$D:$L,V$2,FALSE)&amp;"_"&amp;VLOOKUP($B16&amp;"-8级",属性原表!$D:$L,V$2,FALSE)&amp;"_"&amp;VLOOKUP($B16&amp;"-9级",属性原表!$D:$L,V$2,FALSE)&amp;"_"&amp;VLOOKUP($B16&amp;"-10级",属性原表!$D:$L,V$2,FALSE)&amp;"_"&amp;VLOOKUP($B16&amp;"-11级",属性原表!$D:$L,V$2,FALSE)&amp;"_"&amp;VLOOKUP($B16&amp;"-12级",属性原表!$D:$L,V$2,FALSE)&amp;"_"&amp;VLOOKUP($B16&amp;"-13级",属性原表!$D:$L,V$2,FALSE)&amp;"_"&amp;VLOOKUP($B16&amp;"-14级",属性原表!$D:$L,V$2,FALSE)&amp;"_"&amp;VLOOKUP($B16&amp;"-15级",属性原表!$D:$L,V$2,FALSE)</f>
        <v>1.25_1.25_1.25_1.25_1.25_1.25_1.25_1.25_1.25_1.25_1.25_1.25_1.25_1.25_1.25</v>
      </c>
      <c r="W16" s="5" t="str">
        <f>VLOOKUP($B16&amp;"-1级",属性原表!$D:$L,W$2,FALSE)&amp;"_"&amp;VLOOKUP($B16&amp;"-2级",属性原表!$D:$L,W$2,FALSE)&amp;"_"&amp;VLOOKUP($B16&amp;"-3级",属性原表!$D:$L,W$2,FALSE)&amp;"_"&amp;VLOOKUP($B16&amp;"-4级",属性原表!$D:$L,W$2,FALSE)&amp;"_"&amp;VLOOKUP($B16&amp;"-5级",属性原表!$D:$L,W$2,FALSE)&amp;"_"&amp;VLOOKUP($B16&amp;"-6级",属性原表!$D:$L,W$2,FALSE)&amp;"_"&amp;VLOOKUP($B16&amp;"-7级",属性原表!$D:$L,W$2,FALSE)&amp;"_"&amp;VLOOKUP($B16&amp;"-8级",属性原表!$D:$L,W$2,FALSE)&amp;"_"&amp;VLOOKUP($B16&amp;"-9级",属性原表!$D:$L,W$2,FALSE)&amp;"_"&amp;VLOOKUP($B16&amp;"-10级",属性原表!$D:$L,W$2,FALSE)&amp;"_"&amp;VLOOKUP($B16&amp;"-11级",属性原表!$D:$L,W$2,FALSE)&amp;"_"&amp;VLOOKUP($B16&amp;"-12级",属性原表!$D:$L,W$2,FALSE)&amp;"_"&amp;VLOOKUP($B16&amp;"-13级",属性原表!$D:$L,W$2,FALSE)&amp;"_"&amp;VLOOKUP($B16&amp;"-14级",属性原表!$D:$L,W$2,FALSE)&amp;"_"&amp;VLOOKUP($B16&amp;"-15级",属性原表!$D:$L,W$2,FALSE)</f>
        <v>0.4_0.4_0.4_0.4_0.4_0.4_0.4_0.4_0.4_0.4_0.4_0.4_0.4_0.4_0.4</v>
      </c>
      <c r="X16" s="5" t="str">
        <f>VLOOKUP($B16&amp;"-1级",属性原表!$D:$L,X$2,FALSE)&amp;"_"&amp;VLOOKUP($B16&amp;"-2级",属性原表!$D:$L,X$2,FALSE)&amp;"_"&amp;VLOOKUP($B16&amp;"-3级",属性原表!$D:$L,X$2,FALSE)&amp;"_"&amp;VLOOKUP($B16&amp;"-4级",属性原表!$D:$L,X$2,FALSE)&amp;"_"&amp;VLOOKUP($B16&amp;"-5级",属性原表!$D:$L,X$2,FALSE)&amp;"_"&amp;VLOOKUP($B16&amp;"-6级",属性原表!$D:$L,X$2,FALSE)&amp;"_"&amp;VLOOKUP($B16&amp;"-7级",属性原表!$D:$L,X$2,FALSE)&amp;"_"&amp;VLOOKUP($B16&amp;"-8级",属性原表!$D:$L,X$2,FALSE)&amp;"_"&amp;VLOOKUP($B16&amp;"-9级",属性原表!$D:$L,X$2,FALSE)&amp;"_"&amp;VLOOKUP($B16&amp;"-10级",属性原表!$D:$L,X$2,FALSE)&amp;"_"&amp;VLOOKUP($B16&amp;"-11级",属性原表!$D:$L,X$2,FALSE)&amp;"_"&amp;VLOOKUP($B16&amp;"-12级",属性原表!$D:$L,X$2,FALSE)&amp;"_"&amp;VLOOKUP($B16&amp;"-13级",属性原表!$D:$L,X$2,FALSE)&amp;"_"&amp;VLOOKUP($B16&amp;"-14级",属性原表!$D:$L,X$2,FALSE)&amp;"_"&amp;VLOOKUP($B16&amp;"-15级",属性原表!$D:$L,X$2,FALSE)</f>
        <v>3_3_3_3_3_3_3_3_3_3_3_3_3_3_3</v>
      </c>
      <c r="Y16" s="5" t="str">
        <f>VLOOKUP($B16&amp;"-"&amp;Y$1&amp;"级MAX",属性原表!$D:$L,Y$2,FALSE)&amp;"_"&amp;VLOOKUP($B16&amp;"-"&amp;Y$1&amp;"级传说",属性原表!$D:$L,Y$2,FALSE)&amp;"_"&amp;VLOOKUP($B16&amp;"-"&amp;Y$1&amp;"级神话",属性原表!$D:$L,Y$2,FALSE)</f>
        <v>262.5_440_625</v>
      </c>
      <c r="Z16" s="5" t="str">
        <f>VLOOKUP($B16&amp;"-"&amp;Z$1&amp;"级MAX",属性原表!$D:$L,Z$2,FALSE)&amp;"_"&amp;VLOOKUP($B16&amp;"-"&amp;Z$1&amp;"级传说",属性原表!$D:$L,Z$2,FALSE)&amp;"_"&amp;VLOOKUP($B16&amp;"-"&amp;Z$1&amp;"级神话",属性原表!$D:$L,Z$2,FALSE)</f>
        <v>431.25_630_843.75</v>
      </c>
      <c r="AA16" s="5" t="str">
        <f>VLOOKUP($B16&amp;"-"&amp;AA$1&amp;"级MAX",属性原表!$D:$L,AA$2,FALSE)&amp;"_"&amp;VLOOKUP($B16&amp;"-"&amp;AA$1&amp;"级传说",属性原表!$D:$L,AA$2,FALSE)&amp;"_"&amp;VLOOKUP($B16&amp;"-"&amp;AA$1&amp;"级神话",属性原表!$D:$L,AA$2,FALSE)</f>
        <v>1600_2720_4000</v>
      </c>
      <c r="AB16" s="5" t="str">
        <f>VLOOKUP($B16&amp;"-"&amp;AB$1&amp;"级MAX",属性原表!$D:$L,AB$2,FALSE)&amp;"_"&amp;VLOOKUP($B16&amp;"-"&amp;AB$1&amp;"级传说",属性原表!$D:$L,AB$2,FALSE)&amp;"_"&amp;VLOOKUP($B16&amp;"-"&amp;AB$1&amp;"级神话",属性原表!$D:$L,AB$2,FALSE)</f>
        <v>2700_3990_5500</v>
      </c>
      <c r="AC16" s="5" t="str">
        <f>VLOOKUP($B16&amp;"-"&amp;AC$1&amp;"级MAX",属性原表!$D:$L,AC$2,FALSE)&amp;"_"&amp;VLOOKUP($B16&amp;"-"&amp;AC$1&amp;"级传说",属性原表!$D:$L,AC$2,FALSE)&amp;"_"&amp;VLOOKUP($B16&amp;"-"&amp;AC$1&amp;"级神话",属性原表!$D:$L,AC$2,FALSE)</f>
        <v>7_8_10</v>
      </c>
      <c r="AD16" s="5" t="str">
        <f>VLOOKUP($B16&amp;"-"&amp;AD$1&amp;"级MAX",属性原表!$D:$L,AD$2,FALSE)&amp;"_"&amp;VLOOKUP($B16&amp;"-"&amp;AD$1&amp;"级传说",属性原表!$D:$L,AD$2,FALSE)&amp;"_"&amp;VLOOKUP($B16&amp;"-"&amp;AD$1&amp;"级神话",属性原表!$D:$L,AD$2,FALSE)</f>
        <v>9_10_12</v>
      </c>
      <c r="AE16" s="5" t="str">
        <f>VLOOKUP($B16&amp;"-"&amp;AE$1&amp;"级MAX",属性原表!$D:$L,AE$2,FALSE)&amp;"_"&amp;VLOOKUP($B16&amp;"-"&amp;AE$1&amp;"级传说",属性原表!$D:$L,AE$2,FALSE)&amp;"_"&amp;VLOOKUP($B16&amp;"-"&amp;AE$1&amp;"级神话",属性原表!$D:$L,AE$2,FALSE)</f>
        <v>500_800_1000</v>
      </c>
      <c r="AF16" s="5" t="str">
        <f>VLOOKUP($B16&amp;"-"&amp;AF$1&amp;"级MAX",属性原表!$D:$L,AF$2,FALSE)&amp;"_"&amp;VLOOKUP($B16&amp;"-"&amp;AF$1&amp;"级传说",属性原表!$D:$L,AF$2,FALSE)&amp;"_"&amp;VLOOKUP($B16&amp;"-"&amp;AF$1&amp;"级神话",属性原表!$D:$L,AF$2,FALSE)</f>
        <v>750_1050_1250</v>
      </c>
      <c r="AG16" s="5" t="str">
        <f>VLOOKUP($B16&amp;"-"&amp;AG$1&amp;"级MAX",属性原表!$D:$L,AG$2,FALSE)&amp;"_"&amp;VLOOKUP($B16&amp;"-"&amp;AG$1&amp;"级传说",属性原表!$D:$L,AG$2,FALSE)&amp;"_"&amp;VLOOKUP($B16&amp;"-"&amp;AG$1&amp;"级神话",属性原表!$D:$L,AG$2,FALSE)</f>
        <v>11_12_13</v>
      </c>
      <c r="AH16" s="5" t="str">
        <f>VLOOKUP($B16&amp;"-"&amp;AH$1&amp;"级MAX",属性原表!$D:$L,AH$2,FALSE)&amp;"_"&amp;VLOOKUP($B16&amp;"-"&amp;AH$1&amp;"级传说",属性原表!$D:$L,AH$2,FALSE)&amp;"_"&amp;VLOOKUP($B16&amp;"-"&amp;AH$1&amp;"级神话",属性原表!$D:$L,AH$2,FALSE)</f>
        <v>16_17_18</v>
      </c>
      <c r="AI16" s="5" t="str">
        <f>VLOOKUP($B16&amp;"-"&amp;AI$1&amp;"级MAX",属性原表!$D:$L,AI$2,FALSE)&amp;"_"&amp;VLOOKUP($B16&amp;"-"&amp;AI$1&amp;"级传说",属性原表!$D:$L,AI$2,FALSE)&amp;"_"&amp;VLOOKUP($B16&amp;"-"&amp;AI$1&amp;"级神话",属性原表!$D:$L,AI$2,FALSE)</f>
        <v>1.25_1.25_1.25</v>
      </c>
      <c r="AJ16" s="5" t="str">
        <f>VLOOKUP($B16&amp;"-"&amp;AJ$1&amp;"级MAX",属性原表!$D:$L,AJ$2,FALSE)&amp;"_"&amp;VLOOKUP($B16&amp;"-"&amp;AJ$1&amp;"级传说",属性原表!$D:$L,AJ$2,FALSE)&amp;"_"&amp;VLOOKUP($B16&amp;"-"&amp;AJ$1&amp;"级神话",属性原表!$D:$L,AJ$2,FALSE)</f>
        <v>1.25_1.25_1.25</v>
      </c>
      <c r="AK16" s="5" t="str">
        <f>VLOOKUP($B16&amp;"-"&amp;AK$1&amp;"级MAX",属性原表!$D:$L,AK$2,FALSE)&amp;"_"&amp;VLOOKUP($B16&amp;"-"&amp;AK$1&amp;"级传说",属性原表!$D:$L,AK$2,FALSE)&amp;"_"&amp;VLOOKUP($B16&amp;"-"&amp;AK$1&amp;"级神话",属性原表!$D:$L,AK$2,FALSE)</f>
        <v>0.42_0.44_0.5</v>
      </c>
      <c r="AL16" s="5" t="str">
        <f>VLOOKUP($B16&amp;"-"&amp;AL$1&amp;"级MAX",属性原表!$D:$L,AL$2,FALSE)&amp;"_"&amp;VLOOKUP($B16&amp;"-"&amp;AL$1&amp;"级传说",属性原表!$D:$L,AL$2,FALSE)&amp;"_"&amp;VLOOKUP($B16&amp;"-"&amp;AL$1&amp;"级神话",属性原表!$D:$L,AL$2,FALSE)</f>
        <v>0.46_0.48_0.54</v>
      </c>
      <c r="AM16" s="5" t="str">
        <f>VLOOKUP($B16&amp;"-"&amp;AM$1&amp;"级MAX",属性原表!$D:$L,AM$2,FALSE)&amp;"_"&amp;VLOOKUP($B16&amp;"-"&amp;AM$1&amp;"级传说",属性原表!$D:$L,AM$2,FALSE)&amp;"_"&amp;VLOOKUP($B16&amp;"-"&amp;AM$1&amp;"级神话",属性原表!$D:$L,AM$2,FALSE)</f>
        <v>3.2_3.4_4</v>
      </c>
      <c r="AN16" s="5" t="str">
        <f>VLOOKUP($B16&amp;"-"&amp;AN$1&amp;"级MAX",属性原表!$D:$L,AN$2,FALSE)&amp;"_"&amp;VLOOKUP($B16&amp;"-"&amp;AN$1&amp;"级传说",属性原表!$D:$L,AN$2,FALSE)&amp;"_"&amp;VLOOKUP($B16&amp;"-"&amp;AN$1&amp;"级神话",属性原表!$D:$L,AN$2,FALSE)</f>
        <v>3.6_3.8_4.4</v>
      </c>
    </row>
    <row r="17" customHeight="1" spans="2:40">
      <c r="B17" s="5">
        <v>14</v>
      </c>
      <c r="C17" s="5" t="s">
        <v>223</v>
      </c>
      <c r="D17" s="5" t="s">
        <v>224</v>
      </c>
      <c r="E17" s="5" t="s">
        <v>301</v>
      </c>
      <c r="F17" s="5" t="str">
        <f t="shared" si="2"/>
        <v>光明之刃</v>
      </c>
      <c r="G17" s="5" t="str">
        <f t="shared" si="3"/>
        <v>骑士·英雄塔</v>
      </c>
      <c r="H17" s="5" t="str">
        <f t="shared" si="4"/>
        <v>骑士·战兵</v>
      </c>
      <c r="I17" s="5">
        <v>22000014</v>
      </c>
      <c r="J17" s="5">
        <v>22500014</v>
      </c>
      <c r="K17" s="5">
        <v>11</v>
      </c>
      <c r="L17" s="13" t="str">
        <f>VLOOKUP(K17,[1]Sheet1!$B:$C,2,FALSE)</f>
        <v>骑士</v>
      </c>
      <c r="M17" s="5" t="b">
        <v>1</v>
      </c>
      <c r="N17" s="5">
        <v>10000076</v>
      </c>
      <c r="O17" s="5">
        <v>202996</v>
      </c>
      <c r="P17" s="5">
        <v>1</v>
      </c>
      <c r="Q17" s="5" t="str">
        <f>VLOOKUP($B17&amp;"-1级",属性原表!$D:$L,Q$2,FALSE)&amp;"_"&amp;VLOOKUP($B17&amp;"-2级",属性原表!$D:$L,Q$2,FALSE)&amp;"_"&amp;VLOOKUP($B17&amp;"-3级",属性原表!$D:$L,Q$2,FALSE)&amp;"_"&amp;VLOOKUP($B17&amp;"-4级",属性原表!$D:$L,Q$2,FALSE)&amp;"_"&amp;VLOOKUP($B17&amp;"-5级",属性原表!$D:$L,Q$2,FALSE)&amp;"_"&amp;VLOOKUP($B17&amp;"-6级",属性原表!$D:$L,Q$2,FALSE)&amp;"_"&amp;VLOOKUP($B17&amp;"-7级",属性原表!$D:$L,Q$2,FALSE)&amp;"_"&amp;VLOOKUP($B17&amp;"-8级",属性原表!$D:$L,Q$2,FALSE)&amp;"_"&amp;VLOOKUP($B17&amp;"-9级",属性原表!$D:$L,Q$2,FALSE)&amp;"_"&amp;VLOOKUP($B17&amp;"-10级",属性原表!$D:$L,Q$2,FALSE)&amp;"_"&amp;VLOOKUP($B17&amp;"-11级",属性原表!$D:$L,Q$2,FALSE)&amp;"_"&amp;VLOOKUP($B17&amp;"-12级",属性原表!$D:$L,Q$2,FALSE)&amp;"_"&amp;VLOOKUP($B17&amp;"-13级",属性原表!$D:$L,Q$2,FALSE)&amp;"_"&amp;VLOOKUP($B17&amp;"-14级",属性原表!$D:$L,Q$2,FALSE)&amp;"_"&amp;VLOOKUP($B17&amp;"-15级",属性原表!$D:$L,Q$2,FALSE)</f>
        <v>9.375_18.75_28.125_37.5_46.875_56.25_65.625_75_84.375_93.75_103.125_112.5_121.875_131.25_140.625</v>
      </c>
      <c r="R17" s="5" t="str">
        <f>VLOOKUP($B17&amp;"-1级",属性原表!$D:$L,R$2,FALSE)&amp;"_"&amp;VLOOKUP($B17&amp;"-2级",属性原表!$D:$L,R$2,FALSE)&amp;"_"&amp;VLOOKUP($B17&amp;"-3级",属性原表!$D:$L,R$2,FALSE)&amp;"_"&amp;VLOOKUP($B17&amp;"-4级",属性原表!$D:$L,R$2,FALSE)&amp;"_"&amp;VLOOKUP($B17&amp;"-5级",属性原表!$D:$L,R$2,FALSE)&amp;"_"&amp;VLOOKUP($B17&amp;"-6级",属性原表!$D:$L,R$2,FALSE)&amp;"_"&amp;VLOOKUP($B17&amp;"-7级",属性原表!$D:$L,R$2,FALSE)&amp;"_"&amp;VLOOKUP($B17&amp;"-8级",属性原表!$D:$L,R$2,FALSE)&amp;"_"&amp;VLOOKUP($B17&amp;"-9级",属性原表!$D:$L,R$2,FALSE)&amp;"_"&amp;VLOOKUP($B17&amp;"-10级",属性原表!$D:$L,R$2,FALSE)&amp;"_"&amp;VLOOKUP($B17&amp;"-11级",属性原表!$D:$L,R$2,FALSE)&amp;"_"&amp;VLOOKUP($B17&amp;"-12级",属性原表!$D:$L,R$2,FALSE)&amp;"_"&amp;VLOOKUP($B17&amp;"-13级",属性原表!$D:$L,R$2,FALSE)&amp;"_"&amp;VLOOKUP($B17&amp;"-14级",属性原表!$D:$L,R$2,FALSE)&amp;"_"&amp;VLOOKUP($B17&amp;"-15级",属性原表!$D:$L,R$2,FALSE)</f>
        <v>100_200_300_400_500_600_700_800_900_1000_1100_1200_1300_1400_1500</v>
      </c>
      <c r="S17" s="5" t="str">
        <f>VLOOKUP($B17&amp;"-1级",属性原表!$D:$L,S$2,FALSE)&amp;"_"&amp;VLOOKUP($B17&amp;"-2级",属性原表!$D:$L,S$2,FALSE)&amp;"_"&amp;VLOOKUP($B17&amp;"-3级",属性原表!$D:$L,S$2,FALSE)&amp;"_"&amp;VLOOKUP($B17&amp;"-4级",属性原表!$D:$L,S$2,FALSE)&amp;"_"&amp;VLOOKUP($B17&amp;"-5级",属性原表!$D:$L,S$2,FALSE)&amp;"_"&amp;VLOOKUP($B17&amp;"-6级",属性原表!$D:$L,S$2,FALSE)&amp;"_"&amp;VLOOKUP($B17&amp;"-7级",属性原表!$D:$L,S$2,FALSE)&amp;"_"&amp;VLOOKUP($B17&amp;"-8级",属性原表!$D:$L,S$2,FALSE)&amp;"_"&amp;VLOOKUP($B17&amp;"-9级",属性原表!$D:$L,S$2,FALSE)&amp;"_"&amp;VLOOKUP($B17&amp;"-10级",属性原表!$D:$L,S$2,FALSE)&amp;"_"&amp;VLOOKUP($B17&amp;"-11级",属性原表!$D:$L,S$2,FALSE)&amp;"_"&amp;VLOOKUP($B17&amp;"-12级",属性原表!$D:$L,S$2,FALSE)&amp;"_"&amp;VLOOKUP($B17&amp;"-13级",属性原表!$D:$L,S$2,FALSE)&amp;"_"&amp;VLOOKUP($B17&amp;"-14级",属性原表!$D:$L,S$2,FALSE)&amp;"_"&amp;VLOOKUP($B17&amp;"-15级",属性原表!$D:$L,S$2,FALSE)</f>
        <v>0_1_1_2_2_3_3_4_4_5_5_6_6_7_7</v>
      </c>
      <c r="T17" s="5" t="str">
        <f>VLOOKUP($B17&amp;"-1级",属性原表!$D:$L,T$2,FALSE)&amp;"_"&amp;VLOOKUP($B17&amp;"-2级",属性原表!$D:$L,T$2,FALSE)&amp;"_"&amp;VLOOKUP($B17&amp;"-3级",属性原表!$D:$L,T$2,FALSE)&amp;"_"&amp;VLOOKUP($B17&amp;"-4级",属性原表!$D:$L,T$2,FALSE)&amp;"_"&amp;VLOOKUP($B17&amp;"-5级",属性原表!$D:$L,T$2,FALSE)&amp;"_"&amp;VLOOKUP($B17&amp;"-6级",属性原表!$D:$L,T$2,FALSE)&amp;"_"&amp;VLOOKUP($B17&amp;"-7级",属性原表!$D:$L,T$2,FALSE)&amp;"_"&amp;VLOOKUP($B17&amp;"-8级",属性原表!$D:$L,T$2,FALSE)&amp;"_"&amp;VLOOKUP($B17&amp;"-9级",属性原表!$D:$L,T$2,FALSE)&amp;"_"&amp;VLOOKUP($B17&amp;"-10级",属性原表!$D:$L,T$2,FALSE)&amp;"_"&amp;VLOOKUP($B17&amp;"-11级",属性原表!$D:$L,T$2,FALSE)&amp;"_"&amp;VLOOKUP($B17&amp;"-12级",属性原表!$D:$L,T$2,FALSE)&amp;"_"&amp;VLOOKUP($B17&amp;"-13级",属性原表!$D:$L,T$2,FALSE)&amp;"_"&amp;VLOOKUP($B17&amp;"-14级",属性原表!$D:$L,T$2,FALSE)&amp;"_"&amp;VLOOKUP($B17&amp;"-15级",属性原表!$D:$L,T$2,FALSE)</f>
        <v>25_50_75_100_125_150_175_200_225_250_275_300_325_350_375</v>
      </c>
      <c r="U17" s="5" t="str">
        <f>VLOOKUP($B17&amp;"-1级",属性原表!$D:$L,U$2,FALSE)&amp;"_"&amp;VLOOKUP($B17&amp;"-2级",属性原表!$D:$L,U$2,FALSE)&amp;"_"&amp;VLOOKUP($B17&amp;"-3级",属性原表!$D:$L,U$2,FALSE)&amp;"_"&amp;VLOOKUP($B17&amp;"-4级",属性原表!$D:$L,U$2,FALSE)&amp;"_"&amp;VLOOKUP($B17&amp;"-5级",属性原表!$D:$L,U$2,FALSE)&amp;"_"&amp;VLOOKUP($B17&amp;"-6级",属性原表!$D:$L,U$2,FALSE)&amp;"_"&amp;VLOOKUP($B17&amp;"-7级",属性原表!$D:$L,U$2,FALSE)&amp;"_"&amp;VLOOKUP($B17&amp;"-8级",属性原表!$D:$L,U$2,FALSE)&amp;"_"&amp;VLOOKUP($B17&amp;"-9级",属性原表!$D:$L,U$2,FALSE)&amp;"_"&amp;VLOOKUP($B17&amp;"-10级",属性原表!$D:$L,U$2,FALSE)&amp;"_"&amp;VLOOKUP($B17&amp;"-11级",属性原表!$D:$L,U$2,FALSE)&amp;"_"&amp;VLOOKUP($B17&amp;"-12级",属性原表!$D:$L,U$2,FALSE)&amp;"_"&amp;VLOOKUP($B17&amp;"-13级",属性原表!$D:$L,U$2,FALSE)&amp;"_"&amp;VLOOKUP($B17&amp;"-14级",属性原表!$D:$L,U$2,FALSE)&amp;"_"&amp;VLOOKUP($B17&amp;"-15级",属性原表!$D:$L,U$2,FALSE)</f>
        <v>1_2_3_4_5_6_7_8_9_10_11_12_13_14_15</v>
      </c>
      <c r="V17" s="5" t="str">
        <f>VLOOKUP($B17&amp;"-1级",属性原表!$D:$L,V$2,FALSE)&amp;"_"&amp;VLOOKUP($B17&amp;"-2级",属性原表!$D:$L,V$2,FALSE)&amp;"_"&amp;VLOOKUP($B17&amp;"-3级",属性原表!$D:$L,V$2,FALSE)&amp;"_"&amp;VLOOKUP($B17&amp;"-4级",属性原表!$D:$L,V$2,FALSE)&amp;"_"&amp;VLOOKUP($B17&amp;"-5级",属性原表!$D:$L,V$2,FALSE)&amp;"_"&amp;VLOOKUP($B17&amp;"-6级",属性原表!$D:$L,V$2,FALSE)&amp;"_"&amp;VLOOKUP($B17&amp;"-7级",属性原表!$D:$L,V$2,FALSE)&amp;"_"&amp;VLOOKUP($B17&amp;"-8级",属性原表!$D:$L,V$2,FALSE)&amp;"_"&amp;VLOOKUP($B17&amp;"-9级",属性原表!$D:$L,V$2,FALSE)&amp;"_"&amp;VLOOKUP($B17&amp;"-10级",属性原表!$D:$L,V$2,FALSE)&amp;"_"&amp;VLOOKUP($B17&amp;"-11级",属性原表!$D:$L,V$2,FALSE)&amp;"_"&amp;VLOOKUP($B17&amp;"-12级",属性原表!$D:$L,V$2,FALSE)&amp;"_"&amp;VLOOKUP($B17&amp;"-13级",属性原表!$D:$L,V$2,FALSE)&amp;"_"&amp;VLOOKUP($B17&amp;"-14级",属性原表!$D:$L,V$2,FALSE)&amp;"_"&amp;VLOOKUP($B17&amp;"-15级",属性原表!$D:$L,V$2,FALSE)</f>
        <v>1.25_1.25_1.25_1.25_1.25_1.25_1.25_1.25_1.25_1.25_1.25_1.25_1.25_1.25_1.25</v>
      </c>
      <c r="W17" s="5" t="str">
        <f>VLOOKUP($B17&amp;"-1级",属性原表!$D:$L,W$2,FALSE)&amp;"_"&amp;VLOOKUP($B17&amp;"-2级",属性原表!$D:$L,W$2,FALSE)&amp;"_"&amp;VLOOKUP($B17&amp;"-3级",属性原表!$D:$L,W$2,FALSE)&amp;"_"&amp;VLOOKUP($B17&amp;"-4级",属性原表!$D:$L,W$2,FALSE)&amp;"_"&amp;VLOOKUP($B17&amp;"-5级",属性原表!$D:$L,W$2,FALSE)&amp;"_"&amp;VLOOKUP($B17&amp;"-6级",属性原表!$D:$L,W$2,FALSE)&amp;"_"&amp;VLOOKUP($B17&amp;"-7级",属性原表!$D:$L,W$2,FALSE)&amp;"_"&amp;VLOOKUP($B17&amp;"-8级",属性原表!$D:$L,W$2,FALSE)&amp;"_"&amp;VLOOKUP($B17&amp;"-9级",属性原表!$D:$L,W$2,FALSE)&amp;"_"&amp;VLOOKUP($B17&amp;"-10级",属性原表!$D:$L,W$2,FALSE)&amp;"_"&amp;VLOOKUP($B17&amp;"-11级",属性原表!$D:$L,W$2,FALSE)&amp;"_"&amp;VLOOKUP($B17&amp;"-12级",属性原表!$D:$L,W$2,FALSE)&amp;"_"&amp;VLOOKUP($B17&amp;"-13级",属性原表!$D:$L,W$2,FALSE)&amp;"_"&amp;VLOOKUP($B17&amp;"-14级",属性原表!$D:$L,W$2,FALSE)&amp;"_"&amp;VLOOKUP($B17&amp;"-15级",属性原表!$D:$L,W$2,FALSE)</f>
        <v>0.3_0.3_0.3_0.3_0.3_0.3_0.3_0.3_0.3_0.3_0.3_0.3_0.3_0.3_0.3</v>
      </c>
      <c r="X17" s="5" t="str">
        <f>VLOOKUP($B17&amp;"-1级",属性原表!$D:$L,X$2,FALSE)&amp;"_"&amp;VLOOKUP($B17&amp;"-2级",属性原表!$D:$L,X$2,FALSE)&amp;"_"&amp;VLOOKUP($B17&amp;"-3级",属性原表!$D:$L,X$2,FALSE)&amp;"_"&amp;VLOOKUP($B17&amp;"-4级",属性原表!$D:$L,X$2,FALSE)&amp;"_"&amp;VLOOKUP($B17&amp;"-5级",属性原表!$D:$L,X$2,FALSE)&amp;"_"&amp;VLOOKUP($B17&amp;"-6级",属性原表!$D:$L,X$2,FALSE)&amp;"_"&amp;VLOOKUP($B17&amp;"-7级",属性原表!$D:$L,X$2,FALSE)&amp;"_"&amp;VLOOKUP($B17&amp;"-8级",属性原表!$D:$L,X$2,FALSE)&amp;"_"&amp;VLOOKUP($B17&amp;"-9级",属性原表!$D:$L,X$2,FALSE)&amp;"_"&amp;VLOOKUP($B17&amp;"-10级",属性原表!$D:$L,X$2,FALSE)&amp;"_"&amp;VLOOKUP($B17&amp;"-11级",属性原表!$D:$L,X$2,FALSE)&amp;"_"&amp;VLOOKUP($B17&amp;"-12级",属性原表!$D:$L,X$2,FALSE)&amp;"_"&amp;VLOOKUP($B17&amp;"-13级",属性原表!$D:$L,X$2,FALSE)&amp;"_"&amp;VLOOKUP($B17&amp;"-14级",属性原表!$D:$L,X$2,FALSE)&amp;"_"&amp;VLOOKUP($B17&amp;"-15级",属性原表!$D:$L,X$2,FALSE)</f>
        <v>4_4_4_4_4_4_4_4_4_4_4_4_4_4_4</v>
      </c>
      <c r="Y17" s="5" t="str">
        <f>VLOOKUP($B17&amp;"-"&amp;Y$1&amp;"级MAX",属性原表!$D:$L,Y$2,FALSE)&amp;"_"&amp;VLOOKUP($B17&amp;"-"&amp;Y$1&amp;"级传说",属性原表!$D:$L,Y$2,FALSE)&amp;"_"&amp;VLOOKUP($B17&amp;"-"&amp;Y$1&amp;"级神话",属性原表!$D:$L,Y$2,FALSE)</f>
        <v>200_340_500</v>
      </c>
      <c r="Z17" s="5" t="str">
        <f>VLOOKUP($B17&amp;"-"&amp;Z$1&amp;"级MAX",属性原表!$D:$L,Z$2,FALSE)&amp;"_"&amp;VLOOKUP($B17&amp;"-"&amp;Z$1&amp;"级传说",属性原表!$D:$L,Z$2,FALSE)&amp;"_"&amp;VLOOKUP($B17&amp;"-"&amp;Z$1&amp;"级神话",属性原表!$D:$L,Z$2,FALSE)</f>
        <v>337.5_498.75_687.5</v>
      </c>
      <c r="AA17" s="5" t="str">
        <f>VLOOKUP($B17&amp;"-"&amp;AA$1&amp;"级MAX",属性原表!$D:$L,AA$2,FALSE)&amp;"_"&amp;VLOOKUP($B17&amp;"-"&amp;AA$1&amp;"级传说",属性原表!$D:$L,AA$2,FALSE)&amp;"_"&amp;VLOOKUP($B17&amp;"-"&amp;AA$1&amp;"级神话",属性原表!$D:$L,AA$2,FALSE)</f>
        <v>2100_3520_5000</v>
      </c>
      <c r="AB17" s="5" t="str">
        <f>VLOOKUP($B17&amp;"-"&amp;AB$1&amp;"级MAX",属性原表!$D:$L,AB$2,FALSE)&amp;"_"&amp;VLOOKUP($B17&amp;"-"&amp;AB$1&amp;"级传说",属性原表!$D:$L,AB$2,FALSE)&amp;"_"&amp;VLOOKUP($B17&amp;"-"&amp;AB$1&amp;"级神话",属性原表!$D:$L,AB$2,FALSE)</f>
        <v>3450_5040_6750</v>
      </c>
      <c r="AC17" s="5" t="str">
        <f>VLOOKUP($B17&amp;"-"&amp;AC$1&amp;"级MAX",属性原表!$D:$L,AC$2,FALSE)&amp;"_"&amp;VLOOKUP($B17&amp;"-"&amp;AC$1&amp;"级传说",属性原表!$D:$L,AC$2,FALSE)&amp;"_"&amp;VLOOKUP($B17&amp;"-"&amp;AC$1&amp;"级神话",属性原表!$D:$L,AC$2,FALSE)</f>
        <v>7_8_10</v>
      </c>
      <c r="AD17" s="5" t="str">
        <f>VLOOKUP($B17&amp;"-"&amp;AD$1&amp;"级MAX",属性原表!$D:$L,AD$2,FALSE)&amp;"_"&amp;VLOOKUP($B17&amp;"-"&amp;AD$1&amp;"级传说",属性原表!$D:$L,AD$2,FALSE)&amp;"_"&amp;VLOOKUP($B17&amp;"-"&amp;AD$1&amp;"级神话",属性原表!$D:$L,AD$2,FALSE)</f>
        <v>9_10_12</v>
      </c>
      <c r="AE17" s="5" t="str">
        <f>VLOOKUP($B17&amp;"-"&amp;AE$1&amp;"级MAX",属性原表!$D:$L,AE$2,FALSE)&amp;"_"&amp;VLOOKUP($B17&amp;"-"&amp;AE$1&amp;"级传说",属性原表!$D:$L,AE$2,FALSE)&amp;"_"&amp;VLOOKUP($B17&amp;"-"&amp;AE$1&amp;"级神话",属性原表!$D:$L,AE$2,FALSE)</f>
        <v>500_800_1000</v>
      </c>
      <c r="AF17" s="5" t="str">
        <f>VLOOKUP($B17&amp;"-"&amp;AF$1&amp;"级MAX",属性原表!$D:$L,AF$2,FALSE)&amp;"_"&amp;VLOOKUP($B17&amp;"-"&amp;AF$1&amp;"级传说",属性原表!$D:$L,AF$2,FALSE)&amp;"_"&amp;VLOOKUP($B17&amp;"-"&amp;AF$1&amp;"级神话",属性原表!$D:$L,AF$2,FALSE)</f>
        <v>750_1050_1250</v>
      </c>
      <c r="AG17" s="5" t="str">
        <f>VLOOKUP($B17&amp;"-"&amp;AG$1&amp;"级MAX",属性原表!$D:$L,AG$2,FALSE)&amp;"_"&amp;VLOOKUP($B17&amp;"-"&amp;AG$1&amp;"级传说",属性原表!$D:$L,AG$2,FALSE)&amp;"_"&amp;VLOOKUP($B17&amp;"-"&amp;AG$1&amp;"级神话",属性原表!$D:$L,AG$2,FALSE)</f>
        <v>11_12_13</v>
      </c>
      <c r="AH17" s="5" t="str">
        <f>VLOOKUP($B17&amp;"-"&amp;AH$1&amp;"级MAX",属性原表!$D:$L,AH$2,FALSE)&amp;"_"&amp;VLOOKUP($B17&amp;"-"&amp;AH$1&amp;"级传说",属性原表!$D:$L,AH$2,FALSE)&amp;"_"&amp;VLOOKUP($B17&amp;"-"&amp;AH$1&amp;"级神话",属性原表!$D:$L,AH$2,FALSE)</f>
        <v>16_17_18</v>
      </c>
      <c r="AI17" s="5" t="str">
        <f>VLOOKUP($B17&amp;"-"&amp;AI$1&amp;"级MAX",属性原表!$D:$L,AI$2,FALSE)&amp;"_"&amp;VLOOKUP($B17&amp;"-"&amp;AI$1&amp;"级传说",属性原表!$D:$L,AI$2,FALSE)&amp;"_"&amp;VLOOKUP($B17&amp;"-"&amp;AI$1&amp;"级神话",属性原表!$D:$L,AI$2,FALSE)</f>
        <v>1.25_1.25_1.25</v>
      </c>
      <c r="AJ17" s="5" t="str">
        <f>VLOOKUP($B17&amp;"-"&amp;AJ$1&amp;"级MAX",属性原表!$D:$L,AJ$2,FALSE)&amp;"_"&amp;VLOOKUP($B17&amp;"-"&amp;AJ$1&amp;"级传说",属性原表!$D:$L,AJ$2,FALSE)&amp;"_"&amp;VLOOKUP($B17&amp;"-"&amp;AJ$1&amp;"级神话",属性原表!$D:$L,AJ$2,FALSE)</f>
        <v>1.25_1.25_1.25</v>
      </c>
      <c r="AK17" s="5" t="str">
        <f>VLOOKUP($B17&amp;"-"&amp;AK$1&amp;"级MAX",属性原表!$D:$L,AK$2,FALSE)&amp;"_"&amp;VLOOKUP($B17&amp;"-"&amp;AK$1&amp;"级传说",属性原表!$D:$L,AK$2,FALSE)&amp;"_"&amp;VLOOKUP($B17&amp;"-"&amp;AK$1&amp;"级神话",属性原表!$D:$L,AK$2,FALSE)</f>
        <v>0.32_0.34_0.4</v>
      </c>
      <c r="AL17" s="5" t="str">
        <f>VLOOKUP($B17&amp;"-"&amp;AL$1&amp;"级MAX",属性原表!$D:$L,AL$2,FALSE)&amp;"_"&amp;VLOOKUP($B17&amp;"-"&amp;AL$1&amp;"级传说",属性原表!$D:$L,AL$2,FALSE)&amp;"_"&amp;VLOOKUP($B17&amp;"-"&amp;AL$1&amp;"级神话",属性原表!$D:$L,AL$2,FALSE)</f>
        <v>0.36_0.38_0.44</v>
      </c>
      <c r="AM17" s="5" t="str">
        <f>VLOOKUP($B17&amp;"-"&amp;AM$1&amp;"级MAX",属性原表!$D:$L,AM$2,FALSE)&amp;"_"&amp;VLOOKUP($B17&amp;"-"&amp;AM$1&amp;"级传说",属性原表!$D:$L,AM$2,FALSE)&amp;"_"&amp;VLOOKUP($B17&amp;"-"&amp;AM$1&amp;"级神话",属性原表!$D:$L,AM$2,FALSE)</f>
        <v>4.2_4.4_5</v>
      </c>
      <c r="AN17" s="5" t="str">
        <f>VLOOKUP($B17&amp;"-"&amp;AN$1&amp;"级MAX",属性原表!$D:$L,AN$2,FALSE)&amp;"_"&amp;VLOOKUP($B17&amp;"-"&amp;AN$1&amp;"级传说",属性原表!$D:$L,AN$2,FALSE)&amp;"_"&amp;VLOOKUP($B17&amp;"-"&amp;AN$1&amp;"级神话",属性原表!$D:$L,AN$2,FALSE)</f>
        <v>4.6_4.8_5.4</v>
      </c>
    </row>
    <row r="18" customHeight="1" spans="2:40">
      <c r="B18" s="5">
        <v>15</v>
      </c>
      <c r="C18" s="5" t="s">
        <v>228</v>
      </c>
      <c r="D18" s="5" t="s">
        <v>229</v>
      </c>
      <c r="E18" s="5" t="s">
        <v>302</v>
      </c>
      <c r="F18" s="5" t="str">
        <f t="shared" si="2"/>
        <v>不朽骑士</v>
      </c>
      <c r="G18" s="5" t="str">
        <f t="shared" si="3"/>
        <v>骑士·英雄塔</v>
      </c>
      <c r="H18" s="5" t="str">
        <f t="shared" si="4"/>
        <v>骑士·战兵</v>
      </c>
      <c r="I18" s="5">
        <v>22000015</v>
      </c>
      <c r="J18" s="5">
        <v>22500015</v>
      </c>
      <c r="K18" s="5">
        <v>11</v>
      </c>
      <c r="L18" s="13" t="str">
        <f>VLOOKUP(K18,[1]Sheet1!$B:$C,2,FALSE)</f>
        <v>骑士</v>
      </c>
      <c r="M18" s="5" t="b">
        <v>1</v>
      </c>
      <c r="N18" s="5">
        <v>10000092</v>
      </c>
      <c r="O18" s="5">
        <v>202997</v>
      </c>
      <c r="P18" s="5">
        <v>1</v>
      </c>
      <c r="Q18" s="5" t="str">
        <f>VLOOKUP($B18&amp;"-1级",属性原表!$D:$L,Q$2,FALSE)&amp;"_"&amp;VLOOKUP($B18&amp;"-2级",属性原表!$D:$L,Q$2,FALSE)&amp;"_"&amp;VLOOKUP($B18&amp;"-3级",属性原表!$D:$L,Q$2,FALSE)&amp;"_"&amp;VLOOKUP($B18&amp;"-4级",属性原表!$D:$L,Q$2,FALSE)&amp;"_"&amp;VLOOKUP($B18&amp;"-5级",属性原表!$D:$L,Q$2,FALSE)&amp;"_"&amp;VLOOKUP($B18&amp;"-6级",属性原表!$D:$L,Q$2,FALSE)&amp;"_"&amp;VLOOKUP($B18&amp;"-7级",属性原表!$D:$L,Q$2,FALSE)&amp;"_"&amp;VLOOKUP($B18&amp;"-8级",属性原表!$D:$L,Q$2,FALSE)&amp;"_"&amp;VLOOKUP($B18&amp;"-9级",属性原表!$D:$L,Q$2,FALSE)&amp;"_"&amp;VLOOKUP($B18&amp;"-10级",属性原表!$D:$L,Q$2,FALSE)&amp;"_"&amp;VLOOKUP($B18&amp;"-11级",属性原表!$D:$L,Q$2,FALSE)&amp;"_"&amp;VLOOKUP($B18&amp;"-12级",属性原表!$D:$L,Q$2,FALSE)&amp;"_"&amp;VLOOKUP($B18&amp;"-13级",属性原表!$D:$L,Q$2,FALSE)&amp;"_"&amp;VLOOKUP($B18&amp;"-14级",属性原表!$D:$L,Q$2,FALSE)&amp;"_"&amp;VLOOKUP($B18&amp;"-15级",属性原表!$D:$L,Q$2,FALSE)</f>
        <v>7.5_15_22.5_30_37.5_45_52.5_60_67.5_75_82.5_90_97.5_105_112.5</v>
      </c>
      <c r="R18" s="5" t="str">
        <f>VLOOKUP($B18&amp;"-1级",属性原表!$D:$L,R$2,FALSE)&amp;"_"&amp;VLOOKUP($B18&amp;"-2级",属性原表!$D:$L,R$2,FALSE)&amp;"_"&amp;VLOOKUP($B18&amp;"-3级",属性原表!$D:$L,R$2,FALSE)&amp;"_"&amp;VLOOKUP($B18&amp;"-4级",属性原表!$D:$L,R$2,FALSE)&amp;"_"&amp;VLOOKUP($B18&amp;"-5级",属性原表!$D:$L,R$2,FALSE)&amp;"_"&amp;VLOOKUP($B18&amp;"-6级",属性原表!$D:$L,R$2,FALSE)&amp;"_"&amp;VLOOKUP($B18&amp;"-7级",属性原表!$D:$L,R$2,FALSE)&amp;"_"&amp;VLOOKUP($B18&amp;"-8级",属性原表!$D:$L,R$2,FALSE)&amp;"_"&amp;VLOOKUP($B18&amp;"-9级",属性原表!$D:$L,R$2,FALSE)&amp;"_"&amp;VLOOKUP($B18&amp;"-10级",属性原表!$D:$L,R$2,FALSE)&amp;"_"&amp;VLOOKUP($B18&amp;"-11级",属性原表!$D:$L,R$2,FALSE)&amp;"_"&amp;VLOOKUP($B18&amp;"-12级",属性原表!$D:$L,R$2,FALSE)&amp;"_"&amp;VLOOKUP($B18&amp;"-13级",属性原表!$D:$L,R$2,FALSE)&amp;"_"&amp;VLOOKUP($B18&amp;"-14级",属性原表!$D:$L,R$2,FALSE)&amp;"_"&amp;VLOOKUP($B18&amp;"-15级",属性原表!$D:$L,R$2,FALSE)</f>
        <v>110_220_330_440_550_660_770_880_990_1100_1210_1320_1430_1540_1650</v>
      </c>
      <c r="S18" s="5" t="str">
        <f>VLOOKUP($B18&amp;"-1级",属性原表!$D:$L,S$2,FALSE)&amp;"_"&amp;VLOOKUP($B18&amp;"-2级",属性原表!$D:$L,S$2,FALSE)&amp;"_"&amp;VLOOKUP($B18&amp;"-3级",属性原表!$D:$L,S$2,FALSE)&amp;"_"&amp;VLOOKUP($B18&amp;"-4级",属性原表!$D:$L,S$2,FALSE)&amp;"_"&amp;VLOOKUP($B18&amp;"-5级",属性原表!$D:$L,S$2,FALSE)&amp;"_"&amp;VLOOKUP($B18&amp;"-6级",属性原表!$D:$L,S$2,FALSE)&amp;"_"&amp;VLOOKUP($B18&amp;"-7级",属性原表!$D:$L,S$2,FALSE)&amp;"_"&amp;VLOOKUP($B18&amp;"-8级",属性原表!$D:$L,S$2,FALSE)&amp;"_"&amp;VLOOKUP($B18&amp;"-9级",属性原表!$D:$L,S$2,FALSE)&amp;"_"&amp;VLOOKUP($B18&amp;"-10级",属性原表!$D:$L,S$2,FALSE)&amp;"_"&amp;VLOOKUP($B18&amp;"-11级",属性原表!$D:$L,S$2,FALSE)&amp;"_"&amp;VLOOKUP($B18&amp;"-12级",属性原表!$D:$L,S$2,FALSE)&amp;"_"&amp;VLOOKUP($B18&amp;"-13级",属性原表!$D:$L,S$2,FALSE)&amp;"_"&amp;VLOOKUP($B18&amp;"-14级",属性原表!$D:$L,S$2,FALSE)&amp;"_"&amp;VLOOKUP($B18&amp;"-15级",属性原表!$D:$L,S$2,FALSE)</f>
        <v>0_1_1_2_2_3_3_4_4_5_5_6_6_7_7</v>
      </c>
      <c r="T18" s="5" t="str">
        <f>VLOOKUP($B18&amp;"-1级",属性原表!$D:$L,T$2,FALSE)&amp;"_"&amp;VLOOKUP($B18&amp;"-2级",属性原表!$D:$L,T$2,FALSE)&amp;"_"&amp;VLOOKUP($B18&amp;"-3级",属性原表!$D:$L,T$2,FALSE)&amp;"_"&amp;VLOOKUP($B18&amp;"-4级",属性原表!$D:$L,T$2,FALSE)&amp;"_"&amp;VLOOKUP($B18&amp;"-5级",属性原表!$D:$L,T$2,FALSE)&amp;"_"&amp;VLOOKUP($B18&amp;"-6级",属性原表!$D:$L,T$2,FALSE)&amp;"_"&amp;VLOOKUP($B18&amp;"-7级",属性原表!$D:$L,T$2,FALSE)&amp;"_"&amp;VLOOKUP($B18&amp;"-8级",属性原表!$D:$L,T$2,FALSE)&amp;"_"&amp;VLOOKUP($B18&amp;"-9级",属性原表!$D:$L,T$2,FALSE)&amp;"_"&amp;VLOOKUP($B18&amp;"-10级",属性原表!$D:$L,T$2,FALSE)&amp;"_"&amp;VLOOKUP($B18&amp;"-11级",属性原表!$D:$L,T$2,FALSE)&amp;"_"&amp;VLOOKUP($B18&amp;"-12级",属性原表!$D:$L,T$2,FALSE)&amp;"_"&amp;VLOOKUP($B18&amp;"-13级",属性原表!$D:$L,T$2,FALSE)&amp;"_"&amp;VLOOKUP($B18&amp;"-14级",属性原表!$D:$L,T$2,FALSE)&amp;"_"&amp;VLOOKUP($B18&amp;"-15级",属性原表!$D:$L,T$2,FALSE)</f>
        <v>25_50_75_100_125_150_175_200_225_250_275_300_325_350_375</v>
      </c>
      <c r="U18" s="5" t="str">
        <f>VLOOKUP($B18&amp;"-1级",属性原表!$D:$L,U$2,FALSE)&amp;"_"&amp;VLOOKUP($B18&amp;"-2级",属性原表!$D:$L,U$2,FALSE)&amp;"_"&amp;VLOOKUP($B18&amp;"-3级",属性原表!$D:$L,U$2,FALSE)&amp;"_"&amp;VLOOKUP($B18&amp;"-4级",属性原表!$D:$L,U$2,FALSE)&amp;"_"&amp;VLOOKUP($B18&amp;"-5级",属性原表!$D:$L,U$2,FALSE)&amp;"_"&amp;VLOOKUP($B18&amp;"-6级",属性原表!$D:$L,U$2,FALSE)&amp;"_"&amp;VLOOKUP($B18&amp;"-7级",属性原表!$D:$L,U$2,FALSE)&amp;"_"&amp;VLOOKUP($B18&amp;"-8级",属性原表!$D:$L,U$2,FALSE)&amp;"_"&amp;VLOOKUP($B18&amp;"-9级",属性原表!$D:$L,U$2,FALSE)&amp;"_"&amp;VLOOKUP($B18&amp;"-10级",属性原表!$D:$L,U$2,FALSE)&amp;"_"&amp;VLOOKUP($B18&amp;"-11级",属性原表!$D:$L,U$2,FALSE)&amp;"_"&amp;VLOOKUP($B18&amp;"-12级",属性原表!$D:$L,U$2,FALSE)&amp;"_"&amp;VLOOKUP($B18&amp;"-13级",属性原表!$D:$L,U$2,FALSE)&amp;"_"&amp;VLOOKUP($B18&amp;"-14级",属性原表!$D:$L,U$2,FALSE)&amp;"_"&amp;VLOOKUP($B18&amp;"-15级",属性原表!$D:$L,U$2,FALSE)</f>
        <v>1_2_3_4_5_6_7_8_9_10_11_12_13_14_15</v>
      </c>
      <c r="V18" s="5" t="str">
        <f>VLOOKUP($B18&amp;"-1级",属性原表!$D:$L,V$2,FALSE)&amp;"_"&amp;VLOOKUP($B18&amp;"-2级",属性原表!$D:$L,V$2,FALSE)&amp;"_"&amp;VLOOKUP($B18&amp;"-3级",属性原表!$D:$L,V$2,FALSE)&amp;"_"&amp;VLOOKUP($B18&amp;"-4级",属性原表!$D:$L,V$2,FALSE)&amp;"_"&amp;VLOOKUP($B18&amp;"-5级",属性原表!$D:$L,V$2,FALSE)&amp;"_"&amp;VLOOKUP($B18&amp;"-6级",属性原表!$D:$L,V$2,FALSE)&amp;"_"&amp;VLOOKUP($B18&amp;"-7级",属性原表!$D:$L,V$2,FALSE)&amp;"_"&amp;VLOOKUP($B18&amp;"-8级",属性原表!$D:$L,V$2,FALSE)&amp;"_"&amp;VLOOKUP($B18&amp;"-9级",属性原表!$D:$L,V$2,FALSE)&amp;"_"&amp;VLOOKUP($B18&amp;"-10级",属性原表!$D:$L,V$2,FALSE)&amp;"_"&amp;VLOOKUP($B18&amp;"-11级",属性原表!$D:$L,V$2,FALSE)&amp;"_"&amp;VLOOKUP($B18&amp;"-12级",属性原表!$D:$L,V$2,FALSE)&amp;"_"&amp;VLOOKUP($B18&amp;"-13级",属性原表!$D:$L,V$2,FALSE)&amp;"_"&amp;VLOOKUP($B18&amp;"-14级",属性原表!$D:$L,V$2,FALSE)&amp;"_"&amp;VLOOKUP($B18&amp;"-15级",属性原表!$D:$L,V$2,FALSE)</f>
        <v>1.25_1.25_1.25_1.25_1.25_1.25_1.25_1.25_1.25_1.25_1.25_1.25_1.25_1.25_1.25</v>
      </c>
      <c r="W18" s="5" t="str">
        <f>VLOOKUP($B18&amp;"-1级",属性原表!$D:$L,W$2,FALSE)&amp;"_"&amp;VLOOKUP($B18&amp;"-2级",属性原表!$D:$L,W$2,FALSE)&amp;"_"&amp;VLOOKUP($B18&amp;"-3级",属性原表!$D:$L,W$2,FALSE)&amp;"_"&amp;VLOOKUP($B18&amp;"-4级",属性原表!$D:$L,W$2,FALSE)&amp;"_"&amp;VLOOKUP($B18&amp;"-5级",属性原表!$D:$L,W$2,FALSE)&amp;"_"&amp;VLOOKUP($B18&amp;"-6级",属性原表!$D:$L,W$2,FALSE)&amp;"_"&amp;VLOOKUP($B18&amp;"-7级",属性原表!$D:$L,W$2,FALSE)&amp;"_"&amp;VLOOKUP($B18&amp;"-8级",属性原表!$D:$L,W$2,FALSE)&amp;"_"&amp;VLOOKUP($B18&amp;"-9级",属性原表!$D:$L,W$2,FALSE)&amp;"_"&amp;VLOOKUP($B18&amp;"-10级",属性原表!$D:$L,W$2,FALSE)&amp;"_"&amp;VLOOKUP($B18&amp;"-11级",属性原表!$D:$L,W$2,FALSE)&amp;"_"&amp;VLOOKUP($B18&amp;"-12级",属性原表!$D:$L,W$2,FALSE)&amp;"_"&amp;VLOOKUP($B18&amp;"-13级",属性原表!$D:$L,W$2,FALSE)&amp;"_"&amp;VLOOKUP($B18&amp;"-14级",属性原表!$D:$L,W$2,FALSE)&amp;"_"&amp;VLOOKUP($B18&amp;"-15级",属性原表!$D:$L,W$2,FALSE)</f>
        <v>0.24_0.24_0.24_0.24_0.24_0.24_0.24_0.24_0.24_0.24_0.24_0.24_0.24_0.24_0.24</v>
      </c>
      <c r="X18" s="5" t="str">
        <f>VLOOKUP($B18&amp;"-1级",属性原表!$D:$L,X$2,FALSE)&amp;"_"&amp;VLOOKUP($B18&amp;"-2级",属性原表!$D:$L,X$2,FALSE)&amp;"_"&amp;VLOOKUP($B18&amp;"-3级",属性原表!$D:$L,X$2,FALSE)&amp;"_"&amp;VLOOKUP($B18&amp;"-4级",属性原表!$D:$L,X$2,FALSE)&amp;"_"&amp;VLOOKUP($B18&amp;"-5级",属性原表!$D:$L,X$2,FALSE)&amp;"_"&amp;VLOOKUP($B18&amp;"-6级",属性原表!$D:$L,X$2,FALSE)&amp;"_"&amp;VLOOKUP($B18&amp;"-7级",属性原表!$D:$L,X$2,FALSE)&amp;"_"&amp;VLOOKUP($B18&amp;"-8级",属性原表!$D:$L,X$2,FALSE)&amp;"_"&amp;VLOOKUP($B18&amp;"-9级",属性原表!$D:$L,X$2,FALSE)&amp;"_"&amp;VLOOKUP($B18&amp;"-10级",属性原表!$D:$L,X$2,FALSE)&amp;"_"&amp;VLOOKUP($B18&amp;"-11级",属性原表!$D:$L,X$2,FALSE)&amp;"_"&amp;VLOOKUP($B18&amp;"-12级",属性原表!$D:$L,X$2,FALSE)&amp;"_"&amp;VLOOKUP($B18&amp;"-13级",属性原表!$D:$L,X$2,FALSE)&amp;"_"&amp;VLOOKUP($B18&amp;"-14级",属性原表!$D:$L,X$2,FALSE)&amp;"_"&amp;VLOOKUP($B18&amp;"-15级",属性原表!$D:$L,X$2,FALSE)</f>
        <v>4.4_4.4_4.4_4.4_4.4_4.4_4.4_4.4_4.4_4.4_4.4_4.4_4.4_4.4_4.4</v>
      </c>
      <c r="Y18" s="5" t="str">
        <f>VLOOKUP($B18&amp;"-"&amp;Y$1&amp;"级MAX",属性原表!$D:$L,Y$2,FALSE)&amp;"_"&amp;VLOOKUP($B18&amp;"-"&amp;Y$1&amp;"级传说",属性原表!$D:$L,Y$2,FALSE)&amp;"_"&amp;VLOOKUP($B18&amp;"-"&amp;Y$1&amp;"级神话",属性原表!$D:$L,Y$2,FALSE)</f>
        <v>162.5_280_425</v>
      </c>
      <c r="Z18" s="5" t="str">
        <f>VLOOKUP($B18&amp;"-"&amp;Z$1&amp;"级MAX",属性原表!$D:$L,Z$2,FALSE)&amp;"_"&amp;VLOOKUP($B18&amp;"-"&amp;Z$1&amp;"级传说",属性原表!$D:$L,Z$2,FALSE)&amp;"_"&amp;VLOOKUP($B18&amp;"-"&amp;Z$1&amp;"级神话",属性原表!$D:$L,Z$2,FALSE)</f>
        <v>281.25_420_593.75</v>
      </c>
      <c r="AA18" s="5" t="str">
        <f>VLOOKUP($B18&amp;"-"&amp;AA$1&amp;"级MAX",属性原表!$D:$L,AA$2,FALSE)&amp;"_"&amp;VLOOKUP($B18&amp;"-"&amp;AA$1&amp;"级传说",属性原表!$D:$L,AA$2,FALSE)&amp;"_"&amp;VLOOKUP($B18&amp;"-"&amp;AA$1&amp;"级神话",属性原表!$D:$L,AA$2,FALSE)</f>
        <v>2300_3840_5400</v>
      </c>
      <c r="AB18" s="5" t="str">
        <f>VLOOKUP($B18&amp;"-"&amp;AB$1&amp;"级MAX",属性原表!$D:$L,AB$2,FALSE)&amp;"_"&amp;VLOOKUP($B18&amp;"-"&amp;AB$1&amp;"级传说",属性原表!$D:$L,AB$2,FALSE)&amp;"_"&amp;VLOOKUP($B18&amp;"-"&amp;AB$1&amp;"级神话",属性原表!$D:$L,AB$2,FALSE)</f>
        <v>3750_5460_7250</v>
      </c>
      <c r="AC18" s="5" t="str">
        <f>VLOOKUP($B18&amp;"-"&amp;AC$1&amp;"级MAX",属性原表!$D:$L,AC$2,FALSE)&amp;"_"&amp;VLOOKUP($B18&amp;"-"&amp;AC$1&amp;"级传说",属性原表!$D:$L,AC$2,FALSE)&amp;"_"&amp;VLOOKUP($B18&amp;"-"&amp;AC$1&amp;"级神话",属性原表!$D:$L,AC$2,FALSE)</f>
        <v>7_8_10</v>
      </c>
      <c r="AD18" s="5" t="str">
        <f>VLOOKUP($B18&amp;"-"&amp;AD$1&amp;"级MAX",属性原表!$D:$L,AD$2,FALSE)&amp;"_"&amp;VLOOKUP($B18&amp;"-"&amp;AD$1&amp;"级传说",属性原表!$D:$L,AD$2,FALSE)&amp;"_"&amp;VLOOKUP($B18&amp;"-"&amp;AD$1&amp;"级神话",属性原表!$D:$L,AD$2,FALSE)</f>
        <v>9_10_12</v>
      </c>
      <c r="AE18" s="5" t="str">
        <f>VLOOKUP($B18&amp;"-"&amp;AE$1&amp;"级MAX",属性原表!$D:$L,AE$2,FALSE)&amp;"_"&amp;VLOOKUP($B18&amp;"-"&amp;AE$1&amp;"级传说",属性原表!$D:$L,AE$2,FALSE)&amp;"_"&amp;VLOOKUP($B18&amp;"-"&amp;AE$1&amp;"级神话",属性原表!$D:$L,AE$2,FALSE)</f>
        <v>500_800_1000</v>
      </c>
      <c r="AF18" s="5" t="str">
        <f>VLOOKUP($B18&amp;"-"&amp;AF$1&amp;"级MAX",属性原表!$D:$L,AF$2,FALSE)&amp;"_"&amp;VLOOKUP($B18&amp;"-"&amp;AF$1&amp;"级传说",属性原表!$D:$L,AF$2,FALSE)&amp;"_"&amp;VLOOKUP($B18&amp;"-"&amp;AF$1&amp;"级神话",属性原表!$D:$L,AF$2,FALSE)</f>
        <v>750_1050_1250</v>
      </c>
      <c r="AG18" s="5" t="str">
        <f>VLOOKUP($B18&amp;"-"&amp;AG$1&amp;"级MAX",属性原表!$D:$L,AG$2,FALSE)&amp;"_"&amp;VLOOKUP($B18&amp;"-"&amp;AG$1&amp;"级传说",属性原表!$D:$L,AG$2,FALSE)&amp;"_"&amp;VLOOKUP($B18&amp;"-"&amp;AG$1&amp;"级神话",属性原表!$D:$L,AG$2,FALSE)</f>
        <v>11_12_13</v>
      </c>
      <c r="AH18" s="5" t="str">
        <f>VLOOKUP($B18&amp;"-"&amp;AH$1&amp;"级MAX",属性原表!$D:$L,AH$2,FALSE)&amp;"_"&amp;VLOOKUP($B18&amp;"-"&amp;AH$1&amp;"级传说",属性原表!$D:$L,AH$2,FALSE)&amp;"_"&amp;VLOOKUP($B18&amp;"-"&amp;AH$1&amp;"级神话",属性原表!$D:$L,AH$2,FALSE)</f>
        <v>16_17_18</v>
      </c>
      <c r="AI18" s="5" t="str">
        <f>VLOOKUP($B18&amp;"-"&amp;AI$1&amp;"级MAX",属性原表!$D:$L,AI$2,FALSE)&amp;"_"&amp;VLOOKUP($B18&amp;"-"&amp;AI$1&amp;"级传说",属性原表!$D:$L,AI$2,FALSE)&amp;"_"&amp;VLOOKUP($B18&amp;"-"&amp;AI$1&amp;"级神话",属性原表!$D:$L,AI$2,FALSE)</f>
        <v>1.25_1.25_1.25</v>
      </c>
      <c r="AJ18" s="5" t="str">
        <f>VLOOKUP($B18&amp;"-"&amp;AJ$1&amp;"级MAX",属性原表!$D:$L,AJ$2,FALSE)&amp;"_"&amp;VLOOKUP($B18&amp;"-"&amp;AJ$1&amp;"级传说",属性原表!$D:$L,AJ$2,FALSE)&amp;"_"&amp;VLOOKUP($B18&amp;"-"&amp;AJ$1&amp;"级神话",属性原表!$D:$L,AJ$2,FALSE)</f>
        <v>1.25_1.25_1.25</v>
      </c>
      <c r="AK18" s="5" t="str">
        <f>VLOOKUP($B18&amp;"-"&amp;AK$1&amp;"级MAX",属性原表!$D:$L,AK$2,FALSE)&amp;"_"&amp;VLOOKUP($B18&amp;"-"&amp;AK$1&amp;"级传说",属性原表!$D:$L,AK$2,FALSE)&amp;"_"&amp;VLOOKUP($B18&amp;"-"&amp;AK$1&amp;"级神话",属性原表!$D:$L,AK$2,FALSE)</f>
        <v>0.26_0.28_0.34</v>
      </c>
      <c r="AL18" s="5" t="str">
        <f>VLOOKUP($B18&amp;"-"&amp;AL$1&amp;"级MAX",属性原表!$D:$L,AL$2,FALSE)&amp;"_"&amp;VLOOKUP($B18&amp;"-"&amp;AL$1&amp;"级传说",属性原表!$D:$L,AL$2,FALSE)&amp;"_"&amp;VLOOKUP($B18&amp;"-"&amp;AL$1&amp;"级神话",属性原表!$D:$L,AL$2,FALSE)</f>
        <v>0.3_0.32_0.38</v>
      </c>
      <c r="AM18" s="5" t="str">
        <f>VLOOKUP($B18&amp;"-"&amp;AM$1&amp;"级MAX",属性原表!$D:$L,AM$2,FALSE)&amp;"_"&amp;VLOOKUP($B18&amp;"-"&amp;AM$1&amp;"级传说",属性原表!$D:$L,AM$2,FALSE)&amp;"_"&amp;VLOOKUP($B18&amp;"-"&amp;AM$1&amp;"级神话",属性原表!$D:$L,AM$2,FALSE)</f>
        <v>4.6_4.8_5.4</v>
      </c>
      <c r="AN18" s="5" t="str">
        <f>VLOOKUP($B18&amp;"-"&amp;AN$1&amp;"级MAX",属性原表!$D:$L,AN$2,FALSE)&amp;"_"&amp;VLOOKUP($B18&amp;"-"&amp;AN$1&amp;"级传说",属性原表!$D:$L,AN$2,FALSE)&amp;"_"&amp;VLOOKUP($B18&amp;"-"&amp;AN$1&amp;"级神话",属性原表!$D:$L,AN$2,FALSE)</f>
        <v>5_5.2_5.8</v>
      </c>
    </row>
    <row r="19" customHeight="1" spans="2:40">
      <c r="B19" s="5">
        <v>16</v>
      </c>
      <c r="C19" s="5" t="s">
        <v>240</v>
      </c>
      <c r="D19" s="5" t="s">
        <v>241</v>
      </c>
      <c r="E19" s="5" t="s">
        <v>303</v>
      </c>
      <c r="F19" s="5" t="str">
        <f t="shared" si="2"/>
        <v>狂风猎手</v>
      </c>
      <c r="G19" s="5" t="str">
        <f t="shared" si="3"/>
        <v>野兽·英雄塔</v>
      </c>
      <c r="H19" s="5" t="str">
        <f t="shared" si="4"/>
        <v>野兽·战兵</v>
      </c>
      <c r="I19" s="5">
        <v>22000016</v>
      </c>
      <c r="J19" s="5">
        <v>22500016</v>
      </c>
      <c r="K19" s="5">
        <v>1</v>
      </c>
      <c r="L19" s="13" t="str">
        <f>VLOOKUP(K19,[1]Sheet1!$B:$C,2,FALSE)</f>
        <v>野兽</v>
      </c>
      <c r="M19" s="5" t="b">
        <v>1</v>
      </c>
      <c r="N19" s="5">
        <v>10000106</v>
      </c>
      <c r="O19" s="5">
        <v>202999</v>
      </c>
      <c r="P19" s="5">
        <v>1</v>
      </c>
      <c r="Q19" s="5" t="str">
        <f>VLOOKUP($B19&amp;"-1级",属性原表!$D:$L,Q$2,FALSE)&amp;"_"&amp;VLOOKUP($B19&amp;"-2级",属性原表!$D:$L,Q$2,FALSE)&amp;"_"&amp;VLOOKUP($B19&amp;"-3级",属性原表!$D:$L,Q$2,FALSE)&amp;"_"&amp;VLOOKUP($B19&amp;"-4级",属性原表!$D:$L,Q$2,FALSE)&amp;"_"&amp;VLOOKUP($B19&amp;"-5级",属性原表!$D:$L,Q$2,FALSE)&amp;"_"&amp;VLOOKUP($B19&amp;"-6级",属性原表!$D:$L,Q$2,FALSE)&amp;"_"&amp;VLOOKUP($B19&amp;"-7级",属性原表!$D:$L,Q$2,FALSE)&amp;"_"&amp;VLOOKUP($B19&amp;"-8级",属性原表!$D:$L,Q$2,FALSE)&amp;"_"&amp;VLOOKUP($B19&amp;"-9级",属性原表!$D:$L,Q$2,FALSE)&amp;"_"&amp;VLOOKUP($B19&amp;"-10级",属性原表!$D:$L,Q$2,FALSE)&amp;"_"&amp;VLOOKUP($B19&amp;"-11级",属性原表!$D:$L,Q$2,FALSE)&amp;"_"&amp;VLOOKUP($B19&amp;"-12级",属性原表!$D:$L,Q$2,FALSE)&amp;"_"&amp;VLOOKUP($B19&amp;"-13级",属性原表!$D:$L,Q$2,FALSE)&amp;"_"&amp;VLOOKUP($B19&amp;"-14级",属性原表!$D:$L,Q$2,FALSE)&amp;"_"&amp;VLOOKUP($B19&amp;"-15级",属性原表!$D:$L,Q$2,FALSE)</f>
        <v>13.75_27.5_41.25_55_68.75_82.5_96.25_110_123.75_137.5_151.25_165_178.75_192.5_206.25</v>
      </c>
      <c r="R19" s="5" t="str">
        <f>VLOOKUP($B19&amp;"-1级",属性原表!$D:$L,R$2,FALSE)&amp;"_"&amp;VLOOKUP($B19&amp;"-2级",属性原表!$D:$L,R$2,FALSE)&amp;"_"&amp;VLOOKUP($B19&amp;"-3级",属性原表!$D:$L,R$2,FALSE)&amp;"_"&amp;VLOOKUP($B19&amp;"-4级",属性原表!$D:$L,R$2,FALSE)&amp;"_"&amp;VLOOKUP($B19&amp;"-5级",属性原表!$D:$L,R$2,FALSE)&amp;"_"&amp;VLOOKUP($B19&amp;"-6级",属性原表!$D:$L,R$2,FALSE)&amp;"_"&amp;VLOOKUP($B19&amp;"-7级",属性原表!$D:$L,R$2,FALSE)&amp;"_"&amp;VLOOKUP($B19&amp;"-8级",属性原表!$D:$L,R$2,FALSE)&amp;"_"&amp;VLOOKUP($B19&amp;"-9级",属性原表!$D:$L,R$2,FALSE)&amp;"_"&amp;VLOOKUP($B19&amp;"-10级",属性原表!$D:$L,R$2,FALSE)&amp;"_"&amp;VLOOKUP($B19&amp;"-11级",属性原表!$D:$L,R$2,FALSE)&amp;"_"&amp;VLOOKUP($B19&amp;"-12级",属性原表!$D:$L,R$2,FALSE)&amp;"_"&amp;VLOOKUP($B19&amp;"-13级",属性原表!$D:$L,R$2,FALSE)&amp;"_"&amp;VLOOKUP($B19&amp;"-14级",属性原表!$D:$L,R$2,FALSE)&amp;"_"&amp;VLOOKUP($B19&amp;"-15级",属性原表!$D:$L,R$2,FALSE)</f>
        <v>65_130_195_260_325_390_455_520_585_650_715_780_845_910_975</v>
      </c>
      <c r="S19" s="5" t="str">
        <f>VLOOKUP($B19&amp;"-1级",属性原表!$D:$L,S$2,FALSE)&amp;"_"&amp;VLOOKUP($B19&amp;"-2级",属性原表!$D:$L,S$2,FALSE)&amp;"_"&amp;VLOOKUP($B19&amp;"-3级",属性原表!$D:$L,S$2,FALSE)&amp;"_"&amp;VLOOKUP($B19&amp;"-4级",属性原表!$D:$L,S$2,FALSE)&amp;"_"&amp;VLOOKUP($B19&amp;"-5级",属性原表!$D:$L,S$2,FALSE)&amp;"_"&amp;VLOOKUP($B19&amp;"-6级",属性原表!$D:$L,S$2,FALSE)&amp;"_"&amp;VLOOKUP($B19&amp;"-7级",属性原表!$D:$L,S$2,FALSE)&amp;"_"&amp;VLOOKUP($B19&amp;"-8级",属性原表!$D:$L,S$2,FALSE)&amp;"_"&amp;VLOOKUP($B19&amp;"-9级",属性原表!$D:$L,S$2,FALSE)&amp;"_"&amp;VLOOKUP($B19&amp;"-10级",属性原表!$D:$L,S$2,FALSE)&amp;"_"&amp;VLOOKUP($B19&amp;"-11级",属性原表!$D:$L,S$2,FALSE)&amp;"_"&amp;VLOOKUP($B19&amp;"-12级",属性原表!$D:$L,S$2,FALSE)&amp;"_"&amp;VLOOKUP($B19&amp;"-13级",属性原表!$D:$L,S$2,FALSE)&amp;"_"&amp;VLOOKUP($B19&amp;"-14级",属性原表!$D:$L,S$2,FALSE)&amp;"_"&amp;VLOOKUP($B19&amp;"-15级",属性原表!$D:$L,S$2,FALSE)</f>
        <v>0_1_1_2_2_3_3_4_4_5_5_6_6_7_7</v>
      </c>
      <c r="T19" s="5" t="str">
        <f>VLOOKUP($B19&amp;"-1级",属性原表!$D:$L,T$2,FALSE)&amp;"_"&amp;VLOOKUP($B19&amp;"-2级",属性原表!$D:$L,T$2,FALSE)&amp;"_"&amp;VLOOKUP($B19&amp;"-3级",属性原表!$D:$L,T$2,FALSE)&amp;"_"&amp;VLOOKUP($B19&amp;"-4级",属性原表!$D:$L,T$2,FALSE)&amp;"_"&amp;VLOOKUP($B19&amp;"-5级",属性原表!$D:$L,T$2,FALSE)&amp;"_"&amp;VLOOKUP($B19&amp;"-6级",属性原表!$D:$L,T$2,FALSE)&amp;"_"&amp;VLOOKUP($B19&amp;"-7级",属性原表!$D:$L,T$2,FALSE)&amp;"_"&amp;VLOOKUP($B19&amp;"-8级",属性原表!$D:$L,T$2,FALSE)&amp;"_"&amp;VLOOKUP($B19&amp;"-9级",属性原表!$D:$L,T$2,FALSE)&amp;"_"&amp;VLOOKUP($B19&amp;"-10级",属性原表!$D:$L,T$2,FALSE)&amp;"_"&amp;VLOOKUP($B19&amp;"-11级",属性原表!$D:$L,T$2,FALSE)&amp;"_"&amp;VLOOKUP($B19&amp;"-12级",属性原表!$D:$L,T$2,FALSE)&amp;"_"&amp;VLOOKUP($B19&amp;"-13级",属性原表!$D:$L,T$2,FALSE)&amp;"_"&amp;VLOOKUP($B19&amp;"-14级",属性原表!$D:$L,T$2,FALSE)&amp;"_"&amp;VLOOKUP($B19&amp;"-15级",属性原表!$D:$L,T$2,FALSE)</f>
        <v>25_50_75_100_125_150_175_200_225_250_275_300_325_350_375</v>
      </c>
      <c r="U19" s="5" t="str">
        <f>VLOOKUP($B19&amp;"-1级",属性原表!$D:$L,U$2,FALSE)&amp;"_"&amp;VLOOKUP($B19&amp;"-2级",属性原表!$D:$L,U$2,FALSE)&amp;"_"&amp;VLOOKUP($B19&amp;"-3级",属性原表!$D:$L,U$2,FALSE)&amp;"_"&amp;VLOOKUP($B19&amp;"-4级",属性原表!$D:$L,U$2,FALSE)&amp;"_"&amp;VLOOKUP($B19&amp;"-5级",属性原表!$D:$L,U$2,FALSE)&amp;"_"&amp;VLOOKUP($B19&amp;"-6级",属性原表!$D:$L,U$2,FALSE)&amp;"_"&amp;VLOOKUP($B19&amp;"-7级",属性原表!$D:$L,U$2,FALSE)&amp;"_"&amp;VLOOKUP($B19&amp;"-8级",属性原表!$D:$L,U$2,FALSE)&amp;"_"&amp;VLOOKUP($B19&amp;"-9级",属性原表!$D:$L,U$2,FALSE)&amp;"_"&amp;VLOOKUP($B19&amp;"-10级",属性原表!$D:$L,U$2,FALSE)&amp;"_"&amp;VLOOKUP($B19&amp;"-11级",属性原表!$D:$L,U$2,FALSE)&amp;"_"&amp;VLOOKUP($B19&amp;"-12级",属性原表!$D:$L,U$2,FALSE)&amp;"_"&amp;VLOOKUP($B19&amp;"-13级",属性原表!$D:$L,U$2,FALSE)&amp;"_"&amp;VLOOKUP($B19&amp;"-14级",属性原表!$D:$L,U$2,FALSE)&amp;"_"&amp;VLOOKUP($B19&amp;"-15级",属性原表!$D:$L,U$2,FALSE)</f>
        <v>1_2_3_4_5_6_7_8_9_10_11_12_13_14_15</v>
      </c>
      <c r="V19" s="5" t="str">
        <f>VLOOKUP($B19&amp;"-1级",属性原表!$D:$L,V$2,FALSE)&amp;"_"&amp;VLOOKUP($B19&amp;"-2级",属性原表!$D:$L,V$2,FALSE)&amp;"_"&amp;VLOOKUP($B19&amp;"-3级",属性原表!$D:$L,V$2,FALSE)&amp;"_"&amp;VLOOKUP($B19&amp;"-4级",属性原表!$D:$L,V$2,FALSE)&amp;"_"&amp;VLOOKUP($B19&amp;"-5级",属性原表!$D:$L,V$2,FALSE)&amp;"_"&amp;VLOOKUP($B19&amp;"-6级",属性原表!$D:$L,V$2,FALSE)&amp;"_"&amp;VLOOKUP($B19&amp;"-7级",属性原表!$D:$L,V$2,FALSE)&amp;"_"&amp;VLOOKUP($B19&amp;"-8级",属性原表!$D:$L,V$2,FALSE)&amp;"_"&amp;VLOOKUP($B19&amp;"-9级",属性原表!$D:$L,V$2,FALSE)&amp;"_"&amp;VLOOKUP($B19&amp;"-10级",属性原表!$D:$L,V$2,FALSE)&amp;"_"&amp;VLOOKUP($B19&amp;"-11级",属性原表!$D:$L,V$2,FALSE)&amp;"_"&amp;VLOOKUP($B19&amp;"-12级",属性原表!$D:$L,V$2,FALSE)&amp;"_"&amp;VLOOKUP($B19&amp;"-13级",属性原表!$D:$L,V$2,FALSE)&amp;"_"&amp;VLOOKUP($B19&amp;"-14级",属性原表!$D:$L,V$2,FALSE)&amp;"_"&amp;VLOOKUP($B19&amp;"-15级",属性原表!$D:$L,V$2,FALSE)</f>
        <v>1.25_1.25_1.25_1.25_1.25_1.25_1.25_1.25_1.25_1.25_1.25_1.25_1.25_1.25_1.25</v>
      </c>
      <c r="W19" s="5" t="str">
        <f>VLOOKUP($B19&amp;"-1级",属性原表!$D:$L,W$2,FALSE)&amp;"_"&amp;VLOOKUP($B19&amp;"-2级",属性原表!$D:$L,W$2,FALSE)&amp;"_"&amp;VLOOKUP($B19&amp;"-3级",属性原表!$D:$L,W$2,FALSE)&amp;"_"&amp;VLOOKUP($B19&amp;"-4级",属性原表!$D:$L,W$2,FALSE)&amp;"_"&amp;VLOOKUP($B19&amp;"-5级",属性原表!$D:$L,W$2,FALSE)&amp;"_"&amp;VLOOKUP($B19&amp;"-6级",属性原表!$D:$L,W$2,FALSE)&amp;"_"&amp;VLOOKUP($B19&amp;"-7级",属性原表!$D:$L,W$2,FALSE)&amp;"_"&amp;VLOOKUP($B19&amp;"-8级",属性原表!$D:$L,W$2,FALSE)&amp;"_"&amp;VLOOKUP($B19&amp;"-9级",属性原表!$D:$L,W$2,FALSE)&amp;"_"&amp;VLOOKUP($B19&amp;"-10级",属性原表!$D:$L,W$2,FALSE)&amp;"_"&amp;VLOOKUP($B19&amp;"-11级",属性原表!$D:$L,W$2,FALSE)&amp;"_"&amp;VLOOKUP($B19&amp;"-12级",属性原表!$D:$L,W$2,FALSE)&amp;"_"&amp;VLOOKUP($B19&amp;"-13级",属性原表!$D:$L,W$2,FALSE)&amp;"_"&amp;VLOOKUP($B19&amp;"-14级",属性原表!$D:$L,W$2,FALSE)&amp;"_"&amp;VLOOKUP($B19&amp;"-15级",属性原表!$D:$L,W$2,FALSE)</f>
        <v>0.44_0.44_0.44_0.44_0.44_0.44_0.44_0.44_0.44_0.44_0.44_0.44_0.44_0.44_0.44</v>
      </c>
      <c r="X19" s="5" t="str">
        <f>VLOOKUP($B19&amp;"-1级",属性原表!$D:$L,X$2,FALSE)&amp;"_"&amp;VLOOKUP($B19&amp;"-2级",属性原表!$D:$L,X$2,FALSE)&amp;"_"&amp;VLOOKUP($B19&amp;"-3级",属性原表!$D:$L,X$2,FALSE)&amp;"_"&amp;VLOOKUP($B19&amp;"-4级",属性原表!$D:$L,X$2,FALSE)&amp;"_"&amp;VLOOKUP($B19&amp;"-5级",属性原表!$D:$L,X$2,FALSE)&amp;"_"&amp;VLOOKUP($B19&amp;"-6级",属性原表!$D:$L,X$2,FALSE)&amp;"_"&amp;VLOOKUP($B19&amp;"-7级",属性原表!$D:$L,X$2,FALSE)&amp;"_"&amp;VLOOKUP($B19&amp;"-8级",属性原表!$D:$L,X$2,FALSE)&amp;"_"&amp;VLOOKUP($B19&amp;"-9级",属性原表!$D:$L,X$2,FALSE)&amp;"_"&amp;VLOOKUP($B19&amp;"-10级",属性原表!$D:$L,X$2,FALSE)&amp;"_"&amp;VLOOKUP($B19&amp;"-11级",属性原表!$D:$L,X$2,FALSE)&amp;"_"&amp;VLOOKUP($B19&amp;"-12级",属性原表!$D:$L,X$2,FALSE)&amp;"_"&amp;VLOOKUP($B19&amp;"-13级",属性原表!$D:$L,X$2,FALSE)&amp;"_"&amp;VLOOKUP($B19&amp;"-14级",属性原表!$D:$L,X$2,FALSE)&amp;"_"&amp;VLOOKUP($B19&amp;"-15级",属性原表!$D:$L,X$2,FALSE)</f>
        <v>2.6_2.6_2.6_2.6_2.6_2.6_2.6_2.6_2.6_2.6_2.6_2.6_2.6_2.6_2.6</v>
      </c>
      <c r="Y19" s="5" t="str">
        <f>VLOOKUP($B19&amp;"-"&amp;Y$1&amp;"级MAX",属性原表!$D:$L,Y$2,FALSE)&amp;"_"&amp;VLOOKUP($B19&amp;"-"&amp;Y$1&amp;"级传说",属性原表!$D:$L,Y$2,FALSE)&amp;"_"&amp;VLOOKUP($B19&amp;"-"&amp;Y$1&amp;"级神话",属性原表!$D:$L,Y$2,FALSE)</f>
        <v>287.5_480_675</v>
      </c>
      <c r="Z19" s="5" t="str">
        <f>VLOOKUP($B19&amp;"-"&amp;Z$1&amp;"级MAX",属性原表!$D:$L,Z$2,FALSE)&amp;"_"&amp;VLOOKUP($B19&amp;"-"&amp;Z$1&amp;"级传说",属性原表!$D:$L,Z$2,FALSE)&amp;"_"&amp;VLOOKUP($B19&amp;"-"&amp;Z$1&amp;"级神话",属性原表!$D:$L,Z$2,FALSE)</f>
        <v>468.75_682.5_906.25</v>
      </c>
      <c r="AA19" s="5" t="str">
        <f>VLOOKUP($B19&amp;"-"&amp;AA$1&amp;"级MAX",属性原表!$D:$L,AA$2,FALSE)&amp;"_"&amp;VLOOKUP($B19&amp;"-"&amp;AA$1&amp;"级传说",属性原表!$D:$L,AA$2,FALSE)&amp;"_"&amp;VLOOKUP($B19&amp;"-"&amp;AA$1&amp;"级神话",属性原表!$D:$L,AA$2,FALSE)</f>
        <v>1400_2400_3600</v>
      </c>
      <c r="AB19" s="5" t="str">
        <f>VLOOKUP($B19&amp;"-"&amp;AB$1&amp;"级MAX",属性原表!$D:$L,AB$2,FALSE)&amp;"_"&amp;VLOOKUP($B19&amp;"-"&amp;AB$1&amp;"级传说",属性原表!$D:$L,AB$2,FALSE)&amp;"_"&amp;VLOOKUP($B19&amp;"-"&amp;AB$1&amp;"级神话",属性原表!$D:$L,AB$2,FALSE)</f>
        <v>2400_3570_5000</v>
      </c>
      <c r="AC19" s="5" t="str">
        <f>VLOOKUP($B19&amp;"-"&amp;AC$1&amp;"级MAX",属性原表!$D:$L,AC$2,FALSE)&amp;"_"&amp;VLOOKUP($B19&amp;"-"&amp;AC$1&amp;"级传说",属性原表!$D:$L,AC$2,FALSE)&amp;"_"&amp;VLOOKUP($B19&amp;"-"&amp;AC$1&amp;"级神话",属性原表!$D:$L,AC$2,FALSE)</f>
        <v>7_8_10</v>
      </c>
      <c r="AD19" s="5" t="str">
        <f>VLOOKUP($B19&amp;"-"&amp;AD$1&amp;"级MAX",属性原表!$D:$L,AD$2,FALSE)&amp;"_"&amp;VLOOKUP($B19&amp;"-"&amp;AD$1&amp;"级传说",属性原表!$D:$L,AD$2,FALSE)&amp;"_"&amp;VLOOKUP($B19&amp;"-"&amp;AD$1&amp;"级神话",属性原表!$D:$L,AD$2,FALSE)</f>
        <v>9_10_12</v>
      </c>
      <c r="AE19" s="5" t="str">
        <f>VLOOKUP($B19&amp;"-"&amp;AE$1&amp;"级MAX",属性原表!$D:$L,AE$2,FALSE)&amp;"_"&amp;VLOOKUP($B19&amp;"-"&amp;AE$1&amp;"级传说",属性原表!$D:$L,AE$2,FALSE)&amp;"_"&amp;VLOOKUP($B19&amp;"-"&amp;AE$1&amp;"级神话",属性原表!$D:$L,AE$2,FALSE)</f>
        <v>500_800_1000</v>
      </c>
      <c r="AF19" s="5" t="str">
        <f>VLOOKUP($B19&amp;"-"&amp;AF$1&amp;"级MAX",属性原表!$D:$L,AF$2,FALSE)&amp;"_"&amp;VLOOKUP($B19&amp;"-"&amp;AF$1&amp;"级传说",属性原表!$D:$L,AF$2,FALSE)&amp;"_"&amp;VLOOKUP($B19&amp;"-"&amp;AF$1&amp;"级神话",属性原表!$D:$L,AF$2,FALSE)</f>
        <v>750_1050_1250</v>
      </c>
      <c r="AG19" s="5" t="str">
        <f>VLOOKUP($B19&amp;"-"&amp;AG$1&amp;"级MAX",属性原表!$D:$L,AG$2,FALSE)&amp;"_"&amp;VLOOKUP($B19&amp;"-"&amp;AG$1&amp;"级传说",属性原表!$D:$L,AG$2,FALSE)&amp;"_"&amp;VLOOKUP($B19&amp;"-"&amp;AG$1&amp;"级神话",属性原表!$D:$L,AG$2,FALSE)</f>
        <v>11_12_13</v>
      </c>
      <c r="AH19" s="5" t="str">
        <f>VLOOKUP($B19&amp;"-"&amp;AH$1&amp;"级MAX",属性原表!$D:$L,AH$2,FALSE)&amp;"_"&amp;VLOOKUP($B19&amp;"-"&amp;AH$1&amp;"级传说",属性原表!$D:$L,AH$2,FALSE)&amp;"_"&amp;VLOOKUP($B19&amp;"-"&amp;AH$1&amp;"级神话",属性原表!$D:$L,AH$2,FALSE)</f>
        <v>16_17_18</v>
      </c>
      <c r="AI19" s="5" t="str">
        <f>VLOOKUP($B19&amp;"-"&amp;AI$1&amp;"级MAX",属性原表!$D:$L,AI$2,FALSE)&amp;"_"&amp;VLOOKUP($B19&amp;"-"&amp;AI$1&amp;"级传说",属性原表!$D:$L,AI$2,FALSE)&amp;"_"&amp;VLOOKUP($B19&amp;"-"&amp;AI$1&amp;"级神话",属性原表!$D:$L,AI$2,FALSE)</f>
        <v>1.25_1.25_1.25</v>
      </c>
      <c r="AJ19" s="5" t="str">
        <f>VLOOKUP($B19&amp;"-"&amp;AJ$1&amp;"级MAX",属性原表!$D:$L,AJ$2,FALSE)&amp;"_"&amp;VLOOKUP($B19&amp;"-"&amp;AJ$1&amp;"级传说",属性原表!$D:$L,AJ$2,FALSE)&amp;"_"&amp;VLOOKUP($B19&amp;"-"&amp;AJ$1&amp;"级神话",属性原表!$D:$L,AJ$2,FALSE)</f>
        <v>1.25_1.25_1.25</v>
      </c>
      <c r="AK19" s="5" t="str">
        <f>VLOOKUP($B19&amp;"-"&amp;AK$1&amp;"级MAX",属性原表!$D:$L,AK$2,FALSE)&amp;"_"&amp;VLOOKUP($B19&amp;"-"&amp;AK$1&amp;"级传说",属性原表!$D:$L,AK$2,FALSE)&amp;"_"&amp;VLOOKUP($B19&amp;"-"&amp;AK$1&amp;"级神话",属性原表!$D:$L,AK$2,FALSE)</f>
        <v>0.46_0.48_0.54</v>
      </c>
      <c r="AL19" s="5" t="str">
        <f>VLOOKUP($B19&amp;"-"&amp;AL$1&amp;"级MAX",属性原表!$D:$L,AL$2,FALSE)&amp;"_"&amp;VLOOKUP($B19&amp;"-"&amp;AL$1&amp;"级传说",属性原表!$D:$L,AL$2,FALSE)&amp;"_"&amp;VLOOKUP($B19&amp;"-"&amp;AL$1&amp;"级神话",属性原表!$D:$L,AL$2,FALSE)</f>
        <v>0.5_0.52_0.58</v>
      </c>
      <c r="AM19" s="5" t="str">
        <f>VLOOKUP($B19&amp;"-"&amp;AM$1&amp;"级MAX",属性原表!$D:$L,AM$2,FALSE)&amp;"_"&amp;VLOOKUP($B19&amp;"-"&amp;AM$1&amp;"级传说",属性原表!$D:$L,AM$2,FALSE)&amp;"_"&amp;VLOOKUP($B19&amp;"-"&amp;AM$1&amp;"级神话",属性原表!$D:$L,AM$2,FALSE)</f>
        <v>2.8_3_3.6</v>
      </c>
      <c r="AN19" s="5" t="str">
        <f>VLOOKUP($B19&amp;"-"&amp;AN$1&amp;"级MAX",属性原表!$D:$L,AN$2,FALSE)&amp;"_"&amp;VLOOKUP($B19&amp;"-"&amp;AN$1&amp;"级传说",属性原表!$D:$L,AN$2,FALSE)&amp;"_"&amp;VLOOKUP($B19&amp;"-"&amp;AN$1&amp;"级神话",属性原表!$D:$L,AN$2,FALSE)</f>
        <v>3.2_3.4_4</v>
      </c>
    </row>
    <row r="20" customHeight="1" spans="1:40">
      <c r="A20" s="5" t="s">
        <v>0</v>
      </c>
      <c r="B20" s="5">
        <v>17</v>
      </c>
      <c r="C20" s="5" t="s">
        <v>255</v>
      </c>
      <c r="D20" s="5" t="s">
        <v>256</v>
      </c>
      <c r="E20" s="5" t="s">
        <v>304</v>
      </c>
      <c r="F20" s="5" t="str">
        <f t="shared" si="2"/>
        <v>森林之眼</v>
      </c>
      <c r="G20" s="5" t="str">
        <f t="shared" si="3"/>
        <v>野兽·英雄塔</v>
      </c>
      <c r="H20" s="5" t="str">
        <f t="shared" si="4"/>
        <v>野兽·战兵</v>
      </c>
      <c r="I20" s="5">
        <v>22000017</v>
      </c>
      <c r="J20" s="5">
        <v>22500017</v>
      </c>
      <c r="K20" s="5">
        <v>1</v>
      </c>
      <c r="L20" s="13" t="str">
        <f>VLOOKUP(K20,[1]Sheet1!$B:$C,2,FALSE)</f>
        <v>野兽</v>
      </c>
      <c r="M20" s="5" t="b">
        <v>1</v>
      </c>
      <c r="N20" s="5">
        <v>10000105</v>
      </c>
      <c r="O20" s="5">
        <v>203000</v>
      </c>
      <c r="P20" s="5">
        <v>1</v>
      </c>
      <c r="Q20" s="5" t="str">
        <f>VLOOKUP($B20&amp;"-1级",属性原表!$D:$L,Q$2,FALSE)&amp;"_"&amp;VLOOKUP($B20&amp;"-2级",属性原表!$D:$L,Q$2,FALSE)&amp;"_"&amp;VLOOKUP($B20&amp;"-3级",属性原表!$D:$L,Q$2,FALSE)&amp;"_"&amp;VLOOKUP($B20&amp;"-4级",属性原表!$D:$L,Q$2,FALSE)&amp;"_"&amp;VLOOKUP($B20&amp;"-5级",属性原表!$D:$L,Q$2,FALSE)&amp;"_"&amp;VLOOKUP($B20&amp;"-6级",属性原表!$D:$L,Q$2,FALSE)&amp;"_"&amp;VLOOKUP($B20&amp;"-7级",属性原表!$D:$L,Q$2,FALSE)&amp;"_"&amp;VLOOKUP($B20&amp;"-8级",属性原表!$D:$L,Q$2,FALSE)&amp;"_"&amp;VLOOKUP($B20&amp;"-9级",属性原表!$D:$L,Q$2,FALSE)&amp;"_"&amp;VLOOKUP($B20&amp;"-10级",属性原表!$D:$L,Q$2,FALSE)&amp;"_"&amp;VLOOKUP($B20&amp;"-11级",属性原表!$D:$L,Q$2,FALSE)&amp;"_"&amp;VLOOKUP($B20&amp;"-12级",属性原表!$D:$L,Q$2,FALSE)&amp;"_"&amp;VLOOKUP($B20&amp;"-13级",属性原表!$D:$L,Q$2,FALSE)&amp;"_"&amp;VLOOKUP($B20&amp;"-14级",属性原表!$D:$L,Q$2,FALSE)&amp;"_"&amp;VLOOKUP($B20&amp;"-15级",属性原表!$D:$L,Q$2,FALSE)</f>
        <v>9.375_18.75_28.125_37.5_46.875_56.25_65.625_75_84.375_93.75_103.125_112.5_121.875_131.25_140.625</v>
      </c>
      <c r="R20" s="5" t="str">
        <f>VLOOKUP($B20&amp;"-1级",属性原表!$D:$L,R$2,FALSE)&amp;"_"&amp;VLOOKUP($B20&amp;"-2级",属性原表!$D:$L,R$2,FALSE)&amp;"_"&amp;VLOOKUP($B20&amp;"-3级",属性原表!$D:$L,R$2,FALSE)&amp;"_"&amp;VLOOKUP($B20&amp;"-4级",属性原表!$D:$L,R$2,FALSE)&amp;"_"&amp;VLOOKUP($B20&amp;"-5级",属性原表!$D:$L,R$2,FALSE)&amp;"_"&amp;VLOOKUP($B20&amp;"-6级",属性原表!$D:$L,R$2,FALSE)&amp;"_"&amp;VLOOKUP($B20&amp;"-7级",属性原表!$D:$L,R$2,FALSE)&amp;"_"&amp;VLOOKUP($B20&amp;"-8级",属性原表!$D:$L,R$2,FALSE)&amp;"_"&amp;VLOOKUP($B20&amp;"-9级",属性原表!$D:$L,R$2,FALSE)&amp;"_"&amp;VLOOKUP($B20&amp;"-10级",属性原表!$D:$L,R$2,FALSE)&amp;"_"&amp;VLOOKUP($B20&amp;"-11级",属性原表!$D:$L,R$2,FALSE)&amp;"_"&amp;VLOOKUP($B20&amp;"-12级",属性原表!$D:$L,R$2,FALSE)&amp;"_"&amp;VLOOKUP($B20&amp;"-13级",属性原表!$D:$L,R$2,FALSE)&amp;"_"&amp;VLOOKUP($B20&amp;"-14级",属性原表!$D:$L,R$2,FALSE)&amp;"_"&amp;VLOOKUP($B20&amp;"-15级",属性原表!$D:$L,R$2,FALSE)</f>
        <v>100_200_300_400_500_600_700_800_900_1000_1100_1200_1300_1400_1500</v>
      </c>
      <c r="S20" s="5" t="str">
        <f>VLOOKUP($B20&amp;"-1级",属性原表!$D:$L,S$2,FALSE)&amp;"_"&amp;VLOOKUP($B20&amp;"-2级",属性原表!$D:$L,S$2,FALSE)&amp;"_"&amp;VLOOKUP($B20&amp;"-3级",属性原表!$D:$L,S$2,FALSE)&amp;"_"&amp;VLOOKUP($B20&amp;"-4级",属性原表!$D:$L,S$2,FALSE)&amp;"_"&amp;VLOOKUP($B20&amp;"-5级",属性原表!$D:$L,S$2,FALSE)&amp;"_"&amp;VLOOKUP($B20&amp;"-6级",属性原表!$D:$L,S$2,FALSE)&amp;"_"&amp;VLOOKUP($B20&amp;"-7级",属性原表!$D:$L,S$2,FALSE)&amp;"_"&amp;VLOOKUP($B20&amp;"-8级",属性原表!$D:$L,S$2,FALSE)&amp;"_"&amp;VLOOKUP($B20&amp;"-9级",属性原表!$D:$L,S$2,FALSE)&amp;"_"&amp;VLOOKUP($B20&amp;"-10级",属性原表!$D:$L,S$2,FALSE)&amp;"_"&amp;VLOOKUP($B20&amp;"-11级",属性原表!$D:$L,S$2,FALSE)&amp;"_"&amp;VLOOKUP($B20&amp;"-12级",属性原表!$D:$L,S$2,FALSE)&amp;"_"&amp;VLOOKUP($B20&amp;"-13级",属性原表!$D:$L,S$2,FALSE)&amp;"_"&amp;VLOOKUP($B20&amp;"-14级",属性原表!$D:$L,S$2,FALSE)&amp;"_"&amp;VLOOKUP($B20&amp;"-15级",属性原表!$D:$L,S$2,FALSE)</f>
        <v>0_1_0_1_0_1_0_1_0_1_0_1_0_1_0</v>
      </c>
      <c r="T20" s="5" t="str">
        <f>VLOOKUP($B20&amp;"-1级",属性原表!$D:$L,T$2,FALSE)&amp;"_"&amp;VLOOKUP($B20&amp;"-2级",属性原表!$D:$L,T$2,FALSE)&amp;"_"&amp;VLOOKUP($B20&amp;"-3级",属性原表!$D:$L,T$2,FALSE)&amp;"_"&amp;VLOOKUP($B20&amp;"-4级",属性原表!$D:$L,T$2,FALSE)&amp;"_"&amp;VLOOKUP($B20&amp;"-5级",属性原表!$D:$L,T$2,FALSE)&amp;"_"&amp;VLOOKUP($B20&amp;"-6级",属性原表!$D:$L,T$2,FALSE)&amp;"_"&amp;VLOOKUP($B20&amp;"-7级",属性原表!$D:$L,T$2,FALSE)&amp;"_"&amp;VLOOKUP($B20&amp;"-8级",属性原表!$D:$L,T$2,FALSE)&amp;"_"&amp;VLOOKUP($B20&amp;"-9级",属性原表!$D:$L,T$2,FALSE)&amp;"_"&amp;VLOOKUP($B20&amp;"-10级",属性原表!$D:$L,T$2,FALSE)&amp;"_"&amp;VLOOKUP($B20&amp;"-11级",属性原表!$D:$L,T$2,FALSE)&amp;"_"&amp;VLOOKUP($B20&amp;"-12级",属性原表!$D:$L,T$2,FALSE)&amp;"_"&amp;VLOOKUP($B20&amp;"-13级",属性原表!$D:$L,T$2,FALSE)&amp;"_"&amp;VLOOKUP($B20&amp;"-14级",属性原表!$D:$L,T$2,FALSE)&amp;"_"&amp;VLOOKUP($B20&amp;"-15级",属性原表!$D:$L,T$2,FALSE)</f>
        <v>25_50_75_100_125_150_175_200_225_250_275_300_325_350_375</v>
      </c>
      <c r="U20" s="5" t="str">
        <f>VLOOKUP($B20&amp;"-1级",属性原表!$D:$L,U$2,FALSE)&amp;"_"&amp;VLOOKUP($B20&amp;"-2级",属性原表!$D:$L,U$2,FALSE)&amp;"_"&amp;VLOOKUP($B20&amp;"-3级",属性原表!$D:$L,U$2,FALSE)&amp;"_"&amp;VLOOKUP($B20&amp;"-4级",属性原表!$D:$L,U$2,FALSE)&amp;"_"&amp;VLOOKUP($B20&amp;"-5级",属性原表!$D:$L,U$2,FALSE)&amp;"_"&amp;VLOOKUP($B20&amp;"-6级",属性原表!$D:$L,U$2,FALSE)&amp;"_"&amp;VLOOKUP($B20&amp;"-7级",属性原表!$D:$L,U$2,FALSE)&amp;"_"&amp;VLOOKUP($B20&amp;"-8级",属性原表!$D:$L,U$2,FALSE)&amp;"_"&amp;VLOOKUP($B20&amp;"-9级",属性原表!$D:$L,U$2,FALSE)&amp;"_"&amp;VLOOKUP($B20&amp;"-10级",属性原表!$D:$L,U$2,FALSE)&amp;"_"&amp;VLOOKUP($B20&amp;"-11级",属性原表!$D:$L,U$2,FALSE)&amp;"_"&amp;VLOOKUP($B20&amp;"-12级",属性原表!$D:$L,U$2,FALSE)&amp;"_"&amp;VLOOKUP($B20&amp;"-13级",属性原表!$D:$L,U$2,FALSE)&amp;"_"&amp;VLOOKUP($B20&amp;"-14级",属性原表!$D:$L,U$2,FALSE)&amp;"_"&amp;VLOOKUP($B20&amp;"-15级",属性原表!$D:$L,U$2,FALSE)</f>
        <v>1_1_1_1_1_1_1_1_1_1_1_1_1_1_1</v>
      </c>
      <c r="V20" s="5" t="str">
        <f>VLOOKUP($B20&amp;"-1级",属性原表!$D:$L,V$2,FALSE)&amp;"_"&amp;VLOOKUP($B20&amp;"-2级",属性原表!$D:$L,V$2,FALSE)&amp;"_"&amp;VLOOKUP($B20&amp;"-3级",属性原表!$D:$L,V$2,FALSE)&amp;"_"&amp;VLOOKUP($B20&amp;"-4级",属性原表!$D:$L,V$2,FALSE)&amp;"_"&amp;VLOOKUP($B20&amp;"-5级",属性原表!$D:$L,V$2,FALSE)&amp;"_"&amp;VLOOKUP($B20&amp;"-6级",属性原表!$D:$L,V$2,FALSE)&amp;"_"&amp;VLOOKUP($B20&amp;"-7级",属性原表!$D:$L,V$2,FALSE)&amp;"_"&amp;VLOOKUP($B20&amp;"-8级",属性原表!$D:$L,V$2,FALSE)&amp;"_"&amp;VLOOKUP($B20&amp;"-9级",属性原表!$D:$L,V$2,FALSE)&amp;"_"&amp;VLOOKUP($B20&amp;"-10级",属性原表!$D:$L,V$2,FALSE)&amp;"_"&amp;VLOOKUP($B20&amp;"-11级",属性原表!$D:$L,V$2,FALSE)&amp;"_"&amp;VLOOKUP($B20&amp;"-12级",属性原表!$D:$L,V$2,FALSE)&amp;"_"&amp;VLOOKUP($B20&amp;"-13级",属性原表!$D:$L,V$2,FALSE)&amp;"_"&amp;VLOOKUP($B20&amp;"-14级",属性原表!$D:$L,V$2,FALSE)&amp;"_"&amp;VLOOKUP($B20&amp;"-15级",属性原表!$D:$L,V$2,FALSE)</f>
        <v>1.25_1.25_1.25_1.25_1.25_1.25_1.25_1.25_1.25_1.25_1.25_1.25_1.25_1.25_1.25</v>
      </c>
      <c r="W20" s="5" t="str">
        <f>VLOOKUP($B20&amp;"-1级",属性原表!$D:$L,W$2,FALSE)&amp;"_"&amp;VLOOKUP($B20&amp;"-2级",属性原表!$D:$L,W$2,FALSE)&amp;"_"&amp;VLOOKUP($B20&amp;"-3级",属性原表!$D:$L,W$2,FALSE)&amp;"_"&amp;VLOOKUP($B20&amp;"-4级",属性原表!$D:$L,W$2,FALSE)&amp;"_"&amp;VLOOKUP($B20&amp;"-5级",属性原表!$D:$L,W$2,FALSE)&amp;"_"&amp;VLOOKUP($B20&amp;"-6级",属性原表!$D:$L,W$2,FALSE)&amp;"_"&amp;VLOOKUP($B20&amp;"-7级",属性原表!$D:$L,W$2,FALSE)&amp;"_"&amp;VLOOKUP($B20&amp;"-8级",属性原表!$D:$L,W$2,FALSE)&amp;"_"&amp;VLOOKUP($B20&amp;"-9级",属性原表!$D:$L,W$2,FALSE)&amp;"_"&amp;VLOOKUP($B20&amp;"-10级",属性原表!$D:$L,W$2,FALSE)&amp;"_"&amp;VLOOKUP($B20&amp;"-11级",属性原表!$D:$L,W$2,FALSE)&amp;"_"&amp;VLOOKUP($B20&amp;"-12级",属性原表!$D:$L,W$2,FALSE)&amp;"_"&amp;VLOOKUP($B20&amp;"-13级",属性原表!$D:$L,W$2,FALSE)&amp;"_"&amp;VLOOKUP($B20&amp;"-14级",属性原表!$D:$L,W$2,FALSE)&amp;"_"&amp;VLOOKUP($B20&amp;"-15级",属性原表!$D:$L,W$2,FALSE)</f>
        <v>0.3_0.3_0.3_0.3_0.3_0.3_0.3_0.3_0.3_0.3_0.3_0.3_0.3_0.3_0.3</v>
      </c>
      <c r="X20" s="5" t="str">
        <f>VLOOKUP($B20&amp;"-1级",属性原表!$D:$L,X$2,FALSE)&amp;"_"&amp;VLOOKUP($B20&amp;"-2级",属性原表!$D:$L,X$2,FALSE)&amp;"_"&amp;VLOOKUP($B20&amp;"-3级",属性原表!$D:$L,X$2,FALSE)&amp;"_"&amp;VLOOKUP($B20&amp;"-4级",属性原表!$D:$L,X$2,FALSE)&amp;"_"&amp;VLOOKUP($B20&amp;"-5级",属性原表!$D:$L,X$2,FALSE)&amp;"_"&amp;VLOOKUP($B20&amp;"-6级",属性原表!$D:$L,X$2,FALSE)&amp;"_"&amp;VLOOKUP($B20&amp;"-7级",属性原表!$D:$L,X$2,FALSE)&amp;"_"&amp;VLOOKUP($B20&amp;"-8级",属性原表!$D:$L,X$2,FALSE)&amp;"_"&amp;VLOOKUP($B20&amp;"-9级",属性原表!$D:$L,X$2,FALSE)&amp;"_"&amp;VLOOKUP($B20&amp;"-10级",属性原表!$D:$L,X$2,FALSE)&amp;"_"&amp;VLOOKUP($B20&amp;"-11级",属性原表!$D:$L,X$2,FALSE)&amp;"_"&amp;VLOOKUP($B20&amp;"-12级",属性原表!$D:$L,X$2,FALSE)&amp;"_"&amp;VLOOKUP($B20&amp;"-13级",属性原表!$D:$L,X$2,FALSE)&amp;"_"&amp;VLOOKUP($B20&amp;"-14级",属性原表!$D:$L,X$2,FALSE)&amp;"_"&amp;VLOOKUP($B20&amp;"-15级",属性原表!$D:$L,X$2,FALSE)</f>
        <v>4_4_4_4_4_4_4_4_4_4_4_4_4_4_4</v>
      </c>
      <c r="Y20" s="5" t="str">
        <f>VLOOKUP($B20&amp;"-"&amp;Y$1&amp;"级MAX",属性原表!$D:$L,Y$2,FALSE)&amp;"_"&amp;VLOOKUP($B20&amp;"-"&amp;Y$1&amp;"级传说",属性原表!$D:$L,Y$2,FALSE)&amp;"_"&amp;VLOOKUP($B20&amp;"-"&amp;Y$1&amp;"级神话",属性原表!$D:$L,Y$2,FALSE)</f>
        <v>200_340_500</v>
      </c>
      <c r="Z20" s="5" t="str">
        <f>VLOOKUP($B20&amp;"-"&amp;Z$1&amp;"级MAX",属性原表!$D:$L,Z$2,FALSE)&amp;"_"&amp;VLOOKUP($B20&amp;"-"&amp;Z$1&amp;"级传说",属性原表!$D:$L,Z$2,FALSE)&amp;"_"&amp;VLOOKUP($B20&amp;"-"&amp;Z$1&amp;"级神话",属性原表!$D:$L,Z$2,FALSE)</f>
        <v>337.5_498.75_687.5</v>
      </c>
      <c r="AA20" s="5" t="str">
        <f>VLOOKUP($B20&amp;"-"&amp;AA$1&amp;"级MAX",属性原表!$D:$L,AA$2,FALSE)&amp;"_"&amp;VLOOKUP($B20&amp;"-"&amp;AA$1&amp;"级传说",属性原表!$D:$L,AA$2,FALSE)&amp;"_"&amp;VLOOKUP($B20&amp;"-"&amp;AA$1&amp;"级神话",属性原表!$D:$L,AA$2,FALSE)</f>
        <v>2100_3520_5000</v>
      </c>
      <c r="AB20" s="5" t="str">
        <f>VLOOKUP($B20&amp;"-"&amp;AB$1&amp;"级MAX",属性原表!$D:$L,AB$2,FALSE)&amp;"_"&amp;VLOOKUP($B20&amp;"-"&amp;AB$1&amp;"级传说",属性原表!$D:$L,AB$2,FALSE)&amp;"_"&amp;VLOOKUP($B20&amp;"-"&amp;AB$1&amp;"级神话",属性原表!$D:$L,AB$2,FALSE)</f>
        <v>3450_5040_6750</v>
      </c>
      <c r="AC20" s="5" t="str">
        <f>VLOOKUP($B20&amp;"-"&amp;AC$1&amp;"级MAX",属性原表!$D:$L,AC$2,FALSE)&amp;"_"&amp;VLOOKUP($B20&amp;"-"&amp;AC$1&amp;"级传说",属性原表!$D:$L,AC$2,FALSE)&amp;"_"&amp;VLOOKUP($B20&amp;"-"&amp;AC$1&amp;"级神话",属性原表!$D:$L,AC$2,FALSE)</f>
        <v>2_1_2</v>
      </c>
      <c r="AD20" s="5" t="str">
        <f>VLOOKUP($B20&amp;"-"&amp;AD$1&amp;"级MAX",属性原表!$D:$L,AD$2,FALSE)&amp;"_"&amp;VLOOKUP($B20&amp;"-"&amp;AD$1&amp;"级传说",属性原表!$D:$L,AD$2,FALSE)&amp;"_"&amp;VLOOKUP($B20&amp;"-"&amp;AD$1&amp;"级神话",属性原表!$D:$L,AD$2,FALSE)</f>
        <v>2_1_2</v>
      </c>
      <c r="AE20" s="5" t="str">
        <f>VLOOKUP($B20&amp;"-"&amp;AE$1&amp;"级MAX",属性原表!$D:$L,AE$2,FALSE)&amp;"_"&amp;VLOOKUP($B20&amp;"-"&amp;AE$1&amp;"级传说",属性原表!$D:$L,AE$2,FALSE)&amp;"_"&amp;VLOOKUP($B20&amp;"-"&amp;AE$1&amp;"级神话",属性原表!$D:$L,AE$2,FALSE)</f>
        <v>500_800_1000</v>
      </c>
      <c r="AF20" s="5" t="str">
        <f>VLOOKUP($B20&amp;"-"&amp;AF$1&amp;"级MAX",属性原表!$D:$L,AF$2,FALSE)&amp;"_"&amp;VLOOKUP($B20&amp;"-"&amp;AF$1&amp;"级传说",属性原表!$D:$L,AF$2,FALSE)&amp;"_"&amp;VLOOKUP($B20&amp;"-"&amp;AF$1&amp;"级神话",属性原表!$D:$L,AF$2,FALSE)</f>
        <v>750_1050_1250</v>
      </c>
      <c r="AG20" s="5" t="str">
        <f>VLOOKUP($B20&amp;"-"&amp;AG$1&amp;"级MAX",属性原表!$D:$L,AG$2,FALSE)&amp;"_"&amp;VLOOKUP($B20&amp;"-"&amp;AG$1&amp;"级传说",属性原表!$D:$L,AG$2,FALSE)&amp;"_"&amp;VLOOKUP($B20&amp;"-"&amp;AG$1&amp;"级神话",属性原表!$D:$L,AG$2,FALSE)</f>
        <v>1_1_1</v>
      </c>
      <c r="AH20" s="5" t="str">
        <f>VLOOKUP($B20&amp;"-"&amp;AH$1&amp;"级MAX",属性原表!$D:$L,AH$2,FALSE)&amp;"_"&amp;VLOOKUP($B20&amp;"-"&amp;AH$1&amp;"级传说",属性原表!$D:$L,AH$2,FALSE)&amp;"_"&amp;VLOOKUP($B20&amp;"-"&amp;AH$1&amp;"级神话",属性原表!$D:$L,AH$2,FALSE)</f>
        <v>1_1_1</v>
      </c>
      <c r="AI20" s="5" t="str">
        <f>VLOOKUP($B20&amp;"-"&amp;AI$1&amp;"级MAX",属性原表!$D:$L,AI$2,FALSE)&amp;"_"&amp;VLOOKUP($B20&amp;"-"&amp;AI$1&amp;"级传说",属性原表!$D:$L,AI$2,FALSE)&amp;"_"&amp;VLOOKUP($B20&amp;"-"&amp;AI$1&amp;"级神话",属性原表!$D:$L,AI$2,FALSE)</f>
        <v>1.25_1.25_1.25</v>
      </c>
      <c r="AJ20" s="5" t="str">
        <f>VLOOKUP($B20&amp;"-"&amp;AJ$1&amp;"级MAX",属性原表!$D:$L,AJ$2,FALSE)&amp;"_"&amp;VLOOKUP($B20&amp;"-"&amp;AJ$1&amp;"级传说",属性原表!$D:$L,AJ$2,FALSE)&amp;"_"&amp;VLOOKUP($B20&amp;"-"&amp;AJ$1&amp;"级神话",属性原表!$D:$L,AJ$2,FALSE)</f>
        <v>1.25_1.25_1.25</v>
      </c>
      <c r="AK20" s="5" t="str">
        <f>VLOOKUP($B20&amp;"-"&amp;AK$1&amp;"级MAX",属性原表!$D:$L,AK$2,FALSE)&amp;"_"&amp;VLOOKUP($B20&amp;"-"&amp;AK$1&amp;"级传说",属性原表!$D:$L,AK$2,FALSE)&amp;"_"&amp;VLOOKUP($B20&amp;"-"&amp;AK$1&amp;"级神话",属性原表!$D:$L,AK$2,FALSE)</f>
        <v>0.32_0.34_0.4</v>
      </c>
      <c r="AL20" s="5" t="str">
        <f>VLOOKUP($B20&amp;"-"&amp;AL$1&amp;"级MAX",属性原表!$D:$L,AL$2,FALSE)&amp;"_"&amp;VLOOKUP($B20&amp;"-"&amp;AL$1&amp;"级传说",属性原表!$D:$L,AL$2,FALSE)&amp;"_"&amp;VLOOKUP($B20&amp;"-"&amp;AL$1&amp;"级神话",属性原表!$D:$L,AL$2,FALSE)</f>
        <v>0.36_0.38_0.44</v>
      </c>
      <c r="AM20" s="5" t="str">
        <f>VLOOKUP($B20&amp;"-"&amp;AM$1&amp;"级MAX",属性原表!$D:$L,AM$2,FALSE)&amp;"_"&amp;VLOOKUP($B20&amp;"-"&amp;AM$1&amp;"级传说",属性原表!$D:$L,AM$2,FALSE)&amp;"_"&amp;VLOOKUP($B20&amp;"-"&amp;AM$1&amp;"级神话",属性原表!$D:$L,AM$2,FALSE)</f>
        <v>4.2_4.4_5</v>
      </c>
      <c r="AN20" s="5" t="str">
        <f>VLOOKUP($B20&amp;"-"&amp;AN$1&amp;"级MAX",属性原表!$D:$L,AN$2,FALSE)&amp;"_"&amp;VLOOKUP($B20&amp;"-"&amp;AN$1&amp;"级传说",属性原表!$D:$L,AN$2,FALSE)&amp;"_"&amp;VLOOKUP($B20&amp;"-"&amp;AN$1&amp;"级神话",属性原表!$D:$L,AN$2,FALSE)</f>
        <v>4.6_4.8_5.4</v>
      </c>
    </row>
    <row r="21" customHeight="1" spans="1:40">
      <c r="A21" s="5" t="s">
        <v>0</v>
      </c>
      <c r="B21" s="5">
        <v>18</v>
      </c>
      <c r="C21" s="5" t="s">
        <v>261</v>
      </c>
      <c r="D21" s="5" t="s">
        <v>262</v>
      </c>
      <c r="E21" s="5" t="s">
        <v>305</v>
      </c>
      <c r="F21" s="5" t="str">
        <f t="shared" si="2"/>
        <v>灵魂法师</v>
      </c>
      <c r="G21" s="5" t="str">
        <f t="shared" si="3"/>
        <v>野兽·英雄塔</v>
      </c>
      <c r="H21" s="5" t="str">
        <f t="shared" si="4"/>
        <v>野兽·战兵</v>
      </c>
      <c r="I21" s="5">
        <v>22000018</v>
      </c>
      <c r="J21" s="5">
        <v>22500018</v>
      </c>
      <c r="K21" s="5">
        <v>1</v>
      </c>
      <c r="L21" s="13" t="str">
        <f>VLOOKUP(K21,[1]Sheet1!$B:$C,2,FALSE)</f>
        <v>野兽</v>
      </c>
      <c r="M21" s="5" t="b">
        <v>1</v>
      </c>
      <c r="N21" s="5">
        <v>10000105</v>
      </c>
      <c r="O21" s="5">
        <v>203000</v>
      </c>
      <c r="P21" s="5">
        <v>1</v>
      </c>
      <c r="Q21" s="5" t="str">
        <f>VLOOKUP($B21&amp;"-1级",属性原表!$D:$L,Q$2,FALSE)&amp;"_"&amp;VLOOKUP($B21&amp;"-2级",属性原表!$D:$L,Q$2,FALSE)&amp;"_"&amp;VLOOKUP($B21&amp;"-3级",属性原表!$D:$L,Q$2,FALSE)&amp;"_"&amp;VLOOKUP($B21&amp;"-4级",属性原表!$D:$L,Q$2,FALSE)&amp;"_"&amp;VLOOKUP($B21&amp;"-5级",属性原表!$D:$L,Q$2,FALSE)&amp;"_"&amp;VLOOKUP($B21&amp;"-6级",属性原表!$D:$L,Q$2,FALSE)&amp;"_"&amp;VLOOKUP($B21&amp;"-7级",属性原表!$D:$L,Q$2,FALSE)&amp;"_"&amp;VLOOKUP($B21&amp;"-8级",属性原表!$D:$L,Q$2,FALSE)&amp;"_"&amp;VLOOKUP($B21&amp;"-9级",属性原表!$D:$L,Q$2,FALSE)&amp;"_"&amp;VLOOKUP($B21&amp;"-10级",属性原表!$D:$L,Q$2,FALSE)&amp;"_"&amp;VLOOKUP($B21&amp;"-11级",属性原表!$D:$L,Q$2,FALSE)&amp;"_"&amp;VLOOKUP($B21&amp;"-12级",属性原表!$D:$L,Q$2,FALSE)&amp;"_"&amp;VLOOKUP($B21&amp;"-13级",属性原表!$D:$L,Q$2,FALSE)&amp;"_"&amp;VLOOKUP($B21&amp;"-14级",属性原表!$D:$L,Q$2,FALSE)&amp;"_"&amp;VLOOKUP($B21&amp;"-15级",属性原表!$D:$L,Q$2,FALSE)</f>
        <v>13.75_27.5_41.25_55_68.75_82.5_96.25_110_123.75_137.5_151.25_165_178.75_192.5_206.25</v>
      </c>
      <c r="R21" s="5" t="str">
        <f>VLOOKUP($B21&amp;"-1级",属性原表!$D:$L,R$2,FALSE)&amp;"_"&amp;VLOOKUP($B21&amp;"-2级",属性原表!$D:$L,R$2,FALSE)&amp;"_"&amp;VLOOKUP($B21&amp;"-3级",属性原表!$D:$L,R$2,FALSE)&amp;"_"&amp;VLOOKUP($B21&amp;"-4级",属性原表!$D:$L,R$2,FALSE)&amp;"_"&amp;VLOOKUP($B21&amp;"-5级",属性原表!$D:$L,R$2,FALSE)&amp;"_"&amp;VLOOKUP($B21&amp;"-6级",属性原表!$D:$L,R$2,FALSE)&amp;"_"&amp;VLOOKUP($B21&amp;"-7级",属性原表!$D:$L,R$2,FALSE)&amp;"_"&amp;VLOOKUP($B21&amp;"-8级",属性原表!$D:$L,R$2,FALSE)&amp;"_"&amp;VLOOKUP($B21&amp;"-9级",属性原表!$D:$L,R$2,FALSE)&amp;"_"&amp;VLOOKUP($B21&amp;"-10级",属性原表!$D:$L,R$2,FALSE)&amp;"_"&amp;VLOOKUP($B21&amp;"-11级",属性原表!$D:$L,R$2,FALSE)&amp;"_"&amp;VLOOKUP($B21&amp;"-12级",属性原表!$D:$L,R$2,FALSE)&amp;"_"&amp;VLOOKUP($B21&amp;"-13级",属性原表!$D:$L,R$2,FALSE)&amp;"_"&amp;VLOOKUP($B21&amp;"-14级",属性原表!$D:$L,R$2,FALSE)&amp;"_"&amp;VLOOKUP($B21&amp;"-15级",属性原表!$D:$L,R$2,FALSE)</f>
        <v>65_130_195_260_325_390_455_520_585_650_715_780_845_910_975</v>
      </c>
      <c r="S21" s="5" t="str">
        <f>VLOOKUP($B21&amp;"-1级",属性原表!$D:$L,S$2,FALSE)&amp;"_"&amp;VLOOKUP($B21&amp;"-2级",属性原表!$D:$L,S$2,FALSE)&amp;"_"&amp;VLOOKUP($B21&amp;"-3级",属性原表!$D:$L,S$2,FALSE)&amp;"_"&amp;VLOOKUP($B21&amp;"-4级",属性原表!$D:$L,S$2,FALSE)&amp;"_"&amp;VLOOKUP($B21&amp;"-5级",属性原表!$D:$L,S$2,FALSE)&amp;"_"&amp;VLOOKUP($B21&amp;"-6级",属性原表!$D:$L,S$2,FALSE)&amp;"_"&amp;VLOOKUP($B21&amp;"-7级",属性原表!$D:$L,S$2,FALSE)&amp;"_"&amp;VLOOKUP($B21&amp;"-8级",属性原表!$D:$L,S$2,FALSE)&amp;"_"&amp;VLOOKUP($B21&amp;"-9级",属性原表!$D:$L,S$2,FALSE)&amp;"_"&amp;VLOOKUP($B21&amp;"-10级",属性原表!$D:$L,S$2,FALSE)&amp;"_"&amp;VLOOKUP($B21&amp;"-11级",属性原表!$D:$L,S$2,FALSE)&amp;"_"&amp;VLOOKUP($B21&amp;"-12级",属性原表!$D:$L,S$2,FALSE)&amp;"_"&amp;VLOOKUP($B21&amp;"-13级",属性原表!$D:$L,S$2,FALSE)&amp;"_"&amp;VLOOKUP($B21&amp;"-14级",属性原表!$D:$L,S$2,FALSE)&amp;"_"&amp;VLOOKUP($B21&amp;"-15级",属性原表!$D:$L,S$2,FALSE)</f>
        <v>0_1_1_2_2_3_3_4_4_5_5_6_6_7_7</v>
      </c>
      <c r="T21" s="5" t="str">
        <f>VLOOKUP($B21&amp;"-1级",属性原表!$D:$L,T$2,FALSE)&amp;"_"&amp;VLOOKUP($B21&amp;"-2级",属性原表!$D:$L,T$2,FALSE)&amp;"_"&amp;VLOOKUP($B21&amp;"-3级",属性原表!$D:$L,T$2,FALSE)&amp;"_"&amp;VLOOKUP($B21&amp;"-4级",属性原表!$D:$L,T$2,FALSE)&amp;"_"&amp;VLOOKUP($B21&amp;"-5级",属性原表!$D:$L,T$2,FALSE)&amp;"_"&amp;VLOOKUP($B21&amp;"-6级",属性原表!$D:$L,T$2,FALSE)&amp;"_"&amp;VLOOKUP($B21&amp;"-7级",属性原表!$D:$L,T$2,FALSE)&amp;"_"&amp;VLOOKUP($B21&amp;"-8级",属性原表!$D:$L,T$2,FALSE)&amp;"_"&amp;VLOOKUP($B21&amp;"-9级",属性原表!$D:$L,T$2,FALSE)&amp;"_"&amp;VLOOKUP($B21&amp;"-10级",属性原表!$D:$L,T$2,FALSE)&amp;"_"&amp;VLOOKUP($B21&amp;"-11级",属性原表!$D:$L,T$2,FALSE)&amp;"_"&amp;VLOOKUP($B21&amp;"-12级",属性原表!$D:$L,T$2,FALSE)&amp;"_"&amp;VLOOKUP($B21&amp;"-13级",属性原表!$D:$L,T$2,FALSE)&amp;"_"&amp;VLOOKUP($B21&amp;"-14级",属性原表!$D:$L,T$2,FALSE)&amp;"_"&amp;VLOOKUP($B21&amp;"-15级",属性原表!$D:$L,T$2,FALSE)</f>
        <v>25_50_75_100_125_150_175_200_225_250_275_300_325_350_375</v>
      </c>
      <c r="U21" s="5" t="str">
        <f>VLOOKUP($B21&amp;"-1级",属性原表!$D:$L,U$2,FALSE)&amp;"_"&amp;VLOOKUP($B21&amp;"-2级",属性原表!$D:$L,U$2,FALSE)&amp;"_"&amp;VLOOKUP($B21&amp;"-3级",属性原表!$D:$L,U$2,FALSE)&amp;"_"&amp;VLOOKUP($B21&amp;"-4级",属性原表!$D:$L,U$2,FALSE)&amp;"_"&amp;VLOOKUP($B21&amp;"-5级",属性原表!$D:$L,U$2,FALSE)&amp;"_"&amp;VLOOKUP($B21&amp;"-6级",属性原表!$D:$L,U$2,FALSE)&amp;"_"&amp;VLOOKUP($B21&amp;"-7级",属性原表!$D:$L,U$2,FALSE)&amp;"_"&amp;VLOOKUP($B21&amp;"-8级",属性原表!$D:$L,U$2,FALSE)&amp;"_"&amp;VLOOKUP($B21&amp;"-9级",属性原表!$D:$L,U$2,FALSE)&amp;"_"&amp;VLOOKUP($B21&amp;"-10级",属性原表!$D:$L,U$2,FALSE)&amp;"_"&amp;VLOOKUP($B21&amp;"-11级",属性原表!$D:$L,U$2,FALSE)&amp;"_"&amp;VLOOKUP($B21&amp;"-12级",属性原表!$D:$L,U$2,FALSE)&amp;"_"&amp;VLOOKUP($B21&amp;"-13级",属性原表!$D:$L,U$2,FALSE)&amp;"_"&amp;VLOOKUP($B21&amp;"-14级",属性原表!$D:$L,U$2,FALSE)&amp;"_"&amp;VLOOKUP($B21&amp;"-15级",属性原表!$D:$L,U$2,FALSE)</f>
        <v>1_2_3_4_5_6_7_8_9_10_11_12_13_14_15</v>
      </c>
      <c r="V21" s="5" t="str">
        <f>VLOOKUP($B21&amp;"-1级",属性原表!$D:$L,V$2,FALSE)&amp;"_"&amp;VLOOKUP($B21&amp;"-2级",属性原表!$D:$L,V$2,FALSE)&amp;"_"&amp;VLOOKUP($B21&amp;"-3级",属性原表!$D:$L,V$2,FALSE)&amp;"_"&amp;VLOOKUP($B21&amp;"-4级",属性原表!$D:$L,V$2,FALSE)&amp;"_"&amp;VLOOKUP($B21&amp;"-5级",属性原表!$D:$L,V$2,FALSE)&amp;"_"&amp;VLOOKUP($B21&amp;"-6级",属性原表!$D:$L,V$2,FALSE)&amp;"_"&amp;VLOOKUP($B21&amp;"-7级",属性原表!$D:$L,V$2,FALSE)&amp;"_"&amp;VLOOKUP($B21&amp;"-8级",属性原表!$D:$L,V$2,FALSE)&amp;"_"&amp;VLOOKUP($B21&amp;"-9级",属性原表!$D:$L,V$2,FALSE)&amp;"_"&amp;VLOOKUP($B21&amp;"-10级",属性原表!$D:$L,V$2,FALSE)&amp;"_"&amp;VLOOKUP($B21&amp;"-11级",属性原表!$D:$L,V$2,FALSE)&amp;"_"&amp;VLOOKUP($B21&amp;"-12级",属性原表!$D:$L,V$2,FALSE)&amp;"_"&amp;VLOOKUP($B21&amp;"-13级",属性原表!$D:$L,V$2,FALSE)&amp;"_"&amp;VLOOKUP($B21&amp;"-14级",属性原表!$D:$L,V$2,FALSE)&amp;"_"&amp;VLOOKUP($B21&amp;"-15级",属性原表!$D:$L,V$2,FALSE)</f>
        <v>1.25_1.25_1.25_1.25_1.25_1.25_1.25_1.25_1.25_1.25_1.25_1.25_1.25_1.25_1.25</v>
      </c>
      <c r="W21" s="5" t="str">
        <f>VLOOKUP($B21&amp;"-1级",属性原表!$D:$L,W$2,FALSE)&amp;"_"&amp;VLOOKUP($B21&amp;"-2级",属性原表!$D:$L,W$2,FALSE)&amp;"_"&amp;VLOOKUP($B21&amp;"-3级",属性原表!$D:$L,W$2,FALSE)&amp;"_"&amp;VLOOKUP($B21&amp;"-4级",属性原表!$D:$L,W$2,FALSE)&amp;"_"&amp;VLOOKUP($B21&amp;"-5级",属性原表!$D:$L,W$2,FALSE)&amp;"_"&amp;VLOOKUP($B21&amp;"-6级",属性原表!$D:$L,W$2,FALSE)&amp;"_"&amp;VLOOKUP($B21&amp;"-7级",属性原表!$D:$L,W$2,FALSE)&amp;"_"&amp;VLOOKUP($B21&amp;"-8级",属性原表!$D:$L,W$2,FALSE)&amp;"_"&amp;VLOOKUP($B21&amp;"-9级",属性原表!$D:$L,W$2,FALSE)&amp;"_"&amp;VLOOKUP($B21&amp;"-10级",属性原表!$D:$L,W$2,FALSE)&amp;"_"&amp;VLOOKUP($B21&amp;"-11级",属性原表!$D:$L,W$2,FALSE)&amp;"_"&amp;VLOOKUP($B21&amp;"-12级",属性原表!$D:$L,W$2,FALSE)&amp;"_"&amp;VLOOKUP($B21&amp;"-13级",属性原表!$D:$L,W$2,FALSE)&amp;"_"&amp;VLOOKUP($B21&amp;"-14级",属性原表!$D:$L,W$2,FALSE)&amp;"_"&amp;VLOOKUP($B21&amp;"-15级",属性原表!$D:$L,W$2,FALSE)</f>
        <v>0.44_0.44_0.44_0.44_0.44_0.44_0.44_0.44_0.44_0.44_0.44_0.44_0.44_0.44_0.44</v>
      </c>
      <c r="X21" s="5" t="str">
        <f>VLOOKUP($B21&amp;"-1级",属性原表!$D:$L,X$2,FALSE)&amp;"_"&amp;VLOOKUP($B21&amp;"-2级",属性原表!$D:$L,X$2,FALSE)&amp;"_"&amp;VLOOKUP($B21&amp;"-3级",属性原表!$D:$L,X$2,FALSE)&amp;"_"&amp;VLOOKUP($B21&amp;"-4级",属性原表!$D:$L,X$2,FALSE)&amp;"_"&amp;VLOOKUP($B21&amp;"-5级",属性原表!$D:$L,X$2,FALSE)&amp;"_"&amp;VLOOKUP($B21&amp;"-6级",属性原表!$D:$L,X$2,FALSE)&amp;"_"&amp;VLOOKUP($B21&amp;"-7级",属性原表!$D:$L,X$2,FALSE)&amp;"_"&amp;VLOOKUP($B21&amp;"-8级",属性原表!$D:$L,X$2,FALSE)&amp;"_"&amp;VLOOKUP($B21&amp;"-9级",属性原表!$D:$L,X$2,FALSE)&amp;"_"&amp;VLOOKUP($B21&amp;"-10级",属性原表!$D:$L,X$2,FALSE)&amp;"_"&amp;VLOOKUP($B21&amp;"-11级",属性原表!$D:$L,X$2,FALSE)&amp;"_"&amp;VLOOKUP($B21&amp;"-12级",属性原表!$D:$L,X$2,FALSE)&amp;"_"&amp;VLOOKUP($B21&amp;"-13级",属性原表!$D:$L,X$2,FALSE)&amp;"_"&amp;VLOOKUP($B21&amp;"-14级",属性原表!$D:$L,X$2,FALSE)&amp;"_"&amp;VLOOKUP($B21&amp;"-15级",属性原表!$D:$L,X$2,FALSE)</f>
        <v>2.6_2.6_2.6_2.6_2.6_2.6_2.6_2.6_2.6_2.6_2.6_2.6_2.6_2.6_2.6</v>
      </c>
      <c r="Y21" s="5" t="str">
        <f>VLOOKUP($B21&amp;"-"&amp;Y$1&amp;"级MAX",属性原表!$D:$L,Y$2,FALSE)&amp;"_"&amp;VLOOKUP($B21&amp;"-"&amp;Y$1&amp;"级传说",属性原表!$D:$L,Y$2,FALSE)&amp;"_"&amp;VLOOKUP($B21&amp;"-"&amp;Y$1&amp;"级神话",属性原表!$D:$L,Y$2,FALSE)</f>
        <v>287.5_480_675</v>
      </c>
      <c r="Z21" s="5" t="str">
        <f>VLOOKUP($B21&amp;"-"&amp;Z$1&amp;"级MAX",属性原表!$D:$L,Z$2,FALSE)&amp;"_"&amp;VLOOKUP($B21&amp;"-"&amp;Z$1&amp;"级传说",属性原表!$D:$L,Z$2,FALSE)&amp;"_"&amp;VLOOKUP($B21&amp;"-"&amp;Z$1&amp;"级神话",属性原表!$D:$L,Z$2,FALSE)</f>
        <v>468.75_682.5_906.25</v>
      </c>
      <c r="AA21" s="5" t="str">
        <f>VLOOKUP($B21&amp;"-"&amp;AA$1&amp;"级MAX",属性原表!$D:$L,AA$2,FALSE)&amp;"_"&amp;VLOOKUP($B21&amp;"-"&amp;AA$1&amp;"级传说",属性原表!$D:$L,AA$2,FALSE)&amp;"_"&amp;VLOOKUP($B21&amp;"-"&amp;AA$1&amp;"级神话",属性原表!$D:$L,AA$2,FALSE)</f>
        <v>1400_2400_3600</v>
      </c>
      <c r="AB21" s="5" t="str">
        <f>VLOOKUP($B21&amp;"-"&amp;AB$1&amp;"级MAX",属性原表!$D:$L,AB$2,FALSE)&amp;"_"&amp;VLOOKUP($B21&amp;"-"&amp;AB$1&amp;"级传说",属性原表!$D:$L,AB$2,FALSE)&amp;"_"&amp;VLOOKUP($B21&amp;"-"&amp;AB$1&amp;"级神话",属性原表!$D:$L,AB$2,FALSE)</f>
        <v>2400_3570_5000</v>
      </c>
      <c r="AC21" s="5" t="str">
        <f>VLOOKUP($B21&amp;"-"&amp;AC$1&amp;"级MAX",属性原表!$D:$L,AC$2,FALSE)&amp;"_"&amp;VLOOKUP($B21&amp;"-"&amp;AC$1&amp;"级传说",属性原表!$D:$L,AC$2,FALSE)&amp;"_"&amp;VLOOKUP($B21&amp;"-"&amp;AC$1&amp;"级神话",属性原表!$D:$L,AC$2,FALSE)</f>
        <v>7_8_10</v>
      </c>
      <c r="AD21" s="5" t="str">
        <f>VLOOKUP($B21&amp;"-"&amp;AD$1&amp;"级MAX",属性原表!$D:$L,AD$2,FALSE)&amp;"_"&amp;VLOOKUP($B21&amp;"-"&amp;AD$1&amp;"级传说",属性原表!$D:$L,AD$2,FALSE)&amp;"_"&amp;VLOOKUP($B21&amp;"-"&amp;AD$1&amp;"级神话",属性原表!$D:$L,AD$2,FALSE)</f>
        <v>9_10_12</v>
      </c>
      <c r="AE21" s="5" t="str">
        <f>VLOOKUP($B21&amp;"-"&amp;AE$1&amp;"级MAX",属性原表!$D:$L,AE$2,FALSE)&amp;"_"&amp;VLOOKUP($B21&amp;"-"&amp;AE$1&amp;"级传说",属性原表!$D:$L,AE$2,FALSE)&amp;"_"&amp;VLOOKUP($B21&amp;"-"&amp;AE$1&amp;"级神话",属性原表!$D:$L,AE$2,FALSE)</f>
        <v>500_800_1000</v>
      </c>
      <c r="AF21" s="5" t="str">
        <f>VLOOKUP($B21&amp;"-"&amp;AF$1&amp;"级MAX",属性原表!$D:$L,AF$2,FALSE)&amp;"_"&amp;VLOOKUP($B21&amp;"-"&amp;AF$1&amp;"级传说",属性原表!$D:$L,AF$2,FALSE)&amp;"_"&amp;VLOOKUP($B21&amp;"-"&amp;AF$1&amp;"级神话",属性原表!$D:$L,AF$2,FALSE)</f>
        <v>750_1050_1250</v>
      </c>
      <c r="AG21" s="5" t="str">
        <f>VLOOKUP($B21&amp;"-"&amp;AG$1&amp;"级MAX",属性原表!$D:$L,AG$2,FALSE)&amp;"_"&amp;VLOOKUP($B21&amp;"-"&amp;AG$1&amp;"级传说",属性原表!$D:$L,AG$2,FALSE)&amp;"_"&amp;VLOOKUP($B21&amp;"-"&amp;AG$1&amp;"级神话",属性原表!$D:$L,AG$2,FALSE)</f>
        <v>11_12_13</v>
      </c>
      <c r="AH21" s="5" t="str">
        <f>VLOOKUP($B21&amp;"-"&amp;AH$1&amp;"级MAX",属性原表!$D:$L,AH$2,FALSE)&amp;"_"&amp;VLOOKUP($B21&amp;"-"&amp;AH$1&amp;"级传说",属性原表!$D:$L,AH$2,FALSE)&amp;"_"&amp;VLOOKUP($B21&amp;"-"&amp;AH$1&amp;"级神话",属性原表!$D:$L,AH$2,FALSE)</f>
        <v>16_17_18</v>
      </c>
      <c r="AI21" s="5" t="str">
        <f>VLOOKUP($B21&amp;"-"&amp;AI$1&amp;"级MAX",属性原表!$D:$L,AI$2,FALSE)&amp;"_"&amp;VLOOKUP($B21&amp;"-"&amp;AI$1&amp;"级传说",属性原表!$D:$L,AI$2,FALSE)&amp;"_"&amp;VLOOKUP($B21&amp;"-"&amp;AI$1&amp;"级神话",属性原表!$D:$L,AI$2,FALSE)</f>
        <v>1.25_1.25_1.25</v>
      </c>
      <c r="AJ21" s="5" t="str">
        <f>VLOOKUP($B21&amp;"-"&amp;AJ$1&amp;"级MAX",属性原表!$D:$L,AJ$2,FALSE)&amp;"_"&amp;VLOOKUP($B21&amp;"-"&amp;AJ$1&amp;"级传说",属性原表!$D:$L,AJ$2,FALSE)&amp;"_"&amp;VLOOKUP($B21&amp;"-"&amp;AJ$1&amp;"级神话",属性原表!$D:$L,AJ$2,FALSE)</f>
        <v>1.25_1.25_1.25</v>
      </c>
      <c r="AK21" s="5" t="str">
        <f>VLOOKUP($B21&amp;"-"&amp;AK$1&amp;"级MAX",属性原表!$D:$L,AK$2,FALSE)&amp;"_"&amp;VLOOKUP($B21&amp;"-"&amp;AK$1&amp;"级传说",属性原表!$D:$L,AK$2,FALSE)&amp;"_"&amp;VLOOKUP($B21&amp;"-"&amp;AK$1&amp;"级神话",属性原表!$D:$L,AK$2,FALSE)</f>
        <v>0.46_0.48_0.54</v>
      </c>
      <c r="AL21" s="5" t="str">
        <f>VLOOKUP($B21&amp;"-"&amp;AL$1&amp;"级MAX",属性原表!$D:$L,AL$2,FALSE)&amp;"_"&amp;VLOOKUP($B21&amp;"-"&amp;AL$1&amp;"级传说",属性原表!$D:$L,AL$2,FALSE)&amp;"_"&amp;VLOOKUP($B21&amp;"-"&amp;AL$1&amp;"级神话",属性原表!$D:$L,AL$2,FALSE)</f>
        <v>0.5_0.52_0.58</v>
      </c>
      <c r="AM21" s="5" t="str">
        <f>VLOOKUP($B21&amp;"-"&amp;AM$1&amp;"级MAX",属性原表!$D:$L,AM$2,FALSE)&amp;"_"&amp;VLOOKUP($B21&amp;"-"&amp;AM$1&amp;"级传说",属性原表!$D:$L,AM$2,FALSE)&amp;"_"&amp;VLOOKUP($B21&amp;"-"&amp;AM$1&amp;"级神话",属性原表!$D:$L,AM$2,FALSE)</f>
        <v>2.8_3_3.6</v>
      </c>
      <c r="AN21" s="5" t="str">
        <f>VLOOKUP($B21&amp;"-"&amp;AN$1&amp;"级MAX",属性原表!$D:$L,AN$2,FALSE)&amp;"_"&amp;VLOOKUP($B21&amp;"-"&amp;AN$1&amp;"级传说",属性原表!$D:$L,AN$2,FALSE)&amp;"_"&amp;VLOOKUP($B21&amp;"-"&amp;AN$1&amp;"级神话",属性原表!$D:$L,AN$2,FALSE)</f>
        <v>3.2_3.4_4</v>
      </c>
    </row>
    <row r="22" customHeight="1" spans="1:40">
      <c r="A22" s="5" t="s">
        <v>0</v>
      </c>
      <c r="B22" s="5">
        <v>19</v>
      </c>
      <c r="C22" s="5" t="s">
        <v>263</v>
      </c>
      <c r="D22" s="5" t="s">
        <v>264</v>
      </c>
      <c r="E22" s="5" t="s">
        <v>306</v>
      </c>
      <c r="F22" s="5" t="str">
        <f t="shared" si="2"/>
        <v>至高智慧</v>
      </c>
      <c r="G22" s="5" t="str">
        <f t="shared" si="3"/>
        <v>野兽·英雄塔</v>
      </c>
      <c r="H22" s="5" t="str">
        <f t="shared" si="4"/>
        <v>野兽·战兵</v>
      </c>
      <c r="I22" s="5">
        <v>22000019</v>
      </c>
      <c r="J22" s="5">
        <v>22500019</v>
      </c>
      <c r="K22" s="5">
        <v>1</v>
      </c>
      <c r="L22" s="13" t="str">
        <f>VLOOKUP(K22,[1]Sheet1!$B:$C,2,FALSE)</f>
        <v>野兽</v>
      </c>
      <c r="M22" s="5" t="b">
        <v>1</v>
      </c>
      <c r="N22" s="5">
        <v>10000105</v>
      </c>
      <c r="O22" s="5">
        <v>203000</v>
      </c>
      <c r="P22" s="5">
        <v>1</v>
      </c>
      <c r="Q22" s="5" t="str">
        <f>VLOOKUP($B22&amp;"-1级",属性原表!$D:$L,Q$2,FALSE)&amp;"_"&amp;VLOOKUP($B22&amp;"-2级",属性原表!$D:$L,Q$2,FALSE)&amp;"_"&amp;VLOOKUP($B22&amp;"-3级",属性原表!$D:$L,Q$2,FALSE)&amp;"_"&amp;VLOOKUP($B22&amp;"-4级",属性原表!$D:$L,Q$2,FALSE)&amp;"_"&amp;VLOOKUP($B22&amp;"-5级",属性原表!$D:$L,Q$2,FALSE)&amp;"_"&amp;VLOOKUP($B22&amp;"-6级",属性原表!$D:$L,Q$2,FALSE)&amp;"_"&amp;VLOOKUP($B22&amp;"-7级",属性原表!$D:$L,Q$2,FALSE)&amp;"_"&amp;VLOOKUP($B22&amp;"-8级",属性原表!$D:$L,Q$2,FALSE)&amp;"_"&amp;VLOOKUP($B22&amp;"-9级",属性原表!$D:$L,Q$2,FALSE)&amp;"_"&amp;VLOOKUP($B22&amp;"-10级",属性原表!$D:$L,Q$2,FALSE)&amp;"_"&amp;VLOOKUP($B22&amp;"-11级",属性原表!$D:$L,Q$2,FALSE)&amp;"_"&amp;VLOOKUP($B22&amp;"-12级",属性原表!$D:$L,Q$2,FALSE)&amp;"_"&amp;VLOOKUP($B22&amp;"-13级",属性原表!$D:$L,Q$2,FALSE)&amp;"_"&amp;VLOOKUP($B22&amp;"-14级",属性原表!$D:$L,Q$2,FALSE)&amp;"_"&amp;VLOOKUP($B22&amp;"-15级",属性原表!$D:$L,Q$2,FALSE)</f>
        <v>1.25_2.5_3.75_5_6.25_7.5_8.75_10_11.25_12.5_13.75_15_16.25_17.5_18.75</v>
      </c>
      <c r="R22" s="5" t="str">
        <f>VLOOKUP($B22&amp;"-1级",属性原表!$D:$L,R$2,FALSE)&amp;"_"&amp;VLOOKUP($B22&amp;"-2级",属性原表!$D:$L,R$2,FALSE)&amp;"_"&amp;VLOOKUP($B22&amp;"-3级",属性原表!$D:$L,R$2,FALSE)&amp;"_"&amp;VLOOKUP($B22&amp;"-4级",属性原表!$D:$L,R$2,FALSE)&amp;"_"&amp;VLOOKUP($B22&amp;"-5级",属性原表!$D:$L,R$2,FALSE)&amp;"_"&amp;VLOOKUP($B22&amp;"-6级",属性原表!$D:$L,R$2,FALSE)&amp;"_"&amp;VLOOKUP($B22&amp;"-7级",属性原表!$D:$L,R$2,FALSE)&amp;"_"&amp;VLOOKUP($B22&amp;"-8级",属性原表!$D:$L,R$2,FALSE)&amp;"_"&amp;VLOOKUP($B22&amp;"-9级",属性原表!$D:$L,R$2,FALSE)&amp;"_"&amp;VLOOKUP($B22&amp;"-10级",属性原表!$D:$L,R$2,FALSE)&amp;"_"&amp;VLOOKUP($B22&amp;"-11级",属性原表!$D:$L,R$2,FALSE)&amp;"_"&amp;VLOOKUP($B22&amp;"-12级",属性原表!$D:$L,R$2,FALSE)&amp;"_"&amp;VLOOKUP($B22&amp;"-13级",属性原表!$D:$L,R$2,FALSE)&amp;"_"&amp;VLOOKUP($B22&amp;"-14级",属性原表!$D:$L,R$2,FALSE)&amp;"_"&amp;VLOOKUP($B22&amp;"-15级",属性原表!$D:$L,R$2,FALSE)</f>
        <v>165_330_495_660_825_990_1155_1320_1485_1650_1815_1980_2145_2310_2475</v>
      </c>
      <c r="S22" s="5" t="str">
        <f>VLOOKUP($B22&amp;"-1级",属性原表!$D:$L,S$2,FALSE)&amp;"_"&amp;VLOOKUP($B22&amp;"-2级",属性原表!$D:$L,S$2,FALSE)&amp;"_"&amp;VLOOKUP($B22&amp;"-3级",属性原表!$D:$L,S$2,FALSE)&amp;"_"&amp;VLOOKUP($B22&amp;"-4级",属性原表!$D:$L,S$2,FALSE)&amp;"_"&amp;VLOOKUP($B22&amp;"-5级",属性原表!$D:$L,S$2,FALSE)&amp;"_"&amp;VLOOKUP($B22&amp;"-6级",属性原表!$D:$L,S$2,FALSE)&amp;"_"&amp;VLOOKUP($B22&amp;"-7级",属性原表!$D:$L,S$2,FALSE)&amp;"_"&amp;VLOOKUP($B22&amp;"-8级",属性原表!$D:$L,S$2,FALSE)&amp;"_"&amp;VLOOKUP($B22&amp;"-9级",属性原表!$D:$L,S$2,FALSE)&amp;"_"&amp;VLOOKUP($B22&amp;"-10级",属性原表!$D:$L,S$2,FALSE)&amp;"_"&amp;VLOOKUP($B22&amp;"-11级",属性原表!$D:$L,S$2,FALSE)&amp;"_"&amp;VLOOKUP($B22&amp;"-12级",属性原表!$D:$L,S$2,FALSE)&amp;"_"&amp;VLOOKUP($B22&amp;"-13级",属性原表!$D:$L,S$2,FALSE)&amp;"_"&amp;VLOOKUP($B22&amp;"-14级",属性原表!$D:$L,S$2,FALSE)&amp;"_"&amp;VLOOKUP($B22&amp;"-15级",属性原表!$D:$L,S$2,FALSE)</f>
        <v>0_1_1_2_2_3_3_4_4_5_5_6_6_7_7</v>
      </c>
      <c r="T22" s="5" t="str">
        <f>VLOOKUP($B22&amp;"-1级",属性原表!$D:$L,T$2,FALSE)&amp;"_"&amp;VLOOKUP($B22&amp;"-2级",属性原表!$D:$L,T$2,FALSE)&amp;"_"&amp;VLOOKUP($B22&amp;"-3级",属性原表!$D:$L,T$2,FALSE)&amp;"_"&amp;VLOOKUP($B22&amp;"-4级",属性原表!$D:$L,T$2,FALSE)&amp;"_"&amp;VLOOKUP($B22&amp;"-5级",属性原表!$D:$L,T$2,FALSE)&amp;"_"&amp;VLOOKUP($B22&amp;"-6级",属性原表!$D:$L,T$2,FALSE)&amp;"_"&amp;VLOOKUP($B22&amp;"-7级",属性原表!$D:$L,T$2,FALSE)&amp;"_"&amp;VLOOKUP($B22&amp;"-8级",属性原表!$D:$L,T$2,FALSE)&amp;"_"&amp;VLOOKUP($B22&amp;"-9级",属性原表!$D:$L,T$2,FALSE)&amp;"_"&amp;VLOOKUP($B22&amp;"-10级",属性原表!$D:$L,T$2,FALSE)&amp;"_"&amp;VLOOKUP($B22&amp;"-11级",属性原表!$D:$L,T$2,FALSE)&amp;"_"&amp;VLOOKUP($B22&amp;"-12级",属性原表!$D:$L,T$2,FALSE)&amp;"_"&amp;VLOOKUP($B22&amp;"-13级",属性原表!$D:$L,T$2,FALSE)&amp;"_"&amp;VLOOKUP($B22&amp;"-14级",属性原表!$D:$L,T$2,FALSE)&amp;"_"&amp;VLOOKUP($B22&amp;"-15级",属性原表!$D:$L,T$2,FALSE)</f>
        <v>25_50_75_100_125_150_175_200_225_250_275_300_325_350_375</v>
      </c>
      <c r="U22" s="5" t="str">
        <f>VLOOKUP($B22&amp;"-1级",属性原表!$D:$L,U$2,FALSE)&amp;"_"&amp;VLOOKUP($B22&amp;"-2级",属性原表!$D:$L,U$2,FALSE)&amp;"_"&amp;VLOOKUP($B22&amp;"-3级",属性原表!$D:$L,U$2,FALSE)&amp;"_"&amp;VLOOKUP($B22&amp;"-4级",属性原表!$D:$L,U$2,FALSE)&amp;"_"&amp;VLOOKUP($B22&amp;"-5级",属性原表!$D:$L,U$2,FALSE)&amp;"_"&amp;VLOOKUP($B22&amp;"-6级",属性原表!$D:$L,U$2,FALSE)&amp;"_"&amp;VLOOKUP($B22&amp;"-7级",属性原表!$D:$L,U$2,FALSE)&amp;"_"&amp;VLOOKUP($B22&amp;"-8级",属性原表!$D:$L,U$2,FALSE)&amp;"_"&amp;VLOOKUP($B22&amp;"-9级",属性原表!$D:$L,U$2,FALSE)&amp;"_"&amp;VLOOKUP($B22&amp;"-10级",属性原表!$D:$L,U$2,FALSE)&amp;"_"&amp;VLOOKUP($B22&amp;"-11级",属性原表!$D:$L,U$2,FALSE)&amp;"_"&amp;VLOOKUP($B22&amp;"-12级",属性原表!$D:$L,U$2,FALSE)&amp;"_"&amp;VLOOKUP($B22&amp;"-13级",属性原表!$D:$L,U$2,FALSE)&amp;"_"&amp;VLOOKUP($B22&amp;"-14级",属性原表!$D:$L,U$2,FALSE)&amp;"_"&amp;VLOOKUP($B22&amp;"-15级",属性原表!$D:$L,U$2,FALSE)</f>
        <v>1_2_3_4_5_6_7_8_9_10_11_12_13_14_15</v>
      </c>
      <c r="V22" s="5" t="str">
        <f>VLOOKUP($B22&amp;"-1级",属性原表!$D:$L,V$2,FALSE)&amp;"_"&amp;VLOOKUP($B22&amp;"-2级",属性原表!$D:$L,V$2,FALSE)&amp;"_"&amp;VLOOKUP($B22&amp;"-3级",属性原表!$D:$L,V$2,FALSE)&amp;"_"&amp;VLOOKUP($B22&amp;"-4级",属性原表!$D:$L,V$2,FALSE)&amp;"_"&amp;VLOOKUP($B22&amp;"-5级",属性原表!$D:$L,V$2,FALSE)&amp;"_"&amp;VLOOKUP($B22&amp;"-6级",属性原表!$D:$L,V$2,FALSE)&amp;"_"&amp;VLOOKUP($B22&amp;"-7级",属性原表!$D:$L,V$2,FALSE)&amp;"_"&amp;VLOOKUP($B22&amp;"-8级",属性原表!$D:$L,V$2,FALSE)&amp;"_"&amp;VLOOKUP($B22&amp;"-9级",属性原表!$D:$L,V$2,FALSE)&amp;"_"&amp;VLOOKUP($B22&amp;"-10级",属性原表!$D:$L,V$2,FALSE)&amp;"_"&amp;VLOOKUP($B22&amp;"-11级",属性原表!$D:$L,V$2,FALSE)&amp;"_"&amp;VLOOKUP($B22&amp;"-12级",属性原表!$D:$L,V$2,FALSE)&amp;"_"&amp;VLOOKUP($B22&amp;"-13级",属性原表!$D:$L,V$2,FALSE)&amp;"_"&amp;VLOOKUP($B22&amp;"-14级",属性原表!$D:$L,V$2,FALSE)&amp;"_"&amp;VLOOKUP($B22&amp;"-15级",属性原表!$D:$L,V$2,FALSE)</f>
        <v>1.25_1.25_1.25_1.25_1.25_1.25_1.25_1.25_1.25_1.25_1.25_1.25_1.25_1.25_1.25</v>
      </c>
      <c r="W22" s="5" t="str">
        <f>VLOOKUP($B22&amp;"-1级",属性原表!$D:$L,W$2,FALSE)&amp;"_"&amp;VLOOKUP($B22&amp;"-2级",属性原表!$D:$L,W$2,FALSE)&amp;"_"&amp;VLOOKUP($B22&amp;"-3级",属性原表!$D:$L,W$2,FALSE)&amp;"_"&amp;VLOOKUP($B22&amp;"-4级",属性原表!$D:$L,W$2,FALSE)&amp;"_"&amp;VLOOKUP($B22&amp;"-5级",属性原表!$D:$L,W$2,FALSE)&amp;"_"&amp;VLOOKUP($B22&amp;"-6级",属性原表!$D:$L,W$2,FALSE)&amp;"_"&amp;VLOOKUP($B22&amp;"-7级",属性原表!$D:$L,W$2,FALSE)&amp;"_"&amp;VLOOKUP($B22&amp;"-8级",属性原表!$D:$L,W$2,FALSE)&amp;"_"&amp;VLOOKUP($B22&amp;"-9级",属性原表!$D:$L,W$2,FALSE)&amp;"_"&amp;VLOOKUP($B22&amp;"-10级",属性原表!$D:$L,W$2,FALSE)&amp;"_"&amp;VLOOKUP($B22&amp;"-11级",属性原表!$D:$L,W$2,FALSE)&amp;"_"&amp;VLOOKUP($B22&amp;"-12级",属性原表!$D:$L,W$2,FALSE)&amp;"_"&amp;VLOOKUP($B22&amp;"-13级",属性原表!$D:$L,W$2,FALSE)&amp;"_"&amp;VLOOKUP($B22&amp;"-14级",属性原表!$D:$L,W$2,FALSE)&amp;"_"&amp;VLOOKUP($B22&amp;"-15级",属性原表!$D:$L,W$2,FALSE)</f>
        <v>0.04_0.04_0.04_0.04_0.04_0.04_0.04_0.04_0.04_0.04_0.04_0.04_0.04_0.04_0.04</v>
      </c>
      <c r="X22" s="5" t="str">
        <f>VLOOKUP($B22&amp;"-1级",属性原表!$D:$L,X$2,FALSE)&amp;"_"&amp;VLOOKUP($B22&amp;"-2级",属性原表!$D:$L,X$2,FALSE)&amp;"_"&amp;VLOOKUP($B22&amp;"-3级",属性原表!$D:$L,X$2,FALSE)&amp;"_"&amp;VLOOKUP($B22&amp;"-4级",属性原表!$D:$L,X$2,FALSE)&amp;"_"&amp;VLOOKUP($B22&amp;"-5级",属性原表!$D:$L,X$2,FALSE)&amp;"_"&amp;VLOOKUP($B22&amp;"-6级",属性原表!$D:$L,X$2,FALSE)&amp;"_"&amp;VLOOKUP($B22&amp;"-7级",属性原表!$D:$L,X$2,FALSE)&amp;"_"&amp;VLOOKUP($B22&amp;"-8级",属性原表!$D:$L,X$2,FALSE)&amp;"_"&amp;VLOOKUP($B22&amp;"-9级",属性原表!$D:$L,X$2,FALSE)&amp;"_"&amp;VLOOKUP($B22&amp;"-10级",属性原表!$D:$L,X$2,FALSE)&amp;"_"&amp;VLOOKUP($B22&amp;"-11级",属性原表!$D:$L,X$2,FALSE)&amp;"_"&amp;VLOOKUP($B22&amp;"-12级",属性原表!$D:$L,X$2,FALSE)&amp;"_"&amp;VLOOKUP($B22&amp;"-13级",属性原表!$D:$L,X$2,FALSE)&amp;"_"&amp;VLOOKUP($B22&amp;"-14级",属性原表!$D:$L,X$2,FALSE)&amp;"_"&amp;VLOOKUP($B22&amp;"-15级",属性原表!$D:$L,X$2,FALSE)</f>
        <v>6.6_6.6_6.6_6.6_6.6_6.6_6.6_6.6_6.6_6.6_6.6_6.6_6.6_6.6_6.6</v>
      </c>
      <c r="Y22" s="5" t="str">
        <f>VLOOKUP($B22&amp;"-"&amp;Y$1&amp;"级MAX",属性原表!$D:$L,Y$2,FALSE)&amp;"_"&amp;VLOOKUP($B22&amp;"-"&amp;Y$1&amp;"级传说",属性原表!$D:$L,Y$2,FALSE)&amp;"_"&amp;VLOOKUP($B22&amp;"-"&amp;Y$1&amp;"级神话",属性原表!$D:$L,Y$2,FALSE)</f>
        <v>37.5_80_175</v>
      </c>
      <c r="Z22" s="5" t="str">
        <f>VLOOKUP($B22&amp;"-"&amp;Z$1&amp;"级MAX",属性原表!$D:$L,Z$2,FALSE)&amp;"_"&amp;VLOOKUP($B22&amp;"-"&amp;Z$1&amp;"级传说",属性原表!$D:$L,Z$2,FALSE)&amp;"_"&amp;VLOOKUP($B22&amp;"-"&amp;Z$1&amp;"级神话",属性原表!$D:$L,Z$2,FALSE)</f>
        <v>93.75_157.5_281.25</v>
      </c>
      <c r="AA22" s="5" t="str">
        <f>VLOOKUP($B22&amp;"-"&amp;AA$1&amp;"级MAX",属性原表!$D:$L,AA$2,FALSE)&amp;"_"&amp;VLOOKUP($B22&amp;"-"&amp;AA$1&amp;"级传说",属性原表!$D:$L,AA$2,FALSE)&amp;"_"&amp;VLOOKUP($B22&amp;"-"&amp;AA$1&amp;"级神话",属性原表!$D:$L,AA$2,FALSE)</f>
        <v>3400_5600_7600</v>
      </c>
      <c r="AB22" s="5" t="str">
        <f>VLOOKUP($B22&amp;"-"&amp;AB$1&amp;"级MAX",属性原表!$D:$L,AB$2,FALSE)&amp;"_"&amp;VLOOKUP($B22&amp;"-"&amp;AB$1&amp;"级传说",属性原表!$D:$L,AB$2,FALSE)&amp;"_"&amp;VLOOKUP($B22&amp;"-"&amp;AB$1&amp;"级神话",属性原表!$D:$L,AB$2,FALSE)</f>
        <v>5400_7770_10000</v>
      </c>
      <c r="AC22" s="5" t="str">
        <f>VLOOKUP($B22&amp;"-"&amp;AC$1&amp;"级MAX",属性原表!$D:$L,AC$2,FALSE)&amp;"_"&amp;VLOOKUP($B22&amp;"-"&amp;AC$1&amp;"级传说",属性原表!$D:$L,AC$2,FALSE)&amp;"_"&amp;VLOOKUP($B22&amp;"-"&amp;AC$1&amp;"级神话",属性原表!$D:$L,AC$2,FALSE)</f>
        <v>7_8_10</v>
      </c>
      <c r="AD22" s="5" t="str">
        <f>VLOOKUP($B22&amp;"-"&amp;AD$1&amp;"级MAX",属性原表!$D:$L,AD$2,FALSE)&amp;"_"&amp;VLOOKUP($B22&amp;"-"&amp;AD$1&amp;"级传说",属性原表!$D:$L,AD$2,FALSE)&amp;"_"&amp;VLOOKUP($B22&amp;"-"&amp;AD$1&amp;"级神话",属性原表!$D:$L,AD$2,FALSE)</f>
        <v>9_10_12</v>
      </c>
      <c r="AE22" s="5" t="str">
        <f>VLOOKUP($B22&amp;"-"&amp;AE$1&amp;"级MAX",属性原表!$D:$L,AE$2,FALSE)&amp;"_"&amp;VLOOKUP($B22&amp;"-"&amp;AE$1&amp;"级传说",属性原表!$D:$L,AE$2,FALSE)&amp;"_"&amp;VLOOKUP($B22&amp;"-"&amp;AE$1&amp;"级神话",属性原表!$D:$L,AE$2,FALSE)</f>
        <v>500_800_1000</v>
      </c>
      <c r="AF22" s="5" t="str">
        <f>VLOOKUP($B22&amp;"-"&amp;AF$1&amp;"级MAX",属性原表!$D:$L,AF$2,FALSE)&amp;"_"&amp;VLOOKUP($B22&amp;"-"&amp;AF$1&amp;"级传说",属性原表!$D:$L,AF$2,FALSE)&amp;"_"&amp;VLOOKUP($B22&amp;"-"&amp;AF$1&amp;"级神话",属性原表!$D:$L,AF$2,FALSE)</f>
        <v>750_1050_1250</v>
      </c>
      <c r="AG22" s="5" t="str">
        <f>VLOOKUP($B22&amp;"-"&amp;AG$1&amp;"级MAX",属性原表!$D:$L,AG$2,FALSE)&amp;"_"&amp;VLOOKUP($B22&amp;"-"&amp;AG$1&amp;"级传说",属性原表!$D:$L,AG$2,FALSE)&amp;"_"&amp;VLOOKUP($B22&amp;"-"&amp;AG$1&amp;"级神话",属性原表!$D:$L,AG$2,FALSE)</f>
        <v>11_12_13</v>
      </c>
      <c r="AH22" s="5" t="str">
        <f>VLOOKUP($B22&amp;"-"&amp;AH$1&amp;"级MAX",属性原表!$D:$L,AH$2,FALSE)&amp;"_"&amp;VLOOKUP($B22&amp;"-"&amp;AH$1&amp;"级传说",属性原表!$D:$L,AH$2,FALSE)&amp;"_"&amp;VLOOKUP($B22&amp;"-"&amp;AH$1&amp;"级神话",属性原表!$D:$L,AH$2,FALSE)</f>
        <v>16_17_18</v>
      </c>
      <c r="AI22" s="5" t="str">
        <f>VLOOKUP($B22&amp;"-"&amp;AI$1&amp;"级MAX",属性原表!$D:$L,AI$2,FALSE)&amp;"_"&amp;VLOOKUP($B22&amp;"-"&amp;AI$1&amp;"级传说",属性原表!$D:$L,AI$2,FALSE)&amp;"_"&amp;VLOOKUP($B22&amp;"-"&amp;AI$1&amp;"级神话",属性原表!$D:$L,AI$2,FALSE)</f>
        <v>1.25_1.25_1.25</v>
      </c>
      <c r="AJ22" s="5" t="str">
        <f>VLOOKUP($B22&amp;"-"&amp;AJ$1&amp;"级MAX",属性原表!$D:$L,AJ$2,FALSE)&amp;"_"&amp;VLOOKUP($B22&amp;"-"&amp;AJ$1&amp;"级传说",属性原表!$D:$L,AJ$2,FALSE)&amp;"_"&amp;VLOOKUP($B22&amp;"-"&amp;AJ$1&amp;"级神话",属性原表!$D:$L,AJ$2,FALSE)</f>
        <v>1.25_1.25_1.25</v>
      </c>
      <c r="AK22" s="5" t="str">
        <f>VLOOKUP($B22&amp;"-"&amp;AK$1&amp;"级MAX",属性原表!$D:$L,AK$2,FALSE)&amp;"_"&amp;VLOOKUP($B22&amp;"-"&amp;AK$1&amp;"级传说",属性原表!$D:$L,AK$2,FALSE)&amp;"_"&amp;VLOOKUP($B22&amp;"-"&amp;AK$1&amp;"级神话",属性原表!$D:$L,AK$2,FALSE)</f>
        <v>0.06_0.08_0.14</v>
      </c>
      <c r="AL22" s="5" t="str">
        <f>VLOOKUP($B22&amp;"-"&amp;AL$1&amp;"级MAX",属性原表!$D:$L,AL$2,FALSE)&amp;"_"&amp;VLOOKUP($B22&amp;"-"&amp;AL$1&amp;"级传说",属性原表!$D:$L,AL$2,FALSE)&amp;"_"&amp;VLOOKUP($B22&amp;"-"&amp;AL$1&amp;"级神话",属性原表!$D:$L,AL$2,FALSE)</f>
        <v>0.1_0.12_0.18</v>
      </c>
      <c r="AM22" s="5" t="str">
        <f>VLOOKUP($B22&amp;"-"&amp;AM$1&amp;"级MAX",属性原表!$D:$L,AM$2,FALSE)&amp;"_"&amp;VLOOKUP($B22&amp;"-"&amp;AM$1&amp;"级传说",属性原表!$D:$L,AM$2,FALSE)&amp;"_"&amp;VLOOKUP($B22&amp;"-"&amp;AM$1&amp;"级神话",属性原表!$D:$L,AM$2,FALSE)</f>
        <v>6.8_7_7.6</v>
      </c>
      <c r="AN22" s="5" t="str">
        <f>VLOOKUP($B22&amp;"-"&amp;AN$1&amp;"级MAX",属性原表!$D:$L,AN$2,FALSE)&amp;"_"&amp;VLOOKUP($B22&amp;"-"&amp;AN$1&amp;"级传说",属性原表!$D:$L,AN$2,FALSE)&amp;"_"&amp;VLOOKUP($B22&amp;"-"&amp;AN$1&amp;"级神话",属性原表!$D:$L,AN$2,FALSE)</f>
        <v>7.2_7.4_8</v>
      </c>
    </row>
    <row r="23" customHeight="1" spans="1:40">
      <c r="A23" s="5" t="s">
        <v>0</v>
      </c>
      <c r="B23" s="5">
        <v>20</v>
      </c>
      <c r="C23" s="5" t="s">
        <v>277</v>
      </c>
      <c r="D23" s="5" t="s">
        <v>278</v>
      </c>
      <c r="E23" s="5" t="s">
        <v>307</v>
      </c>
      <c r="F23" s="5" t="str">
        <f t="shared" si="2"/>
        <v>至高进化</v>
      </c>
      <c r="G23" s="5" t="str">
        <f t="shared" si="3"/>
        <v>野兽·英雄塔</v>
      </c>
      <c r="H23" s="5" t="str">
        <f t="shared" si="4"/>
        <v>野兽·战兵</v>
      </c>
      <c r="I23" s="5">
        <v>22000020</v>
      </c>
      <c r="J23" s="5">
        <v>22500020</v>
      </c>
      <c r="K23" s="5">
        <v>1</v>
      </c>
      <c r="L23" s="13" t="str">
        <f>VLOOKUP(K23,[1]Sheet1!$B:$C,2,FALSE)</f>
        <v>野兽</v>
      </c>
      <c r="M23" s="5" t="b">
        <v>1</v>
      </c>
      <c r="N23" s="5">
        <v>10000105</v>
      </c>
      <c r="O23" s="5">
        <v>203000</v>
      </c>
      <c r="P23" s="5">
        <v>1</v>
      </c>
      <c r="Q23" s="5" t="str">
        <f>VLOOKUP($B23&amp;"-1级",属性原表!$D:$L,Q$2,FALSE)&amp;"_"&amp;VLOOKUP($B23&amp;"-2级",属性原表!$D:$L,Q$2,FALSE)&amp;"_"&amp;VLOOKUP($B23&amp;"-3级",属性原表!$D:$L,Q$2,FALSE)&amp;"_"&amp;VLOOKUP($B23&amp;"-4级",属性原表!$D:$L,Q$2,FALSE)&amp;"_"&amp;VLOOKUP($B23&amp;"-5级",属性原表!$D:$L,Q$2,FALSE)&amp;"_"&amp;VLOOKUP($B23&amp;"-6级",属性原表!$D:$L,Q$2,FALSE)&amp;"_"&amp;VLOOKUP($B23&amp;"-7级",属性原表!$D:$L,Q$2,FALSE)&amp;"_"&amp;VLOOKUP($B23&amp;"-8级",属性原表!$D:$L,Q$2,FALSE)&amp;"_"&amp;VLOOKUP($B23&amp;"-9级",属性原表!$D:$L,Q$2,FALSE)&amp;"_"&amp;VLOOKUP($B23&amp;"-10级",属性原表!$D:$L,Q$2,FALSE)&amp;"_"&amp;VLOOKUP($B23&amp;"-11级",属性原表!$D:$L,Q$2,FALSE)&amp;"_"&amp;VLOOKUP($B23&amp;"-12级",属性原表!$D:$L,Q$2,FALSE)&amp;"_"&amp;VLOOKUP($B23&amp;"-13级",属性原表!$D:$L,Q$2,FALSE)&amp;"_"&amp;VLOOKUP($B23&amp;"-14级",属性原表!$D:$L,Q$2,FALSE)&amp;"_"&amp;VLOOKUP($B23&amp;"-15级",属性原表!$D:$L,Q$2,FALSE)</f>
        <v>1.25_2.5_3.75_5_6.25_7.5_8.75_10_11.25_12.5_13.75_15_16.25_17.5_18.75</v>
      </c>
      <c r="R23" s="5" t="str">
        <f>VLOOKUP($B23&amp;"-1级",属性原表!$D:$L,R$2,FALSE)&amp;"_"&amp;VLOOKUP($B23&amp;"-2级",属性原表!$D:$L,R$2,FALSE)&amp;"_"&amp;VLOOKUP($B23&amp;"-3级",属性原表!$D:$L,R$2,FALSE)&amp;"_"&amp;VLOOKUP($B23&amp;"-4级",属性原表!$D:$L,R$2,FALSE)&amp;"_"&amp;VLOOKUP($B23&amp;"-5级",属性原表!$D:$L,R$2,FALSE)&amp;"_"&amp;VLOOKUP($B23&amp;"-6级",属性原表!$D:$L,R$2,FALSE)&amp;"_"&amp;VLOOKUP($B23&amp;"-7级",属性原表!$D:$L,R$2,FALSE)&amp;"_"&amp;VLOOKUP($B23&amp;"-8级",属性原表!$D:$L,R$2,FALSE)&amp;"_"&amp;VLOOKUP($B23&amp;"-9级",属性原表!$D:$L,R$2,FALSE)&amp;"_"&amp;VLOOKUP($B23&amp;"-10级",属性原表!$D:$L,R$2,FALSE)&amp;"_"&amp;VLOOKUP($B23&amp;"-11级",属性原表!$D:$L,R$2,FALSE)&amp;"_"&amp;VLOOKUP($B23&amp;"-12级",属性原表!$D:$L,R$2,FALSE)&amp;"_"&amp;VLOOKUP($B23&amp;"-13级",属性原表!$D:$L,R$2,FALSE)&amp;"_"&amp;VLOOKUP($B23&amp;"-14级",属性原表!$D:$L,R$2,FALSE)&amp;"_"&amp;VLOOKUP($B23&amp;"-15级",属性原表!$D:$L,R$2,FALSE)</f>
        <v>165_330_495_660_825_990_1155_1320_1485_1650_1815_1980_2145_2310_2475</v>
      </c>
      <c r="S23" s="5" t="str">
        <f>VLOOKUP($B23&amp;"-1级",属性原表!$D:$L,S$2,FALSE)&amp;"_"&amp;VLOOKUP($B23&amp;"-2级",属性原表!$D:$L,S$2,FALSE)&amp;"_"&amp;VLOOKUP($B23&amp;"-3级",属性原表!$D:$L,S$2,FALSE)&amp;"_"&amp;VLOOKUP($B23&amp;"-4级",属性原表!$D:$L,S$2,FALSE)&amp;"_"&amp;VLOOKUP($B23&amp;"-5级",属性原表!$D:$L,S$2,FALSE)&amp;"_"&amp;VLOOKUP($B23&amp;"-6级",属性原表!$D:$L,S$2,FALSE)&amp;"_"&amp;VLOOKUP($B23&amp;"-7级",属性原表!$D:$L,S$2,FALSE)&amp;"_"&amp;VLOOKUP($B23&amp;"-8级",属性原表!$D:$L,S$2,FALSE)&amp;"_"&amp;VLOOKUP($B23&amp;"-9级",属性原表!$D:$L,S$2,FALSE)&amp;"_"&amp;VLOOKUP($B23&amp;"-10级",属性原表!$D:$L,S$2,FALSE)&amp;"_"&amp;VLOOKUP($B23&amp;"-11级",属性原表!$D:$L,S$2,FALSE)&amp;"_"&amp;VLOOKUP($B23&amp;"-12级",属性原表!$D:$L,S$2,FALSE)&amp;"_"&amp;VLOOKUP($B23&amp;"-13级",属性原表!$D:$L,S$2,FALSE)&amp;"_"&amp;VLOOKUP($B23&amp;"-14级",属性原表!$D:$L,S$2,FALSE)&amp;"_"&amp;VLOOKUP($B23&amp;"-15级",属性原表!$D:$L,S$2,FALSE)</f>
        <v>0_1_1_2_2_3_3_4_4_5_5_6_6_7_7</v>
      </c>
      <c r="T23" s="5" t="str">
        <f>VLOOKUP($B23&amp;"-1级",属性原表!$D:$L,T$2,FALSE)&amp;"_"&amp;VLOOKUP($B23&amp;"-2级",属性原表!$D:$L,T$2,FALSE)&amp;"_"&amp;VLOOKUP($B23&amp;"-3级",属性原表!$D:$L,T$2,FALSE)&amp;"_"&amp;VLOOKUP($B23&amp;"-4级",属性原表!$D:$L,T$2,FALSE)&amp;"_"&amp;VLOOKUP($B23&amp;"-5级",属性原表!$D:$L,T$2,FALSE)&amp;"_"&amp;VLOOKUP($B23&amp;"-6级",属性原表!$D:$L,T$2,FALSE)&amp;"_"&amp;VLOOKUP($B23&amp;"-7级",属性原表!$D:$L,T$2,FALSE)&amp;"_"&amp;VLOOKUP($B23&amp;"-8级",属性原表!$D:$L,T$2,FALSE)&amp;"_"&amp;VLOOKUP($B23&amp;"-9级",属性原表!$D:$L,T$2,FALSE)&amp;"_"&amp;VLOOKUP($B23&amp;"-10级",属性原表!$D:$L,T$2,FALSE)&amp;"_"&amp;VLOOKUP($B23&amp;"-11级",属性原表!$D:$L,T$2,FALSE)&amp;"_"&amp;VLOOKUP($B23&amp;"-12级",属性原表!$D:$L,T$2,FALSE)&amp;"_"&amp;VLOOKUP($B23&amp;"-13级",属性原表!$D:$L,T$2,FALSE)&amp;"_"&amp;VLOOKUP($B23&amp;"-14级",属性原表!$D:$L,T$2,FALSE)&amp;"_"&amp;VLOOKUP($B23&amp;"-15级",属性原表!$D:$L,T$2,FALSE)</f>
        <v>25_50_75_100_125_150_175_200_225_250_275_300_325_350_375</v>
      </c>
      <c r="U23" s="5" t="str">
        <f>VLOOKUP($B23&amp;"-1级",属性原表!$D:$L,U$2,FALSE)&amp;"_"&amp;VLOOKUP($B23&amp;"-2级",属性原表!$D:$L,U$2,FALSE)&amp;"_"&amp;VLOOKUP($B23&amp;"-3级",属性原表!$D:$L,U$2,FALSE)&amp;"_"&amp;VLOOKUP($B23&amp;"-4级",属性原表!$D:$L,U$2,FALSE)&amp;"_"&amp;VLOOKUP($B23&amp;"-5级",属性原表!$D:$L,U$2,FALSE)&amp;"_"&amp;VLOOKUP($B23&amp;"-6级",属性原表!$D:$L,U$2,FALSE)&amp;"_"&amp;VLOOKUP($B23&amp;"-7级",属性原表!$D:$L,U$2,FALSE)&amp;"_"&amp;VLOOKUP($B23&amp;"-8级",属性原表!$D:$L,U$2,FALSE)&amp;"_"&amp;VLOOKUP($B23&amp;"-9级",属性原表!$D:$L,U$2,FALSE)&amp;"_"&amp;VLOOKUP($B23&amp;"-10级",属性原表!$D:$L,U$2,FALSE)&amp;"_"&amp;VLOOKUP($B23&amp;"-11级",属性原表!$D:$L,U$2,FALSE)&amp;"_"&amp;VLOOKUP($B23&amp;"-12级",属性原表!$D:$L,U$2,FALSE)&amp;"_"&amp;VLOOKUP($B23&amp;"-13级",属性原表!$D:$L,U$2,FALSE)&amp;"_"&amp;VLOOKUP($B23&amp;"-14级",属性原表!$D:$L,U$2,FALSE)&amp;"_"&amp;VLOOKUP($B23&amp;"-15级",属性原表!$D:$L,U$2,FALSE)</f>
        <v>1_2_3_4_5_6_7_8_9_10_11_12_13_14_15</v>
      </c>
      <c r="V23" s="5" t="str">
        <f>VLOOKUP($B23&amp;"-1级",属性原表!$D:$L,V$2,FALSE)&amp;"_"&amp;VLOOKUP($B23&amp;"-2级",属性原表!$D:$L,V$2,FALSE)&amp;"_"&amp;VLOOKUP($B23&amp;"-3级",属性原表!$D:$L,V$2,FALSE)&amp;"_"&amp;VLOOKUP($B23&amp;"-4级",属性原表!$D:$L,V$2,FALSE)&amp;"_"&amp;VLOOKUP($B23&amp;"-5级",属性原表!$D:$L,V$2,FALSE)&amp;"_"&amp;VLOOKUP($B23&amp;"-6级",属性原表!$D:$L,V$2,FALSE)&amp;"_"&amp;VLOOKUP($B23&amp;"-7级",属性原表!$D:$L,V$2,FALSE)&amp;"_"&amp;VLOOKUP($B23&amp;"-8级",属性原表!$D:$L,V$2,FALSE)&amp;"_"&amp;VLOOKUP($B23&amp;"-9级",属性原表!$D:$L,V$2,FALSE)&amp;"_"&amp;VLOOKUP($B23&amp;"-10级",属性原表!$D:$L,V$2,FALSE)&amp;"_"&amp;VLOOKUP($B23&amp;"-11级",属性原表!$D:$L,V$2,FALSE)&amp;"_"&amp;VLOOKUP($B23&amp;"-12级",属性原表!$D:$L,V$2,FALSE)&amp;"_"&amp;VLOOKUP($B23&amp;"-13级",属性原表!$D:$L,V$2,FALSE)&amp;"_"&amp;VLOOKUP($B23&amp;"-14级",属性原表!$D:$L,V$2,FALSE)&amp;"_"&amp;VLOOKUP($B23&amp;"-15级",属性原表!$D:$L,V$2,FALSE)</f>
        <v>1.25_1.25_1.25_1.25_1.25_1.25_1.25_1.25_1.25_1.25_1.25_1.25_1.25_1.25_1.25</v>
      </c>
      <c r="W23" s="5" t="str">
        <f>VLOOKUP($B23&amp;"-1级",属性原表!$D:$L,W$2,FALSE)&amp;"_"&amp;VLOOKUP($B23&amp;"-2级",属性原表!$D:$L,W$2,FALSE)&amp;"_"&amp;VLOOKUP($B23&amp;"-3级",属性原表!$D:$L,W$2,FALSE)&amp;"_"&amp;VLOOKUP($B23&amp;"-4级",属性原表!$D:$L,W$2,FALSE)&amp;"_"&amp;VLOOKUP($B23&amp;"-5级",属性原表!$D:$L,W$2,FALSE)&amp;"_"&amp;VLOOKUP($B23&amp;"-6级",属性原表!$D:$L,W$2,FALSE)&amp;"_"&amp;VLOOKUP($B23&amp;"-7级",属性原表!$D:$L,W$2,FALSE)&amp;"_"&amp;VLOOKUP($B23&amp;"-8级",属性原表!$D:$L,W$2,FALSE)&amp;"_"&amp;VLOOKUP($B23&amp;"-9级",属性原表!$D:$L,W$2,FALSE)&amp;"_"&amp;VLOOKUP($B23&amp;"-10级",属性原表!$D:$L,W$2,FALSE)&amp;"_"&amp;VLOOKUP($B23&amp;"-11级",属性原表!$D:$L,W$2,FALSE)&amp;"_"&amp;VLOOKUP($B23&amp;"-12级",属性原表!$D:$L,W$2,FALSE)&amp;"_"&amp;VLOOKUP($B23&amp;"-13级",属性原表!$D:$L,W$2,FALSE)&amp;"_"&amp;VLOOKUP($B23&amp;"-14级",属性原表!$D:$L,W$2,FALSE)&amp;"_"&amp;VLOOKUP($B23&amp;"-15级",属性原表!$D:$L,W$2,FALSE)</f>
        <v>0.04_0.04_0.04_0.04_0.04_0.04_0.04_0.04_0.04_0.04_0.04_0.04_0.04_0.04_0.04</v>
      </c>
      <c r="X23" s="5" t="str">
        <f>VLOOKUP($B23&amp;"-1级",属性原表!$D:$L,X$2,FALSE)&amp;"_"&amp;VLOOKUP($B23&amp;"-2级",属性原表!$D:$L,X$2,FALSE)&amp;"_"&amp;VLOOKUP($B23&amp;"-3级",属性原表!$D:$L,X$2,FALSE)&amp;"_"&amp;VLOOKUP($B23&amp;"-4级",属性原表!$D:$L,X$2,FALSE)&amp;"_"&amp;VLOOKUP($B23&amp;"-5级",属性原表!$D:$L,X$2,FALSE)&amp;"_"&amp;VLOOKUP($B23&amp;"-6级",属性原表!$D:$L,X$2,FALSE)&amp;"_"&amp;VLOOKUP($B23&amp;"-7级",属性原表!$D:$L,X$2,FALSE)&amp;"_"&amp;VLOOKUP($B23&amp;"-8级",属性原表!$D:$L,X$2,FALSE)&amp;"_"&amp;VLOOKUP($B23&amp;"-9级",属性原表!$D:$L,X$2,FALSE)&amp;"_"&amp;VLOOKUP($B23&amp;"-10级",属性原表!$D:$L,X$2,FALSE)&amp;"_"&amp;VLOOKUP($B23&amp;"-11级",属性原表!$D:$L,X$2,FALSE)&amp;"_"&amp;VLOOKUP($B23&amp;"-12级",属性原表!$D:$L,X$2,FALSE)&amp;"_"&amp;VLOOKUP($B23&amp;"-13级",属性原表!$D:$L,X$2,FALSE)&amp;"_"&amp;VLOOKUP($B23&amp;"-14级",属性原表!$D:$L,X$2,FALSE)&amp;"_"&amp;VLOOKUP($B23&amp;"-15级",属性原表!$D:$L,X$2,FALSE)</f>
        <v>6.6_6.6_6.6_6.6_6.6_6.6_6.6_6.6_6.6_6.6_6.6_6.6_6.6_6.6_6.6</v>
      </c>
      <c r="Y23" s="5" t="str">
        <f>VLOOKUP($B23&amp;"-"&amp;Y$1&amp;"级MAX",属性原表!$D:$L,Y$2,FALSE)&amp;"_"&amp;VLOOKUP($B23&amp;"-"&amp;Y$1&amp;"级传说",属性原表!$D:$L,Y$2,FALSE)&amp;"_"&amp;VLOOKUP($B23&amp;"-"&amp;Y$1&amp;"级神话",属性原表!$D:$L,Y$2,FALSE)</f>
        <v>37.5_80_175</v>
      </c>
      <c r="Z23" s="5" t="str">
        <f>VLOOKUP($B23&amp;"-"&amp;Z$1&amp;"级MAX",属性原表!$D:$L,Z$2,FALSE)&amp;"_"&amp;VLOOKUP($B23&amp;"-"&amp;Z$1&amp;"级传说",属性原表!$D:$L,Z$2,FALSE)&amp;"_"&amp;VLOOKUP($B23&amp;"-"&amp;Z$1&amp;"级神话",属性原表!$D:$L,Z$2,FALSE)</f>
        <v>93.75_157.5_281.25</v>
      </c>
      <c r="AA23" s="5" t="str">
        <f>VLOOKUP($B23&amp;"-"&amp;AA$1&amp;"级MAX",属性原表!$D:$L,AA$2,FALSE)&amp;"_"&amp;VLOOKUP($B23&amp;"-"&amp;AA$1&amp;"级传说",属性原表!$D:$L,AA$2,FALSE)&amp;"_"&amp;VLOOKUP($B23&amp;"-"&amp;AA$1&amp;"级神话",属性原表!$D:$L,AA$2,FALSE)</f>
        <v>3400_5600_7600</v>
      </c>
      <c r="AB23" s="5" t="str">
        <f>VLOOKUP($B23&amp;"-"&amp;AB$1&amp;"级MAX",属性原表!$D:$L,AB$2,FALSE)&amp;"_"&amp;VLOOKUP($B23&amp;"-"&amp;AB$1&amp;"级传说",属性原表!$D:$L,AB$2,FALSE)&amp;"_"&amp;VLOOKUP($B23&amp;"-"&amp;AB$1&amp;"级神话",属性原表!$D:$L,AB$2,FALSE)</f>
        <v>5400_7770_10000</v>
      </c>
      <c r="AC23" s="5" t="str">
        <f>VLOOKUP($B23&amp;"-"&amp;AC$1&amp;"级MAX",属性原表!$D:$L,AC$2,FALSE)&amp;"_"&amp;VLOOKUP($B23&amp;"-"&amp;AC$1&amp;"级传说",属性原表!$D:$L,AC$2,FALSE)&amp;"_"&amp;VLOOKUP($B23&amp;"-"&amp;AC$1&amp;"级神话",属性原表!$D:$L,AC$2,FALSE)</f>
        <v>7_8_10</v>
      </c>
      <c r="AD23" s="5" t="str">
        <f>VLOOKUP($B23&amp;"-"&amp;AD$1&amp;"级MAX",属性原表!$D:$L,AD$2,FALSE)&amp;"_"&amp;VLOOKUP($B23&amp;"-"&amp;AD$1&amp;"级传说",属性原表!$D:$L,AD$2,FALSE)&amp;"_"&amp;VLOOKUP($B23&amp;"-"&amp;AD$1&amp;"级神话",属性原表!$D:$L,AD$2,FALSE)</f>
        <v>9_10_12</v>
      </c>
      <c r="AE23" s="5" t="str">
        <f>VLOOKUP($B23&amp;"-"&amp;AE$1&amp;"级MAX",属性原表!$D:$L,AE$2,FALSE)&amp;"_"&amp;VLOOKUP($B23&amp;"-"&amp;AE$1&amp;"级传说",属性原表!$D:$L,AE$2,FALSE)&amp;"_"&amp;VLOOKUP($B23&amp;"-"&amp;AE$1&amp;"级神话",属性原表!$D:$L,AE$2,FALSE)</f>
        <v>500_800_1000</v>
      </c>
      <c r="AF23" s="5" t="str">
        <f>VLOOKUP($B23&amp;"-"&amp;AF$1&amp;"级MAX",属性原表!$D:$L,AF$2,FALSE)&amp;"_"&amp;VLOOKUP($B23&amp;"-"&amp;AF$1&amp;"级传说",属性原表!$D:$L,AF$2,FALSE)&amp;"_"&amp;VLOOKUP($B23&amp;"-"&amp;AF$1&amp;"级神话",属性原表!$D:$L,AF$2,FALSE)</f>
        <v>750_1050_1250</v>
      </c>
      <c r="AG23" s="5" t="str">
        <f>VLOOKUP($B23&amp;"-"&amp;AG$1&amp;"级MAX",属性原表!$D:$L,AG$2,FALSE)&amp;"_"&amp;VLOOKUP($B23&amp;"-"&amp;AG$1&amp;"级传说",属性原表!$D:$L,AG$2,FALSE)&amp;"_"&amp;VLOOKUP($B23&amp;"-"&amp;AG$1&amp;"级神话",属性原表!$D:$L,AG$2,FALSE)</f>
        <v>11_12_13</v>
      </c>
      <c r="AH23" s="5" t="str">
        <f>VLOOKUP($B23&amp;"-"&amp;AH$1&amp;"级MAX",属性原表!$D:$L,AH$2,FALSE)&amp;"_"&amp;VLOOKUP($B23&amp;"-"&amp;AH$1&amp;"级传说",属性原表!$D:$L,AH$2,FALSE)&amp;"_"&amp;VLOOKUP($B23&amp;"-"&amp;AH$1&amp;"级神话",属性原表!$D:$L,AH$2,FALSE)</f>
        <v>16_17_18</v>
      </c>
      <c r="AI23" s="5" t="str">
        <f>VLOOKUP($B23&amp;"-"&amp;AI$1&amp;"级MAX",属性原表!$D:$L,AI$2,FALSE)&amp;"_"&amp;VLOOKUP($B23&amp;"-"&amp;AI$1&amp;"级传说",属性原表!$D:$L,AI$2,FALSE)&amp;"_"&amp;VLOOKUP($B23&amp;"-"&amp;AI$1&amp;"级神话",属性原表!$D:$L,AI$2,FALSE)</f>
        <v>1.25_1.25_1.25</v>
      </c>
      <c r="AJ23" s="5" t="str">
        <f>VLOOKUP($B23&amp;"-"&amp;AJ$1&amp;"级MAX",属性原表!$D:$L,AJ$2,FALSE)&amp;"_"&amp;VLOOKUP($B23&amp;"-"&amp;AJ$1&amp;"级传说",属性原表!$D:$L,AJ$2,FALSE)&amp;"_"&amp;VLOOKUP($B23&amp;"-"&amp;AJ$1&amp;"级神话",属性原表!$D:$L,AJ$2,FALSE)</f>
        <v>1.25_1.25_1.25</v>
      </c>
      <c r="AK23" s="5" t="str">
        <f>VLOOKUP($B23&amp;"-"&amp;AK$1&amp;"级MAX",属性原表!$D:$L,AK$2,FALSE)&amp;"_"&amp;VLOOKUP($B23&amp;"-"&amp;AK$1&amp;"级传说",属性原表!$D:$L,AK$2,FALSE)&amp;"_"&amp;VLOOKUP($B23&amp;"-"&amp;AK$1&amp;"级神话",属性原表!$D:$L,AK$2,FALSE)</f>
        <v>0.06_0.08_0.14</v>
      </c>
      <c r="AL23" s="5" t="str">
        <f>VLOOKUP($B23&amp;"-"&amp;AL$1&amp;"级MAX",属性原表!$D:$L,AL$2,FALSE)&amp;"_"&amp;VLOOKUP($B23&amp;"-"&amp;AL$1&amp;"级传说",属性原表!$D:$L,AL$2,FALSE)&amp;"_"&amp;VLOOKUP($B23&amp;"-"&amp;AL$1&amp;"级神话",属性原表!$D:$L,AL$2,FALSE)</f>
        <v>0.1_0.12_0.18</v>
      </c>
      <c r="AM23" s="5" t="str">
        <f>VLOOKUP($B23&amp;"-"&amp;AM$1&amp;"级MAX",属性原表!$D:$L,AM$2,FALSE)&amp;"_"&amp;VLOOKUP($B23&amp;"-"&amp;AM$1&amp;"级传说",属性原表!$D:$L,AM$2,FALSE)&amp;"_"&amp;VLOOKUP($B23&amp;"-"&amp;AM$1&amp;"级神话",属性原表!$D:$L,AM$2,FALSE)</f>
        <v>6.8_7_7.6</v>
      </c>
      <c r="AN23" s="5" t="str">
        <f>VLOOKUP($B23&amp;"-"&amp;AN$1&amp;"级MAX",属性原表!$D:$L,AN$2,FALSE)&amp;"_"&amp;VLOOKUP($B23&amp;"-"&amp;AN$1&amp;"级传说",属性原表!$D:$L,AN$2,FALSE)&amp;"_"&amp;VLOOKUP($B23&amp;"-"&amp;AN$1&amp;"级神话",属性原表!$D:$L,AN$2,FALSE)</f>
        <v>7.2_7.4_8</v>
      </c>
    </row>
    <row r="24" customHeight="1" spans="1:40">
      <c r="A24" s="5" t="s">
        <v>0</v>
      </c>
      <c r="B24" s="5">
        <v>21</v>
      </c>
      <c r="C24" s="5" t="s">
        <v>279</v>
      </c>
      <c r="D24" s="5" t="s">
        <v>280</v>
      </c>
      <c r="E24" s="5" t="s">
        <v>308</v>
      </c>
      <c r="F24" s="5" t="str">
        <f t="shared" si="2"/>
        <v>至高之神</v>
      </c>
      <c r="G24" s="5" t="str">
        <f t="shared" si="3"/>
        <v>野兽·英雄塔</v>
      </c>
      <c r="H24" s="5" t="str">
        <f t="shared" si="4"/>
        <v>野兽·战兵</v>
      </c>
      <c r="I24" s="5">
        <v>22000021</v>
      </c>
      <c r="J24" s="5">
        <v>22500021</v>
      </c>
      <c r="K24" s="5">
        <v>1</v>
      </c>
      <c r="L24" s="13" t="str">
        <f>VLOOKUP(K24,[1]Sheet1!$B:$C,2,FALSE)</f>
        <v>野兽</v>
      </c>
      <c r="M24" s="5" t="b">
        <v>1</v>
      </c>
      <c r="N24" s="5">
        <v>10000105</v>
      </c>
      <c r="O24" s="5">
        <v>203000</v>
      </c>
      <c r="P24" s="5">
        <v>1</v>
      </c>
      <c r="Q24" s="5" t="str">
        <f>VLOOKUP($B24&amp;"-1级",属性原表!$D:$L,Q$2,FALSE)&amp;"_"&amp;VLOOKUP($B24&amp;"-2级",属性原表!$D:$L,Q$2,FALSE)&amp;"_"&amp;VLOOKUP($B24&amp;"-3级",属性原表!$D:$L,Q$2,FALSE)&amp;"_"&amp;VLOOKUP($B24&amp;"-4级",属性原表!$D:$L,Q$2,FALSE)&amp;"_"&amp;VLOOKUP($B24&amp;"-5级",属性原表!$D:$L,Q$2,FALSE)&amp;"_"&amp;VLOOKUP($B24&amp;"-6级",属性原表!$D:$L,Q$2,FALSE)&amp;"_"&amp;VLOOKUP($B24&amp;"-7级",属性原表!$D:$L,Q$2,FALSE)&amp;"_"&amp;VLOOKUP($B24&amp;"-8级",属性原表!$D:$L,Q$2,FALSE)&amp;"_"&amp;VLOOKUP($B24&amp;"-9级",属性原表!$D:$L,Q$2,FALSE)&amp;"_"&amp;VLOOKUP($B24&amp;"-10级",属性原表!$D:$L,Q$2,FALSE)&amp;"_"&amp;VLOOKUP($B24&amp;"-11级",属性原表!$D:$L,Q$2,FALSE)&amp;"_"&amp;VLOOKUP($B24&amp;"-12级",属性原表!$D:$L,Q$2,FALSE)&amp;"_"&amp;VLOOKUP($B24&amp;"-13级",属性原表!$D:$L,Q$2,FALSE)&amp;"_"&amp;VLOOKUP($B24&amp;"-14级",属性原表!$D:$L,Q$2,FALSE)&amp;"_"&amp;VLOOKUP($B24&amp;"-15级",属性原表!$D:$L,Q$2,FALSE)</f>
        <v>1.25_2.5_3.75_5_6.25_7.5_8.75_10_11.25_12.5_13.75_15_16.25_17.5_18.75</v>
      </c>
      <c r="R24" s="5" t="str">
        <f>VLOOKUP($B24&amp;"-1级",属性原表!$D:$L,R$2,FALSE)&amp;"_"&amp;VLOOKUP($B24&amp;"-2级",属性原表!$D:$L,R$2,FALSE)&amp;"_"&amp;VLOOKUP($B24&amp;"-3级",属性原表!$D:$L,R$2,FALSE)&amp;"_"&amp;VLOOKUP($B24&amp;"-4级",属性原表!$D:$L,R$2,FALSE)&amp;"_"&amp;VLOOKUP($B24&amp;"-5级",属性原表!$D:$L,R$2,FALSE)&amp;"_"&amp;VLOOKUP($B24&amp;"-6级",属性原表!$D:$L,R$2,FALSE)&amp;"_"&amp;VLOOKUP($B24&amp;"-7级",属性原表!$D:$L,R$2,FALSE)&amp;"_"&amp;VLOOKUP($B24&amp;"-8级",属性原表!$D:$L,R$2,FALSE)&amp;"_"&amp;VLOOKUP($B24&amp;"-9级",属性原表!$D:$L,R$2,FALSE)&amp;"_"&amp;VLOOKUP($B24&amp;"-10级",属性原表!$D:$L,R$2,FALSE)&amp;"_"&amp;VLOOKUP($B24&amp;"-11级",属性原表!$D:$L,R$2,FALSE)&amp;"_"&amp;VLOOKUP($B24&amp;"-12级",属性原表!$D:$L,R$2,FALSE)&amp;"_"&amp;VLOOKUP($B24&amp;"-13级",属性原表!$D:$L,R$2,FALSE)&amp;"_"&amp;VLOOKUP($B24&amp;"-14级",属性原表!$D:$L,R$2,FALSE)&amp;"_"&amp;VLOOKUP($B24&amp;"-15级",属性原表!$D:$L,R$2,FALSE)</f>
        <v>165_330_495_660_825_990_1155_1320_1485_1650_1815_1980_2145_2310_2475</v>
      </c>
      <c r="S24" s="5" t="str">
        <f>VLOOKUP($B24&amp;"-1级",属性原表!$D:$L,S$2,FALSE)&amp;"_"&amp;VLOOKUP($B24&amp;"-2级",属性原表!$D:$L,S$2,FALSE)&amp;"_"&amp;VLOOKUP($B24&amp;"-3级",属性原表!$D:$L,S$2,FALSE)&amp;"_"&amp;VLOOKUP($B24&amp;"-4级",属性原表!$D:$L,S$2,FALSE)&amp;"_"&amp;VLOOKUP($B24&amp;"-5级",属性原表!$D:$L,S$2,FALSE)&amp;"_"&amp;VLOOKUP($B24&amp;"-6级",属性原表!$D:$L,S$2,FALSE)&amp;"_"&amp;VLOOKUP($B24&amp;"-7级",属性原表!$D:$L,S$2,FALSE)&amp;"_"&amp;VLOOKUP($B24&amp;"-8级",属性原表!$D:$L,S$2,FALSE)&amp;"_"&amp;VLOOKUP($B24&amp;"-9级",属性原表!$D:$L,S$2,FALSE)&amp;"_"&amp;VLOOKUP($B24&amp;"-10级",属性原表!$D:$L,S$2,FALSE)&amp;"_"&amp;VLOOKUP($B24&amp;"-11级",属性原表!$D:$L,S$2,FALSE)&amp;"_"&amp;VLOOKUP($B24&amp;"-12级",属性原表!$D:$L,S$2,FALSE)&amp;"_"&amp;VLOOKUP($B24&amp;"-13级",属性原表!$D:$L,S$2,FALSE)&amp;"_"&amp;VLOOKUP($B24&amp;"-14级",属性原表!$D:$L,S$2,FALSE)&amp;"_"&amp;VLOOKUP($B24&amp;"-15级",属性原表!$D:$L,S$2,FALSE)</f>
        <v>0_1_1_2_2_3_3_4_4_5_5_6_6_7_7</v>
      </c>
      <c r="T24" s="5" t="str">
        <f>VLOOKUP($B24&amp;"-1级",属性原表!$D:$L,T$2,FALSE)&amp;"_"&amp;VLOOKUP($B24&amp;"-2级",属性原表!$D:$L,T$2,FALSE)&amp;"_"&amp;VLOOKUP($B24&amp;"-3级",属性原表!$D:$L,T$2,FALSE)&amp;"_"&amp;VLOOKUP($B24&amp;"-4级",属性原表!$D:$L,T$2,FALSE)&amp;"_"&amp;VLOOKUP($B24&amp;"-5级",属性原表!$D:$L,T$2,FALSE)&amp;"_"&amp;VLOOKUP($B24&amp;"-6级",属性原表!$D:$L,T$2,FALSE)&amp;"_"&amp;VLOOKUP($B24&amp;"-7级",属性原表!$D:$L,T$2,FALSE)&amp;"_"&amp;VLOOKUP($B24&amp;"-8级",属性原表!$D:$L,T$2,FALSE)&amp;"_"&amp;VLOOKUP($B24&amp;"-9级",属性原表!$D:$L,T$2,FALSE)&amp;"_"&amp;VLOOKUP($B24&amp;"-10级",属性原表!$D:$L,T$2,FALSE)&amp;"_"&amp;VLOOKUP($B24&amp;"-11级",属性原表!$D:$L,T$2,FALSE)&amp;"_"&amp;VLOOKUP($B24&amp;"-12级",属性原表!$D:$L,T$2,FALSE)&amp;"_"&amp;VLOOKUP($B24&amp;"-13级",属性原表!$D:$L,T$2,FALSE)&amp;"_"&amp;VLOOKUP($B24&amp;"-14级",属性原表!$D:$L,T$2,FALSE)&amp;"_"&amp;VLOOKUP($B24&amp;"-15级",属性原表!$D:$L,T$2,FALSE)</f>
        <v>25_50_75_100_125_150_175_200_225_250_275_300_325_350_375</v>
      </c>
      <c r="U24" s="5" t="str">
        <f>VLOOKUP($B24&amp;"-1级",属性原表!$D:$L,U$2,FALSE)&amp;"_"&amp;VLOOKUP($B24&amp;"-2级",属性原表!$D:$L,U$2,FALSE)&amp;"_"&amp;VLOOKUP($B24&amp;"-3级",属性原表!$D:$L,U$2,FALSE)&amp;"_"&amp;VLOOKUP($B24&amp;"-4级",属性原表!$D:$L,U$2,FALSE)&amp;"_"&amp;VLOOKUP($B24&amp;"-5级",属性原表!$D:$L,U$2,FALSE)&amp;"_"&amp;VLOOKUP($B24&amp;"-6级",属性原表!$D:$L,U$2,FALSE)&amp;"_"&amp;VLOOKUP($B24&amp;"-7级",属性原表!$D:$L,U$2,FALSE)&amp;"_"&amp;VLOOKUP($B24&amp;"-8级",属性原表!$D:$L,U$2,FALSE)&amp;"_"&amp;VLOOKUP($B24&amp;"-9级",属性原表!$D:$L,U$2,FALSE)&amp;"_"&amp;VLOOKUP($B24&amp;"-10级",属性原表!$D:$L,U$2,FALSE)&amp;"_"&amp;VLOOKUP($B24&amp;"-11级",属性原表!$D:$L,U$2,FALSE)&amp;"_"&amp;VLOOKUP($B24&amp;"-12级",属性原表!$D:$L,U$2,FALSE)&amp;"_"&amp;VLOOKUP($B24&amp;"-13级",属性原表!$D:$L,U$2,FALSE)&amp;"_"&amp;VLOOKUP($B24&amp;"-14级",属性原表!$D:$L,U$2,FALSE)&amp;"_"&amp;VLOOKUP($B24&amp;"-15级",属性原表!$D:$L,U$2,FALSE)</f>
        <v>1_2_3_4_5_6_7_8_9_10_11_12_13_14_15</v>
      </c>
      <c r="V24" s="5" t="str">
        <f>VLOOKUP($B24&amp;"-1级",属性原表!$D:$L,V$2,FALSE)&amp;"_"&amp;VLOOKUP($B24&amp;"-2级",属性原表!$D:$L,V$2,FALSE)&amp;"_"&amp;VLOOKUP($B24&amp;"-3级",属性原表!$D:$L,V$2,FALSE)&amp;"_"&amp;VLOOKUP($B24&amp;"-4级",属性原表!$D:$L,V$2,FALSE)&amp;"_"&amp;VLOOKUP($B24&amp;"-5级",属性原表!$D:$L,V$2,FALSE)&amp;"_"&amp;VLOOKUP($B24&amp;"-6级",属性原表!$D:$L,V$2,FALSE)&amp;"_"&amp;VLOOKUP($B24&amp;"-7级",属性原表!$D:$L,V$2,FALSE)&amp;"_"&amp;VLOOKUP($B24&amp;"-8级",属性原表!$D:$L,V$2,FALSE)&amp;"_"&amp;VLOOKUP($B24&amp;"-9级",属性原表!$D:$L,V$2,FALSE)&amp;"_"&amp;VLOOKUP($B24&amp;"-10级",属性原表!$D:$L,V$2,FALSE)&amp;"_"&amp;VLOOKUP($B24&amp;"-11级",属性原表!$D:$L,V$2,FALSE)&amp;"_"&amp;VLOOKUP($B24&amp;"-12级",属性原表!$D:$L,V$2,FALSE)&amp;"_"&amp;VLOOKUP($B24&amp;"-13级",属性原表!$D:$L,V$2,FALSE)&amp;"_"&amp;VLOOKUP($B24&amp;"-14级",属性原表!$D:$L,V$2,FALSE)&amp;"_"&amp;VLOOKUP($B24&amp;"-15级",属性原表!$D:$L,V$2,FALSE)</f>
        <v>1.25_1.25_1.25_1.25_1.25_1.25_1.25_1.25_1.25_1.25_1.25_1.25_1.25_1.25_1.25</v>
      </c>
      <c r="W24" s="5" t="str">
        <f>VLOOKUP($B24&amp;"-1级",属性原表!$D:$L,W$2,FALSE)&amp;"_"&amp;VLOOKUP($B24&amp;"-2级",属性原表!$D:$L,W$2,FALSE)&amp;"_"&amp;VLOOKUP($B24&amp;"-3级",属性原表!$D:$L,W$2,FALSE)&amp;"_"&amp;VLOOKUP($B24&amp;"-4级",属性原表!$D:$L,W$2,FALSE)&amp;"_"&amp;VLOOKUP($B24&amp;"-5级",属性原表!$D:$L,W$2,FALSE)&amp;"_"&amp;VLOOKUP($B24&amp;"-6级",属性原表!$D:$L,W$2,FALSE)&amp;"_"&amp;VLOOKUP($B24&amp;"-7级",属性原表!$D:$L,W$2,FALSE)&amp;"_"&amp;VLOOKUP($B24&amp;"-8级",属性原表!$D:$L,W$2,FALSE)&amp;"_"&amp;VLOOKUP($B24&amp;"-9级",属性原表!$D:$L,W$2,FALSE)&amp;"_"&amp;VLOOKUP($B24&amp;"-10级",属性原表!$D:$L,W$2,FALSE)&amp;"_"&amp;VLOOKUP($B24&amp;"-11级",属性原表!$D:$L,W$2,FALSE)&amp;"_"&amp;VLOOKUP($B24&amp;"-12级",属性原表!$D:$L,W$2,FALSE)&amp;"_"&amp;VLOOKUP($B24&amp;"-13级",属性原表!$D:$L,W$2,FALSE)&amp;"_"&amp;VLOOKUP($B24&amp;"-14级",属性原表!$D:$L,W$2,FALSE)&amp;"_"&amp;VLOOKUP($B24&amp;"-15级",属性原表!$D:$L,W$2,FALSE)</f>
        <v>0.04_0.04_0.04_0.04_0.04_0.04_0.04_0.04_0.04_0.04_0.04_0.04_0.04_0.04_0.04</v>
      </c>
      <c r="X24" s="5" t="str">
        <f>VLOOKUP($B24&amp;"-1级",属性原表!$D:$L,X$2,FALSE)&amp;"_"&amp;VLOOKUP($B24&amp;"-2级",属性原表!$D:$L,X$2,FALSE)&amp;"_"&amp;VLOOKUP($B24&amp;"-3级",属性原表!$D:$L,X$2,FALSE)&amp;"_"&amp;VLOOKUP($B24&amp;"-4级",属性原表!$D:$L,X$2,FALSE)&amp;"_"&amp;VLOOKUP($B24&amp;"-5级",属性原表!$D:$L,X$2,FALSE)&amp;"_"&amp;VLOOKUP($B24&amp;"-6级",属性原表!$D:$L,X$2,FALSE)&amp;"_"&amp;VLOOKUP($B24&amp;"-7级",属性原表!$D:$L,X$2,FALSE)&amp;"_"&amp;VLOOKUP($B24&amp;"-8级",属性原表!$D:$L,X$2,FALSE)&amp;"_"&amp;VLOOKUP($B24&amp;"-9级",属性原表!$D:$L,X$2,FALSE)&amp;"_"&amp;VLOOKUP($B24&amp;"-10级",属性原表!$D:$L,X$2,FALSE)&amp;"_"&amp;VLOOKUP($B24&amp;"-11级",属性原表!$D:$L,X$2,FALSE)&amp;"_"&amp;VLOOKUP($B24&amp;"-12级",属性原表!$D:$L,X$2,FALSE)&amp;"_"&amp;VLOOKUP($B24&amp;"-13级",属性原表!$D:$L,X$2,FALSE)&amp;"_"&amp;VLOOKUP($B24&amp;"-14级",属性原表!$D:$L,X$2,FALSE)&amp;"_"&amp;VLOOKUP($B24&amp;"-15级",属性原表!$D:$L,X$2,FALSE)</f>
        <v>6.6_6.6_6.6_6.6_6.6_6.6_6.6_6.6_6.6_6.6_6.6_6.6_6.6_6.6_6.6</v>
      </c>
      <c r="Y24" s="5" t="str">
        <f>VLOOKUP($B24&amp;"-"&amp;Y$1&amp;"级MAX",属性原表!$D:$L,Y$2,FALSE)&amp;"_"&amp;VLOOKUP($B24&amp;"-"&amp;Y$1&amp;"级传说",属性原表!$D:$L,Y$2,FALSE)&amp;"_"&amp;VLOOKUP($B24&amp;"-"&amp;Y$1&amp;"级神话",属性原表!$D:$L,Y$2,FALSE)</f>
        <v>37.5_80_175</v>
      </c>
      <c r="Z24" s="5" t="str">
        <f>VLOOKUP($B24&amp;"-"&amp;Z$1&amp;"级MAX",属性原表!$D:$L,Z$2,FALSE)&amp;"_"&amp;VLOOKUP($B24&amp;"-"&amp;Z$1&amp;"级传说",属性原表!$D:$L,Z$2,FALSE)&amp;"_"&amp;VLOOKUP($B24&amp;"-"&amp;Z$1&amp;"级神话",属性原表!$D:$L,Z$2,FALSE)</f>
        <v>93.75_157.5_281.25</v>
      </c>
      <c r="AA24" s="5" t="str">
        <f>VLOOKUP($B24&amp;"-"&amp;AA$1&amp;"级MAX",属性原表!$D:$L,AA$2,FALSE)&amp;"_"&amp;VLOOKUP($B24&amp;"-"&amp;AA$1&amp;"级传说",属性原表!$D:$L,AA$2,FALSE)&amp;"_"&amp;VLOOKUP($B24&amp;"-"&amp;AA$1&amp;"级神话",属性原表!$D:$L,AA$2,FALSE)</f>
        <v>3400_5600_7600</v>
      </c>
      <c r="AB24" s="5" t="str">
        <f>VLOOKUP($B24&amp;"-"&amp;AB$1&amp;"级MAX",属性原表!$D:$L,AB$2,FALSE)&amp;"_"&amp;VLOOKUP($B24&amp;"-"&amp;AB$1&amp;"级传说",属性原表!$D:$L,AB$2,FALSE)&amp;"_"&amp;VLOOKUP($B24&amp;"-"&amp;AB$1&amp;"级神话",属性原表!$D:$L,AB$2,FALSE)</f>
        <v>5400_7770_10000</v>
      </c>
      <c r="AC24" s="5" t="str">
        <f>VLOOKUP($B24&amp;"-"&amp;AC$1&amp;"级MAX",属性原表!$D:$L,AC$2,FALSE)&amp;"_"&amp;VLOOKUP($B24&amp;"-"&amp;AC$1&amp;"级传说",属性原表!$D:$L,AC$2,FALSE)&amp;"_"&amp;VLOOKUP($B24&amp;"-"&amp;AC$1&amp;"级神话",属性原表!$D:$L,AC$2,FALSE)</f>
        <v>7_8_10</v>
      </c>
      <c r="AD24" s="5" t="str">
        <f>VLOOKUP($B24&amp;"-"&amp;AD$1&amp;"级MAX",属性原表!$D:$L,AD$2,FALSE)&amp;"_"&amp;VLOOKUP($B24&amp;"-"&amp;AD$1&amp;"级传说",属性原表!$D:$L,AD$2,FALSE)&amp;"_"&amp;VLOOKUP($B24&amp;"-"&amp;AD$1&amp;"级神话",属性原表!$D:$L,AD$2,FALSE)</f>
        <v>9_10_12</v>
      </c>
      <c r="AE24" s="5" t="str">
        <f>VLOOKUP($B24&amp;"-"&amp;AE$1&amp;"级MAX",属性原表!$D:$L,AE$2,FALSE)&amp;"_"&amp;VLOOKUP($B24&amp;"-"&amp;AE$1&amp;"级传说",属性原表!$D:$L,AE$2,FALSE)&amp;"_"&amp;VLOOKUP($B24&amp;"-"&amp;AE$1&amp;"级神话",属性原表!$D:$L,AE$2,FALSE)</f>
        <v>500_800_1000</v>
      </c>
      <c r="AF24" s="5" t="str">
        <f>VLOOKUP($B24&amp;"-"&amp;AF$1&amp;"级MAX",属性原表!$D:$L,AF$2,FALSE)&amp;"_"&amp;VLOOKUP($B24&amp;"-"&amp;AF$1&amp;"级传说",属性原表!$D:$L,AF$2,FALSE)&amp;"_"&amp;VLOOKUP($B24&amp;"-"&amp;AF$1&amp;"级神话",属性原表!$D:$L,AF$2,FALSE)</f>
        <v>750_1050_1250</v>
      </c>
      <c r="AG24" s="5" t="str">
        <f>VLOOKUP($B24&amp;"-"&amp;AG$1&amp;"级MAX",属性原表!$D:$L,AG$2,FALSE)&amp;"_"&amp;VLOOKUP($B24&amp;"-"&amp;AG$1&amp;"级传说",属性原表!$D:$L,AG$2,FALSE)&amp;"_"&amp;VLOOKUP($B24&amp;"-"&amp;AG$1&amp;"级神话",属性原表!$D:$L,AG$2,FALSE)</f>
        <v>11_12_13</v>
      </c>
      <c r="AH24" s="5" t="str">
        <f>VLOOKUP($B24&amp;"-"&amp;AH$1&amp;"级MAX",属性原表!$D:$L,AH$2,FALSE)&amp;"_"&amp;VLOOKUP($B24&amp;"-"&amp;AH$1&amp;"级传说",属性原表!$D:$L,AH$2,FALSE)&amp;"_"&amp;VLOOKUP($B24&amp;"-"&amp;AH$1&amp;"级神话",属性原表!$D:$L,AH$2,FALSE)</f>
        <v>16_17_18</v>
      </c>
      <c r="AI24" s="5" t="str">
        <f>VLOOKUP($B24&amp;"-"&amp;AI$1&amp;"级MAX",属性原表!$D:$L,AI$2,FALSE)&amp;"_"&amp;VLOOKUP($B24&amp;"-"&amp;AI$1&amp;"级传说",属性原表!$D:$L,AI$2,FALSE)&amp;"_"&amp;VLOOKUP($B24&amp;"-"&amp;AI$1&amp;"级神话",属性原表!$D:$L,AI$2,FALSE)</f>
        <v>1.25_1.25_1.25</v>
      </c>
      <c r="AJ24" s="5" t="str">
        <f>VLOOKUP($B24&amp;"-"&amp;AJ$1&amp;"级MAX",属性原表!$D:$L,AJ$2,FALSE)&amp;"_"&amp;VLOOKUP($B24&amp;"-"&amp;AJ$1&amp;"级传说",属性原表!$D:$L,AJ$2,FALSE)&amp;"_"&amp;VLOOKUP($B24&amp;"-"&amp;AJ$1&amp;"级神话",属性原表!$D:$L,AJ$2,FALSE)</f>
        <v>1.25_1.25_1.25</v>
      </c>
      <c r="AK24" s="5" t="str">
        <f>VLOOKUP($B24&amp;"-"&amp;AK$1&amp;"级MAX",属性原表!$D:$L,AK$2,FALSE)&amp;"_"&amp;VLOOKUP($B24&amp;"-"&amp;AK$1&amp;"级传说",属性原表!$D:$L,AK$2,FALSE)&amp;"_"&amp;VLOOKUP($B24&amp;"-"&amp;AK$1&amp;"级神话",属性原表!$D:$L,AK$2,FALSE)</f>
        <v>0.06_0.08_0.14</v>
      </c>
      <c r="AL24" s="5" t="str">
        <f>VLOOKUP($B24&amp;"-"&amp;AL$1&amp;"级MAX",属性原表!$D:$L,AL$2,FALSE)&amp;"_"&amp;VLOOKUP($B24&amp;"-"&amp;AL$1&amp;"级传说",属性原表!$D:$L,AL$2,FALSE)&amp;"_"&amp;VLOOKUP($B24&amp;"-"&amp;AL$1&amp;"级神话",属性原表!$D:$L,AL$2,FALSE)</f>
        <v>0.1_0.12_0.18</v>
      </c>
      <c r="AM24" s="5" t="str">
        <f>VLOOKUP($B24&amp;"-"&amp;AM$1&amp;"级MAX",属性原表!$D:$L,AM$2,FALSE)&amp;"_"&amp;VLOOKUP($B24&amp;"-"&amp;AM$1&amp;"级传说",属性原表!$D:$L,AM$2,FALSE)&amp;"_"&amp;VLOOKUP($B24&amp;"-"&amp;AM$1&amp;"级神话",属性原表!$D:$L,AM$2,FALSE)</f>
        <v>6.8_7_7.6</v>
      </c>
      <c r="AN24" s="5" t="str">
        <f>VLOOKUP($B24&amp;"-"&amp;AN$1&amp;"级MAX",属性原表!$D:$L,AN$2,FALSE)&amp;"_"&amp;VLOOKUP($B24&amp;"-"&amp;AN$1&amp;"级传说",属性原表!$D:$L,AN$2,FALSE)&amp;"_"&amp;VLOOKUP($B24&amp;"-"&amp;AN$1&amp;"级神话",属性原表!$D:$L,AN$2,FALSE)</f>
        <v>7.2_7.4_8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3"/>
  <sheetViews>
    <sheetView workbookViewId="0">
      <pane xSplit="3" ySplit="2" topLeftCell="D422" activePane="bottomRight" state="frozen"/>
      <selection/>
      <selection pane="topRight"/>
      <selection pane="bottomLeft"/>
      <selection pane="bottomRight" activeCell="G434" sqref="F434:G434"/>
    </sheetView>
  </sheetViews>
  <sheetFormatPr defaultColWidth="10.625" defaultRowHeight="18" customHeight="1"/>
  <cols>
    <col min="1" max="1" width="10.625" style="3" customWidth="1"/>
    <col min="2" max="2" width="10.625" style="4" customWidth="1"/>
    <col min="3" max="3" width="10.625" style="3" customWidth="1"/>
    <col min="4" max="4" width="10.625" style="5" customWidth="1"/>
    <col min="5" max="16381" width="10.625" style="3" customWidth="1"/>
    <col min="16382" max="16384" width="10.625" style="3"/>
  </cols>
  <sheetData>
    <row r="1" customHeight="1" spans="4:12">
      <c r="D1" s="5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</row>
    <row r="2" customHeight="1" spans="1:12">
      <c r="A2" s="3" t="s">
        <v>1</v>
      </c>
      <c r="C2" s="3" t="s">
        <v>309</v>
      </c>
      <c r="D2" s="5" t="s">
        <v>310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17</v>
      </c>
      <c r="J2" s="3" t="s">
        <v>22</v>
      </c>
      <c r="K2" s="3" t="s">
        <v>23</v>
      </c>
      <c r="L2" s="3" t="s">
        <v>24</v>
      </c>
    </row>
    <row r="3" customHeight="1" spans="1:12">
      <c r="A3" s="6">
        <v>1</v>
      </c>
      <c r="B3" s="4" t="str">
        <f>VLOOKUP(A3,公式表!B:C,2,FALSE)</f>
        <v>炼金术师</v>
      </c>
      <c r="C3" s="3" t="s">
        <v>311</v>
      </c>
      <c r="D3" s="5" t="str">
        <f>A3&amp;"-"&amp;C3</f>
        <v>1-1级</v>
      </c>
      <c r="E3" s="6">
        <v>9.375</v>
      </c>
      <c r="F3" s="6">
        <v>100</v>
      </c>
      <c r="G3" s="6">
        <v>0</v>
      </c>
      <c r="H3" s="6">
        <v>25</v>
      </c>
      <c r="I3" s="6">
        <v>1</v>
      </c>
      <c r="J3" s="6">
        <v>1.25</v>
      </c>
      <c r="K3" s="6">
        <v>0.3</v>
      </c>
      <c r="L3" s="6">
        <v>4</v>
      </c>
    </row>
    <row r="4" customHeight="1" spans="1:12">
      <c r="A4" s="3">
        <v>1</v>
      </c>
      <c r="B4" s="4" t="str">
        <f>VLOOKUP(A4,公式表!B:C,2,FALSE)</f>
        <v>炼金术师</v>
      </c>
      <c r="C4" s="3" t="s">
        <v>312</v>
      </c>
      <c r="D4" s="5" t="str">
        <f t="shared" ref="D4:D44" si="0">A4&amp;"-"&amp;C4</f>
        <v>1-2级</v>
      </c>
      <c r="E4" s="6">
        <v>18.75</v>
      </c>
      <c r="F4" s="6">
        <v>200</v>
      </c>
      <c r="G4" s="6">
        <v>1</v>
      </c>
      <c r="H4" s="6">
        <v>50</v>
      </c>
      <c r="I4" s="6">
        <v>2</v>
      </c>
      <c r="J4" s="6">
        <v>1.25</v>
      </c>
      <c r="K4" s="6">
        <v>0.3</v>
      </c>
      <c r="L4" s="6">
        <v>4</v>
      </c>
    </row>
    <row r="5" customHeight="1" spans="1:12">
      <c r="A5" s="3">
        <v>1</v>
      </c>
      <c r="B5" s="4" t="str">
        <f>VLOOKUP(A5,公式表!B:C,2,FALSE)</f>
        <v>炼金术师</v>
      </c>
      <c r="C5" s="3" t="s">
        <v>313</v>
      </c>
      <c r="D5" s="5" t="str">
        <f t="shared" si="0"/>
        <v>1-3级</v>
      </c>
      <c r="E5" s="6">
        <v>28.125</v>
      </c>
      <c r="F5" s="6">
        <v>300</v>
      </c>
      <c r="G5" s="6">
        <v>1</v>
      </c>
      <c r="H5" s="6">
        <v>75</v>
      </c>
      <c r="I5" s="6">
        <v>3</v>
      </c>
      <c r="J5" s="6">
        <v>1.25</v>
      </c>
      <c r="K5" s="6">
        <v>0.3</v>
      </c>
      <c r="L5" s="6">
        <v>4</v>
      </c>
    </row>
    <row r="6" customHeight="1" spans="1:12">
      <c r="A6" s="3">
        <v>1</v>
      </c>
      <c r="B6" s="4" t="str">
        <f>VLOOKUP(A6,公式表!B:C,2,FALSE)</f>
        <v>炼金术师</v>
      </c>
      <c r="C6" s="3" t="s">
        <v>314</v>
      </c>
      <c r="D6" s="5" t="str">
        <f t="shared" si="0"/>
        <v>1-4级</v>
      </c>
      <c r="E6" s="6">
        <v>37.5</v>
      </c>
      <c r="F6" s="6">
        <v>400</v>
      </c>
      <c r="G6" s="6">
        <v>2</v>
      </c>
      <c r="H6" s="6">
        <v>100</v>
      </c>
      <c r="I6" s="6">
        <v>4</v>
      </c>
      <c r="J6" s="6">
        <v>1.25</v>
      </c>
      <c r="K6" s="6">
        <v>0.3</v>
      </c>
      <c r="L6" s="6">
        <v>4</v>
      </c>
    </row>
    <row r="7" customHeight="1" spans="1:12">
      <c r="A7" s="3">
        <v>1</v>
      </c>
      <c r="B7" s="4" t="str">
        <f>VLOOKUP(A7,公式表!B:C,2,FALSE)</f>
        <v>炼金术师</v>
      </c>
      <c r="C7" s="3" t="s">
        <v>315</v>
      </c>
      <c r="D7" s="5" t="str">
        <f t="shared" si="0"/>
        <v>1-5级</v>
      </c>
      <c r="E7" s="6">
        <v>46.875</v>
      </c>
      <c r="F7" s="6">
        <v>500</v>
      </c>
      <c r="G7" s="6">
        <v>2</v>
      </c>
      <c r="H7" s="6">
        <v>125</v>
      </c>
      <c r="I7" s="6">
        <v>5</v>
      </c>
      <c r="J7" s="6">
        <v>1.25</v>
      </c>
      <c r="K7" s="6">
        <v>0.3</v>
      </c>
      <c r="L7" s="6">
        <v>4</v>
      </c>
    </row>
    <row r="8" customHeight="1" spans="1:12">
      <c r="A8" s="3">
        <v>1</v>
      </c>
      <c r="B8" s="4" t="str">
        <f>VLOOKUP(A8,公式表!B:C,2,FALSE)</f>
        <v>炼金术师</v>
      </c>
      <c r="C8" s="3" t="s">
        <v>316</v>
      </c>
      <c r="D8" s="5" t="str">
        <f t="shared" si="0"/>
        <v>1-6级</v>
      </c>
      <c r="E8" s="6">
        <v>56.25</v>
      </c>
      <c r="F8" s="6">
        <v>600</v>
      </c>
      <c r="G8" s="6">
        <v>3</v>
      </c>
      <c r="H8" s="6">
        <v>150</v>
      </c>
      <c r="I8" s="6">
        <v>6</v>
      </c>
      <c r="J8" s="6">
        <v>1.25</v>
      </c>
      <c r="K8" s="6">
        <v>0.3</v>
      </c>
      <c r="L8" s="6">
        <v>4</v>
      </c>
    </row>
    <row r="9" customHeight="1" spans="1:12">
      <c r="A9" s="3">
        <v>1</v>
      </c>
      <c r="B9" s="4" t="str">
        <f>VLOOKUP(A9,公式表!B:C,2,FALSE)</f>
        <v>炼金术师</v>
      </c>
      <c r="C9" s="3" t="s">
        <v>317</v>
      </c>
      <c r="D9" s="5" t="str">
        <f t="shared" si="0"/>
        <v>1-7级</v>
      </c>
      <c r="E9" s="6">
        <v>65.625</v>
      </c>
      <c r="F9" s="6">
        <v>700</v>
      </c>
      <c r="G9" s="6">
        <v>3</v>
      </c>
      <c r="H9" s="6">
        <v>175</v>
      </c>
      <c r="I9" s="6">
        <v>7</v>
      </c>
      <c r="J9" s="6">
        <v>1.25</v>
      </c>
      <c r="K9" s="6">
        <v>0.3</v>
      </c>
      <c r="L9" s="6">
        <v>4</v>
      </c>
    </row>
    <row r="10" customHeight="1" spans="1:12">
      <c r="A10" s="3">
        <v>1</v>
      </c>
      <c r="B10" s="4" t="str">
        <f>VLOOKUP(A10,公式表!B:C,2,FALSE)</f>
        <v>炼金术师</v>
      </c>
      <c r="C10" s="3" t="s">
        <v>318</v>
      </c>
      <c r="D10" s="5" t="str">
        <f t="shared" si="0"/>
        <v>1-8级</v>
      </c>
      <c r="E10" s="6">
        <v>75</v>
      </c>
      <c r="F10" s="6">
        <v>800</v>
      </c>
      <c r="G10" s="6">
        <v>4</v>
      </c>
      <c r="H10" s="6">
        <v>200</v>
      </c>
      <c r="I10" s="6">
        <v>8</v>
      </c>
      <c r="J10" s="6">
        <v>1.25</v>
      </c>
      <c r="K10" s="6">
        <v>0.3</v>
      </c>
      <c r="L10" s="6">
        <v>4</v>
      </c>
    </row>
    <row r="11" customHeight="1" spans="1:12">
      <c r="A11" s="3">
        <v>1</v>
      </c>
      <c r="B11" s="4" t="str">
        <f>VLOOKUP(A11,公式表!B:C,2,FALSE)</f>
        <v>炼金术师</v>
      </c>
      <c r="C11" s="3" t="s">
        <v>319</v>
      </c>
      <c r="D11" s="5" t="str">
        <f t="shared" si="0"/>
        <v>1-9级</v>
      </c>
      <c r="E11" s="6">
        <v>84.375</v>
      </c>
      <c r="F11" s="6">
        <v>900</v>
      </c>
      <c r="G11" s="6">
        <v>4</v>
      </c>
      <c r="H11" s="6">
        <v>225</v>
      </c>
      <c r="I11" s="6">
        <v>9</v>
      </c>
      <c r="J11" s="6">
        <v>1.25</v>
      </c>
      <c r="K11" s="6">
        <v>0.3</v>
      </c>
      <c r="L11" s="6">
        <v>4</v>
      </c>
    </row>
    <row r="12" customHeight="1" spans="1:12">
      <c r="A12" s="3">
        <v>1</v>
      </c>
      <c r="B12" s="4" t="str">
        <f>VLOOKUP(A12,公式表!B:C,2,FALSE)</f>
        <v>炼金术师</v>
      </c>
      <c r="C12" s="3" t="s">
        <v>320</v>
      </c>
      <c r="D12" s="5" t="str">
        <f t="shared" si="0"/>
        <v>1-10级</v>
      </c>
      <c r="E12" s="6">
        <v>93.75</v>
      </c>
      <c r="F12" s="6">
        <v>1000</v>
      </c>
      <c r="G12" s="6">
        <v>5</v>
      </c>
      <c r="H12" s="6">
        <v>250</v>
      </c>
      <c r="I12" s="6">
        <v>10</v>
      </c>
      <c r="J12" s="6">
        <v>1.25</v>
      </c>
      <c r="K12" s="6">
        <v>0.3</v>
      </c>
      <c r="L12" s="6">
        <v>4</v>
      </c>
    </row>
    <row r="13" customHeight="1" spans="1:12">
      <c r="A13" s="3">
        <v>1</v>
      </c>
      <c r="B13" s="4" t="str">
        <f>VLOOKUP(A13,公式表!B:C,2,FALSE)</f>
        <v>炼金术师</v>
      </c>
      <c r="C13" s="3" t="s">
        <v>321</v>
      </c>
      <c r="D13" s="5" t="str">
        <f t="shared" si="0"/>
        <v>1-10级MAX</v>
      </c>
      <c r="E13" s="6">
        <v>200</v>
      </c>
      <c r="F13" s="6">
        <v>2100</v>
      </c>
      <c r="G13" s="6">
        <v>7</v>
      </c>
      <c r="H13" s="6">
        <v>500</v>
      </c>
      <c r="I13" s="6">
        <v>11</v>
      </c>
      <c r="J13" s="6">
        <v>1.25</v>
      </c>
      <c r="K13" s="6">
        <v>0.32</v>
      </c>
      <c r="L13" s="6">
        <v>4.2</v>
      </c>
    </row>
    <row r="14" customHeight="1" spans="1:12">
      <c r="A14" s="3">
        <v>1</v>
      </c>
      <c r="B14" s="4" t="str">
        <f>VLOOKUP(A14,公式表!B:C,2,FALSE)</f>
        <v>炼金术师</v>
      </c>
      <c r="C14" s="3" t="s">
        <v>322</v>
      </c>
      <c r="D14" s="5" t="str">
        <f t="shared" si="0"/>
        <v>1-10级传说</v>
      </c>
      <c r="E14" s="6">
        <v>340</v>
      </c>
      <c r="F14" s="6">
        <v>3520</v>
      </c>
      <c r="G14" s="6">
        <v>8</v>
      </c>
      <c r="H14" s="6">
        <v>800</v>
      </c>
      <c r="I14" s="6">
        <v>12</v>
      </c>
      <c r="J14" s="6">
        <v>1.25</v>
      </c>
      <c r="K14" s="6">
        <v>0.34</v>
      </c>
      <c r="L14" s="6">
        <v>4.4</v>
      </c>
    </row>
    <row r="15" customHeight="1" spans="1:12">
      <c r="A15" s="3">
        <v>1</v>
      </c>
      <c r="B15" s="4" t="str">
        <f>VLOOKUP(A15,公式表!B:C,2,FALSE)</f>
        <v>炼金术师</v>
      </c>
      <c r="C15" s="3" t="s">
        <v>323</v>
      </c>
      <c r="D15" s="5" t="str">
        <f t="shared" si="0"/>
        <v>1-10级神话</v>
      </c>
      <c r="E15" s="6">
        <v>500</v>
      </c>
      <c r="F15" s="6">
        <v>5000</v>
      </c>
      <c r="G15" s="6">
        <v>10</v>
      </c>
      <c r="H15" s="6">
        <v>1000</v>
      </c>
      <c r="I15" s="6">
        <v>13</v>
      </c>
      <c r="J15" s="6">
        <v>1.25</v>
      </c>
      <c r="K15" s="6">
        <v>0.4</v>
      </c>
      <c r="L15" s="6">
        <v>5</v>
      </c>
    </row>
    <row r="16" customHeight="1" spans="1:12">
      <c r="A16" s="3">
        <v>1</v>
      </c>
      <c r="B16" s="4" t="str">
        <f>VLOOKUP(A16,公式表!B:C,2,FALSE)</f>
        <v>炼金术师</v>
      </c>
      <c r="C16" s="3" t="s">
        <v>324</v>
      </c>
      <c r="D16" s="5" t="str">
        <f t="shared" si="0"/>
        <v>1-11级</v>
      </c>
      <c r="E16" s="6">
        <v>103.125</v>
      </c>
      <c r="F16" s="6">
        <v>1100</v>
      </c>
      <c r="G16" s="6">
        <v>5</v>
      </c>
      <c r="H16" s="6">
        <v>275</v>
      </c>
      <c r="I16" s="6">
        <v>11</v>
      </c>
      <c r="J16" s="6">
        <v>1.25</v>
      </c>
      <c r="K16" s="6">
        <v>0.3</v>
      </c>
      <c r="L16" s="6">
        <v>4</v>
      </c>
    </row>
    <row r="17" customHeight="1" spans="1:12">
      <c r="A17" s="3">
        <v>1</v>
      </c>
      <c r="B17" s="4" t="str">
        <f>VLOOKUP(A17,公式表!B:C,2,FALSE)</f>
        <v>炼金术师</v>
      </c>
      <c r="C17" s="3" t="s">
        <v>325</v>
      </c>
      <c r="D17" s="5" t="str">
        <f t="shared" si="0"/>
        <v>1-12级</v>
      </c>
      <c r="E17" s="6">
        <v>112.5</v>
      </c>
      <c r="F17" s="6">
        <v>1200</v>
      </c>
      <c r="G17" s="6">
        <v>6</v>
      </c>
      <c r="H17" s="6">
        <v>300</v>
      </c>
      <c r="I17" s="6">
        <v>12</v>
      </c>
      <c r="J17" s="6">
        <v>1.25</v>
      </c>
      <c r="K17" s="6">
        <v>0.3</v>
      </c>
      <c r="L17" s="6">
        <v>4</v>
      </c>
    </row>
    <row r="18" customHeight="1" spans="1:12">
      <c r="A18" s="3">
        <v>1</v>
      </c>
      <c r="B18" s="4" t="str">
        <f>VLOOKUP(A18,公式表!B:C,2,FALSE)</f>
        <v>炼金术师</v>
      </c>
      <c r="C18" s="3" t="s">
        <v>326</v>
      </c>
      <c r="D18" s="5" t="str">
        <f t="shared" si="0"/>
        <v>1-13级</v>
      </c>
      <c r="E18" s="6">
        <v>121.875</v>
      </c>
      <c r="F18" s="6">
        <v>1300</v>
      </c>
      <c r="G18" s="6">
        <v>6</v>
      </c>
      <c r="H18" s="6">
        <v>325</v>
      </c>
      <c r="I18" s="6">
        <v>13</v>
      </c>
      <c r="J18" s="6">
        <v>1.25</v>
      </c>
      <c r="K18" s="6">
        <v>0.3</v>
      </c>
      <c r="L18" s="6">
        <v>4</v>
      </c>
    </row>
    <row r="19" customHeight="1" spans="1:12">
      <c r="A19" s="3">
        <v>1</v>
      </c>
      <c r="B19" s="4" t="str">
        <f>VLOOKUP(A19,公式表!B:C,2,FALSE)</f>
        <v>炼金术师</v>
      </c>
      <c r="C19" s="3" t="s">
        <v>327</v>
      </c>
      <c r="D19" s="5" t="str">
        <f t="shared" si="0"/>
        <v>1-14级</v>
      </c>
      <c r="E19" s="6">
        <v>131.25</v>
      </c>
      <c r="F19" s="6">
        <v>1400</v>
      </c>
      <c r="G19" s="6">
        <v>7</v>
      </c>
      <c r="H19" s="6">
        <v>350</v>
      </c>
      <c r="I19" s="6">
        <v>14</v>
      </c>
      <c r="J19" s="6">
        <v>1.25</v>
      </c>
      <c r="K19" s="6">
        <v>0.3</v>
      </c>
      <c r="L19" s="6">
        <v>4</v>
      </c>
    </row>
    <row r="20" customHeight="1" spans="1:12">
      <c r="A20" s="3">
        <v>1</v>
      </c>
      <c r="B20" s="4" t="str">
        <f>VLOOKUP(A20,公式表!B:C,2,FALSE)</f>
        <v>炼金术师</v>
      </c>
      <c r="C20" s="3" t="s">
        <v>328</v>
      </c>
      <c r="D20" s="5" t="str">
        <f t="shared" si="0"/>
        <v>1-15级</v>
      </c>
      <c r="E20" s="6">
        <v>140.625</v>
      </c>
      <c r="F20" s="6">
        <v>1500</v>
      </c>
      <c r="G20" s="6">
        <v>7</v>
      </c>
      <c r="H20" s="6">
        <v>375</v>
      </c>
      <c r="I20" s="6">
        <v>15</v>
      </c>
      <c r="J20" s="6">
        <v>1.25</v>
      </c>
      <c r="K20" s="6">
        <v>0.3</v>
      </c>
      <c r="L20" s="6">
        <v>4</v>
      </c>
    </row>
    <row r="21" customHeight="1" spans="1:12">
      <c r="A21" s="3">
        <v>1</v>
      </c>
      <c r="B21" s="4" t="str">
        <f>VLOOKUP(A21,公式表!B:C,2,FALSE)</f>
        <v>炼金术师</v>
      </c>
      <c r="C21" s="3" t="s">
        <v>329</v>
      </c>
      <c r="D21" s="5" t="str">
        <f t="shared" si="0"/>
        <v>1-15级MAX</v>
      </c>
      <c r="E21" s="6">
        <v>337.5</v>
      </c>
      <c r="F21" s="6">
        <v>3450</v>
      </c>
      <c r="G21" s="6">
        <v>9</v>
      </c>
      <c r="H21" s="6">
        <v>750</v>
      </c>
      <c r="I21" s="6">
        <v>16</v>
      </c>
      <c r="J21" s="6">
        <v>1.25</v>
      </c>
      <c r="K21" s="6">
        <v>0.36</v>
      </c>
      <c r="L21" s="6">
        <v>4.6</v>
      </c>
    </row>
    <row r="22" customHeight="1" spans="1:12">
      <c r="A22" s="3">
        <v>1</v>
      </c>
      <c r="B22" s="4" t="str">
        <f>VLOOKUP(A22,公式表!B:C,2,FALSE)</f>
        <v>炼金术师</v>
      </c>
      <c r="C22" s="3" t="s">
        <v>330</v>
      </c>
      <c r="D22" s="5" t="str">
        <f t="shared" si="0"/>
        <v>1-15级传说</v>
      </c>
      <c r="E22" s="6">
        <v>498.75</v>
      </c>
      <c r="F22" s="6">
        <v>5040</v>
      </c>
      <c r="G22" s="6">
        <v>10</v>
      </c>
      <c r="H22" s="6">
        <v>1050</v>
      </c>
      <c r="I22" s="6">
        <v>17</v>
      </c>
      <c r="J22" s="6">
        <v>1.25</v>
      </c>
      <c r="K22" s="6">
        <v>0.38</v>
      </c>
      <c r="L22" s="6">
        <v>4.8</v>
      </c>
    </row>
    <row r="23" s="1" customFormat="1" customHeight="1" spans="1:12">
      <c r="A23" s="1">
        <v>1</v>
      </c>
      <c r="B23" s="7" t="str">
        <f>VLOOKUP(A23,公式表!B:C,2,FALSE)</f>
        <v>炼金术师</v>
      </c>
      <c r="C23" s="1" t="s">
        <v>331</v>
      </c>
      <c r="D23" s="8" t="str">
        <f t="shared" si="0"/>
        <v>1-15级神话</v>
      </c>
      <c r="E23" s="9">
        <v>687.5</v>
      </c>
      <c r="F23" s="9">
        <v>6750</v>
      </c>
      <c r="G23" s="9">
        <v>12</v>
      </c>
      <c r="H23" s="9">
        <v>1250</v>
      </c>
      <c r="I23" s="9">
        <v>18</v>
      </c>
      <c r="J23" s="9">
        <v>1.25</v>
      </c>
      <c r="K23" s="9">
        <v>0.44</v>
      </c>
      <c r="L23" s="9">
        <v>5.4</v>
      </c>
    </row>
    <row r="24" s="2" customFormat="1" customHeight="1" spans="1:12">
      <c r="A24" s="10">
        <v>2</v>
      </c>
      <c r="B24" s="11" t="str">
        <f>VLOOKUP(A24,公式表!B:C,2,FALSE)</f>
        <v>永恒树灵</v>
      </c>
      <c r="C24" s="2" t="s">
        <v>311</v>
      </c>
      <c r="D24" s="12" t="str">
        <f t="shared" si="0"/>
        <v>2-1级</v>
      </c>
      <c r="E24" s="10">
        <v>11.875</v>
      </c>
      <c r="F24" s="10">
        <v>80</v>
      </c>
      <c r="G24" s="10">
        <v>0</v>
      </c>
      <c r="H24" s="10">
        <v>25</v>
      </c>
      <c r="I24" s="10">
        <v>1</v>
      </c>
      <c r="J24" s="10">
        <v>1.25</v>
      </c>
      <c r="K24" s="10">
        <v>0.38</v>
      </c>
      <c r="L24" s="10">
        <v>3.2</v>
      </c>
    </row>
    <row r="25" customHeight="1" spans="1:12">
      <c r="A25" s="3">
        <f t="shared" ref="A25:A44" si="1">A24</f>
        <v>2</v>
      </c>
      <c r="B25" s="4" t="str">
        <f>VLOOKUP(A25,公式表!B:C,2,FALSE)</f>
        <v>永恒树灵</v>
      </c>
      <c r="C25" s="3" t="s">
        <v>312</v>
      </c>
      <c r="D25" s="5" t="str">
        <f t="shared" si="0"/>
        <v>2-2级</v>
      </c>
      <c r="E25" s="6">
        <v>23.75</v>
      </c>
      <c r="F25" s="6">
        <v>160</v>
      </c>
      <c r="G25" s="6">
        <v>1</v>
      </c>
      <c r="H25" s="6">
        <v>50</v>
      </c>
      <c r="I25" s="6">
        <v>2</v>
      </c>
      <c r="J25" s="6">
        <v>1.25</v>
      </c>
      <c r="K25" s="6">
        <v>0.38</v>
      </c>
      <c r="L25" s="6">
        <v>3.2</v>
      </c>
    </row>
    <row r="26" customHeight="1" spans="1:12">
      <c r="A26" s="3">
        <f t="shared" si="1"/>
        <v>2</v>
      </c>
      <c r="B26" s="4" t="str">
        <f>VLOOKUP(A26,公式表!B:C,2,FALSE)</f>
        <v>永恒树灵</v>
      </c>
      <c r="C26" s="3" t="s">
        <v>313</v>
      </c>
      <c r="D26" s="5" t="str">
        <f t="shared" si="0"/>
        <v>2-3级</v>
      </c>
      <c r="E26" s="6">
        <v>35.625</v>
      </c>
      <c r="F26" s="6">
        <v>240</v>
      </c>
      <c r="G26" s="6">
        <v>1</v>
      </c>
      <c r="H26" s="6">
        <v>75</v>
      </c>
      <c r="I26" s="6">
        <v>3</v>
      </c>
      <c r="J26" s="6">
        <v>1.25</v>
      </c>
      <c r="K26" s="6">
        <v>0.38</v>
      </c>
      <c r="L26" s="6">
        <v>3.2</v>
      </c>
    </row>
    <row r="27" customHeight="1" spans="1:12">
      <c r="A27" s="3">
        <f t="shared" si="1"/>
        <v>2</v>
      </c>
      <c r="B27" s="4" t="str">
        <f>VLOOKUP(A27,公式表!B:C,2,FALSE)</f>
        <v>永恒树灵</v>
      </c>
      <c r="C27" s="3" t="s">
        <v>314</v>
      </c>
      <c r="D27" s="5" t="str">
        <f t="shared" si="0"/>
        <v>2-4级</v>
      </c>
      <c r="E27" s="6">
        <v>47.5</v>
      </c>
      <c r="F27" s="6">
        <v>320</v>
      </c>
      <c r="G27" s="6">
        <v>2</v>
      </c>
      <c r="H27" s="6">
        <v>100</v>
      </c>
      <c r="I27" s="6">
        <v>4</v>
      </c>
      <c r="J27" s="6">
        <v>1.25</v>
      </c>
      <c r="K27" s="6">
        <v>0.38</v>
      </c>
      <c r="L27" s="6">
        <v>3.2</v>
      </c>
    </row>
    <row r="28" customHeight="1" spans="1:12">
      <c r="A28" s="3">
        <f t="shared" si="1"/>
        <v>2</v>
      </c>
      <c r="B28" s="4" t="str">
        <f>VLOOKUP(A28,公式表!B:C,2,FALSE)</f>
        <v>永恒树灵</v>
      </c>
      <c r="C28" s="3" t="s">
        <v>315</v>
      </c>
      <c r="D28" s="5" t="str">
        <f t="shared" si="0"/>
        <v>2-5级</v>
      </c>
      <c r="E28" s="6">
        <v>59.375</v>
      </c>
      <c r="F28" s="6">
        <v>400</v>
      </c>
      <c r="G28" s="6">
        <v>2</v>
      </c>
      <c r="H28" s="6">
        <v>125</v>
      </c>
      <c r="I28" s="6">
        <v>5</v>
      </c>
      <c r="J28" s="6">
        <v>1.25</v>
      </c>
      <c r="K28" s="6">
        <v>0.38</v>
      </c>
      <c r="L28" s="6">
        <v>3.2</v>
      </c>
    </row>
    <row r="29" customHeight="1" spans="1:12">
      <c r="A29" s="3">
        <f t="shared" si="1"/>
        <v>2</v>
      </c>
      <c r="B29" s="4" t="str">
        <f>VLOOKUP(A29,公式表!B:C,2,FALSE)</f>
        <v>永恒树灵</v>
      </c>
      <c r="C29" s="3" t="s">
        <v>316</v>
      </c>
      <c r="D29" s="5" t="str">
        <f t="shared" si="0"/>
        <v>2-6级</v>
      </c>
      <c r="E29" s="6">
        <v>71.25</v>
      </c>
      <c r="F29" s="6">
        <v>480</v>
      </c>
      <c r="G29" s="6">
        <v>3</v>
      </c>
      <c r="H29" s="6">
        <v>150</v>
      </c>
      <c r="I29" s="6">
        <v>6</v>
      </c>
      <c r="J29" s="6">
        <v>1.25</v>
      </c>
      <c r="K29" s="6">
        <v>0.38</v>
      </c>
      <c r="L29" s="6">
        <v>3.2</v>
      </c>
    </row>
    <row r="30" customHeight="1" spans="1:12">
      <c r="A30" s="3">
        <f t="shared" si="1"/>
        <v>2</v>
      </c>
      <c r="B30" s="4" t="str">
        <f>VLOOKUP(A30,公式表!B:C,2,FALSE)</f>
        <v>永恒树灵</v>
      </c>
      <c r="C30" s="3" t="s">
        <v>317</v>
      </c>
      <c r="D30" s="5" t="str">
        <f t="shared" si="0"/>
        <v>2-7级</v>
      </c>
      <c r="E30" s="6">
        <v>83.125</v>
      </c>
      <c r="F30" s="6">
        <v>560</v>
      </c>
      <c r="G30" s="6">
        <v>3</v>
      </c>
      <c r="H30" s="6">
        <v>175</v>
      </c>
      <c r="I30" s="6">
        <v>7</v>
      </c>
      <c r="J30" s="6">
        <v>1.25</v>
      </c>
      <c r="K30" s="6">
        <v>0.38</v>
      </c>
      <c r="L30" s="6">
        <v>3.2</v>
      </c>
    </row>
    <row r="31" customHeight="1" spans="1:12">
      <c r="A31" s="3">
        <f t="shared" si="1"/>
        <v>2</v>
      </c>
      <c r="B31" s="4" t="str">
        <f>VLOOKUP(A31,公式表!B:C,2,FALSE)</f>
        <v>永恒树灵</v>
      </c>
      <c r="C31" s="3" t="s">
        <v>318</v>
      </c>
      <c r="D31" s="5" t="str">
        <f t="shared" si="0"/>
        <v>2-8级</v>
      </c>
      <c r="E31" s="6">
        <v>95</v>
      </c>
      <c r="F31" s="6">
        <v>640</v>
      </c>
      <c r="G31" s="6">
        <v>4</v>
      </c>
      <c r="H31" s="6">
        <v>200</v>
      </c>
      <c r="I31" s="6">
        <v>8</v>
      </c>
      <c r="J31" s="6">
        <v>1.25</v>
      </c>
      <c r="K31" s="6">
        <v>0.38</v>
      </c>
      <c r="L31" s="6">
        <v>3.2</v>
      </c>
    </row>
    <row r="32" customHeight="1" spans="1:12">
      <c r="A32" s="3">
        <f t="shared" si="1"/>
        <v>2</v>
      </c>
      <c r="B32" s="4" t="str">
        <f>VLOOKUP(A32,公式表!B:C,2,FALSE)</f>
        <v>永恒树灵</v>
      </c>
      <c r="C32" s="3" t="s">
        <v>319</v>
      </c>
      <c r="D32" s="5" t="str">
        <f t="shared" si="0"/>
        <v>2-9级</v>
      </c>
      <c r="E32" s="6">
        <v>106.875</v>
      </c>
      <c r="F32" s="6">
        <v>720</v>
      </c>
      <c r="G32" s="6">
        <v>4</v>
      </c>
      <c r="H32" s="6">
        <v>225</v>
      </c>
      <c r="I32" s="6">
        <v>9</v>
      </c>
      <c r="J32" s="6">
        <v>1.25</v>
      </c>
      <c r="K32" s="6">
        <v>0.38</v>
      </c>
      <c r="L32" s="6">
        <v>3.2</v>
      </c>
    </row>
    <row r="33" customHeight="1" spans="1:12">
      <c r="A33" s="3">
        <f t="shared" si="1"/>
        <v>2</v>
      </c>
      <c r="B33" s="4" t="str">
        <f>VLOOKUP(A33,公式表!B:C,2,FALSE)</f>
        <v>永恒树灵</v>
      </c>
      <c r="C33" s="3" t="s">
        <v>320</v>
      </c>
      <c r="D33" s="5" t="str">
        <f t="shared" si="0"/>
        <v>2-10级</v>
      </c>
      <c r="E33" s="6">
        <v>118.75</v>
      </c>
      <c r="F33" s="6">
        <v>800</v>
      </c>
      <c r="G33" s="6">
        <v>5</v>
      </c>
      <c r="H33" s="6">
        <v>250</v>
      </c>
      <c r="I33" s="6">
        <v>10</v>
      </c>
      <c r="J33" s="6">
        <v>1.25</v>
      </c>
      <c r="K33" s="6">
        <v>0.38</v>
      </c>
      <c r="L33" s="6">
        <v>3.2</v>
      </c>
    </row>
    <row r="34" customHeight="1" spans="1:12">
      <c r="A34" s="3">
        <f t="shared" si="1"/>
        <v>2</v>
      </c>
      <c r="B34" s="4" t="str">
        <f>VLOOKUP(A34,公式表!B:C,2,FALSE)</f>
        <v>永恒树灵</v>
      </c>
      <c r="C34" s="3" t="s">
        <v>321</v>
      </c>
      <c r="D34" s="5" t="str">
        <f t="shared" si="0"/>
        <v>2-10级MAX</v>
      </c>
      <c r="E34" s="6">
        <v>250</v>
      </c>
      <c r="F34" s="6">
        <v>1700</v>
      </c>
      <c r="G34" s="6">
        <v>7</v>
      </c>
      <c r="H34" s="6">
        <v>500</v>
      </c>
      <c r="I34" s="6">
        <v>11</v>
      </c>
      <c r="J34" s="6">
        <v>1.25</v>
      </c>
      <c r="K34" s="6">
        <v>0.4</v>
      </c>
      <c r="L34" s="6">
        <v>3.4</v>
      </c>
    </row>
    <row r="35" customHeight="1" spans="1:12">
      <c r="A35" s="3">
        <f t="shared" si="1"/>
        <v>2</v>
      </c>
      <c r="B35" s="4" t="str">
        <f>VLOOKUP(A35,公式表!B:C,2,FALSE)</f>
        <v>永恒树灵</v>
      </c>
      <c r="C35" s="3" t="s">
        <v>322</v>
      </c>
      <c r="D35" s="5" t="str">
        <f t="shared" si="0"/>
        <v>2-10级传说</v>
      </c>
      <c r="E35" s="6">
        <v>420</v>
      </c>
      <c r="F35" s="6">
        <v>2880</v>
      </c>
      <c r="G35" s="6">
        <v>8</v>
      </c>
      <c r="H35" s="6">
        <v>800</v>
      </c>
      <c r="I35" s="6">
        <v>12</v>
      </c>
      <c r="J35" s="6">
        <v>1.25</v>
      </c>
      <c r="K35" s="6">
        <v>0.42</v>
      </c>
      <c r="L35" s="6">
        <v>3.6</v>
      </c>
    </row>
    <row r="36" customHeight="1" spans="1:12">
      <c r="A36" s="3">
        <f t="shared" si="1"/>
        <v>2</v>
      </c>
      <c r="B36" s="4" t="str">
        <f>VLOOKUP(A36,公式表!B:C,2,FALSE)</f>
        <v>永恒树灵</v>
      </c>
      <c r="C36" s="3" t="s">
        <v>323</v>
      </c>
      <c r="D36" s="5" t="str">
        <f t="shared" si="0"/>
        <v>2-10级神话</v>
      </c>
      <c r="E36" s="6">
        <v>600</v>
      </c>
      <c r="F36" s="6">
        <v>4200</v>
      </c>
      <c r="G36" s="6">
        <v>10</v>
      </c>
      <c r="H36" s="6">
        <v>1000</v>
      </c>
      <c r="I36" s="6">
        <v>13</v>
      </c>
      <c r="J36" s="6">
        <v>1.25</v>
      </c>
      <c r="K36" s="6">
        <v>0.48</v>
      </c>
      <c r="L36" s="6">
        <v>4.2</v>
      </c>
    </row>
    <row r="37" customHeight="1" spans="1:12">
      <c r="A37" s="3">
        <f t="shared" si="1"/>
        <v>2</v>
      </c>
      <c r="B37" s="4" t="str">
        <f>VLOOKUP(A37,公式表!B:C,2,FALSE)</f>
        <v>永恒树灵</v>
      </c>
      <c r="C37" s="3" t="s">
        <v>324</v>
      </c>
      <c r="D37" s="5" t="str">
        <f t="shared" si="0"/>
        <v>2-11级</v>
      </c>
      <c r="E37" s="6">
        <v>130.625</v>
      </c>
      <c r="F37" s="6">
        <v>880</v>
      </c>
      <c r="G37" s="6">
        <v>5</v>
      </c>
      <c r="H37" s="6">
        <v>275</v>
      </c>
      <c r="I37" s="6">
        <v>11</v>
      </c>
      <c r="J37" s="6">
        <v>1.25</v>
      </c>
      <c r="K37" s="6">
        <v>0.38</v>
      </c>
      <c r="L37" s="6">
        <v>3.2</v>
      </c>
    </row>
    <row r="38" customHeight="1" spans="1:12">
      <c r="A38" s="3">
        <f t="shared" si="1"/>
        <v>2</v>
      </c>
      <c r="B38" s="4" t="str">
        <f>VLOOKUP(A38,公式表!B:C,2,FALSE)</f>
        <v>永恒树灵</v>
      </c>
      <c r="C38" s="3" t="s">
        <v>325</v>
      </c>
      <c r="D38" s="5" t="str">
        <f t="shared" si="0"/>
        <v>2-12级</v>
      </c>
      <c r="E38" s="6">
        <v>142.5</v>
      </c>
      <c r="F38" s="6">
        <v>960</v>
      </c>
      <c r="G38" s="6">
        <v>6</v>
      </c>
      <c r="H38" s="6">
        <v>300</v>
      </c>
      <c r="I38" s="6">
        <v>12</v>
      </c>
      <c r="J38" s="6">
        <v>1.25</v>
      </c>
      <c r="K38" s="6">
        <v>0.38</v>
      </c>
      <c r="L38" s="6">
        <v>3.2</v>
      </c>
    </row>
    <row r="39" customHeight="1" spans="1:12">
      <c r="A39" s="3">
        <f t="shared" si="1"/>
        <v>2</v>
      </c>
      <c r="B39" s="4" t="str">
        <f>VLOOKUP(A39,公式表!B:C,2,FALSE)</f>
        <v>永恒树灵</v>
      </c>
      <c r="C39" s="3" t="s">
        <v>326</v>
      </c>
      <c r="D39" s="5" t="str">
        <f t="shared" si="0"/>
        <v>2-13级</v>
      </c>
      <c r="E39" s="6">
        <v>154.375</v>
      </c>
      <c r="F39" s="6">
        <v>1040</v>
      </c>
      <c r="G39" s="6">
        <v>6</v>
      </c>
      <c r="H39" s="6">
        <v>325</v>
      </c>
      <c r="I39" s="6">
        <v>13</v>
      </c>
      <c r="J39" s="6">
        <v>1.25</v>
      </c>
      <c r="K39" s="6">
        <v>0.38</v>
      </c>
      <c r="L39" s="6">
        <v>3.2</v>
      </c>
    </row>
    <row r="40" customHeight="1" spans="1:12">
      <c r="A40" s="3">
        <f t="shared" si="1"/>
        <v>2</v>
      </c>
      <c r="B40" s="4" t="str">
        <f>VLOOKUP(A40,公式表!B:C,2,FALSE)</f>
        <v>永恒树灵</v>
      </c>
      <c r="C40" s="3" t="s">
        <v>327</v>
      </c>
      <c r="D40" s="5" t="str">
        <f t="shared" si="0"/>
        <v>2-14级</v>
      </c>
      <c r="E40" s="6">
        <v>166.25</v>
      </c>
      <c r="F40" s="6">
        <v>1120</v>
      </c>
      <c r="G40" s="6">
        <v>7</v>
      </c>
      <c r="H40" s="6">
        <v>350</v>
      </c>
      <c r="I40" s="6">
        <v>14</v>
      </c>
      <c r="J40" s="6">
        <v>1.25</v>
      </c>
      <c r="K40" s="6">
        <v>0.38</v>
      </c>
      <c r="L40" s="6">
        <v>3.2</v>
      </c>
    </row>
    <row r="41" customHeight="1" spans="1:12">
      <c r="A41" s="3">
        <f t="shared" si="1"/>
        <v>2</v>
      </c>
      <c r="B41" s="4" t="str">
        <f>VLOOKUP(A41,公式表!B:C,2,FALSE)</f>
        <v>永恒树灵</v>
      </c>
      <c r="C41" s="3" t="s">
        <v>328</v>
      </c>
      <c r="D41" s="5" t="str">
        <f t="shared" si="0"/>
        <v>2-15级</v>
      </c>
      <c r="E41" s="6">
        <v>178.125</v>
      </c>
      <c r="F41" s="6">
        <v>1200</v>
      </c>
      <c r="G41" s="6">
        <v>7</v>
      </c>
      <c r="H41" s="6">
        <v>375</v>
      </c>
      <c r="I41" s="6">
        <v>15</v>
      </c>
      <c r="J41" s="6">
        <v>1.25</v>
      </c>
      <c r="K41" s="6">
        <v>0.38</v>
      </c>
      <c r="L41" s="6">
        <v>3.2</v>
      </c>
    </row>
    <row r="42" customHeight="1" spans="1:12">
      <c r="A42" s="3">
        <f t="shared" si="1"/>
        <v>2</v>
      </c>
      <c r="B42" s="4" t="str">
        <f>VLOOKUP(A42,公式表!B:C,2,FALSE)</f>
        <v>永恒树灵</v>
      </c>
      <c r="C42" s="3" t="s">
        <v>329</v>
      </c>
      <c r="D42" s="5" t="str">
        <f t="shared" si="0"/>
        <v>2-15级MAX</v>
      </c>
      <c r="E42" s="6">
        <v>412.5</v>
      </c>
      <c r="F42" s="6">
        <v>2850</v>
      </c>
      <c r="G42" s="6">
        <v>9</v>
      </c>
      <c r="H42" s="6">
        <v>750</v>
      </c>
      <c r="I42" s="6">
        <v>16</v>
      </c>
      <c r="J42" s="6">
        <v>1.25</v>
      </c>
      <c r="K42" s="6">
        <v>0.44</v>
      </c>
      <c r="L42" s="6">
        <v>3.8</v>
      </c>
    </row>
    <row r="43" customHeight="1" spans="1:12">
      <c r="A43" s="3">
        <f t="shared" si="1"/>
        <v>2</v>
      </c>
      <c r="B43" s="4" t="str">
        <f>VLOOKUP(A43,公式表!B:C,2,FALSE)</f>
        <v>永恒树灵</v>
      </c>
      <c r="C43" s="3" t="s">
        <v>330</v>
      </c>
      <c r="D43" s="5" t="str">
        <f t="shared" si="0"/>
        <v>2-15级传说</v>
      </c>
      <c r="E43" s="6">
        <v>603.75</v>
      </c>
      <c r="F43" s="6">
        <v>4200</v>
      </c>
      <c r="G43" s="6">
        <v>10</v>
      </c>
      <c r="H43" s="6">
        <v>1050</v>
      </c>
      <c r="I43" s="6">
        <v>17</v>
      </c>
      <c r="J43" s="6">
        <v>1.25</v>
      </c>
      <c r="K43" s="6">
        <v>0.46</v>
      </c>
      <c r="L43" s="6">
        <v>4</v>
      </c>
    </row>
    <row r="44" customHeight="1" spans="1:12">
      <c r="A44" s="3">
        <f t="shared" si="1"/>
        <v>2</v>
      </c>
      <c r="B44" s="4" t="str">
        <f>VLOOKUP(A44,公式表!B:C,2,FALSE)</f>
        <v>永恒树灵</v>
      </c>
      <c r="C44" s="3" t="s">
        <v>331</v>
      </c>
      <c r="D44" s="5" t="str">
        <f t="shared" si="0"/>
        <v>2-15级神话</v>
      </c>
      <c r="E44" s="6">
        <v>812.5</v>
      </c>
      <c r="F44" s="6">
        <v>5750</v>
      </c>
      <c r="G44" s="6">
        <v>12</v>
      </c>
      <c r="H44" s="6">
        <v>1250</v>
      </c>
      <c r="I44" s="6">
        <v>18</v>
      </c>
      <c r="J44" s="6">
        <v>1.25</v>
      </c>
      <c r="K44" s="6">
        <v>0.52</v>
      </c>
      <c r="L44" s="6">
        <v>4.6</v>
      </c>
    </row>
    <row r="45" s="2" customFormat="1" customHeight="1" spans="1:12">
      <c r="A45" s="10">
        <v>3</v>
      </c>
      <c r="B45" s="11" t="str">
        <f>VLOOKUP(A45,公式表!B:C,2,FALSE)</f>
        <v>娜迦之魂</v>
      </c>
      <c r="C45" s="2" t="s">
        <v>311</v>
      </c>
      <c r="D45" s="12" t="str">
        <f t="shared" ref="D45:D65" si="2">A45&amp;"-"&amp;C45</f>
        <v>3-1级</v>
      </c>
      <c r="E45" s="10">
        <v>10.9375</v>
      </c>
      <c r="F45" s="10">
        <v>87.5</v>
      </c>
      <c r="G45" s="10">
        <v>0</v>
      </c>
      <c r="H45" s="10">
        <v>25</v>
      </c>
      <c r="I45" s="10">
        <v>1</v>
      </c>
      <c r="J45" s="10">
        <v>1.25</v>
      </c>
      <c r="K45" s="10">
        <v>0.35</v>
      </c>
      <c r="L45" s="10">
        <v>3.5</v>
      </c>
    </row>
    <row r="46" customHeight="1" spans="1:12">
      <c r="A46" s="3">
        <f t="shared" ref="A46:A65" si="3">A45</f>
        <v>3</v>
      </c>
      <c r="B46" s="4" t="str">
        <f>VLOOKUP(A46,公式表!B:C,2,FALSE)</f>
        <v>娜迦之魂</v>
      </c>
      <c r="C46" s="3" t="s">
        <v>312</v>
      </c>
      <c r="D46" s="5" t="str">
        <f t="shared" si="2"/>
        <v>3-2级</v>
      </c>
      <c r="E46" s="6">
        <v>21.875</v>
      </c>
      <c r="F46" s="6">
        <v>175</v>
      </c>
      <c r="G46" s="6">
        <v>1</v>
      </c>
      <c r="H46" s="6">
        <v>50</v>
      </c>
      <c r="I46" s="6">
        <v>2</v>
      </c>
      <c r="J46" s="6">
        <v>1.25</v>
      </c>
      <c r="K46" s="6">
        <v>0.35</v>
      </c>
      <c r="L46" s="6">
        <v>3.5</v>
      </c>
    </row>
    <row r="47" customHeight="1" spans="1:12">
      <c r="A47" s="3">
        <f t="shared" si="3"/>
        <v>3</v>
      </c>
      <c r="B47" s="4" t="str">
        <f>VLOOKUP(A47,公式表!B:C,2,FALSE)</f>
        <v>娜迦之魂</v>
      </c>
      <c r="C47" s="3" t="s">
        <v>313</v>
      </c>
      <c r="D47" s="5" t="str">
        <f t="shared" si="2"/>
        <v>3-3级</v>
      </c>
      <c r="E47" s="6">
        <v>32.8125</v>
      </c>
      <c r="F47" s="6">
        <v>262.5</v>
      </c>
      <c r="G47" s="6">
        <v>1</v>
      </c>
      <c r="H47" s="6">
        <v>75</v>
      </c>
      <c r="I47" s="6">
        <v>3</v>
      </c>
      <c r="J47" s="6">
        <v>1.25</v>
      </c>
      <c r="K47" s="6">
        <v>0.35</v>
      </c>
      <c r="L47" s="6">
        <v>3.5</v>
      </c>
    </row>
    <row r="48" customHeight="1" spans="1:12">
      <c r="A48" s="3">
        <f t="shared" si="3"/>
        <v>3</v>
      </c>
      <c r="B48" s="4" t="str">
        <f>VLOOKUP(A48,公式表!B:C,2,FALSE)</f>
        <v>娜迦之魂</v>
      </c>
      <c r="C48" s="3" t="s">
        <v>314</v>
      </c>
      <c r="D48" s="5" t="str">
        <f t="shared" si="2"/>
        <v>3-4级</v>
      </c>
      <c r="E48" s="6">
        <v>43.75</v>
      </c>
      <c r="F48" s="6">
        <v>350</v>
      </c>
      <c r="G48" s="6">
        <v>2</v>
      </c>
      <c r="H48" s="6">
        <v>100</v>
      </c>
      <c r="I48" s="6">
        <v>4</v>
      </c>
      <c r="J48" s="6">
        <v>1.25</v>
      </c>
      <c r="K48" s="6">
        <v>0.35</v>
      </c>
      <c r="L48" s="6">
        <v>3.5</v>
      </c>
    </row>
    <row r="49" customHeight="1" spans="1:12">
      <c r="A49" s="3">
        <f t="shared" si="3"/>
        <v>3</v>
      </c>
      <c r="B49" s="4" t="str">
        <f>VLOOKUP(A49,公式表!B:C,2,FALSE)</f>
        <v>娜迦之魂</v>
      </c>
      <c r="C49" s="3" t="s">
        <v>315</v>
      </c>
      <c r="D49" s="5" t="str">
        <f t="shared" si="2"/>
        <v>3-5级</v>
      </c>
      <c r="E49" s="6">
        <v>54.6875</v>
      </c>
      <c r="F49" s="6">
        <v>437.5</v>
      </c>
      <c r="G49" s="6">
        <v>2</v>
      </c>
      <c r="H49" s="6">
        <v>125</v>
      </c>
      <c r="I49" s="6">
        <v>5</v>
      </c>
      <c r="J49" s="6">
        <v>1.25</v>
      </c>
      <c r="K49" s="6">
        <v>0.35</v>
      </c>
      <c r="L49" s="6">
        <v>3.5</v>
      </c>
    </row>
    <row r="50" customHeight="1" spans="1:12">
      <c r="A50" s="3">
        <f t="shared" si="3"/>
        <v>3</v>
      </c>
      <c r="B50" s="4" t="str">
        <f>VLOOKUP(A50,公式表!B:C,2,FALSE)</f>
        <v>娜迦之魂</v>
      </c>
      <c r="C50" s="3" t="s">
        <v>316</v>
      </c>
      <c r="D50" s="5" t="str">
        <f t="shared" si="2"/>
        <v>3-6级</v>
      </c>
      <c r="E50" s="6">
        <v>65.625</v>
      </c>
      <c r="F50" s="6">
        <v>525</v>
      </c>
      <c r="G50" s="6">
        <v>3</v>
      </c>
      <c r="H50" s="6">
        <v>150</v>
      </c>
      <c r="I50" s="6">
        <v>6</v>
      </c>
      <c r="J50" s="6">
        <v>1.25</v>
      </c>
      <c r="K50" s="6">
        <v>0.35</v>
      </c>
      <c r="L50" s="6">
        <v>3.5</v>
      </c>
    </row>
    <row r="51" customHeight="1" spans="1:12">
      <c r="A51" s="3">
        <f t="shared" si="3"/>
        <v>3</v>
      </c>
      <c r="B51" s="4" t="str">
        <f>VLOOKUP(A51,公式表!B:C,2,FALSE)</f>
        <v>娜迦之魂</v>
      </c>
      <c r="C51" s="3" t="s">
        <v>317</v>
      </c>
      <c r="D51" s="5" t="str">
        <f t="shared" si="2"/>
        <v>3-7级</v>
      </c>
      <c r="E51" s="6">
        <v>76.5625</v>
      </c>
      <c r="F51" s="6">
        <v>612.5</v>
      </c>
      <c r="G51" s="6">
        <v>3</v>
      </c>
      <c r="H51" s="6">
        <v>175</v>
      </c>
      <c r="I51" s="6">
        <v>7</v>
      </c>
      <c r="J51" s="6">
        <v>1.25</v>
      </c>
      <c r="K51" s="6">
        <v>0.35</v>
      </c>
      <c r="L51" s="6">
        <v>3.5</v>
      </c>
    </row>
    <row r="52" customHeight="1" spans="1:12">
      <c r="A52" s="3">
        <f t="shared" si="3"/>
        <v>3</v>
      </c>
      <c r="B52" s="4" t="str">
        <f>VLOOKUP(A52,公式表!B:C,2,FALSE)</f>
        <v>娜迦之魂</v>
      </c>
      <c r="C52" s="3" t="s">
        <v>318</v>
      </c>
      <c r="D52" s="5" t="str">
        <f t="shared" si="2"/>
        <v>3-8级</v>
      </c>
      <c r="E52" s="6">
        <v>87.5</v>
      </c>
      <c r="F52" s="6">
        <v>700</v>
      </c>
      <c r="G52" s="6">
        <v>4</v>
      </c>
      <c r="H52" s="6">
        <v>200</v>
      </c>
      <c r="I52" s="6">
        <v>8</v>
      </c>
      <c r="J52" s="6">
        <v>1.25</v>
      </c>
      <c r="K52" s="6">
        <v>0.35</v>
      </c>
      <c r="L52" s="6">
        <v>3.5</v>
      </c>
    </row>
    <row r="53" customHeight="1" spans="1:12">
      <c r="A53" s="3">
        <f t="shared" si="3"/>
        <v>3</v>
      </c>
      <c r="B53" s="4" t="str">
        <f>VLOOKUP(A53,公式表!B:C,2,FALSE)</f>
        <v>娜迦之魂</v>
      </c>
      <c r="C53" s="3" t="s">
        <v>319</v>
      </c>
      <c r="D53" s="5" t="str">
        <f t="shared" si="2"/>
        <v>3-9级</v>
      </c>
      <c r="E53" s="6">
        <v>98.4375</v>
      </c>
      <c r="F53" s="6">
        <v>787.5</v>
      </c>
      <c r="G53" s="6">
        <v>4</v>
      </c>
      <c r="H53" s="6">
        <v>225</v>
      </c>
      <c r="I53" s="6">
        <v>9</v>
      </c>
      <c r="J53" s="6">
        <v>1.25</v>
      </c>
      <c r="K53" s="6">
        <v>0.35</v>
      </c>
      <c r="L53" s="6">
        <v>3.5</v>
      </c>
    </row>
    <row r="54" customHeight="1" spans="1:12">
      <c r="A54" s="3">
        <f t="shared" si="3"/>
        <v>3</v>
      </c>
      <c r="B54" s="4" t="str">
        <f>VLOOKUP(A54,公式表!B:C,2,FALSE)</f>
        <v>娜迦之魂</v>
      </c>
      <c r="C54" s="3" t="s">
        <v>320</v>
      </c>
      <c r="D54" s="5" t="str">
        <f t="shared" si="2"/>
        <v>3-10级</v>
      </c>
      <c r="E54" s="6">
        <v>109.375</v>
      </c>
      <c r="F54" s="6">
        <v>875</v>
      </c>
      <c r="G54" s="6">
        <v>5</v>
      </c>
      <c r="H54" s="6">
        <v>250</v>
      </c>
      <c r="I54" s="6">
        <v>10</v>
      </c>
      <c r="J54" s="6">
        <v>1.25</v>
      </c>
      <c r="K54" s="6">
        <v>0.35</v>
      </c>
      <c r="L54" s="6">
        <v>3.5</v>
      </c>
    </row>
    <row r="55" customHeight="1" spans="1:12">
      <c r="A55" s="3">
        <f t="shared" si="3"/>
        <v>3</v>
      </c>
      <c r="B55" s="4" t="str">
        <f>VLOOKUP(A55,公式表!B:C,2,FALSE)</f>
        <v>娜迦之魂</v>
      </c>
      <c r="C55" s="3" t="s">
        <v>321</v>
      </c>
      <c r="D55" s="5" t="str">
        <f t="shared" si="2"/>
        <v>3-10级MAX</v>
      </c>
      <c r="E55" s="6">
        <v>231.25</v>
      </c>
      <c r="F55" s="6">
        <v>1850</v>
      </c>
      <c r="G55" s="6">
        <v>7</v>
      </c>
      <c r="H55" s="6">
        <v>500</v>
      </c>
      <c r="I55" s="6">
        <v>11</v>
      </c>
      <c r="J55" s="6">
        <v>1.25</v>
      </c>
      <c r="K55" s="6">
        <v>0.37</v>
      </c>
      <c r="L55" s="6">
        <v>3.7</v>
      </c>
    </row>
    <row r="56" customHeight="1" spans="1:12">
      <c r="A56" s="3">
        <f t="shared" si="3"/>
        <v>3</v>
      </c>
      <c r="B56" s="4" t="str">
        <f>VLOOKUP(A56,公式表!B:C,2,FALSE)</f>
        <v>娜迦之魂</v>
      </c>
      <c r="C56" s="3" t="s">
        <v>322</v>
      </c>
      <c r="D56" s="5" t="str">
        <f t="shared" si="2"/>
        <v>3-10级传说</v>
      </c>
      <c r="E56" s="6">
        <v>390</v>
      </c>
      <c r="F56" s="6">
        <v>3120</v>
      </c>
      <c r="G56" s="6">
        <v>8</v>
      </c>
      <c r="H56" s="6">
        <v>800</v>
      </c>
      <c r="I56" s="6">
        <v>12</v>
      </c>
      <c r="J56" s="6">
        <v>1.25</v>
      </c>
      <c r="K56" s="6">
        <v>0.39</v>
      </c>
      <c r="L56" s="6">
        <v>3.9</v>
      </c>
    </row>
    <row r="57" customHeight="1" spans="1:12">
      <c r="A57" s="3">
        <f t="shared" si="3"/>
        <v>3</v>
      </c>
      <c r="B57" s="4" t="str">
        <f>VLOOKUP(A57,公式表!B:C,2,FALSE)</f>
        <v>娜迦之魂</v>
      </c>
      <c r="C57" s="3" t="s">
        <v>323</v>
      </c>
      <c r="D57" s="5" t="str">
        <f t="shared" si="2"/>
        <v>3-10级神话</v>
      </c>
      <c r="E57" s="6">
        <v>562.5</v>
      </c>
      <c r="F57" s="6">
        <v>4500</v>
      </c>
      <c r="G57" s="6">
        <v>10</v>
      </c>
      <c r="H57" s="6">
        <v>1000</v>
      </c>
      <c r="I57" s="6">
        <v>13</v>
      </c>
      <c r="J57" s="6">
        <v>1.25</v>
      </c>
      <c r="K57" s="6">
        <v>0.45</v>
      </c>
      <c r="L57" s="6">
        <v>4.5</v>
      </c>
    </row>
    <row r="58" customHeight="1" spans="1:12">
      <c r="A58" s="3">
        <f t="shared" si="3"/>
        <v>3</v>
      </c>
      <c r="B58" s="4" t="str">
        <f>VLOOKUP(A58,公式表!B:C,2,FALSE)</f>
        <v>娜迦之魂</v>
      </c>
      <c r="C58" s="3" t="s">
        <v>324</v>
      </c>
      <c r="D58" s="5" t="str">
        <f t="shared" si="2"/>
        <v>3-11级</v>
      </c>
      <c r="E58" s="6">
        <v>120.3125</v>
      </c>
      <c r="F58" s="6">
        <v>962.5</v>
      </c>
      <c r="G58" s="6">
        <v>5</v>
      </c>
      <c r="H58" s="6">
        <v>275</v>
      </c>
      <c r="I58" s="6">
        <v>11</v>
      </c>
      <c r="J58" s="6">
        <v>1.25</v>
      </c>
      <c r="K58" s="6">
        <v>0.35</v>
      </c>
      <c r="L58" s="6">
        <v>3.5</v>
      </c>
    </row>
    <row r="59" customHeight="1" spans="1:12">
      <c r="A59" s="3">
        <f t="shared" si="3"/>
        <v>3</v>
      </c>
      <c r="B59" s="4" t="str">
        <f>VLOOKUP(A59,公式表!B:C,2,FALSE)</f>
        <v>娜迦之魂</v>
      </c>
      <c r="C59" s="3" t="s">
        <v>325</v>
      </c>
      <c r="D59" s="5" t="str">
        <f t="shared" si="2"/>
        <v>3-12级</v>
      </c>
      <c r="E59" s="6">
        <v>131.25</v>
      </c>
      <c r="F59" s="6">
        <v>1050</v>
      </c>
      <c r="G59" s="6">
        <v>6</v>
      </c>
      <c r="H59" s="6">
        <v>300</v>
      </c>
      <c r="I59" s="6">
        <v>12</v>
      </c>
      <c r="J59" s="6">
        <v>1.25</v>
      </c>
      <c r="K59" s="6">
        <v>0.35</v>
      </c>
      <c r="L59" s="6">
        <v>3.5</v>
      </c>
    </row>
    <row r="60" customHeight="1" spans="1:12">
      <c r="A60" s="3">
        <f t="shared" si="3"/>
        <v>3</v>
      </c>
      <c r="B60" s="4" t="str">
        <f>VLOOKUP(A60,公式表!B:C,2,FALSE)</f>
        <v>娜迦之魂</v>
      </c>
      <c r="C60" s="3" t="s">
        <v>326</v>
      </c>
      <c r="D60" s="5" t="str">
        <f t="shared" si="2"/>
        <v>3-13级</v>
      </c>
      <c r="E60" s="6">
        <v>142.1875</v>
      </c>
      <c r="F60" s="6">
        <v>1137.5</v>
      </c>
      <c r="G60" s="6">
        <v>6</v>
      </c>
      <c r="H60" s="6">
        <v>325</v>
      </c>
      <c r="I60" s="6">
        <v>13</v>
      </c>
      <c r="J60" s="6">
        <v>1.25</v>
      </c>
      <c r="K60" s="6">
        <v>0.35</v>
      </c>
      <c r="L60" s="6">
        <v>3.5</v>
      </c>
    </row>
    <row r="61" customHeight="1" spans="1:12">
      <c r="A61" s="3">
        <f t="shared" si="3"/>
        <v>3</v>
      </c>
      <c r="B61" s="4" t="str">
        <f>VLOOKUP(A61,公式表!B:C,2,FALSE)</f>
        <v>娜迦之魂</v>
      </c>
      <c r="C61" s="3" t="s">
        <v>327</v>
      </c>
      <c r="D61" s="5" t="str">
        <f t="shared" si="2"/>
        <v>3-14级</v>
      </c>
      <c r="E61" s="6">
        <v>153.125</v>
      </c>
      <c r="F61" s="6">
        <v>1225</v>
      </c>
      <c r="G61" s="6">
        <v>7</v>
      </c>
      <c r="H61" s="6">
        <v>350</v>
      </c>
      <c r="I61" s="6">
        <v>14</v>
      </c>
      <c r="J61" s="6">
        <v>1.25</v>
      </c>
      <c r="K61" s="6">
        <v>0.35</v>
      </c>
      <c r="L61" s="6">
        <v>3.5</v>
      </c>
    </row>
    <row r="62" customHeight="1" spans="1:12">
      <c r="A62" s="3">
        <f t="shared" si="3"/>
        <v>3</v>
      </c>
      <c r="B62" s="4" t="str">
        <f>VLOOKUP(A62,公式表!B:C,2,FALSE)</f>
        <v>娜迦之魂</v>
      </c>
      <c r="C62" s="3" t="s">
        <v>328</v>
      </c>
      <c r="D62" s="5" t="str">
        <f t="shared" si="2"/>
        <v>3-15级</v>
      </c>
      <c r="E62" s="6">
        <v>164.0625</v>
      </c>
      <c r="F62" s="6">
        <v>1312.5</v>
      </c>
      <c r="G62" s="6">
        <v>7</v>
      </c>
      <c r="H62" s="6">
        <v>375</v>
      </c>
      <c r="I62" s="6">
        <v>15</v>
      </c>
      <c r="J62" s="6">
        <v>1.25</v>
      </c>
      <c r="K62" s="6">
        <v>0.35</v>
      </c>
      <c r="L62" s="6">
        <v>3.5</v>
      </c>
    </row>
    <row r="63" customHeight="1" spans="1:12">
      <c r="A63" s="3">
        <f t="shared" si="3"/>
        <v>3</v>
      </c>
      <c r="B63" s="4" t="str">
        <f>VLOOKUP(A63,公式表!B:C,2,FALSE)</f>
        <v>娜迦之魂</v>
      </c>
      <c r="C63" s="3" t="s">
        <v>329</v>
      </c>
      <c r="D63" s="5" t="str">
        <f t="shared" si="2"/>
        <v>3-15级MAX</v>
      </c>
      <c r="E63" s="6">
        <v>384.375</v>
      </c>
      <c r="F63" s="6">
        <v>3075</v>
      </c>
      <c r="G63" s="6">
        <v>9</v>
      </c>
      <c r="H63" s="6">
        <v>750</v>
      </c>
      <c r="I63" s="6">
        <v>16</v>
      </c>
      <c r="J63" s="6">
        <v>1.25</v>
      </c>
      <c r="K63" s="6">
        <v>0.41</v>
      </c>
      <c r="L63" s="6">
        <v>4.1</v>
      </c>
    </row>
    <row r="64" customHeight="1" spans="1:12">
      <c r="A64" s="3">
        <f t="shared" si="3"/>
        <v>3</v>
      </c>
      <c r="B64" s="4" t="str">
        <f>VLOOKUP(A64,公式表!B:C,2,FALSE)</f>
        <v>娜迦之魂</v>
      </c>
      <c r="C64" s="3" t="s">
        <v>330</v>
      </c>
      <c r="D64" s="5" t="str">
        <f t="shared" si="2"/>
        <v>3-15级传说</v>
      </c>
      <c r="E64" s="6">
        <v>564.375</v>
      </c>
      <c r="F64" s="6">
        <v>4515</v>
      </c>
      <c r="G64" s="6">
        <v>10</v>
      </c>
      <c r="H64" s="6">
        <v>1050</v>
      </c>
      <c r="I64" s="6">
        <v>17</v>
      </c>
      <c r="J64" s="6">
        <v>1.25</v>
      </c>
      <c r="K64" s="6">
        <v>0.43</v>
      </c>
      <c r="L64" s="6">
        <v>4.3</v>
      </c>
    </row>
    <row r="65" customHeight="1" spans="1:12">
      <c r="A65" s="3">
        <f t="shared" si="3"/>
        <v>3</v>
      </c>
      <c r="B65" s="4" t="str">
        <f>VLOOKUP(A65,公式表!B:C,2,FALSE)</f>
        <v>娜迦之魂</v>
      </c>
      <c r="C65" s="3" t="s">
        <v>331</v>
      </c>
      <c r="D65" s="5" t="str">
        <f t="shared" si="2"/>
        <v>3-15级神话</v>
      </c>
      <c r="E65" s="6">
        <v>765.625</v>
      </c>
      <c r="F65" s="6">
        <v>6125</v>
      </c>
      <c r="G65" s="6">
        <v>12</v>
      </c>
      <c r="H65" s="6">
        <v>1250</v>
      </c>
      <c r="I65" s="6">
        <v>18</v>
      </c>
      <c r="J65" s="6">
        <v>1.25</v>
      </c>
      <c r="K65" s="6">
        <v>0.49</v>
      </c>
      <c r="L65" s="6">
        <v>4.9</v>
      </c>
    </row>
    <row r="66" s="2" customFormat="1" customHeight="1" spans="1:12">
      <c r="A66" s="10">
        <v>4</v>
      </c>
      <c r="B66" s="11" t="str">
        <f>VLOOKUP(A66,公式表!B:C,2,FALSE)</f>
        <v>矮人统帅</v>
      </c>
      <c r="C66" s="2" t="s">
        <v>311</v>
      </c>
      <c r="D66" s="12" t="str">
        <f t="shared" ref="D66:D86" si="4">A66&amp;"-"&amp;C66</f>
        <v>4-1级</v>
      </c>
      <c r="E66" s="10">
        <v>9.375</v>
      </c>
      <c r="F66" s="10">
        <v>100</v>
      </c>
      <c r="G66" s="10">
        <v>0</v>
      </c>
      <c r="H66" s="10">
        <v>25</v>
      </c>
      <c r="I66" s="10">
        <v>1</v>
      </c>
      <c r="J66" s="10">
        <v>1.25</v>
      </c>
      <c r="K66" s="10">
        <v>0.3</v>
      </c>
      <c r="L66" s="10">
        <v>4</v>
      </c>
    </row>
    <row r="67" customHeight="1" spans="1:12">
      <c r="A67" s="3">
        <f t="shared" ref="A67:A86" si="5">A66</f>
        <v>4</v>
      </c>
      <c r="B67" s="4" t="str">
        <f>VLOOKUP(A67,公式表!B:C,2,FALSE)</f>
        <v>矮人统帅</v>
      </c>
      <c r="C67" s="3" t="s">
        <v>312</v>
      </c>
      <c r="D67" s="5" t="str">
        <f t="shared" si="4"/>
        <v>4-2级</v>
      </c>
      <c r="E67" s="6">
        <v>18.75</v>
      </c>
      <c r="F67" s="6">
        <v>200</v>
      </c>
      <c r="G67" s="6">
        <v>1</v>
      </c>
      <c r="H67" s="6">
        <v>50</v>
      </c>
      <c r="I67" s="6">
        <v>2</v>
      </c>
      <c r="J67" s="6">
        <v>1.25</v>
      </c>
      <c r="K67" s="6">
        <v>0.3</v>
      </c>
      <c r="L67" s="6">
        <v>4</v>
      </c>
    </row>
    <row r="68" customHeight="1" spans="1:12">
      <c r="A68" s="3">
        <f t="shared" si="5"/>
        <v>4</v>
      </c>
      <c r="B68" s="4" t="str">
        <f>VLOOKUP(A68,公式表!B:C,2,FALSE)</f>
        <v>矮人统帅</v>
      </c>
      <c r="C68" s="3" t="s">
        <v>313</v>
      </c>
      <c r="D68" s="5" t="str">
        <f t="shared" si="4"/>
        <v>4-3级</v>
      </c>
      <c r="E68" s="6">
        <v>28.125</v>
      </c>
      <c r="F68" s="6">
        <v>300</v>
      </c>
      <c r="G68" s="6">
        <v>1</v>
      </c>
      <c r="H68" s="6">
        <v>75</v>
      </c>
      <c r="I68" s="6">
        <v>3</v>
      </c>
      <c r="J68" s="6">
        <v>1.25</v>
      </c>
      <c r="K68" s="6">
        <v>0.3</v>
      </c>
      <c r="L68" s="6">
        <v>4</v>
      </c>
    </row>
    <row r="69" customHeight="1" spans="1:12">
      <c r="A69" s="3">
        <f t="shared" si="5"/>
        <v>4</v>
      </c>
      <c r="B69" s="4" t="str">
        <f>VLOOKUP(A69,公式表!B:C,2,FALSE)</f>
        <v>矮人统帅</v>
      </c>
      <c r="C69" s="3" t="s">
        <v>314</v>
      </c>
      <c r="D69" s="5" t="str">
        <f t="shared" si="4"/>
        <v>4-4级</v>
      </c>
      <c r="E69" s="6">
        <v>37.5</v>
      </c>
      <c r="F69" s="6">
        <v>400</v>
      </c>
      <c r="G69" s="6">
        <v>2</v>
      </c>
      <c r="H69" s="6">
        <v>100</v>
      </c>
      <c r="I69" s="6">
        <v>4</v>
      </c>
      <c r="J69" s="6">
        <v>1.25</v>
      </c>
      <c r="K69" s="6">
        <v>0.3</v>
      </c>
      <c r="L69" s="6">
        <v>4</v>
      </c>
    </row>
    <row r="70" customHeight="1" spans="1:12">
      <c r="A70" s="3">
        <f t="shared" si="5"/>
        <v>4</v>
      </c>
      <c r="B70" s="4" t="str">
        <f>VLOOKUP(A70,公式表!B:C,2,FALSE)</f>
        <v>矮人统帅</v>
      </c>
      <c r="C70" s="3" t="s">
        <v>315</v>
      </c>
      <c r="D70" s="5" t="str">
        <f t="shared" si="4"/>
        <v>4-5级</v>
      </c>
      <c r="E70" s="6">
        <v>46.875</v>
      </c>
      <c r="F70" s="6">
        <v>500</v>
      </c>
      <c r="G70" s="6">
        <v>2</v>
      </c>
      <c r="H70" s="6">
        <v>125</v>
      </c>
      <c r="I70" s="6">
        <v>5</v>
      </c>
      <c r="J70" s="6">
        <v>1.25</v>
      </c>
      <c r="K70" s="6">
        <v>0.3</v>
      </c>
      <c r="L70" s="6">
        <v>4</v>
      </c>
    </row>
    <row r="71" customHeight="1" spans="1:12">
      <c r="A71" s="3">
        <f t="shared" si="5"/>
        <v>4</v>
      </c>
      <c r="B71" s="4" t="str">
        <f>VLOOKUP(A71,公式表!B:C,2,FALSE)</f>
        <v>矮人统帅</v>
      </c>
      <c r="C71" s="3" t="s">
        <v>316</v>
      </c>
      <c r="D71" s="5" t="str">
        <f t="shared" si="4"/>
        <v>4-6级</v>
      </c>
      <c r="E71" s="6">
        <v>56.25</v>
      </c>
      <c r="F71" s="6">
        <v>600</v>
      </c>
      <c r="G71" s="6">
        <v>3</v>
      </c>
      <c r="H71" s="6">
        <v>150</v>
      </c>
      <c r="I71" s="6">
        <v>6</v>
      </c>
      <c r="J71" s="6">
        <v>1.25</v>
      </c>
      <c r="K71" s="6">
        <v>0.3</v>
      </c>
      <c r="L71" s="6">
        <v>4</v>
      </c>
    </row>
    <row r="72" customHeight="1" spans="1:12">
      <c r="A72" s="3">
        <f t="shared" si="5"/>
        <v>4</v>
      </c>
      <c r="B72" s="4" t="str">
        <f>VLOOKUP(A72,公式表!B:C,2,FALSE)</f>
        <v>矮人统帅</v>
      </c>
      <c r="C72" s="3" t="s">
        <v>317</v>
      </c>
      <c r="D72" s="5" t="str">
        <f t="shared" si="4"/>
        <v>4-7级</v>
      </c>
      <c r="E72" s="6">
        <v>65.625</v>
      </c>
      <c r="F72" s="6">
        <v>700</v>
      </c>
      <c r="G72" s="6">
        <v>3</v>
      </c>
      <c r="H72" s="6">
        <v>175</v>
      </c>
      <c r="I72" s="6">
        <v>7</v>
      </c>
      <c r="J72" s="6">
        <v>1.25</v>
      </c>
      <c r="K72" s="6">
        <v>0.3</v>
      </c>
      <c r="L72" s="6">
        <v>4</v>
      </c>
    </row>
    <row r="73" customHeight="1" spans="1:12">
      <c r="A73" s="3">
        <f t="shared" si="5"/>
        <v>4</v>
      </c>
      <c r="B73" s="4" t="str">
        <f>VLOOKUP(A73,公式表!B:C,2,FALSE)</f>
        <v>矮人统帅</v>
      </c>
      <c r="C73" s="3" t="s">
        <v>318</v>
      </c>
      <c r="D73" s="5" t="str">
        <f t="shared" si="4"/>
        <v>4-8级</v>
      </c>
      <c r="E73" s="6">
        <v>75</v>
      </c>
      <c r="F73" s="6">
        <v>800</v>
      </c>
      <c r="G73" s="6">
        <v>4</v>
      </c>
      <c r="H73" s="6">
        <v>200</v>
      </c>
      <c r="I73" s="6">
        <v>8</v>
      </c>
      <c r="J73" s="6">
        <v>1.25</v>
      </c>
      <c r="K73" s="6">
        <v>0.3</v>
      </c>
      <c r="L73" s="6">
        <v>4</v>
      </c>
    </row>
    <row r="74" customHeight="1" spans="1:12">
      <c r="A74" s="3">
        <f t="shared" si="5"/>
        <v>4</v>
      </c>
      <c r="B74" s="4" t="str">
        <f>VLOOKUP(A74,公式表!B:C,2,FALSE)</f>
        <v>矮人统帅</v>
      </c>
      <c r="C74" s="3" t="s">
        <v>319</v>
      </c>
      <c r="D74" s="5" t="str">
        <f t="shared" si="4"/>
        <v>4-9级</v>
      </c>
      <c r="E74" s="6">
        <v>84.375</v>
      </c>
      <c r="F74" s="6">
        <v>900</v>
      </c>
      <c r="G74" s="6">
        <v>4</v>
      </c>
      <c r="H74" s="6">
        <v>225</v>
      </c>
      <c r="I74" s="6">
        <v>9</v>
      </c>
      <c r="J74" s="6">
        <v>1.25</v>
      </c>
      <c r="K74" s="6">
        <v>0.3</v>
      </c>
      <c r="L74" s="6">
        <v>4</v>
      </c>
    </row>
    <row r="75" customHeight="1" spans="1:12">
      <c r="A75" s="3">
        <f t="shared" si="5"/>
        <v>4</v>
      </c>
      <c r="B75" s="4" t="str">
        <f>VLOOKUP(A75,公式表!B:C,2,FALSE)</f>
        <v>矮人统帅</v>
      </c>
      <c r="C75" s="3" t="s">
        <v>320</v>
      </c>
      <c r="D75" s="5" t="str">
        <f t="shared" si="4"/>
        <v>4-10级</v>
      </c>
      <c r="E75" s="6">
        <v>93.75</v>
      </c>
      <c r="F75" s="6">
        <v>1000</v>
      </c>
      <c r="G75" s="6">
        <v>5</v>
      </c>
      <c r="H75" s="6">
        <v>250</v>
      </c>
      <c r="I75" s="6">
        <v>10</v>
      </c>
      <c r="J75" s="6">
        <v>1.25</v>
      </c>
      <c r="K75" s="6">
        <v>0.3</v>
      </c>
      <c r="L75" s="6">
        <v>4</v>
      </c>
    </row>
    <row r="76" customHeight="1" spans="1:12">
      <c r="A76" s="3">
        <f t="shared" si="5"/>
        <v>4</v>
      </c>
      <c r="B76" s="4" t="str">
        <f>VLOOKUP(A76,公式表!B:C,2,FALSE)</f>
        <v>矮人统帅</v>
      </c>
      <c r="C76" s="3" t="s">
        <v>321</v>
      </c>
      <c r="D76" s="5" t="str">
        <f t="shared" si="4"/>
        <v>4-10级MAX</v>
      </c>
      <c r="E76" s="6">
        <v>200</v>
      </c>
      <c r="F76" s="6">
        <v>2100</v>
      </c>
      <c r="G76" s="6">
        <v>7</v>
      </c>
      <c r="H76" s="6">
        <v>500</v>
      </c>
      <c r="I76" s="6">
        <v>11</v>
      </c>
      <c r="J76" s="6">
        <v>1.25</v>
      </c>
      <c r="K76" s="6">
        <v>0.32</v>
      </c>
      <c r="L76" s="6">
        <v>4.2</v>
      </c>
    </row>
    <row r="77" customHeight="1" spans="1:12">
      <c r="A77" s="3">
        <f t="shared" si="5"/>
        <v>4</v>
      </c>
      <c r="B77" s="4" t="str">
        <f>VLOOKUP(A77,公式表!B:C,2,FALSE)</f>
        <v>矮人统帅</v>
      </c>
      <c r="C77" s="3" t="s">
        <v>322</v>
      </c>
      <c r="D77" s="5" t="str">
        <f t="shared" si="4"/>
        <v>4-10级传说</v>
      </c>
      <c r="E77" s="6">
        <v>340</v>
      </c>
      <c r="F77" s="6">
        <v>3520</v>
      </c>
      <c r="G77" s="6">
        <v>8</v>
      </c>
      <c r="H77" s="6">
        <v>800</v>
      </c>
      <c r="I77" s="6">
        <v>12</v>
      </c>
      <c r="J77" s="6">
        <v>1.25</v>
      </c>
      <c r="K77" s="6">
        <v>0.34</v>
      </c>
      <c r="L77" s="6">
        <v>4.4</v>
      </c>
    </row>
    <row r="78" customHeight="1" spans="1:12">
      <c r="A78" s="3">
        <f t="shared" si="5"/>
        <v>4</v>
      </c>
      <c r="B78" s="4" t="str">
        <f>VLOOKUP(A78,公式表!B:C,2,FALSE)</f>
        <v>矮人统帅</v>
      </c>
      <c r="C78" s="3" t="s">
        <v>323</v>
      </c>
      <c r="D78" s="5" t="str">
        <f t="shared" si="4"/>
        <v>4-10级神话</v>
      </c>
      <c r="E78" s="6">
        <v>500</v>
      </c>
      <c r="F78" s="6">
        <v>5000</v>
      </c>
      <c r="G78" s="6">
        <v>10</v>
      </c>
      <c r="H78" s="6">
        <v>1000</v>
      </c>
      <c r="I78" s="6">
        <v>13</v>
      </c>
      <c r="J78" s="6">
        <v>1.25</v>
      </c>
      <c r="K78" s="6">
        <v>0.4</v>
      </c>
      <c r="L78" s="6">
        <v>5</v>
      </c>
    </row>
    <row r="79" customHeight="1" spans="1:12">
      <c r="A79" s="3">
        <f t="shared" si="5"/>
        <v>4</v>
      </c>
      <c r="B79" s="4" t="str">
        <f>VLOOKUP(A79,公式表!B:C,2,FALSE)</f>
        <v>矮人统帅</v>
      </c>
      <c r="C79" s="3" t="s">
        <v>324</v>
      </c>
      <c r="D79" s="5" t="str">
        <f t="shared" si="4"/>
        <v>4-11级</v>
      </c>
      <c r="E79" s="6">
        <v>103.125</v>
      </c>
      <c r="F79" s="6">
        <v>1100</v>
      </c>
      <c r="G79" s="6">
        <v>5</v>
      </c>
      <c r="H79" s="6">
        <v>275</v>
      </c>
      <c r="I79" s="6">
        <v>11</v>
      </c>
      <c r="J79" s="6">
        <v>1.25</v>
      </c>
      <c r="K79" s="6">
        <v>0.3</v>
      </c>
      <c r="L79" s="6">
        <v>4</v>
      </c>
    </row>
    <row r="80" customHeight="1" spans="1:12">
      <c r="A80" s="3">
        <f t="shared" si="5"/>
        <v>4</v>
      </c>
      <c r="B80" s="4" t="str">
        <f>VLOOKUP(A80,公式表!B:C,2,FALSE)</f>
        <v>矮人统帅</v>
      </c>
      <c r="C80" s="3" t="s">
        <v>325</v>
      </c>
      <c r="D80" s="5" t="str">
        <f t="shared" si="4"/>
        <v>4-12级</v>
      </c>
      <c r="E80" s="6">
        <v>112.5</v>
      </c>
      <c r="F80" s="6">
        <v>1200</v>
      </c>
      <c r="G80" s="6">
        <v>6</v>
      </c>
      <c r="H80" s="6">
        <v>300</v>
      </c>
      <c r="I80" s="6">
        <v>12</v>
      </c>
      <c r="J80" s="6">
        <v>1.25</v>
      </c>
      <c r="K80" s="6">
        <v>0.3</v>
      </c>
      <c r="L80" s="6">
        <v>4</v>
      </c>
    </row>
    <row r="81" customHeight="1" spans="1:12">
      <c r="A81" s="3">
        <f t="shared" si="5"/>
        <v>4</v>
      </c>
      <c r="B81" s="4" t="str">
        <f>VLOOKUP(A81,公式表!B:C,2,FALSE)</f>
        <v>矮人统帅</v>
      </c>
      <c r="C81" s="3" t="s">
        <v>326</v>
      </c>
      <c r="D81" s="5" t="str">
        <f t="shared" si="4"/>
        <v>4-13级</v>
      </c>
      <c r="E81" s="6">
        <v>121.875</v>
      </c>
      <c r="F81" s="6">
        <v>1300</v>
      </c>
      <c r="G81" s="6">
        <v>6</v>
      </c>
      <c r="H81" s="6">
        <v>325</v>
      </c>
      <c r="I81" s="6">
        <v>13</v>
      </c>
      <c r="J81" s="6">
        <v>1.25</v>
      </c>
      <c r="K81" s="6">
        <v>0.3</v>
      </c>
      <c r="L81" s="6">
        <v>4</v>
      </c>
    </row>
    <row r="82" customHeight="1" spans="1:12">
      <c r="A82" s="3">
        <f t="shared" si="5"/>
        <v>4</v>
      </c>
      <c r="B82" s="4" t="str">
        <f>VLOOKUP(A82,公式表!B:C,2,FALSE)</f>
        <v>矮人统帅</v>
      </c>
      <c r="C82" s="3" t="s">
        <v>327</v>
      </c>
      <c r="D82" s="5" t="str">
        <f t="shared" si="4"/>
        <v>4-14级</v>
      </c>
      <c r="E82" s="6">
        <v>131.25</v>
      </c>
      <c r="F82" s="6">
        <v>1400</v>
      </c>
      <c r="G82" s="6">
        <v>7</v>
      </c>
      <c r="H82" s="6">
        <v>350</v>
      </c>
      <c r="I82" s="6">
        <v>14</v>
      </c>
      <c r="J82" s="6">
        <v>1.25</v>
      </c>
      <c r="K82" s="6">
        <v>0.3</v>
      </c>
      <c r="L82" s="6">
        <v>4</v>
      </c>
    </row>
    <row r="83" customHeight="1" spans="1:12">
      <c r="A83" s="3">
        <f t="shared" si="5"/>
        <v>4</v>
      </c>
      <c r="B83" s="4" t="str">
        <f>VLOOKUP(A83,公式表!B:C,2,FALSE)</f>
        <v>矮人统帅</v>
      </c>
      <c r="C83" s="3" t="s">
        <v>328</v>
      </c>
      <c r="D83" s="5" t="str">
        <f t="shared" si="4"/>
        <v>4-15级</v>
      </c>
      <c r="E83" s="6">
        <v>140.625</v>
      </c>
      <c r="F83" s="6">
        <v>1500</v>
      </c>
      <c r="G83" s="6">
        <v>7</v>
      </c>
      <c r="H83" s="6">
        <v>375</v>
      </c>
      <c r="I83" s="6">
        <v>15</v>
      </c>
      <c r="J83" s="6">
        <v>1.25</v>
      </c>
      <c r="K83" s="6">
        <v>0.3</v>
      </c>
      <c r="L83" s="6">
        <v>4</v>
      </c>
    </row>
    <row r="84" customHeight="1" spans="1:12">
      <c r="A84" s="3">
        <f t="shared" si="5"/>
        <v>4</v>
      </c>
      <c r="B84" s="4" t="str">
        <f>VLOOKUP(A84,公式表!B:C,2,FALSE)</f>
        <v>矮人统帅</v>
      </c>
      <c r="C84" s="3" t="s">
        <v>329</v>
      </c>
      <c r="D84" s="5" t="str">
        <f t="shared" si="4"/>
        <v>4-15级MAX</v>
      </c>
      <c r="E84" s="6">
        <v>337.5</v>
      </c>
      <c r="F84" s="6">
        <v>3450</v>
      </c>
      <c r="G84" s="6">
        <v>9</v>
      </c>
      <c r="H84" s="6">
        <v>750</v>
      </c>
      <c r="I84" s="6">
        <v>16</v>
      </c>
      <c r="J84" s="6">
        <v>1.25</v>
      </c>
      <c r="K84" s="6">
        <v>0.36</v>
      </c>
      <c r="L84" s="6">
        <v>4.6</v>
      </c>
    </row>
    <row r="85" customHeight="1" spans="1:12">
      <c r="A85" s="3">
        <f t="shared" si="5"/>
        <v>4</v>
      </c>
      <c r="B85" s="4" t="str">
        <f>VLOOKUP(A85,公式表!B:C,2,FALSE)</f>
        <v>矮人统帅</v>
      </c>
      <c r="C85" s="3" t="s">
        <v>330</v>
      </c>
      <c r="D85" s="5" t="str">
        <f t="shared" si="4"/>
        <v>4-15级传说</v>
      </c>
      <c r="E85" s="6">
        <v>498.75</v>
      </c>
      <c r="F85" s="6">
        <v>5040</v>
      </c>
      <c r="G85" s="6">
        <v>10</v>
      </c>
      <c r="H85" s="6">
        <v>1050</v>
      </c>
      <c r="I85" s="6">
        <v>17</v>
      </c>
      <c r="J85" s="6">
        <v>1.25</v>
      </c>
      <c r="K85" s="6">
        <v>0.38</v>
      </c>
      <c r="L85" s="6">
        <v>4.8</v>
      </c>
    </row>
    <row r="86" customHeight="1" spans="1:12">
      <c r="A86" s="3">
        <f t="shared" si="5"/>
        <v>4</v>
      </c>
      <c r="B86" s="4" t="str">
        <f>VLOOKUP(A86,公式表!B:C,2,FALSE)</f>
        <v>矮人统帅</v>
      </c>
      <c r="C86" s="3" t="s">
        <v>331</v>
      </c>
      <c r="D86" s="5" t="str">
        <f t="shared" si="4"/>
        <v>4-15级神话</v>
      </c>
      <c r="E86" s="6">
        <v>687.5</v>
      </c>
      <c r="F86" s="6">
        <v>6750</v>
      </c>
      <c r="G86" s="6">
        <v>12</v>
      </c>
      <c r="H86" s="6">
        <v>1250</v>
      </c>
      <c r="I86" s="6">
        <v>18</v>
      </c>
      <c r="J86" s="6">
        <v>1.25</v>
      </c>
      <c r="K86" s="6">
        <v>0.44</v>
      </c>
      <c r="L86" s="6">
        <v>5.4</v>
      </c>
    </row>
    <row r="87" s="2" customFormat="1" customHeight="1" spans="1:12">
      <c r="A87" s="10">
        <v>5</v>
      </c>
      <c r="B87" s="11" t="str">
        <f>VLOOKUP(A87,公式表!B:C,2,FALSE)</f>
        <v>黑暗冥王</v>
      </c>
      <c r="C87" s="2" t="s">
        <v>311</v>
      </c>
      <c r="D87" s="12" t="str">
        <f t="shared" ref="D87:D107" si="6">A87&amp;"-"&amp;C87</f>
        <v>5-1级</v>
      </c>
      <c r="E87" s="10">
        <v>12.5</v>
      </c>
      <c r="F87" s="10">
        <v>75</v>
      </c>
      <c r="G87" s="10">
        <v>0</v>
      </c>
      <c r="H87" s="10">
        <v>25</v>
      </c>
      <c r="I87" s="10">
        <v>1</v>
      </c>
      <c r="J87" s="10">
        <v>1.25</v>
      </c>
      <c r="K87" s="10">
        <v>0.4</v>
      </c>
      <c r="L87" s="10">
        <v>3</v>
      </c>
    </row>
    <row r="88" customHeight="1" spans="1:12">
      <c r="A88" s="3">
        <f t="shared" ref="A88:A107" si="7">A87</f>
        <v>5</v>
      </c>
      <c r="B88" s="4" t="str">
        <f>VLOOKUP(A88,公式表!B:C,2,FALSE)</f>
        <v>黑暗冥王</v>
      </c>
      <c r="C88" s="3" t="s">
        <v>312</v>
      </c>
      <c r="D88" s="5" t="str">
        <f t="shared" si="6"/>
        <v>5-2级</v>
      </c>
      <c r="E88" s="6">
        <v>25</v>
      </c>
      <c r="F88" s="6">
        <v>150</v>
      </c>
      <c r="G88" s="6">
        <v>1</v>
      </c>
      <c r="H88" s="6">
        <v>50</v>
      </c>
      <c r="I88" s="6">
        <v>2</v>
      </c>
      <c r="J88" s="6">
        <v>1.25</v>
      </c>
      <c r="K88" s="6">
        <v>0.4</v>
      </c>
      <c r="L88" s="6">
        <v>3</v>
      </c>
    </row>
    <row r="89" customHeight="1" spans="1:12">
      <c r="A89" s="3">
        <f t="shared" si="7"/>
        <v>5</v>
      </c>
      <c r="B89" s="4" t="str">
        <f>VLOOKUP(A89,公式表!B:C,2,FALSE)</f>
        <v>黑暗冥王</v>
      </c>
      <c r="C89" s="3" t="s">
        <v>313</v>
      </c>
      <c r="D89" s="5" t="str">
        <f t="shared" si="6"/>
        <v>5-3级</v>
      </c>
      <c r="E89" s="6">
        <v>37.5</v>
      </c>
      <c r="F89" s="6">
        <v>225</v>
      </c>
      <c r="G89" s="6">
        <v>1</v>
      </c>
      <c r="H89" s="6">
        <v>75</v>
      </c>
      <c r="I89" s="6">
        <v>3</v>
      </c>
      <c r="J89" s="6">
        <v>1.25</v>
      </c>
      <c r="K89" s="6">
        <v>0.4</v>
      </c>
      <c r="L89" s="6">
        <v>3</v>
      </c>
    </row>
    <row r="90" customHeight="1" spans="1:12">
      <c r="A90" s="3">
        <f t="shared" si="7"/>
        <v>5</v>
      </c>
      <c r="B90" s="4" t="str">
        <f>VLOOKUP(A90,公式表!B:C,2,FALSE)</f>
        <v>黑暗冥王</v>
      </c>
      <c r="C90" s="3" t="s">
        <v>314</v>
      </c>
      <c r="D90" s="5" t="str">
        <f t="shared" si="6"/>
        <v>5-4级</v>
      </c>
      <c r="E90" s="6">
        <v>50</v>
      </c>
      <c r="F90" s="6">
        <v>300</v>
      </c>
      <c r="G90" s="6">
        <v>2</v>
      </c>
      <c r="H90" s="6">
        <v>100</v>
      </c>
      <c r="I90" s="6">
        <v>4</v>
      </c>
      <c r="J90" s="6">
        <v>1.25</v>
      </c>
      <c r="K90" s="6">
        <v>0.4</v>
      </c>
      <c r="L90" s="6">
        <v>3</v>
      </c>
    </row>
    <row r="91" customHeight="1" spans="1:12">
      <c r="A91" s="3">
        <f t="shared" si="7"/>
        <v>5</v>
      </c>
      <c r="B91" s="4" t="str">
        <f>VLOOKUP(A91,公式表!B:C,2,FALSE)</f>
        <v>黑暗冥王</v>
      </c>
      <c r="C91" s="3" t="s">
        <v>315</v>
      </c>
      <c r="D91" s="5" t="str">
        <f t="shared" si="6"/>
        <v>5-5级</v>
      </c>
      <c r="E91" s="6">
        <v>62.5</v>
      </c>
      <c r="F91" s="6">
        <v>375</v>
      </c>
      <c r="G91" s="6">
        <v>2</v>
      </c>
      <c r="H91" s="6">
        <v>125</v>
      </c>
      <c r="I91" s="6">
        <v>5</v>
      </c>
      <c r="J91" s="6">
        <v>1.25</v>
      </c>
      <c r="K91" s="6">
        <v>0.4</v>
      </c>
      <c r="L91" s="6">
        <v>3</v>
      </c>
    </row>
    <row r="92" customHeight="1" spans="1:12">
      <c r="A92" s="3">
        <f t="shared" si="7"/>
        <v>5</v>
      </c>
      <c r="B92" s="4" t="str">
        <f>VLOOKUP(A92,公式表!B:C,2,FALSE)</f>
        <v>黑暗冥王</v>
      </c>
      <c r="C92" s="3" t="s">
        <v>316</v>
      </c>
      <c r="D92" s="5" t="str">
        <f t="shared" si="6"/>
        <v>5-6级</v>
      </c>
      <c r="E92" s="6">
        <v>75</v>
      </c>
      <c r="F92" s="6">
        <v>450</v>
      </c>
      <c r="G92" s="6">
        <v>3</v>
      </c>
      <c r="H92" s="6">
        <v>150</v>
      </c>
      <c r="I92" s="6">
        <v>6</v>
      </c>
      <c r="J92" s="6">
        <v>1.25</v>
      </c>
      <c r="K92" s="6">
        <v>0.4</v>
      </c>
      <c r="L92" s="6">
        <v>3</v>
      </c>
    </row>
    <row r="93" customHeight="1" spans="1:12">
      <c r="A93" s="3">
        <f t="shared" si="7"/>
        <v>5</v>
      </c>
      <c r="B93" s="4" t="str">
        <f>VLOOKUP(A93,公式表!B:C,2,FALSE)</f>
        <v>黑暗冥王</v>
      </c>
      <c r="C93" s="3" t="s">
        <v>317</v>
      </c>
      <c r="D93" s="5" t="str">
        <f t="shared" si="6"/>
        <v>5-7级</v>
      </c>
      <c r="E93" s="6">
        <v>87.5</v>
      </c>
      <c r="F93" s="6">
        <v>525</v>
      </c>
      <c r="G93" s="6">
        <v>3</v>
      </c>
      <c r="H93" s="6">
        <v>175</v>
      </c>
      <c r="I93" s="6">
        <v>7</v>
      </c>
      <c r="J93" s="6">
        <v>1.25</v>
      </c>
      <c r="K93" s="6">
        <v>0.4</v>
      </c>
      <c r="L93" s="6">
        <v>3</v>
      </c>
    </row>
    <row r="94" customHeight="1" spans="1:12">
      <c r="A94" s="3">
        <f t="shared" si="7"/>
        <v>5</v>
      </c>
      <c r="B94" s="4" t="str">
        <f>VLOOKUP(A94,公式表!B:C,2,FALSE)</f>
        <v>黑暗冥王</v>
      </c>
      <c r="C94" s="3" t="s">
        <v>318</v>
      </c>
      <c r="D94" s="5" t="str">
        <f t="shared" si="6"/>
        <v>5-8级</v>
      </c>
      <c r="E94" s="6">
        <v>100</v>
      </c>
      <c r="F94" s="6">
        <v>600</v>
      </c>
      <c r="G94" s="6">
        <v>4</v>
      </c>
      <c r="H94" s="6">
        <v>200</v>
      </c>
      <c r="I94" s="6">
        <v>8</v>
      </c>
      <c r="J94" s="6">
        <v>1.25</v>
      </c>
      <c r="K94" s="6">
        <v>0.4</v>
      </c>
      <c r="L94" s="6">
        <v>3</v>
      </c>
    </row>
    <row r="95" customHeight="1" spans="1:12">
      <c r="A95" s="3">
        <f t="shared" si="7"/>
        <v>5</v>
      </c>
      <c r="B95" s="4" t="str">
        <f>VLOOKUP(A95,公式表!B:C,2,FALSE)</f>
        <v>黑暗冥王</v>
      </c>
      <c r="C95" s="3" t="s">
        <v>319</v>
      </c>
      <c r="D95" s="5" t="str">
        <f t="shared" si="6"/>
        <v>5-9级</v>
      </c>
      <c r="E95" s="6">
        <v>112.5</v>
      </c>
      <c r="F95" s="6">
        <v>675</v>
      </c>
      <c r="G95" s="6">
        <v>4</v>
      </c>
      <c r="H95" s="6">
        <v>225</v>
      </c>
      <c r="I95" s="6">
        <v>9</v>
      </c>
      <c r="J95" s="6">
        <v>1.25</v>
      </c>
      <c r="K95" s="6">
        <v>0.4</v>
      </c>
      <c r="L95" s="6">
        <v>3</v>
      </c>
    </row>
    <row r="96" customHeight="1" spans="1:12">
      <c r="A96" s="3">
        <f t="shared" si="7"/>
        <v>5</v>
      </c>
      <c r="B96" s="4" t="str">
        <f>VLOOKUP(A96,公式表!B:C,2,FALSE)</f>
        <v>黑暗冥王</v>
      </c>
      <c r="C96" s="3" t="s">
        <v>320</v>
      </c>
      <c r="D96" s="5" t="str">
        <f t="shared" si="6"/>
        <v>5-10级</v>
      </c>
      <c r="E96" s="6">
        <v>125</v>
      </c>
      <c r="F96" s="6">
        <v>750</v>
      </c>
      <c r="G96" s="6">
        <v>5</v>
      </c>
      <c r="H96" s="6">
        <v>250</v>
      </c>
      <c r="I96" s="6">
        <v>10</v>
      </c>
      <c r="J96" s="6">
        <v>1.25</v>
      </c>
      <c r="K96" s="6">
        <v>0.4</v>
      </c>
      <c r="L96" s="6">
        <v>3</v>
      </c>
    </row>
    <row r="97" customHeight="1" spans="1:12">
      <c r="A97" s="3">
        <f t="shared" si="7"/>
        <v>5</v>
      </c>
      <c r="B97" s="4" t="str">
        <f>VLOOKUP(A97,公式表!B:C,2,FALSE)</f>
        <v>黑暗冥王</v>
      </c>
      <c r="C97" s="3" t="s">
        <v>321</v>
      </c>
      <c r="D97" s="5" t="str">
        <f t="shared" si="6"/>
        <v>5-10级MAX</v>
      </c>
      <c r="E97" s="6">
        <v>262.5</v>
      </c>
      <c r="F97" s="6">
        <v>1600</v>
      </c>
      <c r="G97" s="6">
        <v>7</v>
      </c>
      <c r="H97" s="6">
        <v>500</v>
      </c>
      <c r="I97" s="6">
        <v>11</v>
      </c>
      <c r="J97" s="6">
        <v>1.25</v>
      </c>
      <c r="K97" s="6">
        <v>0.42</v>
      </c>
      <c r="L97" s="6">
        <v>3.2</v>
      </c>
    </row>
    <row r="98" customHeight="1" spans="1:12">
      <c r="A98" s="3">
        <f t="shared" si="7"/>
        <v>5</v>
      </c>
      <c r="B98" s="4" t="str">
        <f>VLOOKUP(A98,公式表!B:C,2,FALSE)</f>
        <v>黑暗冥王</v>
      </c>
      <c r="C98" s="3" t="s">
        <v>322</v>
      </c>
      <c r="D98" s="5" t="str">
        <f t="shared" si="6"/>
        <v>5-10级传说</v>
      </c>
      <c r="E98" s="6">
        <v>440</v>
      </c>
      <c r="F98" s="6">
        <v>2720</v>
      </c>
      <c r="G98" s="6">
        <v>8</v>
      </c>
      <c r="H98" s="6">
        <v>800</v>
      </c>
      <c r="I98" s="6">
        <v>12</v>
      </c>
      <c r="J98" s="6">
        <v>1.25</v>
      </c>
      <c r="K98" s="6">
        <v>0.44</v>
      </c>
      <c r="L98" s="6">
        <v>3.4</v>
      </c>
    </row>
    <row r="99" customHeight="1" spans="1:12">
      <c r="A99" s="3">
        <f t="shared" si="7"/>
        <v>5</v>
      </c>
      <c r="B99" s="4" t="str">
        <f>VLOOKUP(A99,公式表!B:C,2,FALSE)</f>
        <v>黑暗冥王</v>
      </c>
      <c r="C99" s="3" t="s">
        <v>323</v>
      </c>
      <c r="D99" s="5" t="str">
        <f t="shared" si="6"/>
        <v>5-10级神话</v>
      </c>
      <c r="E99" s="6">
        <v>625</v>
      </c>
      <c r="F99" s="6">
        <v>4000</v>
      </c>
      <c r="G99" s="6">
        <v>10</v>
      </c>
      <c r="H99" s="6">
        <v>1000</v>
      </c>
      <c r="I99" s="6">
        <v>13</v>
      </c>
      <c r="J99" s="6">
        <v>1.25</v>
      </c>
      <c r="K99" s="6">
        <v>0.5</v>
      </c>
      <c r="L99" s="6">
        <v>4</v>
      </c>
    </row>
    <row r="100" customHeight="1" spans="1:12">
      <c r="A100" s="3">
        <f t="shared" si="7"/>
        <v>5</v>
      </c>
      <c r="B100" s="4" t="str">
        <f>VLOOKUP(A100,公式表!B:C,2,FALSE)</f>
        <v>黑暗冥王</v>
      </c>
      <c r="C100" s="3" t="s">
        <v>324</v>
      </c>
      <c r="D100" s="5" t="str">
        <f t="shared" si="6"/>
        <v>5-11级</v>
      </c>
      <c r="E100" s="6">
        <v>137.5</v>
      </c>
      <c r="F100" s="6">
        <v>825</v>
      </c>
      <c r="G100" s="6">
        <v>5</v>
      </c>
      <c r="H100" s="6">
        <v>275</v>
      </c>
      <c r="I100" s="6">
        <v>11</v>
      </c>
      <c r="J100" s="6">
        <v>1.25</v>
      </c>
      <c r="K100" s="6">
        <v>0.4</v>
      </c>
      <c r="L100" s="6">
        <v>3</v>
      </c>
    </row>
    <row r="101" customHeight="1" spans="1:12">
      <c r="A101" s="3">
        <f t="shared" si="7"/>
        <v>5</v>
      </c>
      <c r="B101" s="4" t="str">
        <f>VLOOKUP(A101,公式表!B:C,2,FALSE)</f>
        <v>黑暗冥王</v>
      </c>
      <c r="C101" s="3" t="s">
        <v>325</v>
      </c>
      <c r="D101" s="5" t="str">
        <f t="shared" si="6"/>
        <v>5-12级</v>
      </c>
      <c r="E101" s="6">
        <v>150</v>
      </c>
      <c r="F101" s="6">
        <v>900</v>
      </c>
      <c r="G101" s="6">
        <v>6</v>
      </c>
      <c r="H101" s="6">
        <v>300</v>
      </c>
      <c r="I101" s="6">
        <v>12</v>
      </c>
      <c r="J101" s="6">
        <v>1.25</v>
      </c>
      <c r="K101" s="6">
        <v>0.4</v>
      </c>
      <c r="L101" s="6">
        <v>3</v>
      </c>
    </row>
    <row r="102" customHeight="1" spans="1:12">
      <c r="A102" s="3">
        <f t="shared" si="7"/>
        <v>5</v>
      </c>
      <c r="B102" s="4" t="str">
        <f>VLOOKUP(A102,公式表!B:C,2,FALSE)</f>
        <v>黑暗冥王</v>
      </c>
      <c r="C102" s="3" t="s">
        <v>326</v>
      </c>
      <c r="D102" s="5" t="str">
        <f t="shared" si="6"/>
        <v>5-13级</v>
      </c>
      <c r="E102" s="6">
        <v>162.5</v>
      </c>
      <c r="F102" s="6">
        <v>975</v>
      </c>
      <c r="G102" s="6">
        <v>6</v>
      </c>
      <c r="H102" s="6">
        <v>325</v>
      </c>
      <c r="I102" s="6">
        <v>13</v>
      </c>
      <c r="J102" s="6">
        <v>1.25</v>
      </c>
      <c r="K102" s="6">
        <v>0.4</v>
      </c>
      <c r="L102" s="6">
        <v>3</v>
      </c>
    </row>
    <row r="103" customHeight="1" spans="1:12">
      <c r="A103" s="3">
        <f t="shared" si="7"/>
        <v>5</v>
      </c>
      <c r="B103" s="4" t="str">
        <f>VLOOKUP(A103,公式表!B:C,2,FALSE)</f>
        <v>黑暗冥王</v>
      </c>
      <c r="C103" s="3" t="s">
        <v>327</v>
      </c>
      <c r="D103" s="5" t="str">
        <f t="shared" si="6"/>
        <v>5-14级</v>
      </c>
      <c r="E103" s="6">
        <v>175</v>
      </c>
      <c r="F103" s="6">
        <v>1050</v>
      </c>
      <c r="G103" s="6">
        <v>7</v>
      </c>
      <c r="H103" s="6">
        <v>350</v>
      </c>
      <c r="I103" s="6">
        <v>14</v>
      </c>
      <c r="J103" s="6">
        <v>1.25</v>
      </c>
      <c r="K103" s="6">
        <v>0.4</v>
      </c>
      <c r="L103" s="6">
        <v>3</v>
      </c>
    </row>
    <row r="104" customHeight="1" spans="1:12">
      <c r="A104" s="3">
        <f t="shared" si="7"/>
        <v>5</v>
      </c>
      <c r="B104" s="4" t="str">
        <f>VLOOKUP(A104,公式表!B:C,2,FALSE)</f>
        <v>黑暗冥王</v>
      </c>
      <c r="C104" s="3" t="s">
        <v>328</v>
      </c>
      <c r="D104" s="5" t="str">
        <f t="shared" si="6"/>
        <v>5-15级</v>
      </c>
      <c r="E104" s="6">
        <v>187.5</v>
      </c>
      <c r="F104" s="6">
        <v>1125</v>
      </c>
      <c r="G104" s="6">
        <v>7</v>
      </c>
      <c r="H104" s="6">
        <v>375</v>
      </c>
      <c r="I104" s="6">
        <v>15</v>
      </c>
      <c r="J104" s="6">
        <v>1.25</v>
      </c>
      <c r="K104" s="6">
        <v>0.4</v>
      </c>
      <c r="L104" s="6">
        <v>3</v>
      </c>
    </row>
    <row r="105" customHeight="1" spans="1:12">
      <c r="A105" s="3">
        <f t="shared" si="7"/>
        <v>5</v>
      </c>
      <c r="B105" s="4" t="str">
        <f>VLOOKUP(A105,公式表!B:C,2,FALSE)</f>
        <v>黑暗冥王</v>
      </c>
      <c r="C105" s="3" t="s">
        <v>329</v>
      </c>
      <c r="D105" s="5" t="str">
        <f t="shared" si="6"/>
        <v>5-15级MAX</v>
      </c>
      <c r="E105" s="6">
        <v>431.25</v>
      </c>
      <c r="F105" s="6">
        <v>2700</v>
      </c>
      <c r="G105" s="6">
        <v>9</v>
      </c>
      <c r="H105" s="6">
        <v>750</v>
      </c>
      <c r="I105" s="6">
        <v>16</v>
      </c>
      <c r="J105" s="6">
        <v>1.25</v>
      </c>
      <c r="K105" s="6">
        <v>0.46</v>
      </c>
      <c r="L105" s="6">
        <v>3.6</v>
      </c>
    </row>
    <row r="106" customHeight="1" spans="1:12">
      <c r="A106" s="3">
        <f t="shared" si="7"/>
        <v>5</v>
      </c>
      <c r="B106" s="4" t="str">
        <f>VLOOKUP(A106,公式表!B:C,2,FALSE)</f>
        <v>黑暗冥王</v>
      </c>
      <c r="C106" s="3" t="s">
        <v>330</v>
      </c>
      <c r="D106" s="5" t="str">
        <f t="shared" si="6"/>
        <v>5-15级传说</v>
      </c>
      <c r="E106" s="6">
        <v>630</v>
      </c>
      <c r="F106" s="6">
        <v>3990</v>
      </c>
      <c r="G106" s="6">
        <v>10</v>
      </c>
      <c r="H106" s="6">
        <v>1050</v>
      </c>
      <c r="I106" s="6">
        <v>17</v>
      </c>
      <c r="J106" s="6">
        <v>1.25</v>
      </c>
      <c r="K106" s="6">
        <v>0.48</v>
      </c>
      <c r="L106" s="6">
        <v>3.8</v>
      </c>
    </row>
    <row r="107" customHeight="1" spans="1:12">
      <c r="A107" s="3">
        <f t="shared" si="7"/>
        <v>5</v>
      </c>
      <c r="B107" s="4" t="str">
        <f>VLOOKUP(A107,公式表!B:C,2,FALSE)</f>
        <v>黑暗冥王</v>
      </c>
      <c r="C107" s="3" t="s">
        <v>331</v>
      </c>
      <c r="D107" s="5" t="str">
        <f t="shared" si="6"/>
        <v>5-15级神话</v>
      </c>
      <c r="E107" s="6">
        <v>843.75</v>
      </c>
      <c r="F107" s="6">
        <v>5500</v>
      </c>
      <c r="G107" s="6">
        <v>12</v>
      </c>
      <c r="H107" s="6">
        <v>1250</v>
      </c>
      <c r="I107" s="6">
        <v>18</v>
      </c>
      <c r="J107" s="6">
        <v>1.25</v>
      </c>
      <c r="K107" s="6">
        <v>0.54</v>
      </c>
      <c r="L107" s="6">
        <v>4.4</v>
      </c>
    </row>
    <row r="108" s="2" customFormat="1" customHeight="1" spans="1:12">
      <c r="A108" s="10">
        <v>6</v>
      </c>
      <c r="B108" s="11" t="str">
        <f>VLOOKUP(A108,公式表!B:C,2,FALSE)</f>
        <v>月之祭祀</v>
      </c>
      <c r="C108" s="2" t="s">
        <v>311</v>
      </c>
      <c r="D108" s="12" t="str">
        <f t="shared" ref="D108:D128" si="8">A108&amp;"-"&amp;C108</f>
        <v>6-1级</v>
      </c>
      <c r="E108" s="10">
        <v>14.0625</v>
      </c>
      <c r="F108" s="10">
        <v>62.5</v>
      </c>
      <c r="G108" s="10">
        <v>0</v>
      </c>
      <c r="H108" s="10">
        <v>25</v>
      </c>
      <c r="I108" s="10">
        <v>1</v>
      </c>
      <c r="J108" s="10">
        <v>1.25</v>
      </c>
      <c r="K108" s="10">
        <v>0.45</v>
      </c>
      <c r="L108" s="10">
        <v>2.5</v>
      </c>
    </row>
    <row r="109" customHeight="1" spans="1:12">
      <c r="A109" s="3">
        <f t="shared" ref="A109:A128" si="9">A108</f>
        <v>6</v>
      </c>
      <c r="B109" s="4" t="str">
        <f>VLOOKUP(A109,公式表!B:C,2,FALSE)</f>
        <v>月之祭祀</v>
      </c>
      <c r="C109" s="3" t="s">
        <v>312</v>
      </c>
      <c r="D109" s="5" t="str">
        <f t="shared" si="8"/>
        <v>6-2级</v>
      </c>
      <c r="E109" s="6">
        <v>28.125</v>
      </c>
      <c r="F109" s="6">
        <v>125</v>
      </c>
      <c r="G109" s="6">
        <v>1</v>
      </c>
      <c r="H109" s="6">
        <v>50</v>
      </c>
      <c r="I109" s="6">
        <v>2</v>
      </c>
      <c r="J109" s="6">
        <v>1.25</v>
      </c>
      <c r="K109" s="6">
        <v>0.45</v>
      </c>
      <c r="L109" s="6">
        <v>2.5</v>
      </c>
    </row>
    <row r="110" customHeight="1" spans="1:12">
      <c r="A110" s="3">
        <f t="shared" si="9"/>
        <v>6</v>
      </c>
      <c r="B110" s="4" t="str">
        <f>VLOOKUP(A110,公式表!B:C,2,FALSE)</f>
        <v>月之祭祀</v>
      </c>
      <c r="C110" s="3" t="s">
        <v>313</v>
      </c>
      <c r="D110" s="5" t="str">
        <f t="shared" si="8"/>
        <v>6-3级</v>
      </c>
      <c r="E110" s="6">
        <v>42.1875</v>
      </c>
      <c r="F110" s="6">
        <v>187.5</v>
      </c>
      <c r="G110" s="6">
        <v>1</v>
      </c>
      <c r="H110" s="6">
        <v>75</v>
      </c>
      <c r="I110" s="6">
        <v>3</v>
      </c>
      <c r="J110" s="6">
        <v>1.25</v>
      </c>
      <c r="K110" s="6">
        <v>0.45</v>
      </c>
      <c r="L110" s="6">
        <v>2.5</v>
      </c>
    </row>
    <row r="111" customHeight="1" spans="1:12">
      <c r="A111" s="3">
        <f t="shared" si="9"/>
        <v>6</v>
      </c>
      <c r="B111" s="4" t="str">
        <f>VLOOKUP(A111,公式表!B:C,2,FALSE)</f>
        <v>月之祭祀</v>
      </c>
      <c r="C111" s="3" t="s">
        <v>314</v>
      </c>
      <c r="D111" s="5" t="str">
        <f t="shared" si="8"/>
        <v>6-4级</v>
      </c>
      <c r="E111" s="6">
        <v>56.25</v>
      </c>
      <c r="F111" s="6">
        <v>250</v>
      </c>
      <c r="G111" s="6">
        <v>2</v>
      </c>
      <c r="H111" s="6">
        <v>100</v>
      </c>
      <c r="I111" s="6">
        <v>4</v>
      </c>
      <c r="J111" s="6">
        <v>1.25</v>
      </c>
      <c r="K111" s="6">
        <v>0.45</v>
      </c>
      <c r="L111" s="6">
        <v>2.5</v>
      </c>
    </row>
    <row r="112" customHeight="1" spans="1:12">
      <c r="A112" s="3">
        <f t="shared" si="9"/>
        <v>6</v>
      </c>
      <c r="B112" s="4" t="str">
        <f>VLOOKUP(A112,公式表!B:C,2,FALSE)</f>
        <v>月之祭祀</v>
      </c>
      <c r="C112" s="3" t="s">
        <v>315</v>
      </c>
      <c r="D112" s="5" t="str">
        <f t="shared" si="8"/>
        <v>6-5级</v>
      </c>
      <c r="E112" s="6">
        <v>70.3125</v>
      </c>
      <c r="F112" s="6">
        <v>312.5</v>
      </c>
      <c r="G112" s="6">
        <v>2</v>
      </c>
      <c r="H112" s="6">
        <v>125</v>
      </c>
      <c r="I112" s="6">
        <v>5</v>
      </c>
      <c r="J112" s="6">
        <v>1.25</v>
      </c>
      <c r="K112" s="6">
        <v>0.45</v>
      </c>
      <c r="L112" s="6">
        <v>2.5</v>
      </c>
    </row>
    <row r="113" customHeight="1" spans="1:12">
      <c r="A113" s="3">
        <f t="shared" si="9"/>
        <v>6</v>
      </c>
      <c r="B113" s="4" t="str">
        <f>VLOOKUP(A113,公式表!B:C,2,FALSE)</f>
        <v>月之祭祀</v>
      </c>
      <c r="C113" s="3" t="s">
        <v>316</v>
      </c>
      <c r="D113" s="5" t="str">
        <f t="shared" si="8"/>
        <v>6-6级</v>
      </c>
      <c r="E113" s="6">
        <v>84.375</v>
      </c>
      <c r="F113" s="6">
        <v>375</v>
      </c>
      <c r="G113" s="6">
        <v>3</v>
      </c>
      <c r="H113" s="6">
        <v>150</v>
      </c>
      <c r="I113" s="6">
        <v>6</v>
      </c>
      <c r="J113" s="6">
        <v>1.25</v>
      </c>
      <c r="K113" s="6">
        <v>0.45</v>
      </c>
      <c r="L113" s="6">
        <v>2.5</v>
      </c>
    </row>
    <row r="114" customHeight="1" spans="1:12">
      <c r="A114" s="3">
        <f t="shared" si="9"/>
        <v>6</v>
      </c>
      <c r="B114" s="4" t="str">
        <f>VLOOKUP(A114,公式表!B:C,2,FALSE)</f>
        <v>月之祭祀</v>
      </c>
      <c r="C114" s="3" t="s">
        <v>317</v>
      </c>
      <c r="D114" s="5" t="str">
        <f t="shared" si="8"/>
        <v>6-7级</v>
      </c>
      <c r="E114" s="6">
        <v>98.4375</v>
      </c>
      <c r="F114" s="6">
        <v>437.5</v>
      </c>
      <c r="G114" s="6">
        <v>3</v>
      </c>
      <c r="H114" s="6">
        <v>175</v>
      </c>
      <c r="I114" s="6">
        <v>7</v>
      </c>
      <c r="J114" s="6">
        <v>1.25</v>
      </c>
      <c r="K114" s="6">
        <v>0.45</v>
      </c>
      <c r="L114" s="6">
        <v>2.5</v>
      </c>
    </row>
    <row r="115" customHeight="1" spans="1:12">
      <c r="A115" s="3">
        <f t="shared" si="9"/>
        <v>6</v>
      </c>
      <c r="B115" s="4" t="str">
        <f>VLOOKUP(A115,公式表!B:C,2,FALSE)</f>
        <v>月之祭祀</v>
      </c>
      <c r="C115" s="3" t="s">
        <v>318</v>
      </c>
      <c r="D115" s="5" t="str">
        <f t="shared" si="8"/>
        <v>6-8级</v>
      </c>
      <c r="E115" s="6">
        <v>112.5</v>
      </c>
      <c r="F115" s="6">
        <v>500</v>
      </c>
      <c r="G115" s="6">
        <v>4</v>
      </c>
      <c r="H115" s="6">
        <v>200</v>
      </c>
      <c r="I115" s="6">
        <v>8</v>
      </c>
      <c r="J115" s="6">
        <v>1.25</v>
      </c>
      <c r="K115" s="6">
        <v>0.45</v>
      </c>
      <c r="L115" s="6">
        <v>2.5</v>
      </c>
    </row>
    <row r="116" customHeight="1" spans="1:12">
      <c r="A116" s="3">
        <f t="shared" si="9"/>
        <v>6</v>
      </c>
      <c r="B116" s="4" t="str">
        <f>VLOOKUP(A116,公式表!B:C,2,FALSE)</f>
        <v>月之祭祀</v>
      </c>
      <c r="C116" s="3" t="s">
        <v>319</v>
      </c>
      <c r="D116" s="5" t="str">
        <f t="shared" si="8"/>
        <v>6-9级</v>
      </c>
      <c r="E116" s="6">
        <v>126.5625</v>
      </c>
      <c r="F116" s="6">
        <v>562.5</v>
      </c>
      <c r="G116" s="6">
        <v>4</v>
      </c>
      <c r="H116" s="6">
        <v>225</v>
      </c>
      <c r="I116" s="6">
        <v>9</v>
      </c>
      <c r="J116" s="6">
        <v>1.25</v>
      </c>
      <c r="K116" s="6">
        <v>0.45</v>
      </c>
      <c r="L116" s="6">
        <v>2.5</v>
      </c>
    </row>
    <row r="117" customHeight="1" spans="1:12">
      <c r="A117" s="3">
        <f t="shared" si="9"/>
        <v>6</v>
      </c>
      <c r="B117" s="4" t="str">
        <f>VLOOKUP(A117,公式表!B:C,2,FALSE)</f>
        <v>月之祭祀</v>
      </c>
      <c r="C117" s="3" t="s">
        <v>320</v>
      </c>
      <c r="D117" s="5" t="str">
        <f t="shared" si="8"/>
        <v>6-10级</v>
      </c>
      <c r="E117" s="6">
        <v>140.625</v>
      </c>
      <c r="F117" s="6">
        <v>625</v>
      </c>
      <c r="G117" s="6">
        <v>5</v>
      </c>
      <c r="H117" s="6">
        <v>250</v>
      </c>
      <c r="I117" s="6">
        <v>10</v>
      </c>
      <c r="J117" s="6">
        <v>1.25</v>
      </c>
      <c r="K117" s="6">
        <v>0.45</v>
      </c>
      <c r="L117" s="6">
        <v>2.5</v>
      </c>
    </row>
    <row r="118" customHeight="1" spans="1:12">
      <c r="A118" s="3">
        <f t="shared" si="9"/>
        <v>6</v>
      </c>
      <c r="B118" s="4" t="str">
        <f>VLOOKUP(A118,公式表!B:C,2,FALSE)</f>
        <v>月之祭祀</v>
      </c>
      <c r="C118" s="3" t="s">
        <v>321</v>
      </c>
      <c r="D118" s="5" t="str">
        <f t="shared" si="8"/>
        <v>6-10级MAX</v>
      </c>
      <c r="E118" s="6">
        <v>293.75</v>
      </c>
      <c r="F118" s="6">
        <v>1350</v>
      </c>
      <c r="G118" s="6">
        <v>7</v>
      </c>
      <c r="H118" s="6">
        <v>500</v>
      </c>
      <c r="I118" s="6">
        <v>11</v>
      </c>
      <c r="J118" s="6">
        <v>1.25</v>
      </c>
      <c r="K118" s="6">
        <v>0.47</v>
      </c>
      <c r="L118" s="6">
        <v>2.7</v>
      </c>
    </row>
    <row r="119" customHeight="1" spans="1:12">
      <c r="A119" s="3">
        <f t="shared" si="9"/>
        <v>6</v>
      </c>
      <c r="B119" s="4" t="str">
        <f>VLOOKUP(A119,公式表!B:C,2,FALSE)</f>
        <v>月之祭祀</v>
      </c>
      <c r="C119" s="3" t="s">
        <v>322</v>
      </c>
      <c r="D119" s="5" t="str">
        <f t="shared" si="8"/>
        <v>6-10级传说</v>
      </c>
      <c r="E119" s="6">
        <v>490</v>
      </c>
      <c r="F119" s="6">
        <v>2320</v>
      </c>
      <c r="G119" s="6">
        <v>8</v>
      </c>
      <c r="H119" s="6">
        <v>800</v>
      </c>
      <c r="I119" s="6">
        <v>12</v>
      </c>
      <c r="J119" s="6">
        <v>1.25</v>
      </c>
      <c r="K119" s="6">
        <v>0.49</v>
      </c>
      <c r="L119" s="6">
        <v>2.9</v>
      </c>
    </row>
    <row r="120" customHeight="1" spans="1:12">
      <c r="A120" s="3">
        <f t="shared" si="9"/>
        <v>6</v>
      </c>
      <c r="B120" s="4" t="str">
        <f>VLOOKUP(A120,公式表!B:C,2,FALSE)</f>
        <v>月之祭祀</v>
      </c>
      <c r="C120" s="3" t="s">
        <v>323</v>
      </c>
      <c r="D120" s="5" t="str">
        <f t="shared" si="8"/>
        <v>6-10级神话</v>
      </c>
      <c r="E120" s="6">
        <v>687.5</v>
      </c>
      <c r="F120" s="6">
        <v>3500</v>
      </c>
      <c r="G120" s="6">
        <v>10</v>
      </c>
      <c r="H120" s="6">
        <v>1000</v>
      </c>
      <c r="I120" s="6">
        <v>13</v>
      </c>
      <c r="J120" s="6">
        <v>1.25</v>
      </c>
      <c r="K120" s="6">
        <v>0.55</v>
      </c>
      <c r="L120" s="6">
        <v>3.5</v>
      </c>
    </row>
    <row r="121" customHeight="1" spans="1:12">
      <c r="A121" s="3">
        <f t="shared" si="9"/>
        <v>6</v>
      </c>
      <c r="B121" s="4" t="str">
        <f>VLOOKUP(A121,公式表!B:C,2,FALSE)</f>
        <v>月之祭祀</v>
      </c>
      <c r="C121" s="3" t="s">
        <v>324</v>
      </c>
      <c r="D121" s="5" t="str">
        <f t="shared" si="8"/>
        <v>6-11级</v>
      </c>
      <c r="E121" s="6">
        <v>154.6875</v>
      </c>
      <c r="F121" s="6">
        <v>687.5</v>
      </c>
      <c r="G121" s="6">
        <v>5</v>
      </c>
      <c r="H121" s="6">
        <v>275</v>
      </c>
      <c r="I121" s="6">
        <v>11</v>
      </c>
      <c r="J121" s="6">
        <v>1.25</v>
      </c>
      <c r="K121" s="6">
        <v>0.45</v>
      </c>
      <c r="L121" s="6">
        <v>2.5</v>
      </c>
    </row>
    <row r="122" customHeight="1" spans="1:12">
      <c r="A122" s="3">
        <f t="shared" si="9"/>
        <v>6</v>
      </c>
      <c r="B122" s="4" t="str">
        <f>VLOOKUP(A122,公式表!B:C,2,FALSE)</f>
        <v>月之祭祀</v>
      </c>
      <c r="C122" s="3" t="s">
        <v>325</v>
      </c>
      <c r="D122" s="5" t="str">
        <f t="shared" si="8"/>
        <v>6-12级</v>
      </c>
      <c r="E122" s="6">
        <v>168.75</v>
      </c>
      <c r="F122" s="6">
        <v>750</v>
      </c>
      <c r="G122" s="6">
        <v>6</v>
      </c>
      <c r="H122" s="6">
        <v>300</v>
      </c>
      <c r="I122" s="6">
        <v>12</v>
      </c>
      <c r="J122" s="6">
        <v>1.25</v>
      </c>
      <c r="K122" s="6">
        <v>0.45</v>
      </c>
      <c r="L122" s="6">
        <v>2.5</v>
      </c>
    </row>
    <row r="123" customHeight="1" spans="1:12">
      <c r="A123" s="3">
        <f t="shared" si="9"/>
        <v>6</v>
      </c>
      <c r="B123" s="4" t="str">
        <f>VLOOKUP(A123,公式表!B:C,2,FALSE)</f>
        <v>月之祭祀</v>
      </c>
      <c r="C123" s="3" t="s">
        <v>326</v>
      </c>
      <c r="D123" s="5" t="str">
        <f t="shared" si="8"/>
        <v>6-13级</v>
      </c>
      <c r="E123" s="6">
        <v>182.8125</v>
      </c>
      <c r="F123" s="6">
        <v>812.5</v>
      </c>
      <c r="G123" s="6">
        <v>6</v>
      </c>
      <c r="H123" s="6">
        <v>325</v>
      </c>
      <c r="I123" s="6">
        <v>13</v>
      </c>
      <c r="J123" s="6">
        <v>1.25</v>
      </c>
      <c r="K123" s="6">
        <v>0.45</v>
      </c>
      <c r="L123" s="6">
        <v>2.5</v>
      </c>
    </row>
    <row r="124" customHeight="1" spans="1:12">
      <c r="A124" s="3">
        <f t="shared" si="9"/>
        <v>6</v>
      </c>
      <c r="B124" s="4" t="str">
        <f>VLOOKUP(A124,公式表!B:C,2,FALSE)</f>
        <v>月之祭祀</v>
      </c>
      <c r="C124" s="3" t="s">
        <v>327</v>
      </c>
      <c r="D124" s="5" t="str">
        <f t="shared" si="8"/>
        <v>6-14级</v>
      </c>
      <c r="E124" s="6">
        <v>196.875</v>
      </c>
      <c r="F124" s="6">
        <v>875</v>
      </c>
      <c r="G124" s="6">
        <v>7</v>
      </c>
      <c r="H124" s="6">
        <v>350</v>
      </c>
      <c r="I124" s="6">
        <v>14</v>
      </c>
      <c r="J124" s="6">
        <v>1.25</v>
      </c>
      <c r="K124" s="6">
        <v>0.45</v>
      </c>
      <c r="L124" s="6">
        <v>2.5</v>
      </c>
    </row>
    <row r="125" customHeight="1" spans="1:12">
      <c r="A125" s="3">
        <f t="shared" si="9"/>
        <v>6</v>
      </c>
      <c r="B125" s="4" t="str">
        <f>VLOOKUP(A125,公式表!B:C,2,FALSE)</f>
        <v>月之祭祀</v>
      </c>
      <c r="C125" s="3" t="s">
        <v>328</v>
      </c>
      <c r="D125" s="5" t="str">
        <f t="shared" si="8"/>
        <v>6-15级</v>
      </c>
      <c r="E125" s="6">
        <v>210.9375</v>
      </c>
      <c r="F125" s="6">
        <v>937.5</v>
      </c>
      <c r="G125" s="6">
        <v>7</v>
      </c>
      <c r="H125" s="6">
        <v>375</v>
      </c>
      <c r="I125" s="6">
        <v>15</v>
      </c>
      <c r="J125" s="6">
        <v>1.25</v>
      </c>
      <c r="K125" s="6">
        <v>0.45</v>
      </c>
      <c r="L125" s="6">
        <v>2.5</v>
      </c>
    </row>
    <row r="126" customHeight="1" spans="1:12">
      <c r="A126" s="3">
        <f t="shared" si="9"/>
        <v>6</v>
      </c>
      <c r="B126" s="4" t="str">
        <f>VLOOKUP(A126,公式表!B:C,2,FALSE)</f>
        <v>月之祭祀</v>
      </c>
      <c r="C126" s="3" t="s">
        <v>329</v>
      </c>
      <c r="D126" s="5" t="str">
        <f t="shared" si="8"/>
        <v>6-15级MAX</v>
      </c>
      <c r="E126" s="6">
        <v>478.125</v>
      </c>
      <c r="F126" s="6">
        <v>2325</v>
      </c>
      <c r="G126" s="6">
        <v>9</v>
      </c>
      <c r="H126" s="6">
        <v>750</v>
      </c>
      <c r="I126" s="6">
        <v>16</v>
      </c>
      <c r="J126" s="6">
        <v>1.25</v>
      </c>
      <c r="K126" s="6">
        <v>0.51</v>
      </c>
      <c r="L126" s="6">
        <v>3.1</v>
      </c>
    </row>
    <row r="127" customHeight="1" spans="1:12">
      <c r="A127" s="3">
        <f t="shared" si="9"/>
        <v>6</v>
      </c>
      <c r="B127" s="4" t="str">
        <f>VLOOKUP(A127,公式表!B:C,2,FALSE)</f>
        <v>月之祭祀</v>
      </c>
      <c r="C127" s="3" t="s">
        <v>330</v>
      </c>
      <c r="D127" s="5" t="str">
        <f t="shared" si="8"/>
        <v>6-15级传说</v>
      </c>
      <c r="E127" s="6">
        <v>695.625</v>
      </c>
      <c r="F127" s="6">
        <v>3465</v>
      </c>
      <c r="G127" s="6">
        <v>10</v>
      </c>
      <c r="H127" s="6">
        <v>1050</v>
      </c>
      <c r="I127" s="6">
        <v>17</v>
      </c>
      <c r="J127" s="6">
        <v>1.25</v>
      </c>
      <c r="K127" s="6">
        <v>0.53</v>
      </c>
      <c r="L127" s="6">
        <v>3.3</v>
      </c>
    </row>
    <row r="128" customHeight="1" spans="1:12">
      <c r="A128" s="3">
        <f t="shared" si="9"/>
        <v>6</v>
      </c>
      <c r="B128" s="4" t="str">
        <f>VLOOKUP(A128,公式表!B:C,2,FALSE)</f>
        <v>月之祭祀</v>
      </c>
      <c r="C128" s="3" t="s">
        <v>331</v>
      </c>
      <c r="D128" s="5" t="str">
        <f t="shared" si="8"/>
        <v>6-15级神话</v>
      </c>
      <c r="E128" s="6">
        <v>921.875</v>
      </c>
      <c r="F128" s="6">
        <v>4875</v>
      </c>
      <c r="G128" s="6">
        <v>12</v>
      </c>
      <c r="H128" s="6">
        <v>1250</v>
      </c>
      <c r="I128" s="6">
        <v>18</v>
      </c>
      <c r="J128" s="6">
        <v>1.25</v>
      </c>
      <c r="K128" s="6">
        <v>0.59</v>
      </c>
      <c r="L128" s="6">
        <v>3.9</v>
      </c>
    </row>
    <row r="129" s="2" customFormat="1" customHeight="1" spans="1:12">
      <c r="A129" s="10">
        <v>7</v>
      </c>
      <c r="B129" s="11" t="str">
        <f>VLOOKUP(A129,公式表!B:C,2,FALSE)</f>
        <v>圣辉法师</v>
      </c>
      <c r="C129" s="2" t="s">
        <v>311</v>
      </c>
      <c r="D129" s="12" t="str">
        <f t="shared" ref="D129:D149" si="10">A129&amp;"-"&amp;C129</f>
        <v>7-1级</v>
      </c>
      <c r="E129" s="10">
        <v>13.125</v>
      </c>
      <c r="F129" s="10">
        <v>70</v>
      </c>
      <c r="G129" s="10">
        <v>0</v>
      </c>
      <c r="H129" s="10">
        <v>25</v>
      </c>
      <c r="I129" s="10">
        <v>1</v>
      </c>
      <c r="J129" s="10">
        <v>1.25</v>
      </c>
      <c r="K129" s="10">
        <v>0.42</v>
      </c>
      <c r="L129" s="10">
        <v>2.8</v>
      </c>
    </row>
    <row r="130" customHeight="1" spans="1:12">
      <c r="A130" s="3">
        <f t="shared" ref="A130:A149" si="11">A129</f>
        <v>7</v>
      </c>
      <c r="B130" s="4" t="str">
        <f>VLOOKUP(A130,公式表!B:C,2,FALSE)</f>
        <v>圣辉法师</v>
      </c>
      <c r="C130" s="3" t="s">
        <v>312</v>
      </c>
      <c r="D130" s="5" t="str">
        <f t="shared" si="10"/>
        <v>7-2级</v>
      </c>
      <c r="E130" s="6">
        <v>26.25</v>
      </c>
      <c r="F130" s="6">
        <v>140</v>
      </c>
      <c r="G130" s="6">
        <v>1</v>
      </c>
      <c r="H130" s="6">
        <v>50</v>
      </c>
      <c r="I130" s="6">
        <v>2</v>
      </c>
      <c r="J130" s="6">
        <v>1.25</v>
      </c>
      <c r="K130" s="6">
        <v>0.42</v>
      </c>
      <c r="L130" s="6">
        <v>2.8</v>
      </c>
    </row>
    <row r="131" customHeight="1" spans="1:12">
      <c r="A131" s="3">
        <f t="shared" si="11"/>
        <v>7</v>
      </c>
      <c r="B131" s="4" t="str">
        <f>VLOOKUP(A131,公式表!B:C,2,FALSE)</f>
        <v>圣辉法师</v>
      </c>
      <c r="C131" s="3" t="s">
        <v>313</v>
      </c>
      <c r="D131" s="5" t="str">
        <f t="shared" si="10"/>
        <v>7-3级</v>
      </c>
      <c r="E131" s="6">
        <v>39.375</v>
      </c>
      <c r="F131" s="6">
        <v>210</v>
      </c>
      <c r="G131" s="6">
        <v>1</v>
      </c>
      <c r="H131" s="6">
        <v>75</v>
      </c>
      <c r="I131" s="6">
        <v>3</v>
      </c>
      <c r="J131" s="6">
        <v>1.25</v>
      </c>
      <c r="K131" s="6">
        <v>0.42</v>
      </c>
      <c r="L131" s="6">
        <v>2.8</v>
      </c>
    </row>
    <row r="132" customHeight="1" spans="1:12">
      <c r="A132" s="3">
        <f t="shared" si="11"/>
        <v>7</v>
      </c>
      <c r="B132" s="4" t="str">
        <f>VLOOKUP(A132,公式表!B:C,2,FALSE)</f>
        <v>圣辉法师</v>
      </c>
      <c r="C132" s="3" t="s">
        <v>314</v>
      </c>
      <c r="D132" s="5" t="str">
        <f t="shared" si="10"/>
        <v>7-4级</v>
      </c>
      <c r="E132" s="6">
        <v>52.5</v>
      </c>
      <c r="F132" s="6">
        <v>280</v>
      </c>
      <c r="G132" s="6">
        <v>2</v>
      </c>
      <c r="H132" s="6">
        <v>100</v>
      </c>
      <c r="I132" s="6">
        <v>4</v>
      </c>
      <c r="J132" s="6">
        <v>1.25</v>
      </c>
      <c r="K132" s="6">
        <v>0.42</v>
      </c>
      <c r="L132" s="6">
        <v>2.8</v>
      </c>
    </row>
    <row r="133" customHeight="1" spans="1:12">
      <c r="A133" s="3">
        <f t="shared" si="11"/>
        <v>7</v>
      </c>
      <c r="B133" s="4" t="str">
        <f>VLOOKUP(A133,公式表!B:C,2,FALSE)</f>
        <v>圣辉法师</v>
      </c>
      <c r="C133" s="3" t="s">
        <v>315</v>
      </c>
      <c r="D133" s="5" t="str">
        <f t="shared" si="10"/>
        <v>7-5级</v>
      </c>
      <c r="E133" s="6">
        <v>65.625</v>
      </c>
      <c r="F133" s="6">
        <v>350</v>
      </c>
      <c r="G133" s="6">
        <v>2</v>
      </c>
      <c r="H133" s="6">
        <v>125</v>
      </c>
      <c r="I133" s="6">
        <v>5</v>
      </c>
      <c r="J133" s="6">
        <v>1.25</v>
      </c>
      <c r="K133" s="6">
        <v>0.42</v>
      </c>
      <c r="L133" s="6">
        <v>2.8</v>
      </c>
    </row>
    <row r="134" customHeight="1" spans="1:12">
      <c r="A134" s="3">
        <f t="shared" si="11"/>
        <v>7</v>
      </c>
      <c r="B134" s="4" t="str">
        <f>VLOOKUP(A134,公式表!B:C,2,FALSE)</f>
        <v>圣辉法师</v>
      </c>
      <c r="C134" s="3" t="s">
        <v>316</v>
      </c>
      <c r="D134" s="5" t="str">
        <f t="shared" si="10"/>
        <v>7-6级</v>
      </c>
      <c r="E134" s="6">
        <v>78.75</v>
      </c>
      <c r="F134" s="6">
        <v>420</v>
      </c>
      <c r="G134" s="6">
        <v>3</v>
      </c>
      <c r="H134" s="6">
        <v>150</v>
      </c>
      <c r="I134" s="6">
        <v>6</v>
      </c>
      <c r="J134" s="6">
        <v>1.25</v>
      </c>
      <c r="K134" s="6">
        <v>0.42</v>
      </c>
      <c r="L134" s="6">
        <v>2.8</v>
      </c>
    </row>
    <row r="135" customHeight="1" spans="1:12">
      <c r="A135" s="3">
        <f t="shared" si="11"/>
        <v>7</v>
      </c>
      <c r="B135" s="4" t="str">
        <f>VLOOKUP(A135,公式表!B:C,2,FALSE)</f>
        <v>圣辉法师</v>
      </c>
      <c r="C135" s="3" t="s">
        <v>317</v>
      </c>
      <c r="D135" s="5" t="str">
        <f t="shared" si="10"/>
        <v>7-7级</v>
      </c>
      <c r="E135" s="6">
        <v>91.875</v>
      </c>
      <c r="F135" s="6">
        <v>490</v>
      </c>
      <c r="G135" s="6">
        <v>3</v>
      </c>
      <c r="H135" s="6">
        <v>175</v>
      </c>
      <c r="I135" s="6">
        <v>7</v>
      </c>
      <c r="J135" s="6">
        <v>1.25</v>
      </c>
      <c r="K135" s="6">
        <v>0.42</v>
      </c>
      <c r="L135" s="6">
        <v>2.8</v>
      </c>
    </row>
    <row r="136" customHeight="1" spans="1:12">
      <c r="A136" s="3">
        <f t="shared" si="11"/>
        <v>7</v>
      </c>
      <c r="B136" s="4" t="str">
        <f>VLOOKUP(A136,公式表!B:C,2,FALSE)</f>
        <v>圣辉法师</v>
      </c>
      <c r="C136" s="3" t="s">
        <v>318</v>
      </c>
      <c r="D136" s="5" t="str">
        <f t="shared" si="10"/>
        <v>7-8级</v>
      </c>
      <c r="E136" s="6">
        <v>105</v>
      </c>
      <c r="F136" s="6">
        <v>560</v>
      </c>
      <c r="G136" s="6">
        <v>4</v>
      </c>
      <c r="H136" s="6">
        <v>200</v>
      </c>
      <c r="I136" s="6">
        <v>8</v>
      </c>
      <c r="J136" s="6">
        <v>1.25</v>
      </c>
      <c r="K136" s="6">
        <v>0.42</v>
      </c>
      <c r="L136" s="6">
        <v>2.8</v>
      </c>
    </row>
    <row r="137" customHeight="1" spans="1:12">
      <c r="A137" s="3">
        <f t="shared" si="11"/>
        <v>7</v>
      </c>
      <c r="B137" s="4" t="str">
        <f>VLOOKUP(A137,公式表!B:C,2,FALSE)</f>
        <v>圣辉法师</v>
      </c>
      <c r="C137" s="3" t="s">
        <v>319</v>
      </c>
      <c r="D137" s="5" t="str">
        <f t="shared" si="10"/>
        <v>7-9级</v>
      </c>
      <c r="E137" s="6">
        <v>118.125</v>
      </c>
      <c r="F137" s="6">
        <v>630</v>
      </c>
      <c r="G137" s="6">
        <v>4</v>
      </c>
      <c r="H137" s="6">
        <v>225</v>
      </c>
      <c r="I137" s="6">
        <v>9</v>
      </c>
      <c r="J137" s="6">
        <v>1.25</v>
      </c>
      <c r="K137" s="6">
        <v>0.42</v>
      </c>
      <c r="L137" s="6">
        <v>2.8</v>
      </c>
    </row>
    <row r="138" customHeight="1" spans="1:12">
      <c r="A138" s="3">
        <f t="shared" si="11"/>
        <v>7</v>
      </c>
      <c r="B138" s="4" t="str">
        <f>VLOOKUP(A138,公式表!B:C,2,FALSE)</f>
        <v>圣辉法师</v>
      </c>
      <c r="C138" s="3" t="s">
        <v>320</v>
      </c>
      <c r="D138" s="5" t="str">
        <f t="shared" si="10"/>
        <v>7-10级</v>
      </c>
      <c r="E138" s="6">
        <v>131.25</v>
      </c>
      <c r="F138" s="6">
        <v>700</v>
      </c>
      <c r="G138" s="6">
        <v>5</v>
      </c>
      <c r="H138" s="6">
        <v>250</v>
      </c>
      <c r="I138" s="6">
        <v>10</v>
      </c>
      <c r="J138" s="6">
        <v>1.25</v>
      </c>
      <c r="K138" s="6">
        <v>0.42</v>
      </c>
      <c r="L138" s="6">
        <v>2.8</v>
      </c>
    </row>
    <row r="139" customHeight="1" spans="1:12">
      <c r="A139" s="3">
        <f t="shared" si="11"/>
        <v>7</v>
      </c>
      <c r="B139" s="4" t="str">
        <f>VLOOKUP(A139,公式表!B:C,2,FALSE)</f>
        <v>圣辉法师</v>
      </c>
      <c r="C139" s="3" t="s">
        <v>321</v>
      </c>
      <c r="D139" s="5" t="str">
        <f t="shared" si="10"/>
        <v>7-10级MAX</v>
      </c>
      <c r="E139" s="6">
        <v>275</v>
      </c>
      <c r="F139" s="6">
        <v>1500</v>
      </c>
      <c r="G139" s="6">
        <v>7</v>
      </c>
      <c r="H139" s="6">
        <v>500</v>
      </c>
      <c r="I139" s="6">
        <v>11</v>
      </c>
      <c r="J139" s="6">
        <v>1.25</v>
      </c>
      <c r="K139" s="6">
        <v>0.44</v>
      </c>
      <c r="L139" s="6">
        <v>3</v>
      </c>
    </row>
    <row r="140" customHeight="1" spans="1:12">
      <c r="A140" s="3">
        <f t="shared" si="11"/>
        <v>7</v>
      </c>
      <c r="B140" s="4" t="str">
        <f>VLOOKUP(A140,公式表!B:C,2,FALSE)</f>
        <v>圣辉法师</v>
      </c>
      <c r="C140" s="3" t="s">
        <v>322</v>
      </c>
      <c r="D140" s="5" t="str">
        <f t="shared" si="10"/>
        <v>7-10级传说</v>
      </c>
      <c r="E140" s="6">
        <v>460</v>
      </c>
      <c r="F140" s="6">
        <v>2560</v>
      </c>
      <c r="G140" s="6">
        <v>8</v>
      </c>
      <c r="H140" s="6">
        <v>800</v>
      </c>
      <c r="I140" s="6">
        <v>12</v>
      </c>
      <c r="J140" s="6">
        <v>1.25</v>
      </c>
      <c r="K140" s="6">
        <v>0.46</v>
      </c>
      <c r="L140" s="6">
        <v>3.2</v>
      </c>
    </row>
    <row r="141" customHeight="1" spans="1:12">
      <c r="A141" s="3">
        <f t="shared" si="11"/>
        <v>7</v>
      </c>
      <c r="B141" s="4" t="str">
        <f>VLOOKUP(A141,公式表!B:C,2,FALSE)</f>
        <v>圣辉法师</v>
      </c>
      <c r="C141" s="3" t="s">
        <v>323</v>
      </c>
      <c r="D141" s="5" t="str">
        <f t="shared" si="10"/>
        <v>7-10级神话</v>
      </c>
      <c r="E141" s="6">
        <v>650</v>
      </c>
      <c r="F141" s="6">
        <v>3800</v>
      </c>
      <c r="G141" s="6">
        <v>10</v>
      </c>
      <c r="H141" s="6">
        <v>1000</v>
      </c>
      <c r="I141" s="6">
        <v>13</v>
      </c>
      <c r="J141" s="6">
        <v>1.25</v>
      </c>
      <c r="K141" s="6">
        <v>0.52</v>
      </c>
      <c r="L141" s="6">
        <v>3.8</v>
      </c>
    </row>
    <row r="142" customHeight="1" spans="1:12">
      <c r="A142" s="3">
        <f t="shared" si="11"/>
        <v>7</v>
      </c>
      <c r="B142" s="4" t="str">
        <f>VLOOKUP(A142,公式表!B:C,2,FALSE)</f>
        <v>圣辉法师</v>
      </c>
      <c r="C142" s="3" t="s">
        <v>324</v>
      </c>
      <c r="D142" s="5" t="str">
        <f t="shared" si="10"/>
        <v>7-11级</v>
      </c>
      <c r="E142" s="6">
        <v>144.375</v>
      </c>
      <c r="F142" s="6">
        <v>770</v>
      </c>
      <c r="G142" s="6">
        <v>5</v>
      </c>
      <c r="H142" s="6">
        <v>275</v>
      </c>
      <c r="I142" s="6">
        <v>11</v>
      </c>
      <c r="J142" s="6">
        <v>1.25</v>
      </c>
      <c r="K142" s="6">
        <v>0.42</v>
      </c>
      <c r="L142" s="6">
        <v>2.8</v>
      </c>
    </row>
    <row r="143" customHeight="1" spans="1:12">
      <c r="A143" s="3">
        <f t="shared" si="11"/>
        <v>7</v>
      </c>
      <c r="B143" s="4" t="str">
        <f>VLOOKUP(A143,公式表!B:C,2,FALSE)</f>
        <v>圣辉法师</v>
      </c>
      <c r="C143" s="3" t="s">
        <v>325</v>
      </c>
      <c r="D143" s="5" t="str">
        <f t="shared" si="10"/>
        <v>7-12级</v>
      </c>
      <c r="E143" s="6">
        <v>157.5</v>
      </c>
      <c r="F143" s="6">
        <v>840</v>
      </c>
      <c r="G143" s="6">
        <v>6</v>
      </c>
      <c r="H143" s="6">
        <v>300</v>
      </c>
      <c r="I143" s="6">
        <v>12</v>
      </c>
      <c r="J143" s="6">
        <v>1.25</v>
      </c>
      <c r="K143" s="6">
        <v>0.42</v>
      </c>
      <c r="L143" s="6">
        <v>2.8</v>
      </c>
    </row>
    <row r="144" customHeight="1" spans="1:12">
      <c r="A144" s="3">
        <f t="shared" si="11"/>
        <v>7</v>
      </c>
      <c r="B144" s="4" t="str">
        <f>VLOOKUP(A144,公式表!B:C,2,FALSE)</f>
        <v>圣辉法师</v>
      </c>
      <c r="C144" s="3" t="s">
        <v>326</v>
      </c>
      <c r="D144" s="5" t="str">
        <f t="shared" si="10"/>
        <v>7-13级</v>
      </c>
      <c r="E144" s="6">
        <v>170.625</v>
      </c>
      <c r="F144" s="6">
        <v>910</v>
      </c>
      <c r="G144" s="6">
        <v>6</v>
      </c>
      <c r="H144" s="6">
        <v>325</v>
      </c>
      <c r="I144" s="6">
        <v>13</v>
      </c>
      <c r="J144" s="6">
        <v>1.25</v>
      </c>
      <c r="K144" s="6">
        <v>0.42</v>
      </c>
      <c r="L144" s="6">
        <v>2.8</v>
      </c>
    </row>
    <row r="145" customHeight="1" spans="1:12">
      <c r="A145" s="3">
        <f t="shared" si="11"/>
        <v>7</v>
      </c>
      <c r="B145" s="4" t="str">
        <f>VLOOKUP(A145,公式表!B:C,2,FALSE)</f>
        <v>圣辉法师</v>
      </c>
      <c r="C145" s="3" t="s">
        <v>327</v>
      </c>
      <c r="D145" s="5" t="str">
        <f t="shared" si="10"/>
        <v>7-14级</v>
      </c>
      <c r="E145" s="6">
        <v>183.75</v>
      </c>
      <c r="F145" s="6">
        <v>980</v>
      </c>
      <c r="G145" s="6">
        <v>7</v>
      </c>
      <c r="H145" s="6">
        <v>350</v>
      </c>
      <c r="I145" s="6">
        <v>14</v>
      </c>
      <c r="J145" s="6">
        <v>1.25</v>
      </c>
      <c r="K145" s="6">
        <v>0.42</v>
      </c>
      <c r="L145" s="6">
        <v>2.8</v>
      </c>
    </row>
    <row r="146" customHeight="1" spans="1:12">
      <c r="A146" s="3">
        <f t="shared" si="11"/>
        <v>7</v>
      </c>
      <c r="B146" s="4" t="str">
        <f>VLOOKUP(A146,公式表!B:C,2,FALSE)</f>
        <v>圣辉法师</v>
      </c>
      <c r="C146" s="3" t="s">
        <v>328</v>
      </c>
      <c r="D146" s="5" t="str">
        <f t="shared" si="10"/>
        <v>7-15级</v>
      </c>
      <c r="E146" s="6">
        <v>196.875</v>
      </c>
      <c r="F146" s="6">
        <v>1050</v>
      </c>
      <c r="G146" s="6">
        <v>7</v>
      </c>
      <c r="H146" s="6">
        <v>375</v>
      </c>
      <c r="I146" s="6">
        <v>15</v>
      </c>
      <c r="J146" s="6">
        <v>1.25</v>
      </c>
      <c r="K146" s="6">
        <v>0.42</v>
      </c>
      <c r="L146" s="6">
        <v>2.8</v>
      </c>
    </row>
    <row r="147" customHeight="1" spans="1:12">
      <c r="A147" s="3">
        <f t="shared" si="11"/>
        <v>7</v>
      </c>
      <c r="B147" s="4" t="str">
        <f>VLOOKUP(A147,公式表!B:C,2,FALSE)</f>
        <v>圣辉法师</v>
      </c>
      <c r="C147" s="3" t="s">
        <v>329</v>
      </c>
      <c r="D147" s="5" t="str">
        <f t="shared" si="10"/>
        <v>7-15级MAX</v>
      </c>
      <c r="E147" s="6">
        <v>450</v>
      </c>
      <c r="F147" s="6">
        <v>2550</v>
      </c>
      <c r="G147" s="6">
        <v>9</v>
      </c>
      <c r="H147" s="6">
        <v>750</v>
      </c>
      <c r="I147" s="6">
        <v>16</v>
      </c>
      <c r="J147" s="6">
        <v>1.25</v>
      </c>
      <c r="K147" s="6">
        <v>0.48</v>
      </c>
      <c r="L147" s="6">
        <v>3.4</v>
      </c>
    </row>
    <row r="148" customHeight="1" spans="1:12">
      <c r="A148" s="3">
        <f t="shared" si="11"/>
        <v>7</v>
      </c>
      <c r="B148" s="4" t="str">
        <f>VLOOKUP(A148,公式表!B:C,2,FALSE)</f>
        <v>圣辉法师</v>
      </c>
      <c r="C148" s="3" t="s">
        <v>330</v>
      </c>
      <c r="D148" s="5" t="str">
        <f t="shared" si="10"/>
        <v>7-15级传说</v>
      </c>
      <c r="E148" s="6">
        <v>656.25</v>
      </c>
      <c r="F148" s="6">
        <v>3780</v>
      </c>
      <c r="G148" s="6">
        <v>10</v>
      </c>
      <c r="H148" s="6">
        <v>1050</v>
      </c>
      <c r="I148" s="6">
        <v>17</v>
      </c>
      <c r="J148" s="6">
        <v>1.25</v>
      </c>
      <c r="K148" s="6">
        <v>0.5</v>
      </c>
      <c r="L148" s="6">
        <v>3.6</v>
      </c>
    </row>
    <row r="149" customHeight="1" spans="1:12">
      <c r="A149" s="3">
        <f t="shared" si="11"/>
        <v>7</v>
      </c>
      <c r="B149" s="4" t="str">
        <f>VLOOKUP(A149,公式表!B:C,2,FALSE)</f>
        <v>圣辉法师</v>
      </c>
      <c r="C149" s="3" t="s">
        <v>331</v>
      </c>
      <c r="D149" s="5" t="str">
        <f t="shared" si="10"/>
        <v>7-15级神话</v>
      </c>
      <c r="E149" s="6">
        <v>875</v>
      </c>
      <c r="F149" s="6">
        <v>5250</v>
      </c>
      <c r="G149" s="6">
        <v>12</v>
      </c>
      <c r="H149" s="6">
        <v>1250</v>
      </c>
      <c r="I149" s="6">
        <v>18</v>
      </c>
      <c r="J149" s="6">
        <v>1.25</v>
      </c>
      <c r="K149" s="6">
        <v>0.56</v>
      </c>
      <c r="L149" s="6">
        <v>4.2</v>
      </c>
    </row>
    <row r="150" s="2" customFormat="1" customHeight="1" spans="1:12">
      <c r="A150" s="10">
        <v>8</v>
      </c>
      <c r="B150" s="11" t="str">
        <f>VLOOKUP(A150,公式表!B:C,2,FALSE)</f>
        <v>赏金猎人</v>
      </c>
      <c r="C150" s="2" t="s">
        <v>311</v>
      </c>
      <c r="D150" s="12" t="str">
        <f t="shared" ref="D150:D170" si="12">A150&amp;"-"&amp;C150</f>
        <v>8-1级</v>
      </c>
      <c r="E150" s="10">
        <v>9.375</v>
      </c>
      <c r="F150" s="10">
        <v>100</v>
      </c>
      <c r="G150" s="10">
        <v>0</v>
      </c>
      <c r="H150" s="10">
        <v>25</v>
      </c>
      <c r="I150" s="10">
        <v>1</v>
      </c>
      <c r="J150" s="10">
        <v>1.25</v>
      </c>
      <c r="K150" s="10">
        <v>0.3</v>
      </c>
      <c r="L150" s="10">
        <v>4</v>
      </c>
    </row>
    <row r="151" customHeight="1" spans="1:12">
      <c r="A151" s="3">
        <f t="shared" ref="A151:A170" si="13">A150</f>
        <v>8</v>
      </c>
      <c r="B151" s="4" t="str">
        <f>VLOOKUP(A151,公式表!B:C,2,FALSE)</f>
        <v>赏金猎人</v>
      </c>
      <c r="C151" s="3" t="s">
        <v>312</v>
      </c>
      <c r="D151" s="5" t="str">
        <f t="shared" si="12"/>
        <v>8-2级</v>
      </c>
      <c r="E151" s="6">
        <v>18.75</v>
      </c>
      <c r="F151" s="6">
        <v>200</v>
      </c>
      <c r="G151" s="6">
        <v>1</v>
      </c>
      <c r="H151" s="6">
        <v>50</v>
      </c>
      <c r="I151" s="6">
        <v>2</v>
      </c>
      <c r="J151" s="6">
        <v>1.25</v>
      </c>
      <c r="K151" s="6">
        <v>0.3</v>
      </c>
      <c r="L151" s="6">
        <v>4</v>
      </c>
    </row>
    <row r="152" customHeight="1" spans="1:12">
      <c r="A152" s="3">
        <f t="shared" si="13"/>
        <v>8</v>
      </c>
      <c r="B152" s="4" t="str">
        <f>VLOOKUP(A152,公式表!B:C,2,FALSE)</f>
        <v>赏金猎人</v>
      </c>
      <c r="C152" s="3" t="s">
        <v>313</v>
      </c>
      <c r="D152" s="5" t="str">
        <f t="shared" si="12"/>
        <v>8-3级</v>
      </c>
      <c r="E152" s="6">
        <v>28.125</v>
      </c>
      <c r="F152" s="6">
        <v>300</v>
      </c>
      <c r="G152" s="6">
        <v>1</v>
      </c>
      <c r="H152" s="6">
        <v>75</v>
      </c>
      <c r="I152" s="6">
        <v>3</v>
      </c>
      <c r="J152" s="6">
        <v>1.25</v>
      </c>
      <c r="K152" s="6">
        <v>0.3</v>
      </c>
      <c r="L152" s="6">
        <v>4</v>
      </c>
    </row>
    <row r="153" customHeight="1" spans="1:12">
      <c r="A153" s="3">
        <f t="shared" si="13"/>
        <v>8</v>
      </c>
      <c r="B153" s="4" t="str">
        <f>VLOOKUP(A153,公式表!B:C,2,FALSE)</f>
        <v>赏金猎人</v>
      </c>
      <c r="C153" s="3" t="s">
        <v>314</v>
      </c>
      <c r="D153" s="5" t="str">
        <f t="shared" si="12"/>
        <v>8-4级</v>
      </c>
      <c r="E153" s="6">
        <v>37.5</v>
      </c>
      <c r="F153" s="6">
        <v>400</v>
      </c>
      <c r="G153" s="6">
        <v>2</v>
      </c>
      <c r="H153" s="6">
        <v>100</v>
      </c>
      <c r="I153" s="6">
        <v>4</v>
      </c>
      <c r="J153" s="6">
        <v>1.25</v>
      </c>
      <c r="K153" s="6">
        <v>0.3</v>
      </c>
      <c r="L153" s="6">
        <v>4</v>
      </c>
    </row>
    <row r="154" customHeight="1" spans="1:12">
      <c r="A154" s="3">
        <f t="shared" si="13"/>
        <v>8</v>
      </c>
      <c r="B154" s="4" t="str">
        <f>VLOOKUP(A154,公式表!B:C,2,FALSE)</f>
        <v>赏金猎人</v>
      </c>
      <c r="C154" s="3" t="s">
        <v>315</v>
      </c>
      <c r="D154" s="5" t="str">
        <f t="shared" si="12"/>
        <v>8-5级</v>
      </c>
      <c r="E154" s="6">
        <v>46.875</v>
      </c>
      <c r="F154" s="6">
        <v>500</v>
      </c>
      <c r="G154" s="6">
        <v>2</v>
      </c>
      <c r="H154" s="6">
        <v>125</v>
      </c>
      <c r="I154" s="6">
        <v>5</v>
      </c>
      <c r="J154" s="6">
        <v>1.25</v>
      </c>
      <c r="K154" s="6">
        <v>0.3</v>
      </c>
      <c r="L154" s="6">
        <v>4</v>
      </c>
    </row>
    <row r="155" customHeight="1" spans="1:12">
      <c r="A155" s="3">
        <f t="shared" si="13"/>
        <v>8</v>
      </c>
      <c r="B155" s="4" t="str">
        <f>VLOOKUP(A155,公式表!B:C,2,FALSE)</f>
        <v>赏金猎人</v>
      </c>
      <c r="C155" s="3" t="s">
        <v>316</v>
      </c>
      <c r="D155" s="5" t="str">
        <f t="shared" si="12"/>
        <v>8-6级</v>
      </c>
      <c r="E155" s="6">
        <v>56.25</v>
      </c>
      <c r="F155" s="6">
        <v>600</v>
      </c>
      <c r="G155" s="6">
        <v>3</v>
      </c>
      <c r="H155" s="6">
        <v>150</v>
      </c>
      <c r="I155" s="6">
        <v>6</v>
      </c>
      <c r="J155" s="6">
        <v>1.25</v>
      </c>
      <c r="K155" s="6">
        <v>0.3</v>
      </c>
      <c r="L155" s="6">
        <v>4</v>
      </c>
    </row>
    <row r="156" customHeight="1" spans="1:12">
      <c r="A156" s="3">
        <f t="shared" si="13"/>
        <v>8</v>
      </c>
      <c r="B156" s="4" t="str">
        <f>VLOOKUP(A156,公式表!B:C,2,FALSE)</f>
        <v>赏金猎人</v>
      </c>
      <c r="C156" s="3" t="s">
        <v>317</v>
      </c>
      <c r="D156" s="5" t="str">
        <f t="shared" si="12"/>
        <v>8-7级</v>
      </c>
      <c r="E156" s="6">
        <v>65.625</v>
      </c>
      <c r="F156" s="6">
        <v>700</v>
      </c>
      <c r="G156" s="6">
        <v>3</v>
      </c>
      <c r="H156" s="6">
        <v>175</v>
      </c>
      <c r="I156" s="6">
        <v>7</v>
      </c>
      <c r="J156" s="6">
        <v>1.25</v>
      </c>
      <c r="K156" s="6">
        <v>0.3</v>
      </c>
      <c r="L156" s="6">
        <v>4</v>
      </c>
    </row>
    <row r="157" customHeight="1" spans="1:12">
      <c r="A157" s="3">
        <f t="shared" si="13"/>
        <v>8</v>
      </c>
      <c r="B157" s="4" t="str">
        <f>VLOOKUP(A157,公式表!B:C,2,FALSE)</f>
        <v>赏金猎人</v>
      </c>
      <c r="C157" s="3" t="s">
        <v>318</v>
      </c>
      <c r="D157" s="5" t="str">
        <f t="shared" si="12"/>
        <v>8-8级</v>
      </c>
      <c r="E157" s="6">
        <v>75</v>
      </c>
      <c r="F157" s="6">
        <v>800</v>
      </c>
      <c r="G157" s="6">
        <v>4</v>
      </c>
      <c r="H157" s="6">
        <v>200</v>
      </c>
      <c r="I157" s="6">
        <v>8</v>
      </c>
      <c r="J157" s="6">
        <v>1.25</v>
      </c>
      <c r="K157" s="6">
        <v>0.3</v>
      </c>
      <c r="L157" s="6">
        <v>4</v>
      </c>
    </row>
    <row r="158" customHeight="1" spans="1:12">
      <c r="A158" s="3">
        <f t="shared" si="13"/>
        <v>8</v>
      </c>
      <c r="B158" s="4" t="str">
        <f>VLOOKUP(A158,公式表!B:C,2,FALSE)</f>
        <v>赏金猎人</v>
      </c>
      <c r="C158" s="3" t="s">
        <v>319</v>
      </c>
      <c r="D158" s="5" t="str">
        <f t="shared" si="12"/>
        <v>8-9级</v>
      </c>
      <c r="E158" s="6">
        <v>84.375</v>
      </c>
      <c r="F158" s="6">
        <v>900</v>
      </c>
      <c r="G158" s="6">
        <v>4</v>
      </c>
      <c r="H158" s="6">
        <v>225</v>
      </c>
      <c r="I158" s="6">
        <v>9</v>
      </c>
      <c r="J158" s="6">
        <v>1.25</v>
      </c>
      <c r="K158" s="6">
        <v>0.3</v>
      </c>
      <c r="L158" s="6">
        <v>4</v>
      </c>
    </row>
    <row r="159" customHeight="1" spans="1:12">
      <c r="A159" s="3">
        <f t="shared" si="13"/>
        <v>8</v>
      </c>
      <c r="B159" s="4" t="str">
        <f>VLOOKUP(A159,公式表!B:C,2,FALSE)</f>
        <v>赏金猎人</v>
      </c>
      <c r="C159" s="3" t="s">
        <v>320</v>
      </c>
      <c r="D159" s="5" t="str">
        <f t="shared" si="12"/>
        <v>8-10级</v>
      </c>
      <c r="E159" s="6">
        <v>93.75</v>
      </c>
      <c r="F159" s="6">
        <v>1000</v>
      </c>
      <c r="G159" s="6">
        <v>5</v>
      </c>
      <c r="H159" s="6">
        <v>250</v>
      </c>
      <c r="I159" s="6">
        <v>10</v>
      </c>
      <c r="J159" s="6">
        <v>1.25</v>
      </c>
      <c r="K159" s="6">
        <v>0.3</v>
      </c>
      <c r="L159" s="6">
        <v>4</v>
      </c>
    </row>
    <row r="160" customHeight="1" spans="1:12">
      <c r="A160" s="3">
        <f t="shared" si="13"/>
        <v>8</v>
      </c>
      <c r="B160" s="4" t="str">
        <f>VLOOKUP(A160,公式表!B:C,2,FALSE)</f>
        <v>赏金猎人</v>
      </c>
      <c r="C160" s="3" t="s">
        <v>321</v>
      </c>
      <c r="D160" s="5" t="str">
        <f t="shared" si="12"/>
        <v>8-10级MAX</v>
      </c>
      <c r="E160" s="6">
        <v>200</v>
      </c>
      <c r="F160" s="6">
        <v>2100</v>
      </c>
      <c r="G160" s="6">
        <v>7</v>
      </c>
      <c r="H160" s="6">
        <v>500</v>
      </c>
      <c r="I160" s="6">
        <v>11</v>
      </c>
      <c r="J160" s="6">
        <v>1.25</v>
      </c>
      <c r="K160" s="6">
        <v>0.32</v>
      </c>
      <c r="L160" s="6">
        <v>4.2</v>
      </c>
    </row>
    <row r="161" customHeight="1" spans="1:12">
      <c r="A161" s="3">
        <f t="shared" si="13"/>
        <v>8</v>
      </c>
      <c r="B161" s="4" t="str">
        <f>VLOOKUP(A161,公式表!B:C,2,FALSE)</f>
        <v>赏金猎人</v>
      </c>
      <c r="C161" s="3" t="s">
        <v>322</v>
      </c>
      <c r="D161" s="5" t="str">
        <f t="shared" si="12"/>
        <v>8-10级传说</v>
      </c>
      <c r="E161" s="6">
        <v>340</v>
      </c>
      <c r="F161" s="6">
        <v>3520</v>
      </c>
      <c r="G161" s="6">
        <v>8</v>
      </c>
      <c r="H161" s="6">
        <v>800</v>
      </c>
      <c r="I161" s="6">
        <v>12</v>
      </c>
      <c r="J161" s="6">
        <v>1.25</v>
      </c>
      <c r="K161" s="6">
        <v>0.34</v>
      </c>
      <c r="L161" s="6">
        <v>4.4</v>
      </c>
    </row>
    <row r="162" customHeight="1" spans="1:12">
      <c r="A162" s="3">
        <f t="shared" si="13"/>
        <v>8</v>
      </c>
      <c r="B162" s="4" t="str">
        <f>VLOOKUP(A162,公式表!B:C,2,FALSE)</f>
        <v>赏金猎人</v>
      </c>
      <c r="C162" s="3" t="s">
        <v>323</v>
      </c>
      <c r="D162" s="5" t="str">
        <f t="shared" si="12"/>
        <v>8-10级神话</v>
      </c>
      <c r="E162" s="6">
        <v>500</v>
      </c>
      <c r="F162" s="6">
        <v>5000</v>
      </c>
      <c r="G162" s="6">
        <v>10</v>
      </c>
      <c r="H162" s="6">
        <v>1000</v>
      </c>
      <c r="I162" s="6">
        <v>13</v>
      </c>
      <c r="J162" s="6">
        <v>1.25</v>
      </c>
      <c r="K162" s="6">
        <v>0.4</v>
      </c>
      <c r="L162" s="6">
        <v>5</v>
      </c>
    </row>
    <row r="163" customHeight="1" spans="1:12">
      <c r="A163" s="3">
        <f t="shared" si="13"/>
        <v>8</v>
      </c>
      <c r="B163" s="4" t="str">
        <f>VLOOKUP(A163,公式表!B:C,2,FALSE)</f>
        <v>赏金猎人</v>
      </c>
      <c r="C163" s="3" t="s">
        <v>324</v>
      </c>
      <c r="D163" s="5" t="str">
        <f t="shared" si="12"/>
        <v>8-11级</v>
      </c>
      <c r="E163" s="6">
        <v>103.125</v>
      </c>
      <c r="F163" s="6">
        <v>1100</v>
      </c>
      <c r="G163" s="6">
        <v>5</v>
      </c>
      <c r="H163" s="6">
        <v>275</v>
      </c>
      <c r="I163" s="6">
        <v>11</v>
      </c>
      <c r="J163" s="6">
        <v>1.25</v>
      </c>
      <c r="K163" s="6">
        <v>0.3</v>
      </c>
      <c r="L163" s="6">
        <v>4</v>
      </c>
    </row>
    <row r="164" customHeight="1" spans="1:12">
      <c r="A164" s="3">
        <f t="shared" si="13"/>
        <v>8</v>
      </c>
      <c r="B164" s="4" t="str">
        <f>VLOOKUP(A164,公式表!B:C,2,FALSE)</f>
        <v>赏金猎人</v>
      </c>
      <c r="C164" s="3" t="s">
        <v>325</v>
      </c>
      <c r="D164" s="5" t="str">
        <f t="shared" si="12"/>
        <v>8-12级</v>
      </c>
      <c r="E164" s="6">
        <v>112.5</v>
      </c>
      <c r="F164" s="6">
        <v>1200</v>
      </c>
      <c r="G164" s="6">
        <v>6</v>
      </c>
      <c r="H164" s="6">
        <v>300</v>
      </c>
      <c r="I164" s="6">
        <v>12</v>
      </c>
      <c r="J164" s="6">
        <v>1.25</v>
      </c>
      <c r="K164" s="6">
        <v>0.3</v>
      </c>
      <c r="L164" s="6">
        <v>4</v>
      </c>
    </row>
    <row r="165" customHeight="1" spans="1:12">
      <c r="A165" s="3">
        <f t="shared" si="13"/>
        <v>8</v>
      </c>
      <c r="B165" s="4" t="str">
        <f>VLOOKUP(A165,公式表!B:C,2,FALSE)</f>
        <v>赏金猎人</v>
      </c>
      <c r="C165" s="3" t="s">
        <v>326</v>
      </c>
      <c r="D165" s="5" t="str">
        <f t="shared" si="12"/>
        <v>8-13级</v>
      </c>
      <c r="E165" s="6">
        <v>121.875</v>
      </c>
      <c r="F165" s="6">
        <v>1300</v>
      </c>
      <c r="G165" s="6">
        <v>6</v>
      </c>
      <c r="H165" s="6">
        <v>325</v>
      </c>
      <c r="I165" s="6">
        <v>13</v>
      </c>
      <c r="J165" s="6">
        <v>1.25</v>
      </c>
      <c r="K165" s="6">
        <v>0.3</v>
      </c>
      <c r="L165" s="6">
        <v>4</v>
      </c>
    </row>
    <row r="166" customHeight="1" spans="1:12">
      <c r="A166" s="3">
        <f t="shared" si="13"/>
        <v>8</v>
      </c>
      <c r="B166" s="4" t="str">
        <f>VLOOKUP(A166,公式表!B:C,2,FALSE)</f>
        <v>赏金猎人</v>
      </c>
      <c r="C166" s="3" t="s">
        <v>327</v>
      </c>
      <c r="D166" s="5" t="str">
        <f t="shared" si="12"/>
        <v>8-14级</v>
      </c>
      <c r="E166" s="6">
        <v>131.25</v>
      </c>
      <c r="F166" s="6">
        <v>1400</v>
      </c>
      <c r="G166" s="6">
        <v>7</v>
      </c>
      <c r="H166" s="6">
        <v>350</v>
      </c>
      <c r="I166" s="6">
        <v>14</v>
      </c>
      <c r="J166" s="6">
        <v>1.25</v>
      </c>
      <c r="K166" s="6">
        <v>0.3</v>
      </c>
      <c r="L166" s="6">
        <v>4</v>
      </c>
    </row>
    <row r="167" customHeight="1" spans="1:12">
      <c r="A167" s="3">
        <f t="shared" si="13"/>
        <v>8</v>
      </c>
      <c r="B167" s="4" t="str">
        <f>VLOOKUP(A167,公式表!B:C,2,FALSE)</f>
        <v>赏金猎人</v>
      </c>
      <c r="C167" s="3" t="s">
        <v>328</v>
      </c>
      <c r="D167" s="5" t="str">
        <f t="shared" si="12"/>
        <v>8-15级</v>
      </c>
      <c r="E167" s="6">
        <v>140.625</v>
      </c>
      <c r="F167" s="6">
        <v>1500</v>
      </c>
      <c r="G167" s="6">
        <v>7</v>
      </c>
      <c r="H167" s="6">
        <v>375</v>
      </c>
      <c r="I167" s="6">
        <v>15</v>
      </c>
      <c r="J167" s="6">
        <v>1.25</v>
      </c>
      <c r="K167" s="6">
        <v>0.3</v>
      </c>
      <c r="L167" s="6">
        <v>4</v>
      </c>
    </row>
    <row r="168" customHeight="1" spans="1:12">
      <c r="A168" s="3">
        <f t="shared" si="13"/>
        <v>8</v>
      </c>
      <c r="B168" s="4" t="str">
        <f>VLOOKUP(A168,公式表!B:C,2,FALSE)</f>
        <v>赏金猎人</v>
      </c>
      <c r="C168" s="3" t="s">
        <v>329</v>
      </c>
      <c r="D168" s="5" t="str">
        <f t="shared" si="12"/>
        <v>8-15级MAX</v>
      </c>
      <c r="E168" s="6">
        <v>337.5</v>
      </c>
      <c r="F168" s="6">
        <v>3450</v>
      </c>
      <c r="G168" s="6">
        <v>9</v>
      </c>
      <c r="H168" s="6">
        <v>750</v>
      </c>
      <c r="I168" s="6">
        <v>16</v>
      </c>
      <c r="J168" s="6">
        <v>1.25</v>
      </c>
      <c r="K168" s="6">
        <v>0.36</v>
      </c>
      <c r="L168" s="6">
        <v>4.6</v>
      </c>
    </row>
    <row r="169" customHeight="1" spans="1:12">
      <c r="A169" s="3">
        <f t="shared" si="13"/>
        <v>8</v>
      </c>
      <c r="B169" s="4" t="str">
        <f>VLOOKUP(A169,公式表!B:C,2,FALSE)</f>
        <v>赏金猎人</v>
      </c>
      <c r="C169" s="3" t="s">
        <v>330</v>
      </c>
      <c r="D169" s="5" t="str">
        <f t="shared" si="12"/>
        <v>8-15级传说</v>
      </c>
      <c r="E169" s="6">
        <v>498.75</v>
      </c>
      <c r="F169" s="6">
        <v>5040</v>
      </c>
      <c r="G169" s="6">
        <v>10</v>
      </c>
      <c r="H169" s="6">
        <v>1050</v>
      </c>
      <c r="I169" s="6">
        <v>17</v>
      </c>
      <c r="J169" s="6">
        <v>1.25</v>
      </c>
      <c r="K169" s="6">
        <v>0.38</v>
      </c>
      <c r="L169" s="6">
        <v>4.8</v>
      </c>
    </row>
    <row r="170" customHeight="1" spans="1:12">
      <c r="A170" s="3">
        <f t="shared" si="13"/>
        <v>8</v>
      </c>
      <c r="B170" s="4" t="str">
        <f>VLOOKUP(A170,公式表!B:C,2,FALSE)</f>
        <v>赏金猎人</v>
      </c>
      <c r="C170" s="3" t="s">
        <v>331</v>
      </c>
      <c r="D170" s="5" t="str">
        <f t="shared" si="12"/>
        <v>8-15级神话</v>
      </c>
      <c r="E170" s="6">
        <v>687.5</v>
      </c>
      <c r="F170" s="6">
        <v>6750</v>
      </c>
      <c r="G170" s="6">
        <v>12</v>
      </c>
      <c r="H170" s="6">
        <v>1250</v>
      </c>
      <c r="I170" s="6">
        <v>18</v>
      </c>
      <c r="J170" s="6">
        <v>1.25</v>
      </c>
      <c r="K170" s="6">
        <v>0.44</v>
      </c>
      <c r="L170" s="6">
        <v>5.4</v>
      </c>
    </row>
    <row r="171" s="2" customFormat="1" customHeight="1" spans="1:12">
      <c r="A171" s="10">
        <v>9</v>
      </c>
      <c r="B171" s="11" t="str">
        <f>VLOOKUP(A171,公式表!B:C,2,FALSE)</f>
        <v>刀锋女王</v>
      </c>
      <c r="C171" s="2" t="s">
        <v>311</v>
      </c>
      <c r="D171" s="12" t="str">
        <f t="shared" ref="D171:D191" si="14">A171&amp;"-"&amp;C171</f>
        <v>9-1级</v>
      </c>
      <c r="E171" s="10">
        <v>10.9375</v>
      </c>
      <c r="F171" s="10">
        <v>87.5</v>
      </c>
      <c r="G171" s="10">
        <v>0</v>
      </c>
      <c r="H171" s="10">
        <v>25</v>
      </c>
      <c r="I171" s="10">
        <v>1</v>
      </c>
      <c r="J171" s="10">
        <v>1.25</v>
      </c>
      <c r="K171" s="10">
        <v>0.35</v>
      </c>
      <c r="L171" s="10">
        <v>3.5</v>
      </c>
    </row>
    <row r="172" customHeight="1" spans="1:12">
      <c r="A172" s="3">
        <f t="shared" ref="A172:A191" si="15">A171</f>
        <v>9</v>
      </c>
      <c r="B172" s="4" t="str">
        <f>VLOOKUP(A172,公式表!B:C,2,FALSE)</f>
        <v>刀锋女王</v>
      </c>
      <c r="C172" s="3" t="s">
        <v>312</v>
      </c>
      <c r="D172" s="5" t="str">
        <f t="shared" si="14"/>
        <v>9-2级</v>
      </c>
      <c r="E172" s="6">
        <v>21.875</v>
      </c>
      <c r="F172" s="6">
        <v>175</v>
      </c>
      <c r="G172" s="6">
        <v>1</v>
      </c>
      <c r="H172" s="6">
        <v>50</v>
      </c>
      <c r="I172" s="6">
        <v>2</v>
      </c>
      <c r="J172" s="6">
        <v>1.25</v>
      </c>
      <c r="K172" s="6">
        <v>0.35</v>
      </c>
      <c r="L172" s="6">
        <v>3.5</v>
      </c>
    </row>
    <row r="173" customHeight="1" spans="1:12">
      <c r="A173" s="3">
        <f t="shared" si="15"/>
        <v>9</v>
      </c>
      <c r="B173" s="4" t="str">
        <f>VLOOKUP(A173,公式表!B:C,2,FALSE)</f>
        <v>刀锋女王</v>
      </c>
      <c r="C173" s="3" t="s">
        <v>313</v>
      </c>
      <c r="D173" s="5" t="str">
        <f t="shared" si="14"/>
        <v>9-3级</v>
      </c>
      <c r="E173" s="6">
        <v>32.8125</v>
      </c>
      <c r="F173" s="6">
        <v>262.5</v>
      </c>
      <c r="G173" s="6">
        <v>1</v>
      </c>
      <c r="H173" s="6">
        <v>75</v>
      </c>
      <c r="I173" s="6">
        <v>3</v>
      </c>
      <c r="J173" s="6">
        <v>1.25</v>
      </c>
      <c r="K173" s="6">
        <v>0.35</v>
      </c>
      <c r="L173" s="6">
        <v>3.5</v>
      </c>
    </row>
    <row r="174" customHeight="1" spans="1:12">
      <c r="A174" s="3">
        <f t="shared" si="15"/>
        <v>9</v>
      </c>
      <c r="B174" s="4" t="str">
        <f>VLOOKUP(A174,公式表!B:C,2,FALSE)</f>
        <v>刀锋女王</v>
      </c>
      <c r="C174" s="3" t="s">
        <v>314</v>
      </c>
      <c r="D174" s="5" t="str">
        <f t="shared" si="14"/>
        <v>9-4级</v>
      </c>
      <c r="E174" s="6">
        <v>43.75</v>
      </c>
      <c r="F174" s="6">
        <v>350</v>
      </c>
      <c r="G174" s="6">
        <v>2</v>
      </c>
      <c r="H174" s="6">
        <v>100</v>
      </c>
      <c r="I174" s="6">
        <v>4</v>
      </c>
      <c r="J174" s="6">
        <v>1.25</v>
      </c>
      <c r="K174" s="6">
        <v>0.35</v>
      </c>
      <c r="L174" s="6">
        <v>3.5</v>
      </c>
    </row>
    <row r="175" customHeight="1" spans="1:12">
      <c r="A175" s="3">
        <f t="shared" si="15"/>
        <v>9</v>
      </c>
      <c r="B175" s="4" t="str">
        <f>VLOOKUP(A175,公式表!B:C,2,FALSE)</f>
        <v>刀锋女王</v>
      </c>
      <c r="C175" s="3" t="s">
        <v>315</v>
      </c>
      <c r="D175" s="5" t="str">
        <f t="shared" si="14"/>
        <v>9-5级</v>
      </c>
      <c r="E175" s="6">
        <v>54.6875</v>
      </c>
      <c r="F175" s="6">
        <v>437.5</v>
      </c>
      <c r="G175" s="6">
        <v>2</v>
      </c>
      <c r="H175" s="6">
        <v>125</v>
      </c>
      <c r="I175" s="6">
        <v>5</v>
      </c>
      <c r="J175" s="6">
        <v>1.25</v>
      </c>
      <c r="K175" s="6">
        <v>0.35</v>
      </c>
      <c r="L175" s="6">
        <v>3.5</v>
      </c>
    </row>
    <row r="176" customHeight="1" spans="1:12">
      <c r="A176" s="3">
        <f t="shared" si="15"/>
        <v>9</v>
      </c>
      <c r="B176" s="4" t="str">
        <f>VLOOKUP(A176,公式表!B:C,2,FALSE)</f>
        <v>刀锋女王</v>
      </c>
      <c r="C176" s="3" t="s">
        <v>316</v>
      </c>
      <c r="D176" s="5" t="str">
        <f t="shared" si="14"/>
        <v>9-6级</v>
      </c>
      <c r="E176" s="6">
        <v>65.625</v>
      </c>
      <c r="F176" s="6">
        <v>525</v>
      </c>
      <c r="G176" s="6">
        <v>3</v>
      </c>
      <c r="H176" s="6">
        <v>150</v>
      </c>
      <c r="I176" s="6">
        <v>6</v>
      </c>
      <c r="J176" s="6">
        <v>1.25</v>
      </c>
      <c r="K176" s="6">
        <v>0.35</v>
      </c>
      <c r="L176" s="6">
        <v>3.5</v>
      </c>
    </row>
    <row r="177" customHeight="1" spans="1:12">
      <c r="A177" s="3">
        <f t="shared" si="15"/>
        <v>9</v>
      </c>
      <c r="B177" s="4" t="str">
        <f>VLOOKUP(A177,公式表!B:C,2,FALSE)</f>
        <v>刀锋女王</v>
      </c>
      <c r="C177" s="3" t="s">
        <v>317</v>
      </c>
      <c r="D177" s="5" t="str">
        <f t="shared" si="14"/>
        <v>9-7级</v>
      </c>
      <c r="E177" s="6">
        <v>76.5625</v>
      </c>
      <c r="F177" s="6">
        <v>612.5</v>
      </c>
      <c r="G177" s="6">
        <v>3</v>
      </c>
      <c r="H177" s="6">
        <v>175</v>
      </c>
      <c r="I177" s="6">
        <v>7</v>
      </c>
      <c r="J177" s="6">
        <v>1.25</v>
      </c>
      <c r="K177" s="6">
        <v>0.35</v>
      </c>
      <c r="L177" s="6">
        <v>3.5</v>
      </c>
    </row>
    <row r="178" customHeight="1" spans="1:12">
      <c r="A178" s="3">
        <f t="shared" si="15"/>
        <v>9</v>
      </c>
      <c r="B178" s="4" t="str">
        <f>VLOOKUP(A178,公式表!B:C,2,FALSE)</f>
        <v>刀锋女王</v>
      </c>
      <c r="C178" s="3" t="s">
        <v>318</v>
      </c>
      <c r="D178" s="5" t="str">
        <f t="shared" si="14"/>
        <v>9-8级</v>
      </c>
      <c r="E178" s="6">
        <v>87.5</v>
      </c>
      <c r="F178" s="6">
        <v>700</v>
      </c>
      <c r="G178" s="6">
        <v>4</v>
      </c>
      <c r="H178" s="6">
        <v>200</v>
      </c>
      <c r="I178" s="6">
        <v>8</v>
      </c>
      <c r="J178" s="6">
        <v>1.25</v>
      </c>
      <c r="K178" s="6">
        <v>0.35</v>
      </c>
      <c r="L178" s="6">
        <v>3.5</v>
      </c>
    </row>
    <row r="179" customHeight="1" spans="1:12">
      <c r="A179" s="3">
        <f t="shared" si="15"/>
        <v>9</v>
      </c>
      <c r="B179" s="4" t="str">
        <f>VLOOKUP(A179,公式表!B:C,2,FALSE)</f>
        <v>刀锋女王</v>
      </c>
      <c r="C179" s="3" t="s">
        <v>319</v>
      </c>
      <c r="D179" s="5" t="str">
        <f t="shared" si="14"/>
        <v>9-9级</v>
      </c>
      <c r="E179" s="6">
        <v>98.4375</v>
      </c>
      <c r="F179" s="6">
        <v>787.5</v>
      </c>
      <c r="G179" s="6">
        <v>4</v>
      </c>
      <c r="H179" s="6">
        <v>225</v>
      </c>
      <c r="I179" s="6">
        <v>9</v>
      </c>
      <c r="J179" s="6">
        <v>1.25</v>
      </c>
      <c r="K179" s="6">
        <v>0.35</v>
      </c>
      <c r="L179" s="6">
        <v>3.5</v>
      </c>
    </row>
    <row r="180" customHeight="1" spans="1:12">
      <c r="A180" s="3">
        <f t="shared" si="15"/>
        <v>9</v>
      </c>
      <c r="B180" s="4" t="str">
        <f>VLOOKUP(A180,公式表!B:C,2,FALSE)</f>
        <v>刀锋女王</v>
      </c>
      <c r="C180" s="3" t="s">
        <v>320</v>
      </c>
      <c r="D180" s="5" t="str">
        <f t="shared" si="14"/>
        <v>9-10级</v>
      </c>
      <c r="E180" s="6">
        <v>109.375</v>
      </c>
      <c r="F180" s="6">
        <v>875</v>
      </c>
      <c r="G180" s="6">
        <v>5</v>
      </c>
      <c r="H180" s="6">
        <v>250</v>
      </c>
      <c r="I180" s="6">
        <v>10</v>
      </c>
      <c r="J180" s="6">
        <v>1.25</v>
      </c>
      <c r="K180" s="6">
        <v>0.35</v>
      </c>
      <c r="L180" s="6">
        <v>3.5</v>
      </c>
    </row>
    <row r="181" customHeight="1" spans="1:12">
      <c r="A181" s="3">
        <f t="shared" si="15"/>
        <v>9</v>
      </c>
      <c r="B181" s="4" t="str">
        <f>VLOOKUP(A181,公式表!B:C,2,FALSE)</f>
        <v>刀锋女王</v>
      </c>
      <c r="C181" s="3" t="s">
        <v>321</v>
      </c>
      <c r="D181" s="5" t="str">
        <f t="shared" si="14"/>
        <v>9-10级MAX</v>
      </c>
      <c r="E181" s="6">
        <v>231.25</v>
      </c>
      <c r="F181" s="6">
        <v>1850</v>
      </c>
      <c r="G181" s="6">
        <v>7</v>
      </c>
      <c r="H181" s="6">
        <v>500</v>
      </c>
      <c r="I181" s="6">
        <v>11</v>
      </c>
      <c r="J181" s="6">
        <v>1.25</v>
      </c>
      <c r="K181" s="6">
        <v>0.37</v>
      </c>
      <c r="L181" s="6">
        <v>3.7</v>
      </c>
    </row>
    <row r="182" customHeight="1" spans="1:12">
      <c r="A182" s="3">
        <f t="shared" si="15"/>
        <v>9</v>
      </c>
      <c r="B182" s="4" t="str">
        <f>VLOOKUP(A182,公式表!B:C,2,FALSE)</f>
        <v>刀锋女王</v>
      </c>
      <c r="C182" s="3" t="s">
        <v>322</v>
      </c>
      <c r="D182" s="5" t="str">
        <f t="shared" si="14"/>
        <v>9-10级传说</v>
      </c>
      <c r="E182" s="6">
        <v>390</v>
      </c>
      <c r="F182" s="6">
        <v>3120</v>
      </c>
      <c r="G182" s="6">
        <v>8</v>
      </c>
      <c r="H182" s="6">
        <v>800</v>
      </c>
      <c r="I182" s="6">
        <v>12</v>
      </c>
      <c r="J182" s="6">
        <v>1.25</v>
      </c>
      <c r="K182" s="6">
        <v>0.39</v>
      </c>
      <c r="L182" s="6">
        <v>3.9</v>
      </c>
    </row>
    <row r="183" customHeight="1" spans="1:12">
      <c r="A183" s="3">
        <f t="shared" si="15"/>
        <v>9</v>
      </c>
      <c r="B183" s="4" t="str">
        <f>VLOOKUP(A183,公式表!B:C,2,FALSE)</f>
        <v>刀锋女王</v>
      </c>
      <c r="C183" s="3" t="s">
        <v>323</v>
      </c>
      <c r="D183" s="5" t="str">
        <f t="shared" si="14"/>
        <v>9-10级神话</v>
      </c>
      <c r="E183" s="6">
        <v>562.5</v>
      </c>
      <c r="F183" s="6">
        <v>4500</v>
      </c>
      <c r="G183" s="6">
        <v>10</v>
      </c>
      <c r="H183" s="6">
        <v>1000</v>
      </c>
      <c r="I183" s="6">
        <v>13</v>
      </c>
      <c r="J183" s="6">
        <v>1.25</v>
      </c>
      <c r="K183" s="6">
        <v>0.45</v>
      </c>
      <c r="L183" s="6">
        <v>4.5</v>
      </c>
    </row>
    <row r="184" customHeight="1" spans="1:12">
      <c r="A184" s="3">
        <f t="shared" si="15"/>
        <v>9</v>
      </c>
      <c r="B184" s="4" t="str">
        <f>VLOOKUP(A184,公式表!B:C,2,FALSE)</f>
        <v>刀锋女王</v>
      </c>
      <c r="C184" s="3" t="s">
        <v>324</v>
      </c>
      <c r="D184" s="5" t="str">
        <f t="shared" si="14"/>
        <v>9-11级</v>
      </c>
      <c r="E184" s="6">
        <v>120.3125</v>
      </c>
      <c r="F184" s="6">
        <v>962.5</v>
      </c>
      <c r="G184" s="6">
        <v>5</v>
      </c>
      <c r="H184" s="6">
        <v>275</v>
      </c>
      <c r="I184" s="6">
        <v>11</v>
      </c>
      <c r="J184" s="6">
        <v>1.25</v>
      </c>
      <c r="K184" s="6">
        <v>0.35</v>
      </c>
      <c r="L184" s="6">
        <v>3.5</v>
      </c>
    </row>
    <row r="185" customHeight="1" spans="1:12">
      <c r="A185" s="3">
        <f t="shared" si="15"/>
        <v>9</v>
      </c>
      <c r="B185" s="4" t="str">
        <f>VLOOKUP(A185,公式表!B:C,2,FALSE)</f>
        <v>刀锋女王</v>
      </c>
      <c r="C185" s="3" t="s">
        <v>325</v>
      </c>
      <c r="D185" s="5" t="str">
        <f t="shared" si="14"/>
        <v>9-12级</v>
      </c>
      <c r="E185" s="6">
        <v>131.25</v>
      </c>
      <c r="F185" s="6">
        <v>1050</v>
      </c>
      <c r="G185" s="6">
        <v>6</v>
      </c>
      <c r="H185" s="6">
        <v>300</v>
      </c>
      <c r="I185" s="6">
        <v>12</v>
      </c>
      <c r="J185" s="6">
        <v>1.25</v>
      </c>
      <c r="K185" s="6">
        <v>0.35</v>
      </c>
      <c r="L185" s="6">
        <v>3.5</v>
      </c>
    </row>
    <row r="186" customHeight="1" spans="1:12">
      <c r="A186" s="3">
        <f t="shared" si="15"/>
        <v>9</v>
      </c>
      <c r="B186" s="4" t="str">
        <f>VLOOKUP(A186,公式表!B:C,2,FALSE)</f>
        <v>刀锋女王</v>
      </c>
      <c r="C186" s="3" t="s">
        <v>326</v>
      </c>
      <c r="D186" s="5" t="str">
        <f t="shared" si="14"/>
        <v>9-13级</v>
      </c>
      <c r="E186" s="6">
        <v>142.1875</v>
      </c>
      <c r="F186" s="6">
        <v>1137.5</v>
      </c>
      <c r="G186" s="6">
        <v>6</v>
      </c>
      <c r="H186" s="6">
        <v>325</v>
      </c>
      <c r="I186" s="6">
        <v>13</v>
      </c>
      <c r="J186" s="6">
        <v>1.25</v>
      </c>
      <c r="K186" s="6">
        <v>0.35</v>
      </c>
      <c r="L186" s="6">
        <v>3.5</v>
      </c>
    </row>
    <row r="187" customHeight="1" spans="1:12">
      <c r="A187" s="3">
        <f t="shared" si="15"/>
        <v>9</v>
      </c>
      <c r="B187" s="4" t="str">
        <f>VLOOKUP(A187,公式表!B:C,2,FALSE)</f>
        <v>刀锋女王</v>
      </c>
      <c r="C187" s="3" t="s">
        <v>327</v>
      </c>
      <c r="D187" s="5" t="str">
        <f t="shared" si="14"/>
        <v>9-14级</v>
      </c>
      <c r="E187" s="6">
        <v>153.125</v>
      </c>
      <c r="F187" s="6">
        <v>1225</v>
      </c>
      <c r="G187" s="6">
        <v>7</v>
      </c>
      <c r="H187" s="6">
        <v>350</v>
      </c>
      <c r="I187" s="6">
        <v>14</v>
      </c>
      <c r="J187" s="6">
        <v>1.25</v>
      </c>
      <c r="K187" s="6">
        <v>0.35</v>
      </c>
      <c r="L187" s="6">
        <v>3.5</v>
      </c>
    </row>
    <row r="188" customHeight="1" spans="1:12">
      <c r="A188" s="3">
        <f t="shared" si="15"/>
        <v>9</v>
      </c>
      <c r="B188" s="4" t="str">
        <f>VLOOKUP(A188,公式表!B:C,2,FALSE)</f>
        <v>刀锋女王</v>
      </c>
      <c r="C188" s="3" t="s">
        <v>328</v>
      </c>
      <c r="D188" s="5" t="str">
        <f t="shared" si="14"/>
        <v>9-15级</v>
      </c>
      <c r="E188" s="6">
        <v>164.0625</v>
      </c>
      <c r="F188" s="6">
        <v>1312.5</v>
      </c>
      <c r="G188" s="6">
        <v>7</v>
      </c>
      <c r="H188" s="6">
        <v>375</v>
      </c>
      <c r="I188" s="6">
        <v>15</v>
      </c>
      <c r="J188" s="6">
        <v>1.25</v>
      </c>
      <c r="K188" s="6">
        <v>0.35</v>
      </c>
      <c r="L188" s="6">
        <v>3.5</v>
      </c>
    </row>
    <row r="189" customHeight="1" spans="1:12">
      <c r="A189" s="3">
        <f t="shared" si="15"/>
        <v>9</v>
      </c>
      <c r="B189" s="4" t="str">
        <f>VLOOKUP(A189,公式表!B:C,2,FALSE)</f>
        <v>刀锋女王</v>
      </c>
      <c r="C189" s="3" t="s">
        <v>329</v>
      </c>
      <c r="D189" s="5" t="str">
        <f t="shared" si="14"/>
        <v>9-15级MAX</v>
      </c>
      <c r="E189" s="6">
        <v>384.375</v>
      </c>
      <c r="F189" s="6">
        <v>3075</v>
      </c>
      <c r="G189" s="6">
        <v>9</v>
      </c>
      <c r="H189" s="6">
        <v>750</v>
      </c>
      <c r="I189" s="6">
        <v>16</v>
      </c>
      <c r="J189" s="6">
        <v>1.25</v>
      </c>
      <c r="K189" s="6">
        <v>0.41</v>
      </c>
      <c r="L189" s="6">
        <v>4.1</v>
      </c>
    </row>
    <row r="190" customHeight="1" spans="1:12">
      <c r="A190" s="3">
        <f t="shared" si="15"/>
        <v>9</v>
      </c>
      <c r="B190" s="4" t="str">
        <f>VLOOKUP(A190,公式表!B:C,2,FALSE)</f>
        <v>刀锋女王</v>
      </c>
      <c r="C190" s="3" t="s">
        <v>330</v>
      </c>
      <c r="D190" s="5" t="str">
        <f t="shared" si="14"/>
        <v>9-15级传说</v>
      </c>
      <c r="E190" s="6">
        <v>564.375</v>
      </c>
      <c r="F190" s="6">
        <v>4515</v>
      </c>
      <c r="G190" s="6">
        <v>10</v>
      </c>
      <c r="H190" s="6">
        <v>1050</v>
      </c>
      <c r="I190" s="6">
        <v>17</v>
      </c>
      <c r="J190" s="6">
        <v>1.25</v>
      </c>
      <c r="K190" s="6">
        <v>0.43</v>
      </c>
      <c r="L190" s="6">
        <v>4.3</v>
      </c>
    </row>
    <row r="191" customHeight="1" spans="1:12">
      <c r="A191" s="3">
        <f t="shared" si="15"/>
        <v>9</v>
      </c>
      <c r="B191" s="4" t="str">
        <f>VLOOKUP(A191,公式表!B:C,2,FALSE)</f>
        <v>刀锋女王</v>
      </c>
      <c r="C191" s="3" t="s">
        <v>331</v>
      </c>
      <c r="D191" s="5" t="str">
        <f t="shared" si="14"/>
        <v>9-15级神话</v>
      </c>
      <c r="E191" s="6">
        <v>765.625</v>
      </c>
      <c r="F191" s="6">
        <v>6125</v>
      </c>
      <c r="G191" s="6">
        <v>12</v>
      </c>
      <c r="H191" s="6">
        <v>1250</v>
      </c>
      <c r="I191" s="6">
        <v>18</v>
      </c>
      <c r="J191" s="6">
        <v>1.25</v>
      </c>
      <c r="K191" s="6">
        <v>0.49</v>
      </c>
      <c r="L191" s="6">
        <v>4.9</v>
      </c>
    </row>
    <row r="192" s="2" customFormat="1" customHeight="1" spans="1:12">
      <c r="A192" s="10">
        <v>10</v>
      </c>
      <c r="B192" s="11" t="str">
        <f>VLOOKUP(A192,公式表!B:C,2,FALSE)</f>
        <v>无畏剑圣</v>
      </c>
      <c r="C192" s="2" t="s">
        <v>311</v>
      </c>
      <c r="D192" s="12" t="str">
        <f t="shared" ref="D192:D212" si="16">A192&amp;"-"&amp;C192</f>
        <v>10-1级</v>
      </c>
      <c r="E192" s="10">
        <v>10.9375</v>
      </c>
      <c r="F192" s="10">
        <v>87.5</v>
      </c>
      <c r="G192" s="10">
        <v>0</v>
      </c>
      <c r="H192" s="10">
        <v>25</v>
      </c>
      <c r="I192" s="10">
        <v>1</v>
      </c>
      <c r="J192" s="10">
        <v>1.25</v>
      </c>
      <c r="K192" s="10">
        <v>0.35</v>
      </c>
      <c r="L192" s="10">
        <v>3.5</v>
      </c>
    </row>
    <row r="193" customHeight="1" spans="1:12">
      <c r="A193" s="3">
        <f t="shared" ref="A193:A212" si="17">A192</f>
        <v>10</v>
      </c>
      <c r="B193" s="4" t="str">
        <f>VLOOKUP(A193,公式表!B:C,2,FALSE)</f>
        <v>无畏剑圣</v>
      </c>
      <c r="C193" s="3" t="s">
        <v>312</v>
      </c>
      <c r="D193" s="5" t="str">
        <f t="shared" si="16"/>
        <v>10-2级</v>
      </c>
      <c r="E193" s="6">
        <v>21.875</v>
      </c>
      <c r="F193" s="6">
        <v>175</v>
      </c>
      <c r="G193" s="6">
        <v>1</v>
      </c>
      <c r="H193" s="6">
        <v>50</v>
      </c>
      <c r="I193" s="6">
        <v>2</v>
      </c>
      <c r="J193" s="6">
        <v>1.25</v>
      </c>
      <c r="K193" s="6">
        <v>0.35</v>
      </c>
      <c r="L193" s="6">
        <v>3.5</v>
      </c>
    </row>
    <row r="194" customHeight="1" spans="1:12">
      <c r="A194" s="3">
        <f t="shared" si="17"/>
        <v>10</v>
      </c>
      <c r="B194" s="4" t="str">
        <f>VLOOKUP(A194,公式表!B:C,2,FALSE)</f>
        <v>无畏剑圣</v>
      </c>
      <c r="C194" s="3" t="s">
        <v>313</v>
      </c>
      <c r="D194" s="5" t="str">
        <f t="shared" si="16"/>
        <v>10-3级</v>
      </c>
      <c r="E194" s="6">
        <v>32.8125</v>
      </c>
      <c r="F194" s="6">
        <v>262.5</v>
      </c>
      <c r="G194" s="6">
        <v>1</v>
      </c>
      <c r="H194" s="6">
        <v>75</v>
      </c>
      <c r="I194" s="6">
        <v>3</v>
      </c>
      <c r="J194" s="6">
        <v>1.25</v>
      </c>
      <c r="K194" s="6">
        <v>0.35</v>
      </c>
      <c r="L194" s="6">
        <v>3.5</v>
      </c>
    </row>
    <row r="195" customHeight="1" spans="1:12">
      <c r="A195" s="3">
        <f t="shared" si="17"/>
        <v>10</v>
      </c>
      <c r="B195" s="4" t="str">
        <f>VLOOKUP(A195,公式表!B:C,2,FALSE)</f>
        <v>无畏剑圣</v>
      </c>
      <c r="C195" s="3" t="s">
        <v>314</v>
      </c>
      <c r="D195" s="5" t="str">
        <f t="shared" si="16"/>
        <v>10-4级</v>
      </c>
      <c r="E195" s="6">
        <v>43.75</v>
      </c>
      <c r="F195" s="6">
        <v>350</v>
      </c>
      <c r="G195" s="6">
        <v>2</v>
      </c>
      <c r="H195" s="6">
        <v>100</v>
      </c>
      <c r="I195" s="6">
        <v>4</v>
      </c>
      <c r="J195" s="6">
        <v>1.25</v>
      </c>
      <c r="K195" s="6">
        <v>0.35</v>
      </c>
      <c r="L195" s="6">
        <v>3.5</v>
      </c>
    </row>
    <row r="196" customHeight="1" spans="1:12">
      <c r="A196" s="3">
        <f t="shared" si="17"/>
        <v>10</v>
      </c>
      <c r="B196" s="4" t="str">
        <f>VLOOKUP(A196,公式表!B:C,2,FALSE)</f>
        <v>无畏剑圣</v>
      </c>
      <c r="C196" s="3" t="s">
        <v>315</v>
      </c>
      <c r="D196" s="5" t="str">
        <f t="shared" si="16"/>
        <v>10-5级</v>
      </c>
      <c r="E196" s="6">
        <v>54.6875</v>
      </c>
      <c r="F196" s="6">
        <v>437.5</v>
      </c>
      <c r="G196" s="6">
        <v>2</v>
      </c>
      <c r="H196" s="6">
        <v>125</v>
      </c>
      <c r="I196" s="6">
        <v>5</v>
      </c>
      <c r="J196" s="6">
        <v>1.25</v>
      </c>
      <c r="K196" s="6">
        <v>0.35</v>
      </c>
      <c r="L196" s="6">
        <v>3.5</v>
      </c>
    </row>
    <row r="197" customHeight="1" spans="1:12">
      <c r="A197" s="3">
        <f t="shared" si="17"/>
        <v>10</v>
      </c>
      <c r="B197" s="4" t="str">
        <f>VLOOKUP(A197,公式表!B:C,2,FALSE)</f>
        <v>无畏剑圣</v>
      </c>
      <c r="C197" s="3" t="s">
        <v>316</v>
      </c>
      <c r="D197" s="5" t="str">
        <f t="shared" si="16"/>
        <v>10-6级</v>
      </c>
      <c r="E197" s="6">
        <v>65.625</v>
      </c>
      <c r="F197" s="6">
        <v>525</v>
      </c>
      <c r="G197" s="6">
        <v>3</v>
      </c>
      <c r="H197" s="6">
        <v>150</v>
      </c>
      <c r="I197" s="6">
        <v>6</v>
      </c>
      <c r="J197" s="6">
        <v>1.25</v>
      </c>
      <c r="K197" s="6">
        <v>0.35</v>
      </c>
      <c r="L197" s="6">
        <v>3.5</v>
      </c>
    </row>
    <row r="198" customHeight="1" spans="1:12">
      <c r="A198" s="3">
        <f t="shared" si="17"/>
        <v>10</v>
      </c>
      <c r="B198" s="4" t="str">
        <f>VLOOKUP(A198,公式表!B:C,2,FALSE)</f>
        <v>无畏剑圣</v>
      </c>
      <c r="C198" s="3" t="s">
        <v>317</v>
      </c>
      <c r="D198" s="5" t="str">
        <f t="shared" si="16"/>
        <v>10-7级</v>
      </c>
      <c r="E198" s="6">
        <v>76.5625</v>
      </c>
      <c r="F198" s="6">
        <v>612.5</v>
      </c>
      <c r="G198" s="6">
        <v>3</v>
      </c>
      <c r="H198" s="6">
        <v>175</v>
      </c>
      <c r="I198" s="6">
        <v>7</v>
      </c>
      <c r="J198" s="6">
        <v>1.25</v>
      </c>
      <c r="K198" s="6">
        <v>0.35</v>
      </c>
      <c r="L198" s="6">
        <v>3.5</v>
      </c>
    </row>
    <row r="199" customHeight="1" spans="1:12">
      <c r="A199" s="3">
        <f t="shared" si="17"/>
        <v>10</v>
      </c>
      <c r="B199" s="4" t="str">
        <f>VLOOKUP(A199,公式表!B:C,2,FALSE)</f>
        <v>无畏剑圣</v>
      </c>
      <c r="C199" s="3" t="s">
        <v>318</v>
      </c>
      <c r="D199" s="5" t="str">
        <f t="shared" si="16"/>
        <v>10-8级</v>
      </c>
      <c r="E199" s="6">
        <v>87.5</v>
      </c>
      <c r="F199" s="6">
        <v>700</v>
      </c>
      <c r="G199" s="6">
        <v>4</v>
      </c>
      <c r="H199" s="6">
        <v>200</v>
      </c>
      <c r="I199" s="6">
        <v>8</v>
      </c>
      <c r="J199" s="6">
        <v>1.25</v>
      </c>
      <c r="K199" s="6">
        <v>0.35</v>
      </c>
      <c r="L199" s="6">
        <v>3.5</v>
      </c>
    </row>
    <row r="200" customHeight="1" spans="1:12">
      <c r="A200" s="3">
        <f t="shared" si="17"/>
        <v>10</v>
      </c>
      <c r="B200" s="4" t="str">
        <f>VLOOKUP(A200,公式表!B:C,2,FALSE)</f>
        <v>无畏剑圣</v>
      </c>
      <c r="C200" s="3" t="s">
        <v>319</v>
      </c>
      <c r="D200" s="5" t="str">
        <f t="shared" si="16"/>
        <v>10-9级</v>
      </c>
      <c r="E200" s="6">
        <v>98.4375</v>
      </c>
      <c r="F200" s="6">
        <v>787.5</v>
      </c>
      <c r="G200" s="6">
        <v>4</v>
      </c>
      <c r="H200" s="6">
        <v>225</v>
      </c>
      <c r="I200" s="6">
        <v>9</v>
      </c>
      <c r="J200" s="6">
        <v>1.25</v>
      </c>
      <c r="K200" s="6">
        <v>0.35</v>
      </c>
      <c r="L200" s="6">
        <v>3.5</v>
      </c>
    </row>
    <row r="201" customHeight="1" spans="1:12">
      <c r="A201" s="3">
        <f t="shared" si="17"/>
        <v>10</v>
      </c>
      <c r="B201" s="4" t="str">
        <f>VLOOKUP(A201,公式表!B:C,2,FALSE)</f>
        <v>无畏剑圣</v>
      </c>
      <c r="C201" s="3" t="s">
        <v>320</v>
      </c>
      <c r="D201" s="5" t="str">
        <f t="shared" si="16"/>
        <v>10-10级</v>
      </c>
      <c r="E201" s="6">
        <v>109.375</v>
      </c>
      <c r="F201" s="6">
        <v>875</v>
      </c>
      <c r="G201" s="6">
        <v>5</v>
      </c>
      <c r="H201" s="6">
        <v>250</v>
      </c>
      <c r="I201" s="6">
        <v>10</v>
      </c>
      <c r="J201" s="6">
        <v>1.25</v>
      </c>
      <c r="K201" s="6">
        <v>0.35</v>
      </c>
      <c r="L201" s="6">
        <v>3.5</v>
      </c>
    </row>
    <row r="202" customHeight="1" spans="1:12">
      <c r="A202" s="3">
        <f t="shared" si="17"/>
        <v>10</v>
      </c>
      <c r="B202" s="4" t="str">
        <f>VLOOKUP(A202,公式表!B:C,2,FALSE)</f>
        <v>无畏剑圣</v>
      </c>
      <c r="C202" s="3" t="s">
        <v>321</v>
      </c>
      <c r="D202" s="5" t="str">
        <f t="shared" si="16"/>
        <v>10-10级MAX</v>
      </c>
      <c r="E202" s="6">
        <v>231.25</v>
      </c>
      <c r="F202" s="6">
        <v>1850</v>
      </c>
      <c r="G202" s="6">
        <v>7</v>
      </c>
      <c r="H202" s="6">
        <v>500</v>
      </c>
      <c r="I202" s="6">
        <v>11</v>
      </c>
      <c r="J202" s="6">
        <v>1.25</v>
      </c>
      <c r="K202" s="6">
        <v>0.37</v>
      </c>
      <c r="L202" s="6">
        <v>3.7</v>
      </c>
    </row>
    <row r="203" customHeight="1" spans="1:12">
      <c r="A203" s="3">
        <f t="shared" si="17"/>
        <v>10</v>
      </c>
      <c r="B203" s="4" t="str">
        <f>VLOOKUP(A203,公式表!B:C,2,FALSE)</f>
        <v>无畏剑圣</v>
      </c>
      <c r="C203" s="3" t="s">
        <v>322</v>
      </c>
      <c r="D203" s="5" t="str">
        <f t="shared" si="16"/>
        <v>10-10级传说</v>
      </c>
      <c r="E203" s="6">
        <v>390</v>
      </c>
      <c r="F203" s="6">
        <v>3120</v>
      </c>
      <c r="G203" s="6">
        <v>8</v>
      </c>
      <c r="H203" s="6">
        <v>800</v>
      </c>
      <c r="I203" s="6">
        <v>12</v>
      </c>
      <c r="J203" s="6">
        <v>1.25</v>
      </c>
      <c r="K203" s="6">
        <v>0.39</v>
      </c>
      <c r="L203" s="6">
        <v>3.9</v>
      </c>
    </row>
    <row r="204" customHeight="1" spans="1:12">
      <c r="A204" s="3">
        <f t="shared" si="17"/>
        <v>10</v>
      </c>
      <c r="B204" s="4" t="str">
        <f>VLOOKUP(A204,公式表!B:C,2,FALSE)</f>
        <v>无畏剑圣</v>
      </c>
      <c r="C204" s="3" t="s">
        <v>323</v>
      </c>
      <c r="D204" s="5" t="str">
        <f t="shared" si="16"/>
        <v>10-10级神话</v>
      </c>
      <c r="E204" s="6">
        <v>562.5</v>
      </c>
      <c r="F204" s="6">
        <v>4500</v>
      </c>
      <c r="G204" s="6">
        <v>10</v>
      </c>
      <c r="H204" s="6">
        <v>1000</v>
      </c>
      <c r="I204" s="6">
        <v>13</v>
      </c>
      <c r="J204" s="6">
        <v>1.25</v>
      </c>
      <c r="K204" s="6">
        <v>0.45</v>
      </c>
      <c r="L204" s="6">
        <v>4.5</v>
      </c>
    </row>
    <row r="205" customHeight="1" spans="1:12">
      <c r="A205" s="3">
        <f t="shared" si="17"/>
        <v>10</v>
      </c>
      <c r="B205" s="4" t="str">
        <f>VLOOKUP(A205,公式表!B:C,2,FALSE)</f>
        <v>无畏剑圣</v>
      </c>
      <c r="C205" s="3" t="s">
        <v>324</v>
      </c>
      <c r="D205" s="5" t="str">
        <f t="shared" si="16"/>
        <v>10-11级</v>
      </c>
      <c r="E205" s="6">
        <v>120.3125</v>
      </c>
      <c r="F205" s="6">
        <v>962.5</v>
      </c>
      <c r="G205" s="6">
        <v>5</v>
      </c>
      <c r="H205" s="6">
        <v>275</v>
      </c>
      <c r="I205" s="6">
        <v>11</v>
      </c>
      <c r="J205" s="6">
        <v>1.25</v>
      </c>
      <c r="K205" s="6">
        <v>0.35</v>
      </c>
      <c r="L205" s="6">
        <v>3.5</v>
      </c>
    </row>
    <row r="206" customHeight="1" spans="1:12">
      <c r="A206" s="3">
        <f t="shared" si="17"/>
        <v>10</v>
      </c>
      <c r="B206" s="4" t="str">
        <f>VLOOKUP(A206,公式表!B:C,2,FALSE)</f>
        <v>无畏剑圣</v>
      </c>
      <c r="C206" s="3" t="s">
        <v>325</v>
      </c>
      <c r="D206" s="5" t="str">
        <f t="shared" si="16"/>
        <v>10-12级</v>
      </c>
      <c r="E206" s="6">
        <v>131.25</v>
      </c>
      <c r="F206" s="6">
        <v>1050</v>
      </c>
      <c r="G206" s="6">
        <v>6</v>
      </c>
      <c r="H206" s="6">
        <v>300</v>
      </c>
      <c r="I206" s="6">
        <v>12</v>
      </c>
      <c r="J206" s="6">
        <v>1.25</v>
      </c>
      <c r="K206" s="6">
        <v>0.35</v>
      </c>
      <c r="L206" s="6">
        <v>3.5</v>
      </c>
    </row>
    <row r="207" customHeight="1" spans="1:12">
      <c r="A207" s="3">
        <f t="shared" si="17"/>
        <v>10</v>
      </c>
      <c r="B207" s="4" t="str">
        <f>VLOOKUP(A207,公式表!B:C,2,FALSE)</f>
        <v>无畏剑圣</v>
      </c>
      <c r="C207" s="3" t="s">
        <v>326</v>
      </c>
      <c r="D207" s="5" t="str">
        <f t="shared" si="16"/>
        <v>10-13级</v>
      </c>
      <c r="E207" s="6">
        <v>142.1875</v>
      </c>
      <c r="F207" s="6">
        <v>1137.5</v>
      </c>
      <c r="G207" s="6">
        <v>6</v>
      </c>
      <c r="H207" s="6">
        <v>325</v>
      </c>
      <c r="I207" s="6">
        <v>13</v>
      </c>
      <c r="J207" s="6">
        <v>1.25</v>
      </c>
      <c r="K207" s="6">
        <v>0.35</v>
      </c>
      <c r="L207" s="6">
        <v>3.5</v>
      </c>
    </row>
    <row r="208" customHeight="1" spans="1:12">
      <c r="A208" s="3">
        <f t="shared" si="17"/>
        <v>10</v>
      </c>
      <c r="B208" s="4" t="str">
        <f>VLOOKUP(A208,公式表!B:C,2,FALSE)</f>
        <v>无畏剑圣</v>
      </c>
      <c r="C208" s="3" t="s">
        <v>327</v>
      </c>
      <c r="D208" s="5" t="str">
        <f t="shared" si="16"/>
        <v>10-14级</v>
      </c>
      <c r="E208" s="6">
        <v>153.125</v>
      </c>
      <c r="F208" s="6">
        <v>1225</v>
      </c>
      <c r="G208" s="6">
        <v>7</v>
      </c>
      <c r="H208" s="6">
        <v>350</v>
      </c>
      <c r="I208" s="6">
        <v>14</v>
      </c>
      <c r="J208" s="6">
        <v>1.25</v>
      </c>
      <c r="K208" s="6">
        <v>0.35</v>
      </c>
      <c r="L208" s="6">
        <v>3.5</v>
      </c>
    </row>
    <row r="209" customHeight="1" spans="1:12">
      <c r="A209" s="3">
        <f t="shared" si="17"/>
        <v>10</v>
      </c>
      <c r="B209" s="4" t="str">
        <f>VLOOKUP(A209,公式表!B:C,2,FALSE)</f>
        <v>无畏剑圣</v>
      </c>
      <c r="C209" s="3" t="s">
        <v>328</v>
      </c>
      <c r="D209" s="5" t="str">
        <f t="shared" si="16"/>
        <v>10-15级</v>
      </c>
      <c r="E209" s="6">
        <v>164.0625</v>
      </c>
      <c r="F209" s="6">
        <v>1312.5</v>
      </c>
      <c r="G209" s="6">
        <v>7</v>
      </c>
      <c r="H209" s="6">
        <v>375</v>
      </c>
      <c r="I209" s="6">
        <v>15</v>
      </c>
      <c r="J209" s="6">
        <v>1.25</v>
      </c>
      <c r="K209" s="6">
        <v>0.35</v>
      </c>
      <c r="L209" s="6">
        <v>3.5</v>
      </c>
    </row>
    <row r="210" customHeight="1" spans="1:12">
      <c r="A210" s="3">
        <f t="shared" si="17"/>
        <v>10</v>
      </c>
      <c r="B210" s="4" t="str">
        <f>VLOOKUP(A210,公式表!B:C,2,FALSE)</f>
        <v>无畏剑圣</v>
      </c>
      <c r="C210" s="3" t="s">
        <v>329</v>
      </c>
      <c r="D210" s="5" t="str">
        <f t="shared" si="16"/>
        <v>10-15级MAX</v>
      </c>
      <c r="E210" s="6">
        <v>384.375</v>
      </c>
      <c r="F210" s="6">
        <v>3075</v>
      </c>
      <c r="G210" s="6">
        <v>9</v>
      </c>
      <c r="H210" s="6">
        <v>750</v>
      </c>
      <c r="I210" s="6">
        <v>16</v>
      </c>
      <c r="J210" s="6">
        <v>1.25</v>
      </c>
      <c r="K210" s="6">
        <v>0.41</v>
      </c>
      <c r="L210" s="6">
        <v>4.1</v>
      </c>
    </row>
    <row r="211" customHeight="1" spans="1:12">
      <c r="A211" s="3">
        <f t="shared" si="17"/>
        <v>10</v>
      </c>
      <c r="B211" s="4" t="str">
        <f>VLOOKUP(A211,公式表!B:C,2,FALSE)</f>
        <v>无畏剑圣</v>
      </c>
      <c r="C211" s="3" t="s">
        <v>330</v>
      </c>
      <c r="D211" s="5" t="str">
        <f t="shared" si="16"/>
        <v>10-15级传说</v>
      </c>
      <c r="E211" s="6">
        <v>564.375</v>
      </c>
      <c r="F211" s="6">
        <v>4515</v>
      </c>
      <c r="G211" s="6">
        <v>10</v>
      </c>
      <c r="H211" s="6">
        <v>1050</v>
      </c>
      <c r="I211" s="6">
        <v>17</v>
      </c>
      <c r="J211" s="6">
        <v>1.25</v>
      </c>
      <c r="K211" s="6">
        <v>0.43</v>
      </c>
      <c r="L211" s="6">
        <v>4.3</v>
      </c>
    </row>
    <row r="212" customHeight="1" spans="1:12">
      <c r="A212" s="3">
        <f t="shared" si="17"/>
        <v>10</v>
      </c>
      <c r="B212" s="4" t="str">
        <f>VLOOKUP(A212,公式表!B:C,2,FALSE)</f>
        <v>无畏剑圣</v>
      </c>
      <c r="C212" s="3" t="s">
        <v>331</v>
      </c>
      <c r="D212" s="5" t="str">
        <f t="shared" si="16"/>
        <v>10-15级神话</v>
      </c>
      <c r="E212" s="6">
        <v>765.625</v>
      </c>
      <c r="F212" s="6">
        <v>6125</v>
      </c>
      <c r="G212" s="6">
        <v>12</v>
      </c>
      <c r="H212" s="6">
        <v>1250</v>
      </c>
      <c r="I212" s="6">
        <v>18</v>
      </c>
      <c r="J212" s="6">
        <v>1.25</v>
      </c>
      <c r="K212" s="6">
        <v>0.49</v>
      </c>
      <c r="L212" s="6">
        <v>4.9</v>
      </c>
    </row>
    <row r="213" s="2" customFormat="1" customHeight="1" spans="1:12">
      <c r="A213" s="10">
        <v>11</v>
      </c>
      <c r="B213" s="11" t="str">
        <f>VLOOKUP(A213,公式表!B:C,2,FALSE)</f>
        <v>地下领主</v>
      </c>
      <c r="C213" s="2" t="s">
        <v>311</v>
      </c>
      <c r="D213" s="12" t="str">
        <f t="shared" ref="D213:D233" si="18">A213&amp;"-"&amp;C213</f>
        <v>11-1级</v>
      </c>
      <c r="E213" s="10">
        <v>7.8125</v>
      </c>
      <c r="F213" s="10">
        <v>112.5</v>
      </c>
      <c r="G213" s="10">
        <v>0</v>
      </c>
      <c r="H213" s="10">
        <v>25</v>
      </c>
      <c r="I213" s="10">
        <v>1</v>
      </c>
      <c r="J213" s="10">
        <v>1.25</v>
      </c>
      <c r="K213" s="10">
        <v>0.25</v>
      </c>
      <c r="L213" s="10">
        <v>4.5</v>
      </c>
    </row>
    <row r="214" customHeight="1" spans="1:12">
      <c r="A214" s="3">
        <f t="shared" ref="A214:A233" si="19">A213</f>
        <v>11</v>
      </c>
      <c r="B214" s="4" t="str">
        <f>VLOOKUP(A214,公式表!B:C,2,FALSE)</f>
        <v>地下领主</v>
      </c>
      <c r="C214" s="3" t="s">
        <v>312</v>
      </c>
      <c r="D214" s="5" t="str">
        <f t="shared" si="18"/>
        <v>11-2级</v>
      </c>
      <c r="E214" s="6">
        <v>15.625</v>
      </c>
      <c r="F214" s="6">
        <v>225</v>
      </c>
      <c r="G214" s="6">
        <v>1</v>
      </c>
      <c r="H214" s="6">
        <v>50</v>
      </c>
      <c r="I214" s="6">
        <v>2</v>
      </c>
      <c r="J214" s="6">
        <v>1.25</v>
      </c>
      <c r="K214" s="6">
        <v>0.25</v>
      </c>
      <c r="L214" s="6">
        <v>4.5</v>
      </c>
    </row>
    <row r="215" customHeight="1" spans="1:12">
      <c r="A215" s="3">
        <f t="shared" si="19"/>
        <v>11</v>
      </c>
      <c r="B215" s="4" t="str">
        <f>VLOOKUP(A215,公式表!B:C,2,FALSE)</f>
        <v>地下领主</v>
      </c>
      <c r="C215" s="3" t="s">
        <v>313</v>
      </c>
      <c r="D215" s="5" t="str">
        <f t="shared" si="18"/>
        <v>11-3级</v>
      </c>
      <c r="E215" s="6">
        <v>23.4375</v>
      </c>
      <c r="F215" s="6">
        <v>337.5</v>
      </c>
      <c r="G215" s="6">
        <v>1</v>
      </c>
      <c r="H215" s="6">
        <v>75</v>
      </c>
      <c r="I215" s="6">
        <v>3</v>
      </c>
      <c r="J215" s="6">
        <v>1.25</v>
      </c>
      <c r="K215" s="6">
        <v>0.25</v>
      </c>
      <c r="L215" s="6">
        <v>4.5</v>
      </c>
    </row>
    <row r="216" customHeight="1" spans="1:12">
      <c r="A216" s="3">
        <f t="shared" si="19"/>
        <v>11</v>
      </c>
      <c r="B216" s="4" t="str">
        <f>VLOOKUP(A216,公式表!B:C,2,FALSE)</f>
        <v>地下领主</v>
      </c>
      <c r="C216" s="3" t="s">
        <v>314</v>
      </c>
      <c r="D216" s="5" t="str">
        <f t="shared" si="18"/>
        <v>11-4级</v>
      </c>
      <c r="E216" s="6">
        <v>31.25</v>
      </c>
      <c r="F216" s="6">
        <v>450</v>
      </c>
      <c r="G216" s="6">
        <v>2</v>
      </c>
      <c r="H216" s="6">
        <v>100</v>
      </c>
      <c r="I216" s="6">
        <v>4</v>
      </c>
      <c r="J216" s="6">
        <v>1.25</v>
      </c>
      <c r="K216" s="6">
        <v>0.25</v>
      </c>
      <c r="L216" s="6">
        <v>4.5</v>
      </c>
    </row>
    <row r="217" customHeight="1" spans="1:12">
      <c r="A217" s="3">
        <f t="shared" si="19"/>
        <v>11</v>
      </c>
      <c r="B217" s="4" t="str">
        <f>VLOOKUP(A217,公式表!B:C,2,FALSE)</f>
        <v>地下领主</v>
      </c>
      <c r="C217" s="3" t="s">
        <v>315</v>
      </c>
      <c r="D217" s="5" t="str">
        <f t="shared" si="18"/>
        <v>11-5级</v>
      </c>
      <c r="E217" s="6">
        <v>39.0625</v>
      </c>
      <c r="F217" s="6">
        <v>562.5</v>
      </c>
      <c r="G217" s="6">
        <v>2</v>
      </c>
      <c r="H217" s="6">
        <v>125</v>
      </c>
      <c r="I217" s="6">
        <v>5</v>
      </c>
      <c r="J217" s="6">
        <v>1.25</v>
      </c>
      <c r="K217" s="6">
        <v>0.25</v>
      </c>
      <c r="L217" s="6">
        <v>4.5</v>
      </c>
    </row>
    <row r="218" customHeight="1" spans="1:12">
      <c r="A218" s="3">
        <f t="shared" si="19"/>
        <v>11</v>
      </c>
      <c r="B218" s="4" t="str">
        <f>VLOOKUP(A218,公式表!B:C,2,FALSE)</f>
        <v>地下领主</v>
      </c>
      <c r="C218" s="3" t="s">
        <v>316</v>
      </c>
      <c r="D218" s="5" t="str">
        <f t="shared" si="18"/>
        <v>11-6级</v>
      </c>
      <c r="E218" s="6">
        <v>46.875</v>
      </c>
      <c r="F218" s="6">
        <v>675</v>
      </c>
      <c r="G218" s="6">
        <v>3</v>
      </c>
      <c r="H218" s="6">
        <v>150</v>
      </c>
      <c r="I218" s="6">
        <v>6</v>
      </c>
      <c r="J218" s="6">
        <v>1.25</v>
      </c>
      <c r="K218" s="6">
        <v>0.25</v>
      </c>
      <c r="L218" s="6">
        <v>4.5</v>
      </c>
    </row>
    <row r="219" customHeight="1" spans="1:12">
      <c r="A219" s="3">
        <f t="shared" si="19"/>
        <v>11</v>
      </c>
      <c r="B219" s="4" t="str">
        <f>VLOOKUP(A219,公式表!B:C,2,FALSE)</f>
        <v>地下领主</v>
      </c>
      <c r="C219" s="3" t="s">
        <v>317</v>
      </c>
      <c r="D219" s="5" t="str">
        <f t="shared" si="18"/>
        <v>11-7级</v>
      </c>
      <c r="E219" s="6">
        <v>54.6875</v>
      </c>
      <c r="F219" s="6">
        <v>787.5</v>
      </c>
      <c r="G219" s="6">
        <v>3</v>
      </c>
      <c r="H219" s="6">
        <v>175</v>
      </c>
      <c r="I219" s="6">
        <v>7</v>
      </c>
      <c r="J219" s="6">
        <v>1.25</v>
      </c>
      <c r="K219" s="6">
        <v>0.25</v>
      </c>
      <c r="L219" s="6">
        <v>4.5</v>
      </c>
    </row>
    <row r="220" customHeight="1" spans="1:12">
      <c r="A220" s="3">
        <f t="shared" si="19"/>
        <v>11</v>
      </c>
      <c r="B220" s="4" t="str">
        <f>VLOOKUP(A220,公式表!B:C,2,FALSE)</f>
        <v>地下领主</v>
      </c>
      <c r="C220" s="3" t="s">
        <v>318</v>
      </c>
      <c r="D220" s="5" t="str">
        <f t="shared" si="18"/>
        <v>11-8级</v>
      </c>
      <c r="E220" s="6">
        <v>62.5</v>
      </c>
      <c r="F220" s="6">
        <v>900</v>
      </c>
      <c r="G220" s="6">
        <v>4</v>
      </c>
      <c r="H220" s="6">
        <v>200</v>
      </c>
      <c r="I220" s="6">
        <v>8</v>
      </c>
      <c r="J220" s="6">
        <v>1.25</v>
      </c>
      <c r="K220" s="6">
        <v>0.25</v>
      </c>
      <c r="L220" s="6">
        <v>4.5</v>
      </c>
    </row>
    <row r="221" customHeight="1" spans="1:12">
      <c r="A221" s="3">
        <f t="shared" si="19"/>
        <v>11</v>
      </c>
      <c r="B221" s="4" t="str">
        <f>VLOOKUP(A221,公式表!B:C,2,FALSE)</f>
        <v>地下领主</v>
      </c>
      <c r="C221" s="3" t="s">
        <v>319</v>
      </c>
      <c r="D221" s="5" t="str">
        <f t="shared" si="18"/>
        <v>11-9级</v>
      </c>
      <c r="E221" s="6">
        <v>70.3125</v>
      </c>
      <c r="F221" s="6">
        <v>1012.5</v>
      </c>
      <c r="G221" s="6">
        <v>4</v>
      </c>
      <c r="H221" s="6">
        <v>225</v>
      </c>
      <c r="I221" s="6">
        <v>9</v>
      </c>
      <c r="J221" s="6">
        <v>1.25</v>
      </c>
      <c r="K221" s="6">
        <v>0.25</v>
      </c>
      <c r="L221" s="6">
        <v>4.5</v>
      </c>
    </row>
    <row r="222" customHeight="1" spans="1:12">
      <c r="A222" s="3">
        <f t="shared" si="19"/>
        <v>11</v>
      </c>
      <c r="B222" s="4" t="str">
        <f>VLOOKUP(A222,公式表!B:C,2,FALSE)</f>
        <v>地下领主</v>
      </c>
      <c r="C222" s="3" t="s">
        <v>320</v>
      </c>
      <c r="D222" s="5" t="str">
        <f t="shared" si="18"/>
        <v>11-10级</v>
      </c>
      <c r="E222" s="6">
        <v>78.125</v>
      </c>
      <c r="F222" s="6">
        <v>1125</v>
      </c>
      <c r="G222" s="6">
        <v>5</v>
      </c>
      <c r="H222" s="6">
        <v>250</v>
      </c>
      <c r="I222" s="6">
        <v>10</v>
      </c>
      <c r="J222" s="6">
        <v>1.25</v>
      </c>
      <c r="K222" s="6">
        <v>0.25</v>
      </c>
      <c r="L222" s="6">
        <v>4.5</v>
      </c>
    </row>
    <row r="223" customHeight="1" spans="1:12">
      <c r="A223" s="3">
        <f t="shared" si="19"/>
        <v>11</v>
      </c>
      <c r="B223" s="4" t="str">
        <f>VLOOKUP(A223,公式表!B:C,2,FALSE)</f>
        <v>地下领主</v>
      </c>
      <c r="C223" s="3" t="s">
        <v>321</v>
      </c>
      <c r="D223" s="5" t="str">
        <f t="shared" si="18"/>
        <v>11-10级MAX</v>
      </c>
      <c r="E223" s="6">
        <v>168.75</v>
      </c>
      <c r="F223" s="6">
        <v>2350</v>
      </c>
      <c r="G223" s="6">
        <v>7</v>
      </c>
      <c r="H223" s="6">
        <v>500</v>
      </c>
      <c r="I223" s="6">
        <v>11</v>
      </c>
      <c r="J223" s="6">
        <v>1.25</v>
      </c>
      <c r="K223" s="6">
        <v>0.27</v>
      </c>
      <c r="L223" s="6">
        <v>4.7</v>
      </c>
    </row>
    <row r="224" customHeight="1" spans="1:12">
      <c r="A224" s="3">
        <f t="shared" si="19"/>
        <v>11</v>
      </c>
      <c r="B224" s="4" t="str">
        <f>VLOOKUP(A224,公式表!B:C,2,FALSE)</f>
        <v>地下领主</v>
      </c>
      <c r="C224" s="3" t="s">
        <v>322</v>
      </c>
      <c r="D224" s="5" t="str">
        <f t="shared" si="18"/>
        <v>11-10级传说</v>
      </c>
      <c r="E224" s="6">
        <v>290</v>
      </c>
      <c r="F224" s="6">
        <v>3920</v>
      </c>
      <c r="G224" s="6">
        <v>8</v>
      </c>
      <c r="H224" s="6">
        <v>800</v>
      </c>
      <c r="I224" s="6">
        <v>12</v>
      </c>
      <c r="J224" s="6">
        <v>1.25</v>
      </c>
      <c r="K224" s="6">
        <v>0.29</v>
      </c>
      <c r="L224" s="6">
        <v>4.9</v>
      </c>
    </row>
    <row r="225" customHeight="1" spans="1:12">
      <c r="A225" s="3">
        <f t="shared" si="19"/>
        <v>11</v>
      </c>
      <c r="B225" s="4" t="str">
        <f>VLOOKUP(A225,公式表!B:C,2,FALSE)</f>
        <v>地下领主</v>
      </c>
      <c r="C225" s="3" t="s">
        <v>323</v>
      </c>
      <c r="D225" s="5" t="str">
        <f t="shared" si="18"/>
        <v>11-10级神话</v>
      </c>
      <c r="E225" s="6">
        <v>437.5</v>
      </c>
      <c r="F225" s="6">
        <v>5500</v>
      </c>
      <c r="G225" s="6">
        <v>10</v>
      </c>
      <c r="H225" s="6">
        <v>1000</v>
      </c>
      <c r="I225" s="6">
        <v>13</v>
      </c>
      <c r="J225" s="6">
        <v>1.25</v>
      </c>
      <c r="K225" s="6">
        <v>0.35</v>
      </c>
      <c r="L225" s="6">
        <v>5.5</v>
      </c>
    </row>
    <row r="226" customHeight="1" spans="1:12">
      <c r="A226" s="3">
        <f t="shared" si="19"/>
        <v>11</v>
      </c>
      <c r="B226" s="4" t="str">
        <f>VLOOKUP(A226,公式表!B:C,2,FALSE)</f>
        <v>地下领主</v>
      </c>
      <c r="C226" s="3" t="s">
        <v>324</v>
      </c>
      <c r="D226" s="5" t="str">
        <f t="shared" si="18"/>
        <v>11-11级</v>
      </c>
      <c r="E226" s="6">
        <v>85.9375</v>
      </c>
      <c r="F226" s="6">
        <v>1237.5</v>
      </c>
      <c r="G226" s="6">
        <v>5</v>
      </c>
      <c r="H226" s="6">
        <v>275</v>
      </c>
      <c r="I226" s="6">
        <v>11</v>
      </c>
      <c r="J226" s="6">
        <v>1.25</v>
      </c>
      <c r="K226" s="6">
        <v>0.25</v>
      </c>
      <c r="L226" s="6">
        <v>4.5</v>
      </c>
    </row>
    <row r="227" customHeight="1" spans="1:12">
      <c r="A227" s="3">
        <f t="shared" si="19"/>
        <v>11</v>
      </c>
      <c r="B227" s="4" t="str">
        <f>VLOOKUP(A227,公式表!B:C,2,FALSE)</f>
        <v>地下领主</v>
      </c>
      <c r="C227" s="3" t="s">
        <v>325</v>
      </c>
      <c r="D227" s="5" t="str">
        <f t="shared" si="18"/>
        <v>11-12级</v>
      </c>
      <c r="E227" s="6">
        <v>93.75</v>
      </c>
      <c r="F227" s="6">
        <v>1350</v>
      </c>
      <c r="G227" s="6">
        <v>6</v>
      </c>
      <c r="H227" s="6">
        <v>300</v>
      </c>
      <c r="I227" s="6">
        <v>12</v>
      </c>
      <c r="J227" s="6">
        <v>1.25</v>
      </c>
      <c r="K227" s="6">
        <v>0.25</v>
      </c>
      <c r="L227" s="6">
        <v>4.5</v>
      </c>
    </row>
    <row r="228" customHeight="1" spans="1:12">
      <c r="A228" s="3">
        <f t="shared" si="19"/>
        <v>11</v>
      </c>
      <c r="B228" s="4" t="str">
        <f>VLOOKUP(A228,公式表!B:C,2,FALSE)</f>
        <v>地下领主</v>
      </c>
      <c r="C228" s="3" t="s">
        <v>326</v>
      </c>
      <c r="D228" s="5" t="str">
        <f t="shared" si="18"/>
        <v>11-13级</v>
      </c>
      <c r="E228" s="6">
        <v>101.5625</v>
      </c>
      <c r="F228" s="6">
        <v>1462.5</v>
      </c>
      <c r="G228" s="6">
        <v>6</v>
      </c>
      <c r="H228" s="6">
        <v>325</v>
      </c>
      <c r="I228" s="6">
        <v>13</v>
      </c>
      <c r="J228" s="6">
        <v>1.25</v>
      </c>
      <c r="K228" s="6">
        <v>0.25</v>
      </c>
      <c r="L228" s="6">
        <v>4.5</v>
      </c>
    </row>
    <row r="229" customHeight="1" spans="1:12">
      <c r="A229" s="3">
        <f t="shared" si="19"/>
        <v>11</v>
      </c>
      <c r="B229" s="4" t="str">
        <f>VLOOKUP(A229,公式表!B:C,2,FALSE)</f>
        <v>地下领主</v>
      </c>
      <c r="C229" s="3" t="s">
        <v>327</v>
      </c>
      <c r="D229" s="5" t="str">
        <f t="shared" si="18"/>
        <v>11-14级</v>
      </c>
      <c r="E229" s="6">
        <v>109.375</v>
      </c>
      <c r="F229" s="6">
        <v>1575</v>
      </c>
      <c r="G229" s="6">
        <v>7</v>
      </c>
      <c r="H229" s="6">
        <v>350</v>
      </c>
      <c r="I229" s="6">
        <v>14</v>
      </c>
      <c r="J229" s="6">
        <v>1.25</v>
      </c>
      <c r="K229" s="6">
        <v>0.25</v>
      </c>
      <c r="L229" s="6">
        <v>4.5</v>
      </c>
    </row>
    <row r="230" customHeight="1" spans="1:12">
      <c r="A230" s="3">
        <f t="shared" si="19"/>
        <v>11</v>
      </c>
      <c r="B230" s="4" t="str">
        <f>VLOOKUP(A230,公式表!B:C,2,FALSE)</f>
        <v>地下领主</v>
      </c>
      <c r="C230" s="3" t="s">
        <v>328</v>
      </c>
      <c r="D230" s="5" t="str">
        <f t="shared" si="18"/>
        <v>11-15级</v>
      </c>
      <c r="E230" s="6">
        <v>117.1875</v>
      </c>
      <c r="F230" s="6">
        <v>1687.5</v>
      </c>
      <c r="G230" s="6">
        <v>7</v>
      </c>
      <c r="H230" s="6">
        <v>375</v>
      </c>
      <c r="I230" s="6">
        <v>15</v>
      </c>
      <c r="J230" s="6">
        <v>1.25</v>
      </c>
      <c r="K230" s="6">
        <v>0.25</v>
      </c>
      <c r="L230" s="6">
        <v>4.5</v>
      </c>
    </row>
    <row r="231" customHeight="1" spans="1:12">
      <c r="A231" s="3">
        <f t="shared" si="19"/>
        <v>11</v>
      </c>
      <c r="B231" s="4" t="str">
        <f>VLOOKUP(A231,公式表!B:C,2,FALSE)</f>
        <v>地下领主</v>
      </c>
      <c r="C231" s="3" t="s">
        <v>329</v>
      </c>
      <c r="D231" s="5" t="str">
        <f t="shared" si="18"/>
        <v>11-15级MAX</v>
      </c>
      <c r="E231" s="6">
        <v>290.625</v>
      </c>
      <c r="F231" s="6">
        <v>3825</v>
      </c>
      <c r="G231" s="6">
        <v>9</v>
      </c>
      <c r="H231" s="6">
        <v>750</v>
      </c>
      <c r="I231" s="6">
        <v>16</v>
      </c>
      <c r="J231" s="6">
        <v>1.25</v>
      </c>
      <c r="K231" s="6">
        <v>0.31</v>
      </c>
      <c r="L231" s="6">
        <v>5.1</v>
      </c>
    </row>
    <row r="232" customHeight="1" spans="1:12">
      <c r="A232" s="3">
        <f t="shared" si="19"/>
        <v>11</v>
      </c>
      <c r="B232" s="4" t="str">
        <f>VLOOKUP(A232,公式表!B:C,2,FALSE)</f>
        <v>地下领主</v>
      </c>
      <c r="C232" s="3" t="s">
        <v>330</v>
      </c>
      <c r="D232" s="5" t="str">
        <f t="shared" si="18"/>
        <v>11-15级传说</v>
      </c>
      <c r="E232" s="6">
        <v>433.125</v>
      </c>
      <c r="F232" s="6">
        <v>5565</v>
      </c>
      <c r="G232" s="6">
        <v>10</v>
      </c>
      <c r="H232" s="6">
        <v>1050</v>
      </c>
      <c r="I232" s="6">
        <v>17</v>
      </c>
      <c r="J232" s="6">
        <v>1.25</v>
      </c>
      <c r="K232" s="6">
        <v>0.33</v>
      </c>
      <c r="L232" s="6">
        <v>5.3</v>
      </c>
    </row>
    <row r="233" customHeight="1" spans="1:12">
      <c r="A233" s="3">
        <f t="shared" si="19"/>
        <v>11</v>
      </c>
      <c r="B233" s="4" t="str">
        <f>VLOOKUP(A233,公式表!B:C,2,FALSE)</f>
        <v>地下领主</v>
      </c>
      <c r="C233" s="3" t="s">
        <v>331</v>
      </c>
      <c r="D233" s="5" t="str">
        <f t="shared" si="18"/>
        <v>11-15级神话</v>
      </c>
      <c r="E233" s="6">
        <v>609.375</v>
      </c>
      <c r="F233" s="6">
        <v>7375</v>
      </c>
      <c r="G233" s="6">
        <v>12</v>
      </c>
      <c r="H233" s="6">
        <v>1250</v>
      </c>
      <c r="I233" s="6">
        <v>18</v>
      </c>
      <c r="J233" s="6">
        <v>1.25</v>
      </c>
      <c r="K233" s="6">
        <v>0.39</v>
      </c>
      <c r="L233" s="6">
        <v>5.9</v>
      </c>
    </row>
    <row r="234" s="2" customFormat="1" customHeight="1" spans="1:12">
      <c r="A234" s="10">
        <v>12</v>
      </c>
      <c r="B234" s="11" t="str">
        <f>VLOOKUP(A234,公式表!B:C,2,FALSE)</f>
        <v>冰川枭相</v>
      </c>
      <c r="C234" s="2" t="s">
        <v>311</v>
      </c>
      <c r="D234" s="12" t="str">
        <f t="shared" ref="D234:D254" si="20">A234&amp;"-"&amp;C234</f>
        <v>12-1级</v>
      </c>
      <c r="E234" s="10">
        <v>6.875</v>
      </c>
      <c r="F234" s="10">
        <v>120</v>
      </c>
      <c r="G234" s="10">
        <v>0</v>
      </c>
      <c r="H234" s="10">
        <v>25</v>
      </c>
      <c r="I234" s="10">
        <v>1</v>
      </c>
      <c r="J234" s="10">
        <v>1.25</v>
      </c>
      <c r="K234" s="10">
        <v>0.22</v>
      </c>
      <c r="L234" s="10">
        <v>4.8</v>
      </c>
    </row>
    <row r="235" customHeight="1" spans="1:12">
      <c r="A235" s="3">
        <f t="shared" ref="A235:A254" si="21">A234</f>
        <v>12</v>
      </c>
      <c r="B235" s="4" t="str">
        <f>VLOOKUP(A235,公式表!B:C,2,FALSE)</f>
        <v>冰川枭相</v>
      </c>
      <c r="C235" s="3" t="s">
        <v>312</v>
      </c>
      <c r="D235" s="5" t="str">
        <f t="shared" si="20"/>
        <v>12-2级</v>
      </c>
      <c r="E235" s="6">
        <v>13.75</v>
      </c>
      <c r="F235" s="6">
        <v>240</v>
      </c>
      <c r="G235" s="6">
        <v>1</v>
      </c>
      <c r="H235" s="6">
        <v>50</v>
      </c>
      <c r="I235" s="6">
        <v>2</v>
      </c>
      <c r="J235" s="6">
        <v>1.25</v>
      </c>
      <c r="K235" s="6">
        <v>0.22</v>
      </c>
      <c r="L235" s="6">
        <v>4.8</v>
      </c>
    </row>
    <row r="236" customHeight="1" spans="1:12">
      <c r="A236" s="3">
        <f t="shared" si="21"/>
        <v>12</v>
      </c>
      <c r="B236" s="4" t="str">
        <f>VLOOKUP(A236,公式表!B:C,2,FALSE)</f>
        <v>冰川枭相</v>
      </c>
      <c r="C236" s="3" t="s">
        <v>313</v>
      </c>
      <c r="D236" s="5" t="str">
        <f t="shared" si="20"/>
        <v>12-3级</v>
      </c>
      <c r="E236" s="6">
        <v>20.625</v>
      </c>
      <c r="F236" s="6">
        <v>360</v>
      </c>
      <c r="G236" s="6">
        <v>1</v>
      </c>
      <c r="H236" s="6">
        <v>75</v>
      </c>
      <c r="I236" s="6">
        <v>3</v>
      </c>
      <c r="J236" s="6">
        <v>1.25</v>
      </c>
      <c r="K236" s="6">
        <v>0.22</v>
      </c>
      <c r="L236" s="6">
        <v>4.8</v>
      </c>
    </row>
    <row r="237" customHeight="1" spans="1:12">
      <c r="A237" s="3">
        <f t="shared" si="21"/>
        <v>12</v>
      </c>
      <c r="B237" s="4" t="str">
        <f>VLOOKUP(A237,公式表!B:C,2,FALSE)</f>
        <v>冰川枭相</v>
      </c>
      <c r="C237" s="3" t="s">
        <v>314</v>
      </c>
      <c r="D237" s="5" t="str">
        <f t="shared" si="20"/>
        <v>12-4级</v>
      </c>
      <c r="E237" s="6">
        <v>27.5</v>
      </c>
      <c r="F237" s="6">
        <v>480</v>
      </c>
      <c r="G237" s="6">
        <v>2</v>
      </c>
      <c r="H237" s="6">
        <v>100</v>
      </c>
      <c r="I237" s="6">
        <v>4</v>
      </c>
      <c r="J237" s="6">
        <v>1.25</v>
      </c>
      <c r="K237" s="6">
        <v>0.22</v>
      </c>
      <c r="L237" s="6">
        <v>4.8</v>
      </c>
    </row>
    <row r="238" customHeight="1" spans="1:12">
      <c r="A238" s="3">
        <f t="shared" si="21"/>
        <v>12</v>
      </c>
      <c r="B238" s="4" t="str">
        <f>VLOOKUP(A238,公式表!B:C,2,FALSE)</f>
        <v>冰川枭相</v>
      </c>
      <c r="C238" s="3" t="s">
        <v>315</v>
      </c>
      <c r="D238" s="5" t="str">
        <f t="shared" si="20"/>
        <v>12-5级</v>
      </c>
      <c r="E238" s="6">
        <v>34.375</v>
      </c>
      <c r="F238" s="6">
        <v>600</v>
      </c>
      <c r="G238" s="6">
        <v>2</v>
      </c>
      <c r="H238" s="6">
        <v>125</v>
      </c>
      <c r="I238" s="6">
        <v>5</v>
      </c>
      <c r="J238" s="6">
        <v>1.25</v>
      </c>
      <c r="K238" s="6">
        <v>0.22</v>
      </c>
      <c r="L238" s="6">
        <v>4.8</v>
      </c>
    </row>
    <row r="239" customHeight="1" spans="1:12">
      <c r="A239" s="3">
        <f t="shared" si="21"/>
        <v>12</v>
      </c>
      <c r="B239" s="4" t="str">
        <f>VLOOKUP(A239,公式表!B:C,2,FALSE)</f>
        <v>冰川枭相</v>
      </c>
      <c r="C239" s="3" t="s">
        <v>316</v>
      </c>
      <c r="D239" s="5" t="str">
        <f t="shared" si="20"/>
        <v>12-6级</v>
      </c>
      <c r="E239" s="6">
        <v>41.25</v>
      </c>
      <c r="F239" s="6">
        <v>720</v>
      </c>
      <c r="G239" s="6">
        <v>3</v>
      </c>
      <c r="H239" s="6">
        <v>150</v>
      </c>
      <c r="I239" s="6">
        <v>6</v>
      </c>
      <c r="J239" s="6">
        <v>1.25</v>
      </c>
      <c r="K239" s="6">
        <v>0.22</v>
      </c>
      <c r="L239" s="6">
        <v>4.8</v>
      </c>
    </row>
    <row r="240" customHeight="1" spans="1:12">
      <c r="A240" s="3">
        <f t="shared" si="21"/>
        <v>12</v>
      </c>
      <c r="B240" s="4" t="str">
        <f>VLOOKUP(A240,公式表!B:C,2,FALSE)</f>
        <v>冰川枭相</v>
      </c>
      <c r="C240" s="3" t="s">
        <v>317</v>
      </c>
      <c r="D240" s="5" t="str">
        <f t="shared" si="20"/>
        <v>12-7级</v>
      </c>
      <c r="E240" s="6">
        <v>48.125</v>
      </c>
      <c r="F240" s="6">
        <v>840</v>
      </c>
      <c r="G240" s="6">
        <v>3</v>
      </c>
      <c r="H240" s="6">
        <v>175</v>
      </c>
      <c r="I240" s="6">
        <v>7</v>
      </c>
      <c r="J240" s="6">
        <v>1.25</v>
      </c>
      <c r="K240" s="6">
        <v>0.22</v>
      </c>
      <c r="L240" s="6">
        <v>4.8</v>
      </c>
    </row>
    <row r="241" customHeight="1" spans="1:12">
      <c r="A241" s="3">
        <f t="shared" si="21"/>
        <v>12</v>
      </c>
      <c r="B241" s="4" t="str">
        <f>VLOOKUP(A241,公式表!B:C,2,FALSE)</f>
        <v>冰川枭相</v>
      </c>
      <c r="C241" s="3" t="s">
        <v>318</v>
      </c>
      <c r="D241" s="5" t="str">
        <f t="shared" si="20"/>
        <v>12-8级</v>
      </c>
      <c r="E241" s="6">
        <v>55</v>
      </c>
      <c r="F241" s="6">
        <v>960</v>
      </c>
      <c r="G241" s="6">
        <v>4</v>
      </c>
      <c r="H241" s="6">
        <v>200</v>
      </c>
      <c r="I241" s="6">
        <v>8</v>
      </c>
      <c r="J241" s="6">
        <v>1.25</v>
      </c>
      <c r="K241" s="6">
        <v>0.22</v>
      </c>
      <c r="L241" s="6">
        <v>4.8</v>
      </c>
    </row>
    <row r="242" customHeight="1" spans="1:12">
      <c r="A242" s="3">
        <f t="shared" si="21"/>
        <v>12</v>
      </c>
      <c r="B242" s="4" t="str">
        <f>VLOOKUP(A242,公式表!B:C,2,FALSE)</f>
        <v>冰川枭相</v>
      </c>
      <c r="C242" s="3" t="s">
        <v>319</v>
      </c>
      <c r="D242" s="5" t="str">
        <f t="shared" si="20"/>
        <v>12-9级</v>
      </c>
      <c r="E242" s="6">
        <v>61.875</v>
      </c>
      <c r="F242" s="6">
        <v>1080</v>
      </c>
      <c r="G242" s="6">
        <v>4</v>
      </c>
      <c r="H242" s="6">
        <v>225</v>
      </c>
      <c r="I242" s="6">
        <v>9</v>
      </c>
      <c r="J242" s="6">
        <v>1.25</v>
      </c>
      <c r="K242" s="6">
        <v>0.22</v>
      </c>
      <c r="L242" s="6">
        <v>4.8</v>
      </c>
    </row>
    <row r="243" customHeight="1" spans="1:12">
      <c r="A243" s="3">
        <f t="shared" si="21"/>
        <v>12</v>
      </c>
      <c r="B243" s="4" t="str">
        <f>VLOOKUP(A243,公式表!B:C,2,FALSE)</f>
        <v>冰川枭相</v>
      </c>
      <c r="C243" s="3" t="s">
        <v>320</v>
      </c>
      <c r="D243" s="5" t="str">
        <f t="shared" si="20"/>
        <v>12-10级</v>
      </c>
      <c r="E243" s="6">
        <v>68.75</v>
      </c>
      <c r="F243" s="6">
        <v>1200</v>
      </c>
      <c r="G243" s="6">
        <v>5</v>
      </c>
      <c r="H243" s="6">
        <v>250</v>
      </c>
      <c r="I243" s="6">
        <v>10</v>
      </c>
      <c r="J243" s="6">
        <v>1.25</v>
      </c>
      <c r="K243" s="6">
        <v>0.22</v>
      </c>
      <c r="L243" s="6">
        <v>4.8</v>
      </c>
    </row>
    <row r="244" customHeight="1" spans="1:12">
      <c r="A244" s="3">
        <f t="shared" si="21"/>
        <v>12</v>
      </c>
      <c r="B244" s="4" t="str">
        <f>VLOOKUP(A244,公式表!B:C,2,FALSE)</f>
        <v>冰川枭相</v>
      </c>
      <c r="C244" s="3" t="s">
        <v>321</v>
      </c>
      <c r="D244" s="5" t="str">
        <f t="shared" si="20"/>
        <v>12-10级MAX</v>
      </c>
      <c r="E244" s="6">
        <v>150</v>
      </c>
      <c r="F244" s="6">
        <v>2500</v>
      </c>
      <c r="G244" s="6">
        <v>7</v>
      </c>
      <c r="H244" s="6">
        <v>500</v>
      </c>
      <c r="I244" s="6">
        <v>11</v>
      </c>
      <c r="J244" s="6">
        <v>1.25</v>
      </c>
      <c r="K244" s="6">
        <v>0.24</v>
      </c>
      <c r="L244" s="6">
        <v>5</v>
      </c>
    </row>
    <row r="245" customHeight="1" spans="1:12">
      <c r="A245" s="3">
        <f t="shared" si="21"/>
        <v>12</v>
      </c>
      <c r="B245" s="4" t="str">
        <f>VLOOKUP(A245,公式表!B:C,2,FALSE)</f>
        <v>冰川枭相</v>
      </c>
      <c r="C245" s="3" t="s">
        <v>322</v>
      </c>
      <c r="D245" s="5" t="str">
        <f t="shared" si="20"/>
        <v>12-10级传说</v>
      </c>
      <c r="E245" s="6">
        <v>260</v>
      </c>
      <c r="F245" s="6">
        <v>4160</v>
      </c>
      <c r="G245" s="6">
        <v>8</v>
      </c>
      <c r="H245" s="6">
        <v>800</v>
      </c>
      <c r="I245" s="6">
        <v>12</v>
      </c>
      <c r="J245" s="6">
        <v>1.25</v>
      </c>
      <c r="K245" s="6">
        <v>0.26</v>
      </c>
      <c r="L245" s="6">
        <v>5.2</v>
      </c>
    </row>
    <row r="246" customHeight="1" spans="1:12">
      <c r="A246" s="3">
        <f t="shared" si="21"/>
        <v>12</v>
      </c>
      <c r="B246" s="4" t="str">
        <f>VLOOKUP(A246,公式表!B:C,2,FALSE)</f>
        <v>冰川枭相</v>
      </c>
      <c r="C246" s="3" t="s">
        <v>323</v>
      </c>
      <c r="D246" s="5" t="str">
        <f t="shared" si="20"/>
        <v>12-10级神话</v>
      </c>
      <c r="E246" s="6">
        <v>400</v>
      </c>
      <c r="F246" s="6">
        <v>5800</v>
      </c>
      <c r="G246" s="6">
        <v>10</v>
      </c>
      <c r="H246" s="6">
        <v>1000</v>
      </c>
      <c r="I246" s="6">
        <v>13</v>
      </c>
      <c r="J246" s="6">
        <v>1.25</v>
      </c>
      <c r="K246" s="6">
        <v>0.32</v>
      </c>
      <c r="L246" s="6">
        <v>5.8</v>
      </c>
    </row>
    <row r="247" customHeight="1" spans="1:12">
      <c r="A247" s="3">
        <f t="shared" si="21"/>
        <v>12</v>
      </c>
      <c r="B247" s="4" t="str">
        <f>VLOOKUP(A247,公式表!B:C,2,FALSE)</f>
        <v>冰川枭相</v>
      </c>
      <c r="C247" s="3" t="s">
        <v>324</v>
      </c>
      <c r="D247" s="5" t="str">
        <f t="shared" si="20"/>
        <v>12-11级</v>
      </c>
      <c r="E247" s="6">
        <v>75.625</v>
      </c>
      <c r="F247" s="6">
        <v>1320</v>
      </c>
      <c r="G247" s="6">
        <v>5</v>
      </c>
      <c r="H247" s="6">
        <v>275</v>
      </c>
      <c r="I247" s="6">
        <v>11</v>
      </c>
      <c r="J247" s="6">
        <v>1.25</v>
      </c>
      <c r="K247" s="6">
        <v>0.22</v>
      </c>
      <c r="L247" s="6">
        <v>4.8</v>
      </c>
    </row>
    <row r="248" customHeight="1" spans="1:12">
      <c r="A248" s="3">
        <f t="shared" si="21"/>
        <v>12</v>
      </c>
      <c r="B248" s="4" t="str">
        <f>VLOOKUP(A248,公式表!B:C,2,FALSE)</f>
        <v>冰川枭相</v>
      </c>
      <c r="C248" s="3" t="s">
        <v>325</v>
      </c>
      <c r="D248" s="5" t="str">
        <f t="shared" si="20"/>
        <v>12-12级</v>
      </c>
      <c r="E248" s="6">
        <v>82.5</v>
      </c>
      <c r="F248" s="6">
        <v>1440</v>
      </c>
      <c r="G248" s="6">
        <v>6</v>
      </c>
      <c r="H248" s="6">
        <v>300</v>
      </c>
      <c r="I248" s="6">
        <v>12</v>
      </c>
      <c r="J248" s="6">
        <v>1.25</v>
      </c>
      <c r="K248" s="6">
        <v>0.22</v>
      </c>
      <c r="L248" s="6">
        <v>4.8</v>
      </c>
    </row>
    <row r="249" customHeight="1" spans="1:12">
      <c r="A249" s="3">
        <f t="shared" si="21"/>
        <v>12</v>
      </c>
      <c r="B249" s="4" t="str">
        <f>VLOOKUP(A249,公式表!B:C,2,FALSE)</f>
        <v>冰川枭相</v>
      </c>
      <c r="C249" s="3" t="s">
        <v>326</v>
      </c>
      <c r="D249" s="5" t="str">
        <f t="shared" si="20"/>
        <v>12-13级</v>
      </c>
      <c r="E249" s="6">
        <v>89.375</v>
      </c>
      <c r="F249" s="6">
        <v>1560</v>
      </c>
      <c r="G249" s="6">
        <v>6</v>
      </c>
      <c r="H249" s="6">
        <v>325</v>
      </c>
      <c r="I249" s="6">
        <v>13</v>
      </c>
      <c r="J249" s="6">
        <v>1.25</v>
      </c>
      <c r="K249" s="6">
        <v>0.22</v>
      </c>
      <c r="L249" s="6">
        <v>4.8</v>
      </c>
    </row>
    <row r="250" customHeight="1" spans="1:12">
      <c r="A250" s="3">
        <f t="shared" si="21"/>
        <v>12</v>
      </c>
      <c r="B250" s="4" t="str">
        <f>VLOOKUP(A250,公式表!B:C,2,FALSE)</f>
        <v>冰川枭相</v>
      </c>
      <c r="C250" s="3" t="s">
        <v>327</v>
      </c>
      <c r="D250" s="5" t="str">
        <f t="shared" si="20"/>
        <v>12-14级</v>
      </c>
      <c r="E250" s="6">
        <v>96.25</v>
      </c>
      <c r="F250" s="6">
        <v>1680</v>
      </c>
      <c r="G250" s="6">
        <v>7</v>
      </c>
      <c r="H250" s="6">
        <v>350</v>
      </c>
      <c r="I250" s="6">
        <v>14</v>
      </c>
      <c r="J250" s="6">
        <v>1.25</v>
      </c>
      <c r="K250" s="6">
        <v>0.22</v>
      </c>
      <c r="L250" s="6">
        <v>4.8</v>
      </c>
    </row>
    <row r="251" customHeight="1" spans="1:12">
      <c r="A251" s="3">
        <f t="shared" si="21"/>
        <v>12</v>
      </c>
      <c r="B251" s="4" t="str">
        <f>VLOOKUP(A251,公式表!B:C,2,FALSE)</f>
        <v>冰川枭相</v>
      </c>
      <c r="C251" s="3" t="s">
        <v>328</v>
      </c>
      <c r="D251" s="5" t="str">
        <f t="shared" si="20"/>
        <v>12-15级</v>
      </c>
      <c r="E251" s="6">
        <v>103.125</v>
      </c>
      <c r="F251" s="6">
        <v>1800</v>
      </c>
      <c r="G251" s="6">
        <v>7</v>
      </c>
      <c r="H251" s="6">
        <v>375</v>
      </c>
      <c r="I251" s="6">
        <v>15</v>
      </c>
      <c r="J251" s="6">
        <v>1.25</v>
      </c>
      <c r="K251" s="6">
        <v>0.22</v>
      </c>
      <c r="L251" s="6">
        <v>4.8</v>
      </c>
    </row>
    <row r="252" customHeight="1" spans="1:12">
      <c r="A252" s="3">
        <f t="shared" si="21"/>
        <v>12</v>
      </c>
      <c r="B252" s="4" t="str">
        <f>VLOOKUP(A252,公式表!B:C,2,FALSE)</f>
        <v>冰川枭相</v>
      </c>
      <c r="C252" s="3" t="s">
        <v>329</v>
      </c>
      <c r="D252" s="5" t="str">
        <f t="shared" si="20"/>
        <v>12-15级MAX</v>
      </c>
      <c r="E252" s="6">
        <v>262.5</v>
      </c>
      <c r="F252" s="6">
        <v>4050</v>
      </c>
      <c r="G252" s="6">
        <v>9</v>
      </c>
      <c r="H252" s="6">
        <v>750</v>
      </c>
      <c r="I252" s="6">
        <v>16</v>
      </c>
      <c r="J252" s="6">
        <v>1.25</v>
      </c>
      <c r="K252" s="6">
        <v>0.28</v>
      </c>
      <c r="L252" s="6">
        <v>5.4</v>
      </c>
    </row>
    <row r="253" customHeight="1" spans="1:12">
      <c r="A253" s="3">
        <f t="shared" si="21"/>
        <v>12</v>
      </c>
      <c r="B253" s="4" t="str">
        <f>VLOOKUP(A253,公式表!B:C,2,FALSE)</f>
        <v>冰川枭相</v>
      </c>
      <c r="C253" s="3" t="s">
        <v>330</v>
      </c>
      <c r="D253" s="5" t="str">
        <f t="shared" si="20"/>
        <v>12-15级传说</v>
      </c>
      <c r="E253" s="6">
        <v>393.75</v>
      </c>
      <c r="F253" s="6">
        <v>5880</v>
      </c>
      <c r="G253" s="6">
        <v>10</v>
      </c>
      <c r="H253" s="6">
        <v>1050</v>
      </c>
      <c r="I253" s="6">
        <v>17</v>
      </c>
      <c r="J253" s="6">
        <v>1.25</v>
      </c>
      <c r="K253" s="6">
        <v>0.3</v>
      </c>
      <c r="L253" s="6">
        <v>5.6</v>
      </c>
    </row>
    <row r="254" customHeight="1" spans="1:12">
      <c r="A254" s="3">
        <f t="shared" si="21"/>
        <v>12</v>
      </c>
      <c r="B254" s="4" t="str">
        <f>VLOOKUP(A254,公式表!B:C,2,FALSE)</f>
        <v>冰川枭相</v>
      </c>
      <c r="C254" s="3" t="s">
        <v>331</v>
      </c>
      <c r="D254" s="5" t="str">
        <f t="shared" si="20"/>
        <v>12-15级神话</v>
      </c>
      <c r="E254" s="6">
        <v>562.5</v>
      </c>
      <c r="F254" s="6">
        <v>7750</v>
      </c>
      <c r="G254" s="6">
        <v>12</v>
      </c>
      <c r="H254" s="6">
        <v>1250</v>
      </c>
      <c r="I254" s="6">
        <v>18</v>
      </c>
      <c r="J254" s="6">
        <v>1.25</v>
      </c>
      <c r="K254" s="6">
        <v>0.36</v>
      </c>
      <c r="L254" s="6">
        <v>6.2</v>
      </c>
    </row>
    <row r="255" s="2" customFormat="1" customHeight="1" spans="1:12">
      <c r="A255" s="10">
        <v>13</v>
      </c>
      <c r="B255" s="11" t="str">
        <f>VLOOKUP(A255,公式表!B:C,2,FALSE)</f>
        <v>终末元神</v>
      </c>
      <c r="C255" s="2" t="s">
        <v>311</v>
      </c>
      <c r="D255" s="12" t="str">
        <f t="shared" ref="D255:D275" si="22">A255&amp;"-"&amp;C255</f>
        <v>13-1级</v>
      </c>
      <c r="E255" s="10">
        <v>12.5</v>
      </c>
      <c r="F255" s="10">
        <v>75</v>
      </c>
      <c r="G255" s="10">
        <v>0</v>
      </c>
      <c r="H255" s="10">
        <v>25</v>
      </c>
      <c r="I255" s="10">
        <v>1</v>
      </c>
      <c r="J255" s="10">
        <v>1.25</v>
      </c>
      <c r="K255" s="10">
        <v>0.4</v>
      </c>
      <c r="L255" s="10">
        <v>3</v>
      </c>
    </row>
    <row r="256" customHeight="1" spans="1:12">
      <c r="A256" s="3">
        <f t="shared" ref="A256:A275" si="23">A255</f>
        <v>13</v>
      </c>
      <c r="B256" s="4" t="str">
        <f>VLOOKUP(A256,公式表!B:C,2,FALSE)</f>
        <v>终末元神</v>
      </c>
      <c r="C256" s="3" t="s">
        <v>312</v>
      </c>
      <c r="D256" s="5" t="str">
        <f t="shared" si="22"/>
        <v>13-2级</v>
      </c>
      <c r="E256" s="6">
        <v>25</v>
      </c>
      <c r="F256" s="6">
        <v>150</v>
      </c>
      <c r="G256" s="6">
        <v>1</v>
      </c>
      <c r="H256" s="6">
        <v>50</v>
      </c>
      <c r="I256" s="6">
        <v>2</v>
      </c>
      <c r="J256" s="6">
        <v>1.25</v>
      </c>
      <c r="K256" s="6">
        <v>0.4</v>
      </c>
      <c r="L256" s="6">
        <v>3</v>
      </c>
    </row>
    <row r="257" customHeight="1" spans="1:12">
      <c r="A257" s="3">
        <f t="shared" si="23"/>
        <v>13</v>
      </c>
      <c r="B257" s="4" t="str">
        <f>VLOOKUP(A257,公式表!B:C,2,FALSE)</f>
        <v>终末元神</v>
      </c>
      <c r="C257" s="3" t="s">
        <v>313</v>
      </c>
      <c r="D257" s="5" t="str">
        <f t="shared" si="22"/>
        <v>13-3级</v>
      </c>
      <c r="E257" s="6">
        <v>37.5</v>
      </c>
      <c r="F257" s="6">
        <v>225</v>
      </c>
      <c r="G257" s="6">
        <v>1</v>
      </c>
      <c r="H257" s="6">
        <v>75</v>
      </c>
      <c r="I257" s="6">
        <v>3</v>
      </c>
      <c r="J257" s="6">
        <v>1.25</v>
      </c>
      <c r="K257" s="6">
        <v>0.4</v>
      </c>
      <c r="L257" s="6">
        <v>3</v>
      </c>
    </row>
    <row r="258" customHeight="1" spans="1:12">
      <c r="A258" s="3">
        <f t="shared" si="23"/>
        <v>13</v>
      </c>
      <c r="B258" s="4" t="str">
        <f>VLOOKUP(A258,公式表!B:C,2,FALSE)</f>
        <v>终末元神</v>
      </c>
      <c r="C258" s="3" t="s">
        <v>314</v>
      </c>
      <c r="D258" s="5" t="str">
        <f t="shared" si="22"/>
        <v>13-4级</v>
      </c>
      <c r="E258" s="6">
        <v>50</v>
      </c>
      <c r="F258" s="6">
        <v>300</v>
      </c>
      <c r="G258" s="6">
        <v>2</v>
      </c>
      <c r="H258" s="6">
        <v>100</v>
      </c>
      <c r="I258" s="6">
        <v>4</v>
      </c>
      <c r="J258" s="6">
        <v>1.25</v>
      </c>
      <c r="K258" s="6">
        <v>0.4</v>
      </c>
      <c r="L258" s="6">
        <v>3</v>
      </c>
    </row>
    <row r="259" customHeight="1" spans="1:12">
      <c r="A259" s="3">
        <f t="shared" si="23"/>
        <v>13</v>
      </c>
      <c r="B259" s="4" t="str">
        <f>VLOOKUP(A259,公式表!B:C,2,FALSE)</f>
        <v>终末元神</v>
      </c>
      <c r="C259" s="3" t="s">
        <v>315</v>
      </c>
      <c r="D259" s="5" t="str">
        <f t="shared" si="22"/>
        <v>13-5级</v>
      </c>
      <c r="E259" s="6">
        <v>62.5</v>
      </c>
      <c r="F259" s="6">
        <v>375</v>
      </c>
      <c r="G259" s="6">
        <v>2</v>
      </c>
      <c r="H259" s="6">
        <v>125</v>
      </c>
      <c r="I259" s="6">
        <v>5</v>
      </c>
      <c r="J259" s="6">
        <v>1.25</v>
      </c>
      <c r="K259" s="6">
        <v>0.4</v>
      </c>
      <c r="L259" s="6">
        <v>3</v>
      </c>
    </row>
    <row r="260" customHeight="1" spans="1:12">
      <c r="A260" s="3">
        <f t="shared" si="23"/>
        <v>13</v>
      </c>
      <c r="B260" s="4" t="str">
        <f>VLOOKUP(A260,公式表!B:C,2,FALSE)</f>
        <v>终末元神</v>
      </c>
      <c r="C260" s="3" t="s">
        <v>316</v>
      </c>
      <c r="D260" s="5" t="str">
        <f t="shared" si="22"/>
        <v>13-6级</v>
      </c>
      <c r="E260" s="6">
        <v>75</v>
      </c>
      <c r="F260" s="6">
        <v>450</v>
      </c>
      <c r="G260" s="6">
        <v>3</v>
      </c>
      <c r="H260" s="6">
        <v>150</v>
      </c>
      <c r="I260" s="6">
        <v>6</v>
      </c>
      <c r="J260" s="6">
        <v>1.25</v>
      </c>
      <c r="K260" s="6">
        <v>0.4</v>
      </c>
      <c r="L260" s="6">
        <v>3</v>
      </c>
    </row>
    <row r="261" customHeight="1" spans="1:12">
      <c r="A261" s="3">
        <f t="shared" si="23"/>
        <v>13</v>
      </c>
      <c r="B261" s="4" t="str">
        <f>VLOOKUP(A261,公式表!B:C,2,FALSE)</f>
        <v>终末元神</v>
      </c>
      <c r="C261" s="3" t="s">
        <v>317</v>
      </c>
      <c r="D261" s="5" t="str">
        <f t="shared" si="22"/>
        <v>13-7级</v>
      </c>
      <c r="E261" s="6">
        <v>87.5</v>
      </c>
      <c r="F261" s="6">
        <v>525</v>
      </c>
      <c r="G261" s="6">
        <v>3</v>
      </c>
      <c r="H261" s="6">
        <v>175</v>
      </c>
      <c r="I261" s="6">
        <v>7</v>
      </c>
      <c r="J261" s="6">
        <v>1.25</v>
      </c>
      <c r="K261" s="6">
        <v>0.4</v>
      </c>
      <c r="L261" s="6">
        <v>3</v>
      </c>
    </row>
    <row r="262" customHeight="1" spans="1:12">
      <c r="A262" s="3">
        <f t="shared" si="23"/>
        <v>13</v>
      </c>
      <c r="B262" s="4" t="str">
        <f>VLOOKUP(A262,公式表!B:C,2,FALSE)</f>
        <v>终末元神</v>
      </c>
      <c r="C262" s="3" t="s">
        <v>318</v>
      </c>
      <c r="D262" s="5" t="str">
        <f t="shared" si="22"/>
        <v>13-8级</v>
      </c>
      <c r="E262" s="6">
        <v>100</v>
      </c>
      <c r="F262" s="6">
        <v>600</v>
      </c>
      <c r="G262" s="6">
        <v>4</v>
      </c>
      <c r="H262" s="6">
        <v>200</v>
      </c>
      <c r="I262" s="6">
        <v>8</v>
      </c>
      <c r="J262" s="6">
        <v>1.25</v>
      </c>
      <c r="K262" s="6">
        <v>0.4</v>
      </c>
      <c r="L262" s="6">
        <v>3</v>
      </c>
    </row>
    <row r="263" customHeight="1" spans="1:12">
      <c r="A263" s="3">
        <f t="shared" si="23"/>
        <v>13</v>
      </c>
      <c r="B263" s="4" t="str">
        <f>VLOOKUP(A263,公式表!B:C,2,FALSE)</f>
        <v>终末元神</v>
      </c>
      <c r="C263" s="3" t="s">
        <v>319</v>
      </c>
      <c r="D263" s="5" t="str">
        <f t="shared" si="22"/>
        <v>13-9级</v>
      </c>
      <c r="E263" s="6">
        <v>112.5</v>
      </c>
      <c r="F263" s="6">
        <v>675</v>
      </c>
      <c r="G263" s="6">
        <v>4</v>
      </c>
      <c r="H263" s="6">
        <v>225</v>
      </c>
      <c r="I263" s="6">
        <v>9</v>
      </c>
      <c r="J263" s="6">
        <v>1.25</v>
      </c>
      <c r="K263" s="6">
        <v>0.4</v>
      </c>
      <c r="L263" s="6">
        <v>3</v>
      </c>
    </row>
    <row r="264" customHeight="1" spans="1:12">
      <c r="A264" s="3">
        <f t="shared" si="23"/>
        <v>13</v>
      </c>
      <c r="B264" s="4" t="str">
        <f>VLOOKUP(A264,公式表!B:C,2,FALSE)</f>
        <v>终末元神</v>
      </c>
      <c r="C264" s="3" t="s">
        <v>320</v>
      </c>
      <c r="D264" s="5" t="str">
        <f t="shared" si="22"/>
        <v>13-10级</v>
      </c>
      <c r="E264" s="6">
        <v>125</v>
      </c>
      <c r="F264" s="6">
        <v>750</v>
      </c>
      <c r="G264" s="6">
        <v>5</v>
      </c>
      <c r="H264" s="6">
        <v>250</v>
      </c>
      <c r="I264" s="6">
        <v>10</v>
      </c>
      <c r="J264" s="6">
        <v>1.25</v>
      </c>
      <c r="K264" s="6">
        <v>0.4</v>
      </c>
      <c r="L264" s="6">
        <v>3</v>
      </c>
    </row>
    <row r="265" customHeight="1" spans="1:12">
      <c r="A265" s="3">
        <f t="shared" si="23"/>
        <v>13</v>
      </c>
      <c r="B265" s="4" t="str">
        <f>VLOOKUP(A265,公式表!B:C,2,FALSE)</f>
        <v>终末元神</v>
      </c>
      <c r="C265" s="3" t="s">
        <v>321</v>
      </c>
      <c r="D265" s="5" t="str">
        <f t="shared" si="22"/>
        <v>13-10级MAX</v>
      </c>
      <c r="E265" s="6">
        <v>262.5</v>
      </c>
      <c r="F265" s="6">
        <v>1600</v>
      </c>
      <c r="G265" s="6">
        <v>7</v>
      </c>
      <c r="H265" s="6">
        <v>500</v>
      </c>
      <c r="I265" s="6">
        <v>11</v>
      </c>
      <c r="J265" s="6">
        <v>1.25</v>
      </c>
      <c r="K265" s="6">
        <v>0.42</v>
      </c>
      <c r="L265" s="6">
        <v>3.2</v>
      </c>
    </row>
    <row r="266" customHeight="1" spans="1:12">
      <c r="A266" s="3">
        <f t="shared" si="23"/>
        <v>13</v>
      </c>
      <c r="B266" s="4" t="str">
        <f>VLOOKUP(A266,公式表!B:C,2,FALSE)</f>
        <v>终末元神</v>
      </c>
      <c r="C266" s="3" t="s">
        <v>322</v>
      </c>
      <c r="D266" s="5" t="str">
        <f t="shared" si="22"/>
        <v>13-10级传说</v>
      </c>
      <c r="E266" s="6">
        <v>440</v>
      </c>
      <c r="F266" s="6">
        <v>2720</v>
      </c>
      <c r="G266" s="6">
        <v>8</v>
      </c>
      <c r="H266" s="6">
        <v>800</v>
      </c>
      <c r="I266" s="6">
        <v>12</v>
      </c>
      <c r="J266" s="6">
        <v>1.25</v>
      </c>
      <c r="K266" s="6">
        <v>0.44</v>
      </c>
      <c r="L266" s="6">
        <v>3.4</v>
      </c>
    </row>
    <row r="267" customHeight="1" spans="1:12">
      <c r="A267" s="3">
        <f t="shared" si="23"/>
        <v>13</v>
      </c>
      <c r="B267" s="4" t="str">
        <f>VLOOKUP(A267,公式表!B:C,2,FALSE)</f>
        <v>终末元神</v>
      </c>
      <c r="C267" s="3" t="s">
        <v>323</v>
      </c>
      <c r="D267" s="5" t="str">
        <f t="shared" si="22"/>
        <v>13-10级神话</v>
      </c>
      <c r="E267" s="6">
        <v>625</v>
      </c>
      <c r="F267" s="6">
        <v>4000</v>
      </c>
      <c r="G267" s="6">
        <v>10</v>
      </c>
      <c r="H267" s="6">
        <v>1000</v>
      </c>
      <c r="I267" s="6">
        <v>13</v>
      </c>
      <c r="J267" s="6">
        <v>1.25</v>
      </c>
      <c r="K267" s="6">
        <v>0.5</v>
      </c>
      <c r="L267" s="6">
        <v>4</v>
      </c>
    </row>
    <row r="268" customHeight="1" spans="1:12">
      <c r="A268" s="3">
        <f t="shared" si="23"/>
        <v>13</v>
      </c>
      <c r="B268" s="4" t="str">
        <f>VLOOKUP(A268,公式表!B:C,2,FALSE)</f>
        <v>终末元神</v>
      </c>
      <c r="C268" s="3" t="s">
        <v>324</v>
      </c>
      <c r="D268" s="5" t="str">
        <f t="shared" si="22"/>
        <v>13-11级</v>
      </c>
      <c r="E268" s="6">
        <v>137.5</v>
      </c>
      <c r="F268" s="6">
        <v>825</v>
      </c>
      <c r="G268" s="6">
        <v>5</v>
      </c>
      <c r="H268" s="6">
        <v>275</v>
      </c>
      <c r="I268" s="6">
        <v>11</v>
      </c>
      <c r="J268" s="6">
        <v>1.25</v>
      </c>
      <c r="K268" s="6">
        <v>0.4</v>
      </c>
      <c r="L268" s="6">
        <v>3</v>
      </c>
    </row>
    <row r="269" customHeight="1" spans="1:12">
      <c r="A269" s="3">
        <f t="shared" si="23"/>
        <v>13</v>
      </c>
      <c r="B269" s="4" t="str">
        <f>VLOOKUP(A269,公式表!B:C,2,FALSE)</f>
        <v>终末元神</v>
      </c>
      <c r="C269" s="3" t="s">
        <v>325</v>
      </c>
      <c r="D269" s="5" t="str">
        <f t="shared" si="22"/>
        <v>13-12级</v>
      </c>
      <c r="E269" s="6">
        <v>150</v>
      </c>
      <c r="F269" s="6">
        <v>900</v>
      </c>
      <c r="G269" s="6">
        <v>6</v>
      </c>
      <c r="H269" s="6">
        <v>300</v>
      </c>
      <c r="I269" s="6">
        <v>12</v>
      </c>
      <c r="J269" s="6">
        <v>1.25</v>
      </c>
      <c r="K269" s="6">
        <v>0.4</v>
      </c>
      <c r="L269" s="6">
        <v>3</v>
      </c>
    </row>
    <row r="270" customHeight="1" spans="1:12">
      <c r="A270" s="3">
        <f t="shared" si="23"/>
        <v>13</v>
      </c>
      <c r="B270" s="4" t="str">
        <f>VLOOKUP(A270,公式表!B:C,2,FALSE)</f>
        <v>终末元神</v>
      </c>
      <c r="C270" s="3" t="s">
        <v>326</v>
      </c>
      <c r="D270" s="5" t="str">
        <f t="shared" si="22"/>
        <v>13-13级</v>
      </c>
      <c r="E270" s="6">
        <v>162.5</v>
      </c>
      <c r="F270" s="6">
        <v>975</v>
      </c>
      <c r="G270" s="6">
        <v>6</v>
      </c>
      <c r="H270" s="6">
        <v>325</v>
      </c>
      <c r="I270" s="6">
        <v>13</v>
      </c>
      <c r="J270" s="6">
        <v>1.25</v>
      </c>
      <c r="K270" s="6">
        <v>0.4</v>
      </c>
      <c r="L270" s="6">
        <v>3</v>
      </c>
    </row>
    <row r="271" customHeight="1" spans="1:12">
      <c r="A271" s="3">
        <f t="shared" si="23"/>
        <v>13</v>
      </c>
      <c r="B271" s="4" t="str">
        <f>VLOOKUP(A271,公式表!B:C,2,FALSE)</f>
        <v>终末元神</v>
      </c>
      <c r="C271" s="3" t="s">
        <v>327</v>
      </c>
      <c r="D271" s="5" t="str">
        <f t="shared" si="22"/>
        <v>13-14级</v>
      </c>
      <c r="E271" s="6">
        <v>175</v>
      </c>
      <c r="F271" s="6">
        <v>1050</v>
      </c>
      <c r="G271" s="6">
        <v>7</v>
      </c>
      <c r="H271" s="6">
        <v>350</v>
      </c>
      <c r="I271" s="6">
        <v>14</v>
      </c>
      <c r="J271" s="6">
        <v>1.25</v>
      </c>
      <c r="K271" s="6">
        <v>0.4</v>
      </c>
      <c r="L271" s="6">
        <v>3</v>
      </c>
    </row>
    <row r="272" customHeight="1" spans="1:12">
      <c r="A272" s="3">
        <f t="shared" si="23"/>
        <v>13</v>
      </c>
      <c r="B272" s="4" t="str">
        <f>VLOOKUP(A272,公式表!B:C,2,FALSE)</f>
        <v>终末元神</v>
      </c>
      <c r="C272" s="3" t="s">
        <v>328</v>
      </c>
      <c r="D272" s="5" t="str">
        <f t="shared" si="22"/>
        <v>13-15级</v>
      </c>
      <c r="E272" s="6">
        <v>187.5</v>
      </c>
      <c r="F272" s="6">
        <v>1125</v>
      </c>
      <c r="G272" s="6">
        <v>7</v>
      </c>
      <c r="H272" s="6">
        <v>375</v>
      </c>
      <c r="I272" s="6">
        <v>15</v>
      </c>
      <c r="J272" s="6">
        <v>1.25</v>
      </c>
      <c r="K272" s="6">
        <v>0.4</v>
      </c>
      <c r="L272" s="6">
        <v>3</v>
      </c>
    </row>
    <row r="273" customHeight="1" spans="1:12">
      <c r="A273" s="3">
        <f t="shared" si="23"/>
        <v>13</v>
      </c>
      <c r="B273" s="4" t="str">
        <f>VLOOKUP(A273,公式表!B:C,2,FALSE)</f>
        <v>终末元神</v>
      </c>
      <c r="C273" s="3" t="s">
        <v>329</v>
      </c>
      <c r="D273" s="5" t="str">
        <f t="shared" si="22"/>
        <v>13-15级MAX</v>
      </c>
      <c r="E273" s="6">
        <v>431.25</v>
      </c>
      <c r="F273" s="6">
        <v>2700</v>
      </c>
      <c r="G273" s="6">
        <v>9</v>
      </c>
      <c r="H273" s="6">
        <v>750</v>
      </c>
      <c r="I273" s="6">
        <v>16</v>
      </c>
      <c r="J273" s="6">
        <v>1.25</v>
      </c>
      <c r="K273" s="6">
        <v>0.46</v>
      </c>
      <c r="L273" s="6">
        <v>3.6</v>
      </c>
    </row>
    <row r="274" customHeight="1" spans="1:12">
      <c r="A274" s="3">
        <f t="shared" si="23"/>
        <v>13</v>
      </c>
      <c r="B274" s="4" t="str">
        <f>VLOOKUP(A274,公式表!B:C,2,FALSE)</f>
        <v>终末元神</v>
      </c>
      <c r="C274" s="3" t="s">
        <v>330</v>
      </c>
      <c r="D274" s="5" t="str">
        <f t="shared" si="22"/>
        <v>13-15级传说</v>
      </c>
      <c r="E274" s="6">
        <v>630</v>
      </c>
      <c r="F274" s="6">
        <v>3990</v>
      </c>
      <c r="G274" s="6">
        <v>10</v>
      </c>
      <c r="H274" s="6">
        <v>1050</v>
      </c>
      <c r="I274" s="6">
        <v>17</v>
      </c>
      <c r="J274" s="6">
        <v>1.25</v>
      </c>
      <c r="K274" s="6">
        <v>0.48</v>
      </c>
      <c r="L274" s="6">
        <v>3.8</v>
      </c>
    </row>
    <row r="275" customHeight="1" spans="1:12">
      <c r="A275" s="3">
        <f t="shared" si="23"/>
        <v>13</v>
      </c>
      <c r="B275" s="4" t="str">
        <f>VLOOKUP(A275,公式表!B:C,2,FALSE)</f>
        <v>终末元神</v>
      </c>
      <c r="C275" s="3" t="s">
        <v>331</v>
      </c>
      <c r="D275" s="5" t="str">
        <f t="shared" si="22"/>
        <v>13-15级神话</v>
      </c>
      <c r="E275" s="6">
        <v>843.75</v>
      </c>
      <c r="F275" s="6">
        <v>5500</v>
      </c>
      <c r="G275" s="6">
        <v>12</v>
      </c>
      <c r="H275" s="6">
        <v>1250</v>
      </c>
      <c r="I275" s="6">
        <v>18</v>
      </c>
      <c r="J275" s="6">
        <v>1.25</v>
      </c>
      <c r="K275" s="6">
        <v>0.54</v>
      </c>
      <c r="L275" s="6">
        <v>4.4</v>
      </c>
    </row>
    <row r="276" s="2" customFormat="1" customHeight="1" spans="1:12">
      <c r="A276" s="10">
        <v>14</v>
      </c>
      <c r="B276" s="11" t="str">
        <f>VLOOKUP(A276,公式表!B:C,2,FALSE)</f>
        <v>光明之刃</v>
      </c>
      <c r="C276" s="2" t="s">
        <v>311</v>
      </c>
      <c r="D276" s="12" t="str">
        <f t="shared" ref="D276:D296" si="24">A276&amp;"-"&amp;C276</f>
        <v>14-1级</v>
      </c>
      <c r="E276" s="10">
        <v>9.375</v>
      </c>
      <c r="F276" s="10">
        <v>100</v>
      </c>
      <c r="G276" s="10">
        <v>0</v>
      </c>
      <c r="H276" s="10">
        <v>25</v>
      </c>
      <c r="I276" s="10">
        <v>1</v>
      </c>
      <c r="J276" s="10">
        <v>1.25</v>
      </c>
      <c r="K276" s="10">
        <v>0.3</v>
      </c>
      <c r="L276" s="10">
        <v>4</v>
      </c>
    </row>
    <row r="277" customHeight="1" spans="1:12">
      <c r="A277" s="3">
        <f t="shared" ref="A277:A296" si="25">A276</f>
        <v>14</v>
      </c>
      <c r="B277" s="4" t="str">
        <f>VLOOKUP(A277,公式表!B:C,2,FALSE)</f>
        <v>光明之刃</v>
      </c>
      <c r="C277" s="3" t="s">
        <v>312</v>
      </c>
      <c r="D277" s="5" t="str">
        <f t="shared" si="24"/>
        <v>14-2级</v>
      </c>
      <c r="E277" s="6">
        <v>18.75</v>
      </c>
      <c r="F277" s="6">
        <v>200</v>
      </c>
      <c r="G277" s="6">
        <v>1</v>
      </c>
      <c r="H277" s="6">
        <v>50</v>
      </c>
      <c r="I277" s="6">
        <v>2</v>
      </c>
      <c r="J277" s="6">
        <v>1.25</v>
      </c>
      <c r="K277" s="6">
        <v>0.3</v>
      </c>
      <c r="L277" s="6">
        <v>4</v>
      </c>
    </row>
    <row r="278" customHeight="1" spans="1:12">
      <c r="A278" s="3">
        <f t="shared" si="25"/>
        <v>14</v>
      </c>
      <c r="B278" s="4" t="str">
        <f>VLOOKUP(A278,公式表!B:C,2,FALSE)</f>
        <v>光明之刃</v>
      </c>
      <c r="C278" s="3" t="s">
        <v>313</v>
      </c>
      <c r="D278" s="5" t="str">
        <f t="shared" si="24"/>
        <v>14-3级</v>
      </c>
      <c r="E278" s="6">
        <v>28.125</v>
      </c>
      <c r="F278" s="6">
        <v>300</v>
      </c>
      <c r="G278" s="6">
        <v>1</v>
      </c>
      <c r="H278" s="6">
        <v>75</v>
      </c>
      <c r="I278" s="6">
        <v>3</v>
      </c>
      <c r="J278" s="6">
        <v>1.25</v>
      </c>
      <c r="K278" s="6">
        <v>0.3</v>
      </c>
      <c r="L278" s="6">
        <v>4</v>
      </c>
    </row>
    <row r="279" customHeight="1" spans="1:12">
      <c r="A279" s="3">
        <f t="shared" si="25"/>
        <v>14</v>
      </c>
      <c r="B279" s="4" t="str">
        <f>VLOOKUP(A279,公式表!B:C,2,FALSE)</f>
        <v>光明之刃</v>
      </c>
      <c r="C279" s="3" t="s">
        <v>314</v>
      </c>
      <c r="D279" s="5" t="str">
        <f t="shared" si="24"/>
        <v>14-4级</v>
      </c>
      <c r="E279" s="6">
        <v>37.5</v>
      </c>
      <c r="F279" s="6">
        <v>400</v>
      </c>
      <c r="G279" s="6">
        <v>2</v>
      </c>
      <c r="H279" s="6">
        <v>100</v>
      </c>
      <c r="I279" s="6">
        <v>4</v>
      </c>
      <c r="J279" s="6">
        <v>1.25</v>
      </c>
      <c r="K279" s="6">
        <v>0.3</v>
      </c>
      <c r="L279" s="6">
        <v>4</v>
      </c>
    </row>
    <row r="280" customHeight="1" spans="1:12">
      <c r="A280" s="3">
        <f t="shared" si="25"/>
        <v>14</v>
      </c>
      <c r="B280" s="4" t="str">
        <f>VLOOKUP(A280,公式表!B:C,2,FALSE)</f>
        <v>光明之刃</v>
      </c>
      <c r="C280" s="3" t="s">
        <v>315</v>
      </c>
      <c r="D280" s="5" t="str">
        <f t="shared" si="24"/>
        <v>14-5级</v>
      </c>
      <c r="E280" s="6">
        <v>46.875</v>
      </c>
      <c r="F280" s="6">
        <v>500</v>
      </c>
      <c r="G280" s="6">
        <v>2</v>
      </c>
      <c r="H280" s="6">
        <v>125</v>
      </c>
      <c r="I280" s="6">
        <v>5</v>
      </c>
      <c r="J280" s="6">
        <v>1.25</v>
      </c>
      <c r="K280" s="6">
        <v>0.3</v>
      </c>
      <c r="L280" s="6">
        <v>4</v>
      </c>
    </row>
    <row r="281" customHeight="1" spans="1:12">
      <c r="A281" s="3">
        <f t="shared" si="25"/>
        <v>14</v>
      </c>
      <c r="B281" s="4" t="str">
        <f>VLOOKUP(A281,公式表!B:C,2,FALSE)</f>
        <v>光明之刃</v>
      </c>
      <c r="C281" s="3" t="s">
        <v>316</v>
      </c>
      <c r="D281" s="5" t="str">
        <f t="shared" si="24"/>
        <v>14-6级</v>
      </c>
      <c r="E281" s="6">
        <v>56.25</v>
      </c>
      <c r="F281" s="6">
        <v>600</v>
      </c>
      <c r="G281" s="6">
        <v>3</v>
      </c>
      <c r="H281" s="6">
        <v>150</v>
      </c>
      <c r="I281" s="6">
        <v>6</v>
      </c>
      <c r="J281" s="6">
        <v>1.25</v>
      </c>
      <c r="K281" s="6">
        <v>0.3</v>
      </c>
      <c r="L281" s="6">
        <v>4</v>
      </c>
    </row>
    <row r="282" customHeight="1" spans="1:12">
      <c r="A282" s="3">
        <f t="shared" si="25"/>
        <v>14</v>
      </c>
      <c r="B282" s="4" t="str">
        <f>VLOOKUP(A282,公式表!B:C,2,FALSE)</f>
        <v>光明之刃</v>
      </c>
      <c r="C282" s="3" t="s">
        <v>317</v>
      </c>
      <c r="D282" s="5" t="str">
        <f t="shared" si="24"/>
        <v>14-7级</v>
      </c>
      <c r="E282" s="6">
        <v>65.625</v>
      </c>
      <c r="F282" s="6">
        <v>700</v>
      </c>
      <c r="G282" s="6">
        <v>3</v>
      </c>
      <c r="H282" s="6">
        <v>175</v>
      </c>
      <c r="I282" s="6">
        <v>7</v>
      </c>
      <c r="J282" s="6">
        <v>1.25</v>
      </c>
      <c r="K282" s="6">
        <v>0.3</v>
      </c>
      <c r="L282" s="6">
        <v>4</v>
      </c>
    </row>
    <row r="283" customHeight="1" spans="1:12">
      <c r="A283" s="3">
        <f t="shared" si="25"/>
        <v>14</v>
      </c>
      <c r="B283" s="4" t="str">
        <f>VLOOKUP(A283,公式表!B:C,2,FALSE)</f>
        <v>光明之刃</v>
      </c>
      <c r="C283" s="3" t="s">
        <v>318</v>
      </c>
      <c r="D283" s="5" t="str">
        <f t="shared" si="24"/>
        <v>14-8级</v>
      </c>
      <c r="E283" s="6">
        <v>75</v>
      </c>
      <c r="F283" s="6">
        <v>800</v>
      </c>
      <c r="G283" s="6">
        <v>4</v>
      </c>
      <c r="H283" s="6">
        <v>200</v>
      </c>
      <c r="I283" s="6">
        <v>8</v>
      </c>
      <c r="J283" s="6">
        <v>1.25</v>
      </c>
      <c r="K283" s="6">
        <v>0.3</v>
      </c>
      <c r="L283" s="6">
        <v>4</v>
      </c>
    </row>
    <row r="284" customHeight="1" spans="1:12">
      <c r="A284" s="3">
        <f t="shared" si="25"/>
        <v>14</v>
      </c>
      <c r="B284" s="4" t="str">
        <f>VLOOKUP(A284,公式表!B:C,2,FALSE)</f>
        <v>光明之刃</v>
      </c>
      <c r="C284" s="3" t="s">
        <v>319</v>
      </c>
      <c r="D284" s="5" t="str">
        <f t="shared" si="24"/>
        <v>14-9级</v>
      </c>
      <c r="E284" s="6">
        <v>84.375</v>
      </c>
      <c r="F284" s="6">
        <v>900</v>
      </c>
      <c r="G284" s="6">
        <v>4</v>
      </c>
      <c r="H284" s="6">
        <v>225</v>
      </c>
      <c r="I284" s="6">
        <v>9</v>
      </c>
      <c r="J284" s="6">
        <v>1.25</v>
      </c>
      <c r="K284" s="6">
        <v>0.3</v>
      </c>
      <c r="L284" s="6">
        <v>4</v>
      </c>
    </row>
    <row r="285" customHeight="1" spans="1:12">
      <c r="A285" s="3">
        <f t="shared" si="25"/>
        <v>14</v>
      </c>
      <c r="B285" s="4" t="str">
        <f>VLOOKUP(A285,公式表!B:C,2,FALSE)</f>
        <v>光明之刃</v>
      </c>
      <c r="C285" s="3" t="s">
        <v>320</v>
      </c>
      <c r="D285" s="5" t="str">
        <f t="shared" si="24"/>
        <v>14-10级</v>
      </c>
      <c r="E285" s="6">
        <v>93.75</v>
      </c>
      <c r="F285" s="6">
        <v>1000</v>
      </c>
      <c r="G285" s="6">
        <v>5</v>
      </c>
      <c r="H285" s="6">
        <v>250</v>
      </c>
      <c r="I285" s="6">
        <v>10</v>
      </c>
      <c r="J285" s="6">
        <v>1.25</v>
      </c>
      <c r="K285" s="6">
        <v>0.3</v>
      </c>
      <c r="L285" s="6">
        <v>4</v>
      </c>
    </row>
    <row r="286" customHeight="1" spans="1:12">
      <c r="A286" s="3">
        <f t="shared" si="25"/>
        <v>14</v>
      </c>
      <c r="B286" s="4" t="str">
        <f>VLOOKUP(A286,公式表!B:C,2,FALSE)</f>
        <v>光明之刃</v>
      </c>
      <c r="C286" s="3" t="s">
        <v>321</v>
      </c>
      <c r="D286" s="5" t="str">
        <f t="shared" si="24"/>
        <v>14-10级MAX</v>
      </c>
      <c r="E286" s="6">
        <v>200</v>
      </c>
      <c r="F286" s="6">
        <v>2100</v>
      </c>
      <c r="G286" s="6">
        <v>7</v>
      </c>
      <c r="H286" s="6">
        <v>500</v>
      </c>
      <c r="I286" s="6">
        <v>11</v>
      </c>
      <c r="J286" s="6">
        <v>1.25</v>
      </c>
      <c r="K286" s="6">
        <v>0.32</v>
      </c>
      <c r="L286" s="6">
        <v>4.2</v>
      </c>
    </row>
    <row r="287" customHeight="1" spans="1:12">
      <c r="A287" s="3">
        <f t="shared" si="25"/>
        <v>14</v>
      </c>
      <c r="B287" s="4" t="str">
        <f>VLOOKUP(A287,公式表!B:C,2,FALSE)</f>
        <v>光明之刃</v>
      </c>
      <c r="C287" s="3" t="s">
        <v>322</v>
      </c>
      <c r="D287" s="5" t="str">
        <f t="shared" si="24"/>
        <v>14-10级传说</v>
      </c>
      <c r="E287" s="6">
        <v>340</v>
      </c>
      <c r="F287" s="6">
        <v>3520</v>
      </c>
      <c r="G287" s="6">
        <v>8</v>
      </c>
      <c r="H287" s="6">
        <v>800</v>
      </c>
      <c r="I287" s="6">
        <v>12</v>
      </c>
      <c r="J287" s="6">
        <v>1.25</v>
      </c>
      <c r="K287" s="6">
        <v>0.34</v>
      </c>
      <c r="L287" s="6">
        <v>4.4</v>
      </c>
    </row>
    <row r="288" customHeight="1" spans="1:12">
      <c r="A288" s="3">
        <f t="shared" si="25"/>
        <v>14</v>
      </c>
      <c r="B288" s="4" t="str">
        <f>VLOOKUP(A288,公式表!B:C,2,FALSE)</f>
        <v>光明之刃</v>
      </c>
      <c r="C288" s="3" t="s">
        <v>323</v>
      </c>
      <c r="D288" s="5" t="str">
        <f t="shared" si="24"/>
        <v>14-10级神话</v>
      </c>
      <c r="E288" s="6">
        <v>500</v>
      </c>
      <c r="F288" s="6">
        <v>5000</v>
      </c>
      <c r="G288" s="6">
        <v>10</v>
      </c>
      <c r="H288" s="6">
        <v>1000</v>
      </c>
      <c r="I288" s="6">
        <v>13</v>
      </c>
      <c r="J288" s="6">
        <v>1.25</v>
      </c>
      <c r="K288" s="6">
        <v>0.4</v>
      </c>
      <c r="L288" s="6">
        <v>5</v>
      </c>
    </row>
    <row r="289" customHeight="1" spans="1:12">
      <c r="A289" s="3">
        <f t="shared" si="25"/>
        <v>14</v>
      </c>
      <c r="B289" s="4" t="str">
        <f>VLOOKUP(A289,公式表!B:C,2,FALSE)</f>
        <v>光明之刃</v>
      </c>
      <c r="C289" s="3" t="s">
        <v>324</v>
      </c>
      <c r="D289" s="5" t="str">
        <f t="shared" si="24"/>
        <v>14-11级</v>
      </c>
      <c r="E289" s="6">
        <v>103.125</v>
      </c>
      <c r="F289" s="6">
        <v>1100</v>
      </c>
      <c r="G289" s="6">
        <v>5</v>
      </c>
      <c r="H289" s="6">
        <v>275</v>
      </c>
      <c r="I289" s="6">
        <v>11</v>
      </c>
      <c r="J289" s="6">
        <v>1.25</v>
      </c>
      <c r="K289" s="6">
        <v>0.3</v>
      </c>
      <c r="L289" s="6">
        <v>4</v>
      </c>
    </row>
    <row r="290" customHeight="1" spans="1:12">
      <c r="A290" s="3">
        <f t="shared" si="25"/>
        <v>14</v>
      </c>
      <c r="B290" s="4" t="str">
        <f>VLOOKUP(A290,公式表!B:C,2,FALSE)</f>
        <v>光明之刃</v>
      </c>
      <c r="C290" s="3" t="s">
        <v>325</v>
      </c>
      <c r="D290" s="5" t="str">
        <f t="shared" si="24"/>
        <v>14-12级</v>
      </c>
      <c r="E290" s="6">
        <v>112.5</v>
      </c>
      <c r="F290" s="6">
        <v>1200</v>
      </c>
      <c r="G290" s="6">
        <v>6</v>
      </c>
      <c r="H290" s="6">
        <v>300</v>
      </c>
      <c r="I290" s="6">
        <v>12</v>
      </c>
      <c r="J290" s="6">
        <v>1.25</v>
      </c>
      <c r="K290" s="6">
        <v>0.3</v>
      </c>
      <c r="L290" s="6">
        <v>4</v>
      </c>
    </row>
    <row r="291" customHeight="1" spans="1:12">
      <c r="A291" s="3">
        <f t="shared" si="25"/>
        <v>14</v>
      </c>
      <c r="B291" s="4" t="str">
        <f>VLOOKUP(A291,公式表!B:C,2,FALSE)</f>
        <v>光明之刃</v>
      </c>
      <c r="C291" s="3" t="s">
        <v>326</v>
      </c>
      <c r="D291" s="5" t="str">
        <f t="shared" si="24"/>
        <v>14-13级</v>
      </c>
      <c r="E291" s="6">
        <v>121.875</v>
      </c>
      <c r="F291" s="6">
        <v>1300</v>
      </c>
      <c r="G291" s="6">
        <v>6</v>
      </c>
      <c r="H291" s="6">
        <v>325</v>
      </c>
      <c r="I291" s="6">
        <v>13</v>
      </c>
      <c r="J291" s="6">
        <v>1.25</v>
      </c>
      <c r="K291" s="6">
        <v>0.3</v>
      </c>
      <c r="L291" s="6">
        <v>4</v>
      </c>
    </row>
    <row r="292" customHeight="1" spans="1:12">
      <c r="A292" s="3">
        <f t="shared" si="25"/>
        <v>14</v>
      </c>
      <c r="B292" s="4" t="str">
        <f>VLOOKUP(A292,公式表!B:C,2,FALSE)</f>
        <v>光明之刃</v>
      </c>
      <c r="C292" s="3" t="s">
        <v>327</v>
      </c>
      <c r="D292" s="5" t="str">
        <f t="shared" si="24"/>
        <v>14-14级</v>
      </c>
      <c r="E292" s="6">
        <v>131.25</v>
      </c>
      <c r="F292" s="6">
        <v>1400</v>
      </c>
      <c r="G292" s="6">
        <v>7</v>
      </c>
      <c r="H292" s="6">
        <v>350</v>
      </c>
      <c r="I292" s="6">
        <v>14</v>
      </c>
      <c r="J292" s="6">
        <v>1.25</v>
      </c>
      <c r="K292" s="6">
        <v>0.3</v>
      </c>
      <c r="L292" s="6">
        <v>4</v>
      </c>
    </row>
    <row r="293" customHeight="1" spans="1:12">
      <c r="A293" s="3">
        <f t="shared" si="25"/>
        <v>14</v>
      </c>
      <c r="B293" s="4" t="str">
        <f>VLOOKUP(A293,公式表!B:C,2,FALSE)</f>
        <v>光明之刃</v>
      </c>
      <c r="C293" s="3" t="s">
        <v>328</v>
      </c>
      <c r="D293" s="5" t="str">
        <f t="shared" si="24"/>
        <v>14-15级</v>
      </c>
      <c r="E293" s="6">
        <v>140.625</v>
      </c>
      <c r="F293" s="6">
        <v>1500</v>
      </c>
      <c r="G293" s="6">
        <v>7</v>
      </c>
      <c r="H293" s="6">
        <v>375</v>
      </c>
      <c r="I293" s="6">
        <v>15</v>
      </c>
      <c r="J293" s="6">
        <v>1.25</v>
      </c>
      <c r="K293" s="6">
        <v>0.3</v>
      </c>
      <c r="L293" s="6">
        <v>4</v>
      </c>
    </row>
    <row r="294" customHeight="1" spans="1:12">
      <c r="A294" s="3">
        <f t="shared" si="25"/>
        <v>14</v>
      </c>
      <c r="B294" s="4" t="str">
        <f>VLOOKUP(A294,公式表!B:C,2,FALSE)</f>
        <v>光明之刃</v>
      </c>
      <c r="C294" s="3" t="s">
        <v>329</v>
      </c>
      <c r="D294" s="5" t="str">
        <f t="shared" si="24"/>
        <v>14-15级MAX</v>
      </c>
      <c r="E294" s="6">
        <v>337.5</v>
      </c>
      <c r="F294" s="6">
        <v>3450</v>
      </c>
      <c r="G294" s="6">
        <v>9</v>
      </c>
      <c r="H294" s="6">
        <v>750</v>
      </c>
      <c r="I294" s="6">
        <v>16</v>
      </c>
      <c r="J294" s="6">
        <v>1.25</v>
      </c>
      <c r="K294" s="6">
        <v>0.36</v>
      </c>
      <c r="L294" s="6">
        <v>4.6</v>
      </c>
    </row>
    <row r="295" customHeight="1" spans="1:12">
      <c r="A295" s="3">
        <f t="shared" si="25"/>
        <v>14</v>
      </c>
      <c r="B295" s="4" t="str">
        <f>VLOOKUP(A295,公式表!B:C,2,FALSE)</f>
        <v>光明之刃</v>
      </c>
      <c r="C295" s="3" t="s">
        <v>330</v>
      </c>
      <c r="D295" s="5" t="str">
        <f t="shared" si="24"/>
        <v>14-15级传说</v>
      </c>
      <c r="E295" s="6">
        <v>498.75</v>
      </c>
      <c r="F295" s="6">
        <v>5040</v>
      </c>
      <c r="G295" s="6">
        <v>10</v>
      </c>
      <c r="H295" s="6">
        <v>1050</v>
      </c>
      <c r="I295" s="6">
        <v>17</v>
      </c>
      <c r="J295" s="6">
        <v>1.25</v>
      </c>
      <c r="K295" s="6">
        <v>0.38</v>
      </c>
      <c r="L295" s="6">
        <v>4.8</v>
      </c>
    </row>
    <row r="296" customHeight="1" spans="1:12">
      <c r="A296" s="3">
        <f t="shared" si="25"/>
        <v>14</v>
      </c>
      <c r="B296" s="4" t="str">
        <f>VLOOKUP(A296,公式表!B:C,2,FALSE)</f>
        <v>光明之刃</v>
      </c>
      <c r="C296" s="3" t="s">
        <v>331</v>
      </c>
      <c r="D296" s="5" t="str">
        <f t="shared" si="24"/>
        <v>14-15级神话</v>
      </c>
      <c r="E296" s="6">
        <v>687.5</v>
      </c>
      <c r="F296" s="6">
        <v>6750</v>
      </c>
      <c r="G296" s="6">
        <v>12</v>
      </c>
      <c r="H296" s="6">
        <v>1250</v>
      </c>
      <c r="I296" s="6">
        <v>18</v>
      </c>
      <c r="J296" s="6">
        <v>1.25</v>
      </c>
      <c r="K296" s="6">
        <v>0.44</v>
      </c>
      <c r="L296" s="6">
        <v>5.4</v>
      </c>
    </row>
    <row r="297" s="2" customFormat="1" customHeight="1" spans="1:12">
      <c r="A297" s="10">
        <v>15</v>
      </c>
      <c r="B297" s="11" t="str">
        <f>VLOOKUP(A297,公式表!B:C,2,FALSE)</f>
        <v>不朽骑士</v>
      </c>
      <c r="C297" s="2" t="s">
        <v>311</v>
      </c>
      <c r="D297" s="12" t="str">
        <f t="shared" ref="D297:D317" si="26">A297&amp;"-"&amp;C297</f>
        <v>15-1级</v>
      </c>
      <c r="E297" s="10">
        <v>7.5</v>
      </c>
      <c r="F297" s="10">
        <v>110</v>
      </c>
      <c r="G297" s="10">
        <v>0</v>
      </c>
      <c r="H297" s="10">
        <v>25</v>
      </c>
      <c r="I297" s="10">
        <v>1</v>
      </c>
      <c r="J297" s="10">
        <v>1.25</v>
      </c>
      <c r="K297" s="10">
        <v>0.24</v>
      </c>
      <c r="L297" s="10">
        <v>4.4</v>
      </c>
    </row>
    <row r="298" customHeight="1" spans="1:12">
      <c r="A298" s="3">
        <f t="shared" ref="A298:A317" si="27">A297</f>
        <v>15</v>
      </c>
      <c r="B298" s="4" t="str">
        <f>VLOOKUP(A298,公式表!B:C,2,FALSE)</f>
        <v>不朽骑士</v>
      </c>
      <c r="C298" s="3" t="s">
        <v>312</v>
      </c>
      <c r="D298" s="5" t="str">
        <f t="shared" si="26"/>
        <v>15-2级</v>
      </c>
      <c r="E298" s="6">
        <v>15</v>
      </c>
      <c r="F298" s="6">
        <v>220</v>
      </c>
      <c r="G298" s="6">
        <v>1</v>
      </c>
      <c r="H298" s="6">
        <v>50</v>
      </c>
      <c r="I298" s="6">
        <v>2</v>
      </c>
      <c r="J298" s="6">
        <v>1.25</v>
      </c>
      <c r="K298" s="6">
        <v>0.24</v>
      </c>
      <c r="L298" s="6">
        <v>4.4</v>
      </c>
    </row>
    <row r="299" customHeight="1" spans="1:12">
      <c r="A299" s="3">
        <f t="shared" si="27"/>
        <v>15</v>
      </c>
      <c r="B299" s="4" t="str">
        <f>VLOOKUP(A299,公式表!B:C,2,FALSE)</f>
        <v>不朽骑士</v>
      </c>
      <c r="C299" s="3" t="s">
        <v>313</v>
      </c>
      <c r="D299" s="5" t="str">
        <f t="shared" si="26"/>
        <v>15-3级</v>
      </c>
      <c r="E299" s="6">
        <v>22.5</v>
      </c>
      <c r="F299" s="6">
        <v>330</v>
      </c>
      <c r="G299" s="6">
        <v>1</v>
      </c>
      <c r="H299" s="6">
        <v>75</v>
      </c>
      <c r="I299" s="6">
        <v>3</v>
      </c>
      <c r="J299" s="6">
        <v>1.25</v>
      </c>
      <c r="K299" s="6">
        <v>0.24</v>
      </c>
      <c r="L299" s="6">
        <v>4.4</v>
      </c>
    </row>
    <row r="300" customHeight="1" spans="1:12">
      <c r="A300" s="3">
        <f t="shared" si="27"/>
        <v>15</v>
      </c>
      <c r="B300" s="4" t="str">
        <f>VLOOKUP(A300,公式表!B:C,2,FALSE)</f>
        <v>不朽骑士</v>
      </c>
      <c r="C300" s="3" t="s">
        <v>314</v>
      </c>
      <c r="D300" s="5" t="str">
        <f t="shared" si="26"/>
        <v>15-4级</v>
      </c>
      <c r="E300" s="6">
        <v>30</v>
      </c>
      <c r="F300" s="6">
        <v>440</v>
      </c>
      <c r="G300" s="6">
        <v>2</v>
      </c>
      <c r="H300" s="6">
        <v>100</v>
      </c>
      <c r="I300" s="6">
        <v>4</v>
      </c>
      <c r="J300" s="6">
        <v>1.25</v>
      </c>
      <c r="K300" s="6">
        <v>0.24</v>
      </c>
      <c r="L300" s="6">
        <v>4.4</v>
      </c>
    </row>
    <row r="301" customHeight="1" spans="1:12">
      <c r="A301" s="3">
        <f t="shared" si="27"/>
        <v>15</v>
      </c>
      <c r="B301" s="4" t="str">
        <f>VLOOKUP(A301,公式表!B:C,2,FALSE)</f>
        <v>不朽骑士</v>
      </c>
      <c r="C301" s="3" t="s">
        <v>315</v>
      </c>
      <c r="D301" s="5" t="str">
        <f t="shared" si="26"/>
        <v>15-5级</v>
      </c>
      <c r="E301" s="6">
        <v>37.5</v>
      </c>
      <c r="F301" s="6">
        <v>550</v>
      </c>
      <c r="G301" s="6">
        <v>2</v>
      </c>
      <c r="H301" s="6">
        <v>125</v>
      </c>
      <c r="I301" s="6">
        <v>5</v>
      </c>
      <c r="J301" s="6">
        <v>1.25</v>
      </c>
      <c r="K301" s="6">
        <v>0.24</v>
      </c>
      <c r="L301" s="6">
        <v>4.4</v>
      </c>
    </row>
    <row r="302" customHeight="1" spans="1:12">
      <c r="A302" s="3">
        <f t="shared" si="27"/>
        <v>15</v>
      </c>
      <c r="B302" s="4" t="str">
        <f>VLOOKUP(A302,公式表!B:C,2,FALSE)</f>
        <v>不朽骑士</v>
      </c>
      <c r="C302" s="3" t="s">
        <v>316</v>
      </c>
      <c r="D302" s="5" t="str">
        <f t="shared" si="26"/>
        <v>15-6级</v>
      </c>
      <c r="E302" s="6">
        <v>45</v>
      </c>
      <c r="F302" s="6">
        <v>660</v>
      </c>
      <c r="G302" s="6">
        <v>3</v>
      </c>
      <c r="H302" s="6">
        <v>150</v>
      </c>
      <c r="I302" s="6">
        <v>6</v>
      </c>
      <c r="J302" s="6">
        <v>1.25</v>
      </c>
      <c r="K302" s="6">
        <v>0.24</v>
      </c>
      <c r="L302" s="6">
        <v>4.4</v>
      </c>
    </row>
    <row r="303" customHeight="1" spans="1:12">
      <c r="A303" s="3">
        <f t="shared" si="27"/>
        <v>15</v>
      </c>
      <c r="B303" s="4" t="str">
        <f>VLOOKUP(A303,公式表!B:C,2,FALSE)</f>
        <v>不朽骑士</v>
      </c>
      <c r="C303" s="3" t="s">
        <v>317</v>
      </c>
      <c r="D303" s="5" t="str">
        <f t="shared" si="26"/>
        <v>15-7级</v>
      </c>
      <c r="E303" s="6">
        <v>52.5</v>
      </c>
      <c r="F303" s="6">
        <v>770</v>
      </c>
      <c r="G303" s="6">
        <v>3</v>
      </c>
      <c r="H303" s="6">
        <v>175</v>
      </c>
      <c r="I303" s="6">
        <v>7</v>
      </c>
      <c r="J303" s="6">
        <v>1.25</v>
      </c>
      <c r="K303" s="6">
        <v>0.24</v>
      </c>
      <c r="L303" s="6">
        <v>4.4</v>
      </c>
    </row>
    <row r="304" customHeight="1" spans="1:12">
      <c r="A304" s="3">
        <f t="shared" si="27"/>
        <v>15</v>
      </c>
      <c r="B304" s="4" t="str">
        <f>VLOOKUP(A304,公式表!B:C,2,FALSE)</f>
        <v>不朽骑士</v>
      </c>
      <c r="C304" s="3" t="s">
        <v>318</v>
      </c>
      <c r="D304" s="5" t="str">
        <f t="shared" si="26"/>
        <v>15-8级</v>
      </c>
      <c r="E304" s="6">
        <v>60</v>
      </c>
      <c r="F304" s="6">
        <v>880</v>
      </c>
      <c r="G304" s="6">
        <v>4</v>
      </c>
      <c r="H304" s="6">
        <v>200</v>
      </c>
      <c r="I304" s="6">
        <v>8</v>
      </c>
      <c r="J304" s="6">
        <v>1.25</v>
      </c>
      <c r="K304" s="6">
        <v>0.24</v>
      </c>
      <c r="L304" s="6">
        <v>4.4</v>
      </c>
    </row>
    <row r="305" customHeight="1" spans="1:12">
      <c r="A305" s="3">
        <f t="shared" si="27"/>
        <v>15</v>
      </c>
      <c r="B305" s="4" t="str">
        <f>VLOOKUP(A305,公式表!B:C,2,FALSE)</f>
        <v>不朽骑士</v>
      </c>
      <c r="C305" s="3" t="s">
        <v>319</v>
      </c>
      <c r="D305" s="5" t="str">
        <f t="shared" si="26"/>
        <v>15-9级</v>
      </c>
      <c r="E305" s="6">
        <v>67.5</v>
      </c>
      <c r="F305" s="6">
        <v>990</v>
      </c>
      <c r="G305" s="6">
        <v>4</v>
      </c>
      <c r="H305" s="6">
        <v>225</v>
      </c>
      <c r="I305" s="6">
        <v>9</v>
      </c>
      <c r="J305" s="6">
        <v>1.25</v>
      </c>
      <c r="K305" s="6">
        <v>0.24</v>
      </c>
      <c r="L305" s="6">
        <v>4.4</v>
      </c>
    </row>
    <row r="306" customHeight="1" spans="1:12">
      <c r="A306" s="3">
        <f t="shared" si="27"/>
        <v>15</v>
      </c>
      <c r="B306" s="4" t="str">
        <f>VLOOKUP(A306,公式表!B:C,2,FALSE)</f>
        <v>不朽骑士</v>
      </c>
      <c r="C306" s="3" t="s">
        <v>320</v>
      </c>
      <c r="D306" s="5" t="str">
        <f t="shared" si="26"/>
        <v>15-10级</v>
      </c>
      <c r="E306" s="6">
        <v>75</v>
      </c>
      <c r="F306" s="6">
        <v>1100</v>
      </c>
      <c r="G306" s="6">
        <v>5</v>
      </c>
      <c r="H306" s="6">
        <v>250</v>
      </c>
      <c r="I306" s="6">
        <v>10</v>
      </c>
      <c r="J306" s="6">
        <v>1.25</v>
      </c>
      <c r="K306" s="6">
        <v>0.24</v>
      </c>
      <c r="L306" s="6">
        <v>4.4</v>
      </c>
    </row>
    <row r="307" customHeight="1" spans="1:12">
      <c r="A307" s="3">
        <f t="shared" si="27"/>
        <v>15</v>
      </c>
      <c r="B307" s="4" t="str">
        <f>VLOOKUP(A307,公式表!B:C,2,FALSE)</f>
        <v>不朽骑士</v>
      </c>
      <c r="C307" s="3" t="s">
        <v>321</v>
      </c>
      <c r="D307" s="5" t="str">
        <f t="shared" si="26"/>
        <v>15-10级MAX</v>
      </c>
      <c r="E307" s="6">
        <v>162.5</v>
      </c>
      <c r="F307" s="6">
        <v>2300</v>
      </c>
      <c r="G307" s="6">
        <v>7</v>
      </c>
      <c r="H307" s="6">
        <v>500</v>
      </c>
      <c r="I307" s="6">
        <v>11</v>
      </c>
      <c r="J307" s="6">
        <v>1.25</v>
      </c>
      <c r="K307" s="6">
        <v>0.26</v>
      </c>
      <c r="L307" s="6">
        <v>4.6</v>
      </c>
    </row>
    <row r="308" customHeight="1" spans="1:12">
      <c r="A308" s="3">
        <f t="shared" si="27"/>
        <v>15</v>
      </c>
      <c r="B308" s="4" t="str">
        <f>VLOOKUP(A308,公式表!B:C,2,FALSE)</f>
        <v>不朽骑士</v>
      </c>
      <c r="C308" s="3" t="s">
        <v>322</v>
      </c>
      <c r="D308" s="5" t="str">
        <f t="shared" si="26"/>
        <v>15-10级传说</v>
      </c>
      <c r="E308" s="6">
        <v>280</v>
      </c>
      <c r="F308" s="6">
        <v>3840</v>
      </c>
      <c r="G308" s="6">
        <v>8</v>
      </c>
      <c r="H308" s="6">
        <v>800</v>
      </c>
      <c r="I308" s="6">
        <v>12</v>
      </c>
      <c r="J308" s="6">
        <v>1.25</v>
      </c>
      <c r="K308" s="6">
        <v>0.28</v>
      </c>
      <c r="L308" s="6">
        <v>4.8</v>
      </c>
    </row>
    <row r="309" customHeight="1" spans="1:12">
      <c r="A309" s="3">
        <f t="shared" si="27"/>
        <v>15</v>
      </c>
      <c r="B309" s="4" t="str">
        <f>VLOOKUP(A309,公式表!B:C,2,FALSE)</f>
        <v>不朽骑士</v>
      </c>
      <c r="C309" s="3" t="s">
        <v>323</v>
      </c>
      <c r="D309" s="5" t="str">
        <f t="shared" si="26"/>
        <v>15-10级神话</v>
      </c>
      <c r="E309" s="6">
        <v>425</v>
      </c>
      <c r="F309" s="6">
        <v>5400</v>
      </c>
      <c r="G309" s="6">
        <v>10</v>
      </c>
      <c r="H309" s="6">
        <v>1000</v>
      </c>
      <c r="I309" s="6">
        <v>13</v>
      </c>
      <c r="J309" s="6">
        <v>1.25</v>
      </c>
      <c r="K309" s="6">
        <v>0.34</v>
      </c>
      <c r="L309" s="6">
        <v>5.4</v>
      </c>
    </row>
    <row r="310" customHeight="1" spans="1:12">
      <c r="A310" s="3">
        <f t="shared" si="27"/>
        <v>15</v>
      </c>
      <c r="B310" s="4" t="str">
        <f>VLOOKUP(A310,公式表!B:C,2,FALSE)</f>
        <v>不朽骑士</v>
      </c>
      <c r="C310" s="3" t="s">
        <v>324</v>
      </c>
      <c r="D310" s="5" t="str">
        <f t="shared" si="26"/>
        <v>15-11级</v>
      </c>
      <c r="E310" s="6">
        <v>82.5</v>
      </c>
      <c r="F310" s="6">
        <v>1210</v>
      </c>
      <c r="G310" s="6">
        <v>5</v>
      </c>
      <c r="H310" s="6">
        <v>275</v>
      </c>
      <c r="I310" s="6">
        <v>11</v>
      </c>
      <c r="J310" s="6">
        <v>1.25</v>
      </c>
      <c r="K310" s="6">
        <v>0.24</v>
      </c>
      <c r="L310" s="6">
        <v>4.4</v>
      </c>
    </row>
    <row r="311" customHeight="1" spans="1:12">
      <c r="A311" s="3">
        <f t="shared" si="27"/>
        <v>15</v>
      </c>
      <c r="B311" s="4" t="str">
        <f>VLOOKUP(A311,公式表!B:C,2,FALSE)</f>
        <v>不朽骑士</v>
      </c>
      <c r="C311" s="3" t="s">
        <v>325</v>
      </c>
      <c r="D311" s="5" t="str">
        <f t="shared" si="26"/>
        <v>15-12级</v>
      </c>
      <c r="E311" s="6">
        <v>90</v>
      </c>
      <c r="F311" s="6">
        <v>1320</v>
      </c>
      <c r="G311" s="6">
        <v>6</v>
      </c>
      <c r="H311" s="6">
        <v>300</v>
      </c>
      <c r="I311" s="6">
        <v>12</v>
      </c>
      <c r="J311" s="6">
        <v>1.25</v>
      </c>
      <c r="K311" s="6">
        <v>0.24</v>
      </c>
      <c r="L311" s="6">
        <v>4.4</v>
      </c>
    </row>
    <row r="312" customHeight="1" spans="1:12">
      <c r="A312" s="3">
        <f t="shared" si="27"/>
        <v>15</v>
      </c>
      <c r="B312" s="4" t="str">
        <f>VLOOKUP(A312,公式表!B:C,2,FALSE)</f>
        <v>不朽骑士</v>
      </c>
      <c r="C312" s="3" t="s">
        <v>326</v>
      </c>
      <c r="D312" s="5" t="str">
        <f t="shared" si="26"/>
        <v>15-13级</v>
      </c>
      <c r="E312" s="6">
        <v>97.5</v>
      </c>
      <c r="F312" s="6">
        <v>1430</v>
      </c>
      <c r="G312" s="6">
        <v>6</v>
      </c>
      <c r="H312" s="6">
        <v>325</v>
      </c>
      <c r="I312" s="6">
        <v>13</v>
      </c>
      <c r="J312" s="6">
        <v>1.25</v>
      </c>
      <c r="K312" s="6">
        <v>0.24</v>
      </c>
      <c r="L312" s="6">
        <v>4.4</v>
      </c>
    </row>
    <row r="313" customHeight="1" spans="1:12">
      <c r="A313" s="3">
        <f t="shared" si="27"/>
        <v>15</v>
      </c>
      <c r="B313" s="4" t="str">
        <f>VLOOKUP(A313,公式表!B:C,2,FALSE)</f>
        <v>不朽骑士</v>
      </c>
      <c r="C313" s="3" t="s">
        <v>327</v>
      </c>
      <c r="D313" s="5" t="str">
        <f t="shared" si="26"/>
        <v>15-14级</v>
      </c>
      <c r="E313" s="6">
        <v>105</v>
      </c>
      <c r="F313" s="6">
        <v>1540</v>
      </c>
      <c r="G313" s="6">
        <v>7</v>
      </c>
      <c r="H313" s="6">
        <v>350</v>
      </c>
      <c r="I313" s="6">
        <v>14</v>
      </c>
      <c r="J313" s="6">
        <v>1.25</v>
      </c>
      <c r="K313" s="6">
        <v>0.24</v>
      </c>
      <c r="L313" s="6">
        <v>4.4</v>
      </c>
    </row>
    <row r="314" customHeight="1" spans="1:12">
      <c r="A314" s="3">
        <f t="shared" si="27"/>
        <v>15</v>
      </c>
      <c r="B314" s="4" t="str">
        <f>VLOOKUP(A314,公式表!B:C,2,FALSE)</f>
        <v>不朽骑士</v>
      </c>
      <c r="C314" s="3" t="s">
        <v>328</v>
      </c>
      <c r="D314" s="5" t="str">
        <f t="shared" si="26"/>
        <v>15-15级</v>
      </c>
      <c r="E314" s="6">
        <v>112.5</v>
      </c>
      <c r="F314" s="6">
        <v>1650</v>
      </c>
      <c r="G314" s="6">
        <v>7</v>
      </c>
      <c r="H314" s="6">
        <v>375</v>
      </c>
      <c r="I314" s="6">
        <v>15</v>
      </c>
      <c r="J314" s="6">
        <v>1.25</v>
      </c>
      <c r="K314" s="6">
        <v>0.24</v>
      </c>
      <c r="L314" s="6">
        <v>4.4</v>
      </c>
    </row>
    <row r="315" customHeight="1" spans="1:12">
      <c r="A315" s="3">
        <f t="shared" si="27"/>
        <v>15</v>
      </c>
      <c r="B315" s="4" t="str">
        <f>VLOOKUP(A315,公式表!B:C,2,FALSE)</f>
        <v>不朽骑士</v>
      </c>
      <c r="C315" s="3" t="s">
        <v>329</v>
      </c>
      <c r="D315" s="5" t="str">
        <f t="shared" si="26"/>
        <v>15-15级MAX</v>
      </c>
      <c r="E315" s="6">
        <v>281.25</v>
      </c>
      <c r="F315" s="6">
        <v>3750</v>
      </c>
      <c r="G315" s="6">
        <v>9</v>
      </c>
      <c r="H315" s="6">
        <v>750</v>
      </c>
      <c r="I315" s="6">
        <v>16</v>
      </c>
      <c r="J315" s="6">
        <v>1.25</v>
      </c>
      <c r="K315" s="6">
        <v>0.3</v>
      </c>
      <c r="L315" s="6">
        <v>5</v>
      </c>
    </row>
    <row r="316" customHeight="1" spans="1:12">
      <c r="A316" s="3">
        <f t="shared" si="27"/>
        <v>15</v>
      </c>
      <c r="B316" s="4" t="str">
        <f>VLOOKUP(A316,公式表!B:C,2,FALSE)</f>
        <v>不朽骑士</v>
      </c>
      <c r="C316" s="3" t="s">
        <v>330</v>
      </c>
      <c r="D316" s="5" t="str">
        <f t="shared" si="26"/>
        <v>15-15级传说</v>
      </c>
      <c r="E316" s="6">
        <v>420</v>
      </c>
      <c r="F316" s="6">
        <v>5460</v>
      </c>
      <c r="G316" s="6">
        <v>10</v>
      </c>
      <c r="H316" s="6">
        <v>1050</v>
      </c>
      <c r="I316" s="6">
        <v>17</v>
      </c>
      <c r="J316" s="6">
        <v>1.25</v>
      </c>
      <c r="K316" s="6">
        <v>0.32</v>
      </c>
      <c r="L316" s="6">
        <v>5.2</v>
      </c>
    </row>
    <row r="317" customHeight="1" spans="1:12">
      <c r="A317" s="3">
        <f t="shared" si="27"/>
        <v>15</v>
      </c>
      <c r="B317" s="4" t="str">
        <f>VLOOKUP(A317,公式表!B:C,2,FALSE)</f>
        <v>不朽骑士</v>
      </c>
      <c r="C317" s="3" t="s">
        <v>331</v>
      </c>
      <c r="D317" s="5" t="str">
        <f t="shared" si="26"/>
        <v>15-15级神话</v>
      </c>
      <c r="E317" s="6">
        <v>593.75</v>
      </c>
      <c r="F317" s="6">
        <v>7250</v>
      </c>
      <c r="G317" s="6">
        <v>12</v>
      </c>
      <c r="H317" s="6">
        <v>1250</v>
      </c>
      <c r="I317" s="6">
        <v>18</v>
      </c>
      <c r="J317" s="6">
        <v>1.25</v>
      </c>
      <c r="K317" s="6">
        <v>0.38</v>
      </c>
      <c r="L317" s="6">
        <v>5.8</v>
      </c>
    </row>
    <row r="318" s="2" customFormat="1" customHeight="1" spans="1:12">
      <c r="A318" s="10">
        <v>16</v>
      </c>
      <c r="B318" s="11" t="str">
        <f>VLOOKUP(A318,公式表!B:C,2,FALSE)</f>
        <v>狂风猎手</v>
      </c>
      <c r="C318" s="2" t="s">
        <v>311</v>
      </c>
      <c r="D318" s="12" t="str">
        <f t="shared" ref="D318:D381" si="28">A318&amp;"-"&amp;C318</f>
        <v>16-1级</v>
      </c>
      <c r="E318" s="10">
        <v>13.75</v>
      </c>
      <c r="F318" s="10">
        <v>65</v>
      </c>
      <c r="G318" s="10">
        <v>0</v>
      </c>
      <c r="H318" s="10">
        <v>25</v>
      </c>
      <c r="I318" s="10">
        <v>1</v>
      </c>
      <c r="J318" s="10">
        <v>1.25</v>
      </c>
      <c r="K318" s="10">
        <v>0.44</v>
      </c>
      <c r="L318" s="10">
        <v>2.6</v>
      </c>
    </row>
    <row r="319" customHeight="1" spans="1:12">
      <c r="A319" s="3">
        <f t="shared" ref="A319:A338" si="29">A318</f>
        <v>16</v>
      </c>
      <c r="B319" s="4" t="str">
        <f>VLOOKUP(A319,公式表!B:C,2,FALSE)</f>
        <v>狂风猎手</v>
      </c>
      <c r="C319" s="3" t="s">
        <v>312</v>
      </c>
      <c r="D319" s="5" t="str">
        <f t="shared" si="28"/>
        <v>16-2级</v>
      </c>
      <c r="E319" s="6">
        <v>27.5</v>
      </c>
      <c r="F319" s="6">
        <v>130</v>
      </c>
      <c r="G319" s="6">
        <v>1</v>
      </c>
      <c r="H319" s="6">
        <v>50</v>
      </c>
      <c r="I319" s="6">
        <v>2</v>
      </c>
      <c r="J319" s="6">
        <v>1.25</v>
      </c>
      <c r="K319" s="6">
        <v>0.44</v>
      </c>
      <c r="L319" s="6">
        <v>2.6</v>
      </c>
    </row>
    <row r="320" customHeight="1" spans="1:12">
      <c r="A320" s="3">
        <f t="shared" si="29"/>
        <v>16</v>
      </c>
      <c r="B320" s="4" t="str">
        <f>VLOOKUP(A320,公式表!B:C,2,FALSE)</f>
        <v>狂风猎手</v>
      </c>
      <c r="C320" s="3" t="s">
        <v>313</v>
      </c>
      <c r="D320" s="5" t="str">
        <f t="shared" si="28"/>
        <v>16-3级</v>
      </c>
      <c r="E320" s="6">
        <v>41.25</v>
      </c>
      <c r="F320" s="6">
        <v>195</v>
      </c>
      <c r="G320" s="6">
        <v>1</v>
      </c>
      <c r="H320" s="6">
        <v>75</v>
      </c>
      <c r="I320" s="6">
        <v>3</v>
      </c>
      <c r="J320" s="6">
        <v>1.25</v>
      </c>
      <c r="K320" s="6">
        <v>0.44</v>
      </c>
      <c r="L320" s="6">
        <v>2.6</v>
      </c>
    </row>
    <row r="321" customHeight="1" spans="1:12">
      <c r="A321" s="3">
        <f t="shared" si="29"/>
        <v>16</v>
      </c>
      <c r="B321" s="4" t="str">
        <f>VLOOKUP(A321,公式表!B:C,2,FALSE)</f>
        <v>狂风猎手</v>
      </c>
      <c r="C321" s="3" t="s">
        <v>314</v>
      </c>
      <c r="D321" s="5" t="str">
        <f t="shared" si="28"/>
        <v>16-4级</v>
      </c>
      <c r="E321" s="6">
        <v>55</v>
      </c>
      <c r="F321" s="6">
        <v>260</v>
      </c>
      <c r="G321" s="6">
        <v>2</v>
      </c>
      <c r="H321" s="6">
        <v>100</v>
      </c>
      <c r="I321" s="6">
        <v>4</v>
      </c>
      <c r="J321" s="6">
        <v>1.25</v>
      </c>
      <c r="K321" s="6">
        <v>0.44</v>
      </c>
      <c r="L321" s="6">
        <v>2.6</v>
      </c>
    </row>
    <row r="322" customHeight="1" spans="1:12">
      <c r="A322" s="3">
        <f t="shared" si="29"/>
        <v>16</v>
      </c>
      <c r="B322" s="4" t="str">
        <f>VLOOKUP(A322,公式表!B:C,2,FALSE)</f>
        <v>狂风猎手</v>
      </c>
      <c r="C322" s="3" t="s">
        <v>315</v>
      </c>
      <c r="D322" s="5" t="str">
        <f t="shared" si="28"/>
        <v>16-5级</v>
      </c>
      <c r="E322" s="6">
        <v>68.75</v>
      </c>
      <c r="F322" s="6">
        <v>325</v>
      </c>
      <c r="G322" s="6">
        <v>2</v>
      </c>
      <c r="H322" s="6">
        <v>125</v>
      </c>
      <c r="I322" s="6">
        <v>5</v>
      </c>
      <c r="J322" s="6">
        <v>1.25</v>
      </c>
      <c r="K322" s="6">
        <v>0.44</v>
      </c>
      <c r="L322" s="6">
        <v>2.6</v>
      </c>
    </row>
    <row r="323" customHeight="1" spans="1:12">
      <c r="A323" s="3">
        <f t="shared" si="29"/>
        <v>16</v>
      </c>
      <c r="B323" s="4" t="str">
        <f>VLOOKUP(A323,公式表!B:C,2,FALSE)</f>
        <v>狂风猎手</v>
      </c>
      <c r="C323" s="3" t="s">
        <v>316</v>
      </c>
      <c r="D323" s="5" t="str">
        <f t="shared" si="28"/>
        <v>16-6级</v>
      </c>
      <c r="E323" s="6">
        <v>82.5</v>
      </c>
      <c r="F323" s="6">
        <v>390</v>
      </c>
      <c r="G323" s="6">
        <v>3</v>
      </c>
      <c r="H323" s="6">
        <v>150</v>
      </c>
      <c r="I323" s="6">
        <v>6</v>
      </c>
      <c r="J323" s="6">
        <v>1.25</v>
      </c>
      <c r="K323" s="6">
        <v>0.44</v>
      </c>
      <c r="L323" s="6">
        <v>2.6</v>
      </c>
    </row>
    <row r="324" customHeight="1" spans="1:12">
      <c r="A324" s="3">
        <f t="shared" si="29"/>
        <v>16</v>
      </c>
      <c r="B324" s="4" t="str">
        <f>VLOOKUP(A324,公式表!B:C,2,FALSE)</f>
        <v>狂风猎手</v>
      </c>
      <c r="C324" s="3" t="s">
        <v>317</v>
      </c>
      <c r="D324" s="5" t="str">
        <f t="shared" si="28"/>
        <v>16-7级</v>
      </c>
      <c r="E324" s="6">
        <v>96.25</v>
      </c>
      <c r="F324" s="6">
        <v>455</v>
      </c>
      <c r="G324" s="6">
        <v>3</v>
      </c>
      <c r="H324" s="6">
        <v>175</v>
      </c>
      <c r="I324" s="6">
        <v>7</v>
      </c>
      <c r="J324" s="6">
        <v>1.25</v>
      </c>
      <c r="K324" s="6">
        <v>0.44</v>
      </c>
      <c r="L324" s="6">
        <v>2.6</v>
      </c>
    </row>
    <row r="325" customHeight="1" spans="1:12">
      <c r="A325" s="3">
        <f t="shared" si="29"/>
        <v>16</v>
      </c>
      <c r="B325" s="4" t="str">
        <f>VLOOKUP(A325,公式表!B:C,2,FALSE)</f>
        <v>狂风猎手</v>
      </c>
      <c r="C325" s="3" t="s">
        <v>318</v>
      </c>
      <c r="D325" s="5" t="str">
        <f t="shared" si="28"/>
        <v>16-8级</v>
      </c>
      <c r="E325" s="6">
        <v>110</v>
      </c>
      <c r="F325" s="6">
        <v>520</v>
      </c>
      <c r="G325" s="6">
        <v>4</v>
      </c>
      <c r="H325" s="6">
        <v>200</v>
      </c>
      <c r="I325" s="6">
        <v>8</v>
      </c>
      <c r="J325" s="6">
        <v>1.25</v>
      </c>
      <c r="K325" s="6">
        <v>0.44</v>
      </c>
      <c r="L325" s="6">
        <v>2.6</v>
      </c>
    </row>
    <row r="326" customHeight="1" spans="1:12">
      <c r="A326" s="3">
        <f t="shared" si="29"/>
        <v>16</v>
      </c>
      <c r="B326" s="4" t="str">
        <f>VLOOKUP(A326,公式表!B:C,2,FALSE)</f>
        <v>狂风猎手</v>
      </c>
      <c r="C326" s="3" t="s">
        <v>319</v>
      </c>
      <c r="D326" s="5" t="str">
        <f t="shared" si="28"/>
        <v>16-9级</v>
      </c>
      <c r="E326" s="6">
        <v>123.75</v>
      </c>
      <c r="F326" s="6">
        <v>585</v>
      </c>
      <c r="G326" s="6">
        <v>4</v>
      </c>
      <c r="H326" s="6">
        <v>225</v>
      </c>
      <c r="I326" s="6">
        <v>9</v>
      </c>
      <c r="J326" s="6">
        <v>1.25</v>
      </c>
      <c r="K326" s="6">
        <v>0.44</v>
      </c>
      <c r="L326" s="6">
        <v>2.6</v>
      </c>
    </row>
    <row r="327" customHeight="1" spans="1:12">
      <c r="A327" s="3">
        <f t="shared" si="29"/>
        <v>16</v>
      </c>
      <c r="B327" s="4" t="str">
        <f>VLOOKUP(A327,公式表!B:C,2,FALSE)</f>
        <v>狂风猎手</v>
      </c>
      <c r="C327" s="3" t="s">
        <v>320</v>
      </c>
      <c r="D327" s="5" t="str">
        <f t="shared" si="28"/>
        <v>16-10级</v>
      </c>
      <c r="E327" s="6">
        <v>137.5</v>
      </c>
      <c r="F327" s="6">
        <v>650</v>
      </c>
      <c r="G327" s="6">
        <v>5</v>
      </c>
      <c r="H327" s="6">
        <v>250</v>
      </c>
      <c r="I327" s="6">
        <v>10</v>
      </c>
      <c r="J327" s="6">
        <v>1.25</v>
      </c>
      <c r="K327" s="6">
        <v>0.44</v>
      </c>
      <c r="L327" s="6">
        <v>2.6</v>
      </c>
    </row>
    <row r="328" customHeight="1" spans="1:12">
      <c r="A328" s="3">
        <f t="shared" si="29"/>
        <v>16</v>
      </c>
      <c r="B328" s="4" t="str">
        <f>VLOOKUP(A328,公式表!B:C,2,FALSE)</f>
        <v>狂风猎手</v>
      </c>
      <c r="C328" s="3" t="s">
        <v>321</v>
      </c>
      <c r="D328" s="5" t="str">
        <f t="shared" si="28"/>
        <v>16-10级MAX</v>
      </c>
      <c r="E328" s="6">
        <v>287.5</v>
      </c>
      <c r="F328" s="6">
        <v>1400</v>
      </c>
      <c r="G328" s="6">
        <v>7</v>
      </c>
      <c r="H328" s="6">
        <v>500</v>
      </c>
      <c r="I328" s="6">
        <v>11</v>
      </c>
      <c r="J328" s="6">
        <v>1.25</v>
      </c>
      <c r="K328" s="6">
        <v>0.46</v>
      </c>
      <c r="L328" s="6">
        <v>2.8</v>
      </c>
    </row>
    <row r="329" customHeight="1" spans="1:12">
      <c r="A329" s="3">
        <f t="shared" si="29"/>
        <v>16</v>
      </c>
      <c r="B329" s="4" t="str">
        <f>VLOOKUP(A329,公式表!B:C,2,FALSE)</f>
        <v>狂风猎手</v>
      </c>
      <c r="C329" s="3" t="s">
        <v>322</v>
      </c>
      <c r="D329" s="5" t="str">
        <f t="shared" si="28"/>
        <v>16-10级传说</v>
      </c>
      <c r="E329" s="6">
        <v>480</v>
      </c>
      <c r="F329" s="6">
        <v>2400</v>
      </c>
      <c r="G329" s="6">
        <v>8</v>
      </c>
      <c r="H329" s="6">
        <v>800</v>
      </c>
      <c r="I329" s="6">
        <v>12</v>
      </c>
      <c r="J329" s="6">
        <v>1.25</v>
      </c>
      <c r="K329" s="6">
        <v>0.48</v>
      </c>
      <c r="L329" s="6">
        <v>3</v>
      </c>
    </row>
    <row r="330" customHeight="1" spans="1:12">
      <c r="A330" s="3">
        <f t="shared" si="29"/>
        <v>16</v>
      </c>
      <c r="B330" s="4" t="str">
        <f>VLOOKUP(A330,公式表!B:C,2,FALSE)</f>
        <v>狂风猎手</v>
      </c>
      <c r="C330" s="3" t="s">
        <v>323</v>
      </c>
      <c r="D330" s="5" t="str">
        <f t="shared" si="28"/>
        <v>16-10级神话</v>
      </c>
      <c r="E330" s="6">
        <v>675</v>
      </c>
      <c r="F330" s="6">
        <v>3600</v>
      </c>
      <c r="G330" s="6">
        <v>10</v>
      </c>
      <c r="H330" s="6">
        <v>1000</v>
      </c>
      <c r="I330" s="6">
        <v>13</v>
      </c>
      <c r="J330" s="6">
        <v>1.25</v>
      </c>
      <c r="K330" s="6">
        <v>0.54</v>
      </c>
      <c r="L330" s="6">
        <v>3.6</v>
      </c>
    </row>
    <row r="331" customHeight="1" spans="1:12">
      <c r="A331" s="3">
        <f t="shared" si="29"/>
        <v>16</v>
      </c>
      <c r="B331" s="4" t="str">
        <f>VLOOKUP(A331,公式表!B:C,2,FALSE)</f>
        <v>狂风猎手</v>
      </c>
      <c r="C331" s="3" t="s">
        <v>324</v>
      </c>
      <c r="D331" s="5" t="str">
        <f t="shared" si="28"/>
        <v>16-11级</v>
      </c>
      <c r="E331" s="6">
        <v>151.25</v>
      </c>
      <c r="F331" s="6">
        <v>715</v>
      </c>
      <c r="G331" s="6">
        <v>5</v>
      </c>
      <c r="H331" s="6">
        <v>275</v>
      </c>
      <c r="I331" s="6">
        <v>11</v>
      </c>
      <c r="J331" s="6">
        <v>1.25</v>
      </c>
      <c r="K331" s="6">
        <v>0.44</v>
      </c>
      <c r="L331" s="6">
        <v>2.6</v>
      </c>
    </row>
    <row r="332" customHeight="1" spans="1:12">
      <c r="A332" s="3">
        <f t="shared" si="29"/>
        <v>16</v>
      </c>
      <c r="B332" s="4" t="str">
        <f>VLOOKUP(A332,公式表!B:C,2,FALSE)</f>
        <v>狂风猎手</v>
      </c>
      <c r="C332" s="3" t="s">
        <v>325</v>
      </c>
      <c r="D332" s="5" t="str">
        <f t="shared" si="28"/>
        <v>16-12级</v>
      </c>
      <c r="E332" s="6">
        <v>165</v>
      </c>
      <c r="F332" s="6">
        <v>780</v>
      </c>
      <c r="G332" s="6">
        <v>6</v>
      </c>
      <c r="H332" s="6">
        <v>300</v>
      </c>
      <c r="I332" s="6">
        <v>12</v>
      </c>
      <c r="J332" s="6">
        <v>1.25</v>
      </c>
      <c r="K332" s="6">
        <v>0.44</v>
      </c>
      <c r="L332" s="6">
        <v>2.6</v>
      </c>
    </row>
    <row r="333" customHeight="1" spans="1:12">
      <c r="A333" s="3">
        <f t="shared" si="29"/>
        <v>16</v>
      </c>
      <c r="B333" s="4" t="str">
        <f>VLOOKUP(A333,公式表!B:C,2,FALSE)</f>
        <v>狂风猎手</v>
      </c>
      <c r="C333" s="3" t="s">
        <v>326</v>
      </c>
      <c r="D333" s="5" t="str">
        <f t="shared" si="28"/>
        <v>16-13级</v>
      </c>
      <c r="E333" s="6">
        <v>178.75</v>
      </c>
      <c r="F333" s="6">
        <v>845</v>
      </c>
      <c r="G333" s="6">
        <v>6</v>
      </c>
      <c r="H333" s="6">
        <v>325</v>
      </c>
      <c r="I333" s="6">
        <v>13</v>
      </c>
      <c r="J333" s="6">
        <v>1.25</v>
      </c>
      <c r="K333" s="6">
        <v>0.44</v>
      </c>
      <c r="L333" s="6">
        <v>2.6</v>
      </c>
    </row>
    <row r="334" customHeight="1" spans="1:12">
      <c r="A334" s="3">
        <f t="shared" si="29"/>
        <v>16</v>
      </c>
      <c r="B334" s="4" t="str">
        <f>VLOOKUP(A334,公式表!B:C,2,FALSE)</f>
        <v>狂风猎手</v>
      </c>
      <c r="C334" s="3" t="s">
        <v>327</v>
      </c>
      <c r="D334" s="5" t="str">
        <f t="shared" si="28"/>
        <v>16-14级</v>
      </c>
      <c r="E334" s="6">
        <v>192.5</v>
      </c>
      <c r="F334" s="6">
        <v>910</v>
      </c>
      <c r="G334" s="6">
        <v>7</v>
      </c>
      <c r="H334" s="6">
        <v>350</v>
      </c>
      <c r="I334" s="6">
        <v>14</v>
      </c>
      <c r="J334" s="6">
        <v>1.25</v>
      </c>
      <c r="K334" s="6">
        <v>0.44</v>
      </c>
      <c r="L334" s="6">
        <v>2.6</v>
      </c>
    </row>
    <row r="335" customHeight="1" spans="1:12">
      <c r="A335" s="3">
        <f t="shared" si="29"/>
        <v>16</v>
      </c>
      <c r="B335" s="4" t="str">
        <f>VLOOKUP(A335,公式表!B:C,2,FALSE)</f>
        <v>狂风猎手</v>
      </c>
      <c r="C335" s="3" t="s">
        <v>328</v>
      </c>
      <c r="D335" s="5" t="str">
        <f t="shared" si="28"/>
        <v>16-15级</v>
      </c>
      <c r="E335" s="6">
        <v>206.25</v>
      </c>
      <c r="F335" s="6">
        <v>975</v>
      </c>
      <c r="G335" s="6">
        <v>7</v>
      </c>
      <c r="H335" s="6">
        <v>375</v>
      </c>
      <c r="I335" s="6">
        <v>15</v>
      </c>
      <c r="J335" s="6">
        <v>1.25</v>
      </c>
      <c r="K335" s="6">
        <v>0.44</v>
      </c>
      <c r="L335" s="6">
        <v>2.6</v>
      </c>
    </row>
    <row r="336" customHeight="1" spans="1:12">
      <c r="A336" s="3">
        <f t="shared" si="29"/>
        <v>16</v>
      </c>
      <c r="B336" s="4" t="str">
        <f>VLOOKUP(A336,公式表!B:C,2,FALSE)</f>
        <v>狂风猎手</v>
      </c>
      <c r="C336" s="3" t="s">
        <v>329</v>
      </c>
      <c r="D336" s="5" t="str">
        <f t="shared" si="28"/>
        <v>16-15级MAX</v>
      </c>
      <c r="E336" s="6">
        <v>468.75</v>
      </c>
      <c r="F336" s="6">
        <v>2400</v>
      </c>
      <c r="G336" s="6">
        <v>9</v>
      </c>
      <c r="H336" s="6">
        <v>750</v>
      </c>
      <c r="I336" s="6">
        <v>16</v>
      </c>
      <c r="J336" s="6">
        <v>1.25</v>
      </c>
      <c r="K336" s="6">
        <v>0.5</v>
      </c>
      <c r="L336" s="6">
        <v>3.2</v>
      </c>
    </row>
    <row r="337" customHeight="1" spans="1:12">
      <c r="A337" s="3">
        <f t="shared" si="29"/>
        <v>16</v>
      </c>
      <c r="B337" s="4" t="str">
        <f>VLOOKUP(A337,公式表!B:C,2,FALSE)</f>
        <v>狂风猎手</v>
      </c>
      <c r="C337" s="3" t="s">
        <v>330</v>
      </c>
      <c r="D337" s="5" t="str">
        <f t="shared" si="28"/>
        <v>16-15级传说</v>
      </c>
      <c r="E337" s="6">
        <v>682.5</v>
      </c>
      <c r="F337" s="6">
        <v>3570</v>
      </c>
      <c r="G337" s="6">
        <v>10</v>
      </c>
      <c r="H337" s="6">
        <v>1050</v>
      </c>
      <c r="I337" s="6">
        <v>17</v>
      </c>
      <c r="J337" s="6">
        <v>1.25</v>
      </c>
      <c r="K337" s="6">
        <v>0.52</v>
      </c>
      <c r="L337" s="6">
        <v>3.4</v>
      </c>
    </row>
    <row r="338" customHeight="1" spans="1:12">
      <c r="A338" s="3">
        <f t="shared" si="29"/>
        <v>16</v>
      </c>
      <c r="B338" s="4" t="str">
        <f>VLOOKUP(A338,公式表!B:C,2,FALSE)</f>
        <v>狂风猎手</v>
      </c>
      <c r="C338" s="3" t="s">
        <v>331</v>
      </c>
      <c r="D338" s="5" t="str">
        <f t="shared" si="28"/>
        <v>16-15级神话</v>
      </c>
      <c r="E338" s="6">
        <v>906.25</v>
      </c>
      <c r="F338" s="6">
        <v>5000</v>
      </c>
      <c r="G338" s="6">
        <v>12</v>
      </c>
      <c r="H338" s="6">
        <v>1250</v>
      </c>
      <c r="I338" s="6">
        <v>18</v>
      </c>
      <c r="J338" s="6">
        <v>1.25</v>
      </c>
      <c r="K338" s="6">
        <v>0.58</v>
      </c>
      <c r="L338" s="6">
        <v>4</v>
      </c>
    </row>
    <row r="339" s="2" customFormat="1" customHeight="1" spans="1:12">
      <c r="A339" s="10">
        <v>17</v>
      </c>
      <c r="B339" s="11" t="str">
        <f>VLOOKUP(A339,公式表!B:C,2,FALSE)</f>
        <v>森林之眼</v>
      </c>
      <c r="C339" s="2" t="s">
        <v>311</v>
      </c>
      <c r="D339" s="12" t="str">
        <f t="shared" si="28"/>
        <v>17-1级</v>
      </c>
      <c r="E339" s="10">
        <v>9.375</v>
      </c>
      <c r="F339" s="10">
        <v>100</v>
      </c>
      <c r="G339" s="10">
        <v>0</v>
      </c>
      <c r="H339" s="10">
        <v>25</v>
      </c>
      <c r="I339" s="10">
        <v>1</v>
      </c>
      <c r="J339" s="10">
        <v>1.25</v>
      </c>
      <c r="K339" s="10">
        <v>0.3</v>
      </c>
      <c r="L339" s="10">
        <v>4</v>
      </c>
    </row>
    <row r="340" customHeight="1" spans="1:12">
      <c r="A340" s="3">
        <f t="shared" ref="A340:A359" si="30">A339</f>
        <v>17</v>
      </c>
      <c r="B340" s="4" t="str">
        <f>VLOOKUP(A340,公式表!B:C,2,FALSE)</f>
        <v>森林之眼</v>
      </c>
      <c r="C340" s="3" t="s">
        <v>312</v>
      </c>
      <c r="D340" s="5" t="str">
        <f t="shared" si="28"/>
        <v>17-2级</v>
      </c>
      <c r="E340" s="6">
        <v>18.75</v>
      </c>
      <c r="F340" s="6">
        <v>200</v>
      </c>
      <c r="G340" s="6">
        <v>1</v>
      </c>
      <c r="H340" s="6">
        <v>50</v>
      </c>
      <c r="I340" s="6">
        <v>1</v>
      </c>
      <c r="J340" s="6">
        <v>1.25</v>
      </c>
      <c r="K340" s="6">
        <v>0.3</v>
      </c>
      <c r="L340" s="6">
        <v>4</v>
      </c>
    </row>
    <row r="341" customHeight="1" spans="1:12">
      <c r="A341" s="3">
        <f t="shared" si="30"/>
        <v>17</v>
      </c>
      <c r="B341" s="4" t="str">
        <f>VLOOKUP(A341,公式表!B:C,2,FALSE)</f>
        <v>森林之眼</v>
      </c>
      <c r="C341" s="3" t="s">
        <v>313</v>
      </c>
      <c r="D341" s="5" t="str">
        <f t="shared" si="28"/>
        <v>17-3级</v>
      </c>
      <c r="E341" s="6">
        <v>28.125</v>
      </c>
      <c r="F341" s="6">
        <v>300</v>
      </c>
      <c r="G341" s="6">
        <v>0</v>
      </c>
      <c r="H341" s="6">
        <v>75</v>
      </c>
      <c r="I341" s="6">
        <v>1</v>
      </c>
      <c r="J341" s="6">
        <v>1.25</v>
      </c>
      <c r="K341" s="6">
        <v>0.3</v>
      </c>
      <c r="L341" s="6">
        <v>4</v>
      </c>
    </row>
    <row r="342" customHeight="1" spans="1:12">
      <c r="A342" s="3">
        <f t="shared" si="30"/>
        <v>17</v>
      </c>
      <c r="B342" s="4" t="str">
        <f>VLOOKUP(A342,公式表!B:C,2,FALSE)</f>
        <v>森林之眼</v>
      </c>
      <c r="C342" s="3" t="s">
        <v>314</v>
      </c>
      <c r="D342" s="5" t="str">
        <f t="shared" si="28"/>
        <v>17-4级</v>
      </c>
      <c r="E342" s="6">
        <v>37.5</v>
      </c>
      <c r="F342" s="6">
        <v>400</v>
      </c>
      <c r="G342" s="6">
        <v>1</v>
      </c>
      <c r="H342" s="6">
        <v>100</v>
      </c>
      <c r="I342" s="6">
        <v>1</v>
      </c>
      <c r="J342" s="6">
        <v>1.25</v>
      </c>
      <c r="K342" s="6">
        <v>0.3</v>
      </c>
      <c r="L342" s="6">
        <v>4</v>
      </c>
    </row>
    <row r="343" customHeight="1" spans="1:12">
      <c r="A343" s="3">
        <f t="shared" si="30"/>
        <v>17</v>
      </c>
      <c r="B343" s="4" t="str">
        <f>VLOOKUP(A343,公式表!B:C,2,FALSE)</f>
        <v>森林之眼</v>
      </c>
      <c r="C343" s="3" t="s">
        <v>315</v>
      </c>
      <c r="D343" s="5" t="str">
        <f t="shared" si="28"/>
        <v>17-5级</v>
      </c>
      <c r="E343" s="6">
        <v>46.875</v>
      </c>
      <c r="F343" s="6">
        <v>500</v>
      </c>
      <c r="G343" s="6">
        <v>0</v>
      </c>
      <c r="H343" s="6">
        <v>125</v>
      </c>
      <c r="I343" s="6">
        <v>1</v>
      </c>
      <c r="J343" s="6">
        <v>1.25</v>
      </c>
      <c r="K343" s="6">
        <v>0.3</v>
      </c>
      <c r="L343" s="6">
        <v>4</v>
      </c>
    </row>
    <row r="344" customHeight="1" spans="1:12">
      <c r="A344" s="3">
        <f t="shared" si="30"/>
        <v>17</v>
      </c>
      <c r="B344" s="4" t="str">
        <f>VLOOKUP(A344,公式表!B:C,2,FALSE)</f>
        <v>森林之眼</v>
      </c>
      <c r="C344" s="3" t="s">
        <v>316</v>
      </c>
      <c r="D344" s="5" t="str">
        <f t="shared" si="28"/>
        <v>17-6级</v>
      </c>
      <c r="E344" s="6">
        <v>56.25</v>
      </c>
      <c r="F344" s="6">
        <v>600</v>
      </c>
      <c r="G344" s="6">
        <v>1</v>
      </c>
      <c r="H344" s="6">
        <v>150</v>
      </c>
      <c r="I344" s="6">
        <v>1</v>
      </c>
      <c r="J344" s="6">
        <v>1.25</v>
      </c>
      <c r="K344" s="6">
        <v>0.3</v>
      </c>
      <c r="L344" s="6">
        <v>4</v>
      </c>
    </row>
    <row r="345" customHeight="1" spans="1:12">
      <c r="A345" s="3">
        <f t="shared" si="30"/>
        <v>17</v>
      </c>
      <c r="B345" s="4" t="str">
        <f>VLOOKUP(A345,公式表!B:C,2,FALSE)</f>
        <v>森林之眼</v>
      </c>
      <c r="C345" s="3" t="s">
        <v>317</v>
      </c>
      <c r="D345" s="5" t="str">
        <f t="shared" si="28"/>
        <v>17-7级</v>
      </c>
      <c r="E345" s="6">
        <v>65.625</v>
      </c>
      <c r="F345" s="6">
        <v>700</v>
      </c>
      <c r="G345" s="6">
        <v>0</v>
      </c>
      <c r="H345" s="6">
        <v>175</v>
      </c>
      <c r="I345" s="6">
        <v>1</v>
      </c>
      <c r="J345" s="6">
        <v>1.25</v>
      </c>
      <c r="K345" s="6">
        <v>0.3</v>
      </c>
      <c r="L345" s="6">
        <v>4</v>
      </c>
    </row>
    <row r="346" customHeight="1" spans="1:12">
      <c r="A346" s="3">
        <f t="shared" si="30"/>
        <v>17</v>
      </c>
      <c r="B346" s="4" t="str">
        <f>VLOOKUP(A346,公式表!B:C,2,FALSE)</f>
        <v>森林之眼</v>
      </c>
      <c r="C346" s="3" t="s">
        <v>318</v>
      </c>
      <c r="D346" s="5" t="str">
        <f t="shared" si="28"/>
        <v>17-8级</v>
      </c>
      <c r="E346" s="6">
        <v>75</v>
      </c>
      <c r="F346" s="6">
        <v>800</v>
      </c>
      <c r="G346" s="6">
        <v>1</v>
      </c>
      <c r="H346" s="6">
        <v>200</v>
      </c>
      <c r="I346" s="6">
        <v>1</v>
      </c>
      <c r="J346" s="6">
        <v>1.25</v>
      </c>
      <c r="K346" s="6">
        <v>0.3</v>
      </c>
      <c r="L346" s="6">
        <v>4</v>
      </c>
    </row>
    <row r="347" customHeight="1" spans="1:12">
      <c r="A347" s="3">
        <f t="shared" si="30"/>
        <v>17</v>
      </c>
      <c r="B347" s="4" t="str">
        <f>VLOOKUP(A347,公式表!B:C,2,FALSE)</f>
        <v>森林之眼</v>
      </c>
      <c r="C347" s="3" t="s">
        <v>319</v>
      </c>
      <c r="D347" s="5" t="str">
        <f t="shared" si="28"/>
        <v>17-9级</v>
      </c>
      <c r="E347" s="6">
        <v>84.375</v>
      </c>
      <c r="F347" s="6">
        <v>900</v>
      </c>
      <c r="G347" s="6">
        <v>0</v>
      </c>
      <c r="H347" s="6">
        <v>225</v>
      </c>
      <c r="I347" s="6">
        <v>1</v>
      </c>
      <c r="J347" s="6">
        <v>1.25</v>
      </c>
      <c r="K347" s="6">
        <v>0.3</v>
      </c>
      <c r="L347" s="6">
        <v>4</v>
      </c>
    </row>
    <row r="348" customHeight="1" spans="1:12">
      <c r="A348" s="3">
        <f t="shared" si="30"/>
        <v>17</v>
      </c>
      <c r="B348" s="4" t="str">
        <f>VLOOKUP(A348,公式表!B:C,2,FALSE)</f>
        <v>森林之眼</v>
      </c>
      <c r="C348" s="3" t="s">
        <v>320</v>
      </c>
      <c r="D348" s="5" t="str">
        <f t="shared" si="28"/>
        <v>17-10级</v>
      </c>
      <c r="E348" s="6">
        <v>93.75</v>
      </c>
      <c r="F348" s="6">
        <v>1000</v>
      </c>
      <c r="G348" s="6">
        <v>1</v>
      </c>
      <c r="H348" s="6">
        <v>250</v>
      </c>
      <c r="I348" s="6">
        <v>1</v>
      </c>
      <c r="J348" s="6">
        <v>1.25</v>
      </c>
      <c r="K348" s="6">
        <v>0.3</v>
      </c>
      <c r="L348" s="6">
        <v>4</v>
      </c>
    </row>
    <row r="349" customHeight="1" spans="1:12">
      <c r="A349" s="3">
        <f t="shared" si="30"/>
        <v>17</v>
      </c>
      <c r="B349" s="4" t="str">
        <f>VLOOKUP(A349,公式表!B:C,2,FALSE)</f>
        <v>森林之眼</v>
      </c>
      <c r="C349" s="3" t="s">
        <v>321</v>
      </c>
      <c r="D349" s="5" t="str">
        <f t="shared" si="28"/>
        <v>17-10级MAX</v>
      </c>
      <c r="E349" s="6">
        <v>200</v>
      </c>
      <c r="F349" s="6">
        <v>2100</v>
      </c>
      <c r="G349" s="6">
        <v>2</v>
      </c>
      <c r="H349" s="6">
        <v>500</v>
      </c>
      <c r="I349" s="6">
        <v>1</v>
      </c>
      <c r="J349" s="6">
        <v>1.25</v>
      </c>
      <c r="K349" s="6">
        <v>0.32</v>
      </c>
      <c r="L349" s="6">
        <v>4.2</v>
      </c>
    </row>
    <row r="350" customHeight="1" spans="1:12">
      <c r="A350" s="3">
        <f t="shared" si="30"/>
        <v>17</v>
      </c>
      <c r="B350" s="4" t="str">
        <f>VLOOKUP(A350,公式表!B:C,2,FALSE)</f>
        <v>森林之眼</v>
      </c>
      <c r="C350" s="3" t="s">
        <v>322</v>
      </c>
      <c r="D350" s="5" t="str">
        <f t="shared" si="28"/>
        <v>17-10级传说</v>
      </c>
      <c r="E350" s="6">
        <v>340</v>
      </c>
      <c r="F350" s="6">
        <v>3520</v>
      </c>
      <c r="G350" s="6">
        <v>1</v>
      </c>
      <c r="H350" s="6">
        <v>800</v>
      </c>
      <c r="I350" s="6">
        <v>1</v>
      </c>
      <c r="J350" s="6">
        <v>1.25</v>
      </c>
      <c r="K350" s="6">
        <v>0.34</v>
      </c>
      <c r="L350" s="6">
        <v>4.4</v>
      </c>
    </row>
    <row r="351" customHeight="1" spans="1:12">
      <c r="A351" s="3">
        <f t="shared" si="30"/>
        <v>17</v>
      </c>
      <c r="B351" s="4" t="str">
        <f>VLOOKUP(A351,公式表!B:C,2,FALSE)</f>
        <v>森林之眼</v>
      </c>
      <c r="C351" s="3" t="s">
        <v>323</v>
      </c>
      <c r="D351" s="5" t="str">
        <f t="shared" si="28"/>
        <v>17-10级神话</v>
      </c>
      <c r="E351" s="6">
        <v>500</v>
      </c>
      <c r="F351" s="6">
        <v>5000</v>
      </c>
      <c r="G351" s="6">
        <v>2</v>
      </c>
      <c r="H351" s="6">
        <v>1000</v>
      </c>
      <c r="I351" s="6">
        <v>1</v>
      </c>
      <c r="J351" s="6">
        <v>1.25</v>
      </c>
      <c r="K351" s="6">
        <v>0.4</v>
      </c>
      <c r="L351" s="6">
        <v>5</v>
      </c>
    </row>
    <row r="352" customHeight="1" spans="1:12">
      <c r="A352" s="3">
        <f t="shared" si="30"/>
        <v>17</v>
      </c>
      <c r="B352" s="4" t="str">
        <f>VLOOKUP(A352,公式表!B:C,2,FALSE)</f>
        <v>森林之眼</v>
      </c>
      <c r="C352" s="3" t="s">
        <v>324</v>
      </c>
      <c r="D352" s="5" t="str">
        <f t="shared" si="28"/>
        <v>17-11级</v>
      </c>
      <c r="E352" s="6">
        <v>103.125</v>
      </c>
      <c r="F352" s="6">
        <v>1100</v>
      </c>
      <c r="G352" s="6">
        <v>0</v>
      </c>
      <c r="H352" s="6">
        <v>275</v>
      </c>
      <c r="I352" s="6">
        <v>1</v>
      </c>
      <c r="J352" s="6">
        <v>1.25</v>
      </c>
      <c r="K352" s="6">
        <v>0.3</v>
      </c>
      <c r="L352" s="6">
        <v>4</v>
      </c>
    </row>
    <row r="353" customHeight="1" spans="1:12">
      <c r="A353" s="3">
        <f t="shared" si="30"/>
        <v>17</v>
      </c>
      <c r="B353" s="4" t="str">
        <f>VLOOKUP(A353,公式表!B:C,2,FALSE)</f>
        <v>森林之眼</v>
      </c>
      <c r="C353" s="3" t="s">
        <v>325</v>
      </c>
      <c r="D353" s="5" t="str">
        <f t="shared" si="28"/>
        <v>17-12级</v>
      </c>
      <c r="E353" s="6">
        <v>112.5</v>
      </c>
      <c r="F353" s="6">
        <v>1200</v>
      </c>
      <c r="G353" s="6">
        <v>1</v>
      </c>
      <c r="H353" s="6">
        <v>300</v>
      </c>
      <c r="I353" s="6">
        <v>1</v>
      </c>
      <c r="J353" s="6">
        <v>1.25</v>
      </c>
      <c r="K353" s="6">
        <v>0.3</v>
      </c>
      <c r="L353" s="6">
        <v>4</v>
      </c>
    </row>
    <row r="354" customHeight="1" spans="1:12">
      <c r="A354" s="3">
        <f t="shared" si="30"/>
        <v>17</v>
      </c>
      <c r="B354" s="4" t="str">
        <f>VLOOKUP(A354,公式表!B:C,2,FALSE)</f>
        <v>森林之眼</v>
      </c>
      <c r="C354" s="3" t="s">
        <v>326</v>
      </c>
      <c r="D354" s="5" t="str">
        <f t="shared" si="28"/>
        <v>17-13级</v>
      </c>
      <c r="E354" s="6">
        <v>121.875</v>
      </c>
      <c r="F354" s="6">
        <v>1300</v>
      </c>
      <c r="G354" s="6">
        <v>0</v>
      </c>
      <c r="H354" s="6">
        <v>325</v>
      </c>
      <c r="I354" s="6">
        <v>1</v>
      </c>
      <c r="J354" s="6">
        <v>1.25</v>
      </c>
      <c r="K354" s="6">
        <v>0.3</v>
      </c>
      <c r="L354" s="6">
        <v>4</v>
      </c>
    </row>
    <row r="355" customHeight="1" spans="1:12">
      <c r="A355" s="3">
        <f t="shared" si="30"/>
        <v>17</v>
      </c>
      <c r="B355" s="4" t="str">
        <f>VLOOKUP(A355,公式表!B:C,2,FALSE)</f>
        <v>森林之眼</v>
      </c>
      <c r="C355" s="3" t="s">
        <v>327</v>
      </c>
      <c r="D355" s="5" t="str">
        <f t="shared" si="28"/>
        <v>17-14级</v>
      </c>
      <c r="E355" s="6">
        <v>131.25</v>
      </c>
      <c r="F355" s="6">
        <v>1400</v>
      </c>
      <c r="G355" s="6">
        <v>1</v>
      </c>
      <c r="H355" s="6">
        <v>350</v>
      </c>
      <c r="I355" s="6">
        <v>1</v>
      </c>
      <c r="J355" s="6">
        <v>1.25</v>
      </c>
      <c r="K355" s="6">
        <v>0.3</v>
      </c>
      <c r="L355" s="6">
        <v>4</v>
      </c>
    </row>
    <row r="356" customHeight="1" spans="1:12">
      <c r="A356" s="3">
        <f t="shared" si="30"/>
        <v>17</v>
      </c>
      <c r="B356" s="4" t="str">
        <f>VLOOKUP(A356,公式表!B:C,2,FALSE)</f>
        <v>森林之眼</v>
      </c>
      <c r="C356" s="3" t="s">
        <v>328</v>
      </c>
      <c r="D356" s="5" t="str">
        <f t="shared" si="28"/>
        <v>17-15级</v>
      </c>
      <c r="E356" s="6">
        <v>140.625</v>
      </c>
      <c r="F356" s="6">
        <v>1500</v>
      </c>
      <c r="G356" s="6">
        <v>0</v>
      </c>
      <c r="H356" s="6">
        <v>375</v>
      </c>
      <c r="I356" s="6">
        <v>1</v>
      </c>
      <c r="J356" s="6">
        <v>1.25</v>
      </c>
      <c r="K356" s="6">
        <v>0.3</v>
      </c>
      <c r="L356" s="6">
        <v>4</v>
      </c>
    </row>
    <row r="357" customHeight="1" spans="1:12">
      <c r="A357" s="3">
        <f t="shared" si="30"/>
        <v>17</v>
      </c>
      <c r="B357" s="4" t="str">
        <f>VLOOKUP(A357,公式表!B:C,2,FALSE)</f>
        <v>森林之眼</v>
      </c>
      <c r="C357" s="3" t="s">
        <v>329</v>
      </c>
      <c r="D357" s="5" t="str">
        <f t="shared" si="28"/>
        <v>17-15级MAX</v>
      </c>
      <c r="E357" s="6">
        <v>337.5</v>
      </c>
      <c r="F357" s="6">
        <v>3450</v>
      </c>
      <c r="G357" s="6">
        <v>2</v>
      </c>
      <c r="H357" s="6">
        <v>750</v>
      </c>
      <c r="I357" s="6">
        <v>1</v>
      </c>
      <c r="J357" s="6">
        <v>1.25</v>
      </c>
      <c r="K357" s="6">
        <v>0.36</v>
      </c>
      <c r="L357" s="6">
        <v>4.6</v>
      </c>
    </row>
    <row r="358" customHeight="1" spans="1:12">
      <c r="A358" s="3">
        <f t="shared" si="30"/>
        <v>17</v>
      </c>
      <c r="B358" s="4" t="str">
        <f>VLOOKUP(A358,公式表!B:C,2,FALSE)</f>
        <v>森林之眼</v>
      </c>
      <c r="C358" s="3" t="s">
        <v>330</v>
      </c>
      <c r="D358" s="5" t="str">
        <f t="shared" si="28"/>
        <v>17-15级传说</v>
      </c>
      <c r="E358" s="6">
        <v>498.75</v>
      </c>
      <c r="F358" s="6">
        <v>5040</v>
      </c>
      <c r="G358" s="6">
        <v>1</v>
      </c>
      <c r="H358" s="6">
        <v>1050</v>
      </c>
      <c r="I358" s="6">
        <v>1</v>
      </c>
      <c r="J358" s="6">
        <v>1.25</v>
      </c>
      <c r="K358" s="6">
        <v>0.38</v>
      </c>
      <c r="L358" s="6">
        <v>4.8</v>
      </c>
    </row>
    <row r="359" customHeight="1" spans="1:12">
      <c r="A359" s="3">
        <f t="shared" si="30"/>
        <v>17</v>
      </c>
      <c r="B359" s="4" t="str">
        <f>VLOOKUP(A359,公式表!B:C,2,FALSE)</f>
        <v>森林之眼</v>
      </c>
      <c r="C359" s="3" t="s">
        <v>331</v>
      </c>
      <c r="D359" s="5" t="str">
        <f t="shared" si="28"/>
        <v>17-15级神话</v>
      </c>
      <c r="E359" s="6">
        <v>687.5</v>
      </c>
      <c r="F359" s="6">
        <v>6750</v>
      </c>
      <c r="G359" s="6">
        <v>2</v>
      </c>
      <c r="H359" s="6">
        <v>1250</v>
      </c>
      <c r="I359" s="6">
        <v>1</v>
      </c>
      <c r="J359" s="6">
        <v>1.25</v>
      </c>
      <c r="K359" s="6">
        <v>0.44</v>
      </c>
      <c r="L359" s="6">
        <v>5.4</v>
      </c>
    </row>
    <row r="360" s="2" customFormat="1" customHeight="1" spans="1:12">
      <c r="A360" s="10">
        <v>18</v>
      </c>
      <c r="B360" s="11" t="str">
        <f>VLOOKUP(A360,公式表!B:C,2,FALSE)</f>
        <v>灵魂法师</v>
      </c>
      <c r="C360" s="2" t="s">
        <v>311</v>
      </c>
      <c r="D360" s="12" t="str">
        <f t="shared" si="28"/>
        <v>18-1级</v>
      </c>
      <c r="E360" s="10">
        <v>13.75</v>
      </c>
      <c r="F360" s="10">
        <v>65</v>
      </c>
      <c r="G360" s="10">
        <v>0</v>
      </c>
      <c r="H360" s="10">
        <v>25</v>
      </c>
      <c r="I360" s="10">
        <v>1</v>
      </c>
      <c r="J360" s="10">
        <v>1.25</v>
      </c>
      <c r="K360" s="10">
        <v>0.44</v>
      </c>
      <c r="L360" s="10">
        <v>2.6</v>
      </c>
    </row>
    <row r="361" customHeight="1" spans="1:12">
      <c r="A361" s="3">
        <f>A360</f>
        <v>18</v>
      </c>
      <c r="B361" s="4" t="str">
        <f>VLOOKUP(A361,公式表!B:C,2,FALSE)</f>
        <v>灵魂法师</v>
      </c>
      <c r="C361" s="3" t="s">
        <v>312</v>
      </c>
      <c r="D361" s="5" t="str">
        <f t="shared" si="28"/>
        <v>18-2级</v>
      </c>
      <c r="E361" s="6">
        <v>27.5</v>
      </c>
      <c r="F361" s="6">
        <v>130</v>
      </c>
      <c r="G361" s="6">
        <v>1</v>
      </c>
      <c r="H361" s="6">
        <v>50</v>
      </c>
      <c r="I361" s="6">
        <v>2</v>
      </c>
      <c r="J361" s="6">
        <v>1.25</v>
      </c>
      <c r="K361" s="6">
        <v>0.44</v>
      </c>
      <c r="L361" s="6">
        <v>2.6</v>
      </c>
    </row>
    <row r="362" customHeight="1" spans="1:12">
      <c r="A362" s="3">
        <f>A361</f>
        <v>18</v>
      </c>
      <c r="B362" s="4" t="str">
        <f>VLOOKUP(A362,公式表!B:C,2,FALSE)</f>
        <v>灵魂法师</v>
      </c>
      <c r="C362" s="3" t="s">
        <v>313</v>
      </c>
      <c r="D362" s="5" t="str">
        <f t="shared" si="28"/>
        <v>18-3级</v>
      </c>
      <c r="E362" s="6">
        <v>41.25</v>
      </c>
      <c r="F362" s="6">
        <v>195</v>
      </c>
      <c r="G362" s="6">
        <v>1</v>
      </c>
      <c r="H362" s="6">
        <v>75</v>
      </c>
      <c r="I362" s="6">
        <v>3</v>
      </c>
      <c r="J362" s="6">
        <v>1.25</v>
      </c>
      <c r="K362" s="6">
        <v>0.44</v>
      </c>
      <c r="L362" s="6">
        <v>2.6</v>
      </c>
    </row>
    <row r="363" customHeight="1" spans="1:12">
      <c r="A363" s="3">
        <f>A362</f>
        <v>18</v>
      </c>
      <c r="B363" s="4" t="str">
        <f>VLOOKUP(A363,公式表!B:C,2,FALSE)</f>
        <v>灵魂法师</v>
      </c>
      <c r="C363" s="3" t="s">
        <v>314</v>
      </c>
      <c r="D363" s="5" t="str">
        <f t="shared" si="28"/>
        <v>18-4级</v>
      </c>
      <c r="E363" s="6">
        <v>55</v>
      </c>
      <c r="F363" s="6">
        <v>260</v>
      </c>
      <c r="G363" s="6">
        <v>2</v>
      </c>
      <c r="H363" s="6">
        <v>100</v>
      </c>
      <c r="I363" s="6">
        <v>4</v>
      </c>
      <c r="J363" s="6">
        <v>1.25</v>
      </c>
      <c r="K363" s="6">
        <v>0.44</v>
      </c>
      <c r="L363" s="6">
        <v>2.6</v>
      </c>
    </row>
    <row r="364" customHeight="1" spans="1:12">
      <c r="A364" s="3">
        <f t="shared" ref="A361:A380" si="31">A363</f>
        <v>18</v>
      </c>
      <c r="B364" s="4" t="str">
        <f>VLOOKUP(A364,公式表!B:C,2,FALSE)</f>
        <v>灵魂法师</v>
      </c>
      <c r="C364" s="3" t="s">
        <v>315</v>
      </c>
      <c r="D364" s="5" t="str">
        <f t="shared" si="28"/>
        <v>18-5级</v>
      </c>
      <c r="E364" s="6">
        <v>68.75</v>
      </c>
      <c r="F364" s="6">
        <v>325</v>
      </c>
      <c r="G364" s="6">
        <v>2</v>
      </c>
      <c r="H364" s="6">
        <v>125</v>
      </c>
      <c r="I364" s="6">
        <v>5</v>
      </c>
      <c r="J364" s="6">
        <v>1.25</v>
      </c>
      <c r="K364" s="6">
        <v>0.44</v>
      </c>
      <c r="L364" s="6">
        <v>2.6</v>
      </c>
    </row>
    <row r="365" customHeight="1" spans="1:12">
      <c r="A365" s="3">
        <f t="shared" si="31"/>
        <v>18</v>
      </c>
      <c r="B365" s="4" t="str">
        <f>VLOOKUP(A365,公式表!B:C,2,FALSE)</f>
        <v>灵魂法师</v>
      </c>
      <c r="C365" s="3" t="s">
        <v>316</v>
      </c>
      <c r="D365" s="5" t="str">
        <f t="shared" si="28"/>
        <v>18-6级</v>
      </c>
      <c r="E365" s="6">
        <v>82.5</v>
      </c>
      <c r="F365" s="6">
        <v>390</v>
      </c>
      <c r="G365" s="6">
        <v>3</v>
      </c>
      <c r="H365" s="6">
        <v>150</v>
      </c>
      <c r="I365" s="6">
        <v>6</v>
      </c>
      <c r="J365" s="6">
        <v>1.25</v>
      </c>
      <c r="K365" s="6">
        <v>0.44</v>
      </c>
      <c r="L365" s="6">
        <v>2.6</v>
      </c>
    </row>
    <row r="366" customHeight="1" spans="1:12">
      <c r="A366" s="3">
        <f t="shared" si="31"/>
        <v>18</v>
      </c>
      <c r="B366" s="4" t="str">
        <f>VLOOKUP(A366,公式表!B:C,2,FALSE)</f>
        <v>灵魂法师</v>
      </c>
      <c r="C366" s="3" t="s">
        <v>317</v>
      </c>
      <c r="D366" s="5" t="str">
        <f t="shared" si="28"/>
        <v>18-7级</v>
      </c>
      <c r="E366" s="6">
        <v>96.25</v>
      </c>
      <c r="F366" s="6">
        <v>455</v>
      </c>
      <c r="G366" s="6">
        <v>3</v>
      </c>
      <c r="H366" s="6">
        <v>175</v>
      </c>
      <c r="I366" s="6">
        <v>7</v>
      </c>
      <c r="J366" s="6">
        <v>1.25</v>
      </c>
      <c r="K366" s="6">
        <v>0.44</v>
      </c>
      <c r="L366" s="6">
        <v>2.6</v>
      </c>
    </row>
    <row r="367" customHeight="1" spans="1:12">
      <c r="A367" s="3">
        <f t="shared" si="31"/>
        <v>18</v>
      </c>
      <c r="B367" s="4" t="str">
        <f>VLOOKUP(A367,公式表!B:C,2,FALSE)</f>
        <v>灵魂法师</v>
      </c>
      <c r="C367" s="3" t="s">
        <v>318</v>
      </c>
      <c r="D367" s="5" t="str">
        <f t="shared" si="28"/>
        <v>18-8级</v>
      </c>
      <c r="E367" s="6">
        <v>110</v>
      </c>
      <c r="F367" s="6">
        <v>520</v>
      </c>
      <c r="G367" s="6">
        <v>4</v>
      </c>
      <c r="H367" s="6">
        <v>200</v>
      </c>
      <c r="I367" s="6">
        <v>8</v>
      </c>
      <c r="J367" s="6">
        <v>1.25</v>
      </c>
      <c r="K367" s="6">
        <v>0.44</v>
      </c>
      <c r="L367" s="6">
        <v>2.6</v>
      </c>
    </row>
    <row r="368" customHeight="1" spans="1:12">
      <c r="A368" s="3">
        <f t="shared" si="31"/>
        <v>18</v>
      </c>
      <c r="B368" s="4" t="str">
        <f>VLOOKUP(A368,公式表!B:C,2,FALSE)</f>
        <v>灵魂法师</v>
      </c>
      <c r="C368" s="3" t="s">
        <v>319</v>
      </c>
      <c r="D368" s="5" t="str">
        <f t="shared" si="28"/>
        <v>18-9级</v>
      </c>
      <c r="E368" s="6">
        <v>123.75</v>
      </c>
      <c r="F368" s="6">
        <v>585</v>
      </c>
      <c r="G368" s="6">
        <v>4</v>
      </c>
      <c r="H368" s="6">
        <v>225</v>
      </c>
      <c r="I368" s="6">
        <v>9</v>
      </c>
      <c r="J368" s="6">
        <v>1.25</v>
      </c>
      <c r="K368" s="6">
        <v>0.44</v>
      </c>
      <c r="L368" s="6">
        <v>2.6</v>
      </c>
    </row>
    <row r="369" customHeight="1" spans="1:12">
      <c r="A369" s="3">
        <f t="shared" si="31"/>
        <v>18</v>
      </c>
      <c r="B369" s="4" t="str">
        <f>VLOOKUP(A369,公式表!B:C,2,FALSE)</f>
        <v>灵魂法师</v>
      </c>
      <c r="C369" s="3" t="s">
        <v>320</v>
      </c>
      <c r="D369" s="5" t="str">
        <f t="shared" si="28"/>
        <v>18-10级</v>
      </c>
      <c r="E369" s="6">
        <v>137.5</v>
      </c>
      <c r="F369" s="6">
        <v>650</v>
      </c>
      <c r="G369" s="6">
        <v>5</v>
      </c>
      <c r="H369" s="6">
        <v>250</v>
      </c>
      <c r="I369" s="6">
        <v>10</v>
      </c>
      <c r="J369" s="6">
        <v>1.25</v>
      </c>
      <c r="K369" s="6">
        <v>0.44</v>
      </c>
      <c r="L369" s="6">
        <v>2.6</v>
      </c>
    </row>
    <row r="370" customHeight="1" spans="1:12">
      <c r="A370" s="3">
        <f t="shared" si="31"/>
        <v>18</v>
      </c>
      <c r="B370" s="4" t="str">
        <f>VLOOKUP(A370,公式表!B:C,2,FALSE)</f>
        <v>灵魂法师</v>
      </c>
      <c r="C370" s="3" t="s">
        <v>321</v>
      </c>
      <c r="D370" s="5" t="str">
        <f t="shared" si="28"/>
        <v>18-10级MAX</v>
      </c>
      <c r="E370" s="6">
        <v>287.5</v>
      </c>
      <c r="F370" s="6">
        <v>1400</v>
      </c>
      <c r="G370" s="6">
        <v>7</v>
      </c>
      <c r="H370" s="6">
        <v>500</v>
      </c>
      <c r="I370" s="6">
        <v>11</v>
      </c>
      <c r="J370" s="6">
        <v>1.25</v>
      </c>
      <c r="K370" s="6">
        <v>0.46</v>
      </c>
      <c r="L370" s="6">
        <v>2.8</v>
      </c>
    </row>
    <row r="371" customHeight="1" spans="1:12">
      <c r="A371" s="3">
        <f t="shared" si="31"/>
        <v>18</v>
      </c>
      <c r="B371" s="4" t="str">
        <f>VLOOKUP(A371,公式表!B:C,2,FALSE)</f>
        <v>灵魂法师</v>
      </c>
      <c r="C371" s="3" t="s">
        <v>322</v>
      </c>
      <c r="D371" s="5" t="str">
        <f t="shared" si="28"/>
        <v>18-10级传说</v>
      </c>
      <c r="E371" s="6">
        <v>480</v>
      </c>
      <c r="F371" s="6">
        <v>2400</v>
      </c>
      <c r="G371" s="6">
        <v>8</v>
      </c>
      <c r="H371" s="6">
        <v>800</v>
      </c>
      <c r="I371" s="6">
        <v>12</v>
      </c>
      <c r="J371" s="6">
        <v>1.25</v>
      </c>
      <c r="K371" s="6">
        <v>0.48</v>
      </c>
      <c r="L371" s="6">
        <v>3</v>
      </c>
    </row>
    <row r="372" customHeight="1" spans="1:12">
      <c r="A372" s="3">
        <f t="shared" si="31"/>
        <v>18</v>
      </c>
      <c r="B372" s="4" t="str">
        <f>VLOOKUP(A372,公式表!B:C,2,FALSE)</f>
        <v>灵魂法师</v>
      </c>
      <c r="C372" s="3" t="s">
        <v>323</v>
      </c>
      <c r="D372" s="5" t="str">
        <f t="shared" si="28"/>
        <v>18-10级神话</v>
      </c>
      <c r="E372" s="6">
        <v>675</v>
      </c>
      <c r="F372" s="6">
        <v>3600</v>
      </c>
      <c r="G372" s="6">
        <v>10</v>
      </c>
      <c r="H372" s="6">
        <v>1000</v>
      </c>
      <c r="I372" s="6">
        <v>13</v>
      </c>
      <c r="J372" s="6">
        <v>1.25</v>
      </c>
      <c r="K372" s="6">
        <v>0.54</v>
      </c>
      <c r="L372" s="6">
        <v>3.6</v>
      </c>
    </row>
    <row r="373" customHeight="1" spans="1:12">
      <c r="A373" s="3">
        <f t="shared" si="31"/>
        <v>18</v>
      </c>
      <c r="B373" s="4" t="str">
        <f>VLOOKUP(A373,公式表!B:C,2,FALSE)</f>
        <v>灵魂法师</v>
      </c>
      <c r="C373" s="3" t="s">
        <v>324</v>
      </c>
      <c r="D373" s="5" t="str">
        <f t="shared" si="28"/>
        <v>18-11级</v>
      </c>
      <c r="E373" s="6">
        <v>151.25</v>
      </c>
      <c r="F373" s="6">
        <v>715</v>
      </c>
      <c r="G373" s="6">
        <v>5</v>
      </c>
      <c r="H373" s="6">
        <v>275</v>
      </c>
      <c r="I373" s="6">
        <v>11</v>
      </c>
      <c r="J373" s="6">
        <v>1.25</v>
      </c>
      <c r="K373" s="6">
        <v>0.44</v>
      </c>
      <c r="L373" s="6">
        <v>2.6</v>
      </c>
    </row>
    <row r="374" customHeight="1" spans="1:12">
      <c r="A374" s="3">
        <f t="shared" si="31"/>
        <v>18</v>
      </c>
      <c r="B374" s="4" t="str">
        <f>VLOOKUP(A374,公式表!B:C,2,FALSE)</f>
        <v>灵魂法师</v>
      </c>
      <c r="C374" s="3" t="s">
        <v>325</v>
      </c>
      <c r="D374" s="5" t="str">
        <f t="shared" si="28"/>
        <v>18-12级</v>
      </c>
      <c r="E374" s="6">
        <v>165</v>
      </c>
      <c r="F374" s="6">
        <v>780</v>
      </c>
      <c r="G374" s="6">
        <v>6</v>
      </c>
      <c r="H374" s="6">
        <v>300</v>
      </c>
      <c r="I374" s="6">
        <v>12</v>
      </c>
      <c r="J374" s="6">
        <v>1.25</v>
      </c>
      <c r="K374" s="6">
        <v>0.44</v>
      </c>
      <c r="L374" s="6">
        <v>2.6</v>
      </c>
    </row>
    <row r="375" customHeight="1" spans="1:12">
      <c r="A375" s="3">
        <f t="shared" si="31"/>
        <v>18</v>
      </c>
      <c r="B375" s="4" t="str">
        <f>VLOOKUP(A375,公式表!B:C,2,FALSE)</f>
        <v>灵魂法师</v>
      </c>
      <c r="C375" s="3" t="s">
        <v>326</v>
      </c>
      <c r="D375" s="5" t="str">
        <f t="shared" si="28"/>
        <v>18-13级</v>
      </c>
      <c r="E375" s="6">
        <v>178.75</v>
      </c>
      <c r="F375" s="6">
        <v>845</v>
      </c>
      <c r="G375" s="6">
        <v>6</v>
      </c>
      <c r="H375" s="6">
        <v>325</v>
      </c>
      <c r="I375" s="6">
        <v>13</v>
      </c>
      <c r="J375" s="6">
        <v>1.25</v>
      </c>
      <c r="K375" s="6">
        <v>0.44</v>
      </c>
      <c r="L375" s="6">
        <v>2.6</v>
      </c>
    </row>
    <row r="376" customHeight="1" spans="1:12">
      <c r="A376" s="3">
        <f t="shared" si="31"/>
        <v>18</v>
      </c>
      <c r="B376" s="4" t="str">
        <f>VLOOKUP(A376,公式表!B:C,2,FALSE)</f>
        <v>灵魂法师</v>
      </c>
      <c r="C376" s="3" t="s">
        <v>327</v>
      </c>
      <c r="D376" s="5" t="str">
        <f t="shared" si="28"/>
        <v>18-14级</v>
      </c>
      <c r="E376" s="6">
        <v>192.5</v>
      </c>
      <c r="F376" s="6">
        <v>910</v>
      </c>
      <c r="G376" s="6">
        <v>7</v>
      </c>
      <c r="H376" s="6">
        <v>350</v>
      </c>
      <c r="I376" s="6">
        <v>14</v>
      </c>
      <c r="J376" s="6">
        <v>1.25</v>
      </c>
      <c r="K376" s="6">
        <v>0.44</v>
      </c>
      <c r="L376" s="6">
        <v>2.6</v>
      </c>
    </row>
    <row r="377" customHeight="1" spans="1:12">
      <c r="A377" s="3">
        <f t="shared" si="31"/>
        <v>18</v>
      </c>
      <c r="B377" s="4" t="str">
        <f>VLOOKUP(A377,公式表!B:C,2,FALSE)</f>
        <v>灵魂法师</v>
      </c>
      <c r="C377" s="3" t="s">
        <v>328</v>
      </c>
      <c r="D377" s="5" t="str">
        <f t="shared" si="28"/>
        <v>18-15级</v>
      </c>
      <c r="E377" s="6">
        <v>206.25</v>
      </c>
      <c r="F377" s="6">
        <v>975</v>
      </c>
      <c r="G377" s="6">
        <v>7</v>
      </c>
      <c r="H377" s="6">
        <v>375</v>
      </c>
      <c r="I377" s="6">
        <v>15</v>
      </c>
      <c r="J377" s="6">
        <v>1.25</v>
      </c>
      <c r="K377" s="6">
        <v>0.44</v>
      </c>
      <c r="L377" s="6">
        <v>2.6</v>
      </c>
    </row>
    <row r="378" customHeight="1" spans="1:12">
      <c r="A378" s="3">
        <f t="shared" si="31"/>
        <v>18</v>
      </c>
      <c r="B378" s="4" t="str">
        <f>VLOOKUP(A378,公式表!B:C,2,FALSE)</f>
        <v>灵魂法师</v>
      </c>
      <c r="C378" s="3" t="s">
        <v>329</v>
      </c>
      <c r="D378" s="5" t="str">
        <f t="shared" si="28"/>
        <v>18-15级MAX</v>
      </c>
      <c r="E378" s="6">
        <v>468.75</v>
      </c>
      <c r="F378" s="6">
        <v>2400</v>
      </c>
      <c r="G378" s="6">
        <v>9</v>
      </c>
      <c r="H378" s="6">
        <v>750</v>
      </c>
      <c r="I378" s="6">
        <v>16</v>
      </c>
      <c r="J378" s="6">
        <v>1.25</v>
      </c>
      <c r="K378" s="6">
        <v>0.5</v>
      </c>
      <c r="L378" s="6">
        <v>3.2</v>
      </c>
    </row>
    <row r="379" customHeight="1" spans="1:12">
      <c r="A379" s="3">
        <f t="shared" si="31"/>
        <v>18</v>
      </c>
      <c r="B379" s="4" t="str">
        <f>VLOOKUP(A379,公式表!B:C,2,FALSE)</f>
        <v>灵魂法师</v>
      </c>
      <c r="C379" s="3" t="s">
        <v>330</v>
      </c>
      <c r="D379" s="5" t="str">
        <f t="shared" si="28"/>
        <v>18-15级传说</v>
      </c>
      <c r="E379" s="6">
        <v>682.5</v>
      </c>
      <c r="F379" s="6">
        <v>3570</v>
      </c>
      <c r="G379" s="6">
        <v>10</v>
      </c>
      <c r="H379" s="6">
        <v>1050</v>
      </c>
      <c r="I379" s="6">
        <v>17</v>
      </c>
      <c r="J379" s="6">
        <v>1.25</v>
      </c>
      <c r="K379" s="6">
        <v>0.52</v>
      </c>
      <c r="L379" s="6">
        <v>3.4</v>
      </c>
    </row>
    <row r="380" customHeight="1" spans="1:12">
      <c r="A380" s="3">
        <f t="shared" si="31"/>
        <v>18</v>
      </c>
      <c r="B380" s="4" t="str">
        <f>VLOOKUP(A380,公式表!B:C,2,FALSE)</f>
        <v>灵魂法师</v>
      </c>
      <c r="C380" s="3" t="s">
        <v>331</v>
      </c>
      <c r="D380" s="5" t="str">
        <f t="shared" si="28"/>
        <v>18-15级神话</v>
      </c>
      <c r="E380" s="6">
        <v>906.25</v>
      </c>
      <c r="F380" s="6">
        <v>5000</v>
      </c>
      <c r="G380" s="6">
        <v>12</v>
      </c>
      <c r="H380" s="6">
        <v>1250</v>
      </c>
      <c r="I380" s="6">
        <v>18</v>
      </c>
      <c r="J380" s="6">
        <v>1.25</v>
      </c>
      <c r="K380" s="6">
        <v>0.58</v>
      </c>
      <c r="L380" s="6">
        <v>4</v>
      </c>
    </row>
    <row r="381" s="2" customFormat="1" customHeight="1" spans="1:12">
      <c r="A381" s="10">
        <v>19</v>
      </c>
      <c r="B381" s="11" t="str">
        <f>VLOOKUP(A381,公式表!B:C,2,FALSE)</f>
        <v>至高智慧</v>
      </c>
      <c r="C381" s="2" t="s">
        <v>311</v>
      </c>
      <c r="D381" s="12" t="str">
        <f t="shared" si="28"/>
        <v>19-1级</v>
      </c>
      <c r="E381" s="10">
        <v>1.25</v>
      </c>
      <c r="F381" s="10">
        <v>165</v>
      </c>
      <c r="G381" s="10">
        <v>0</v>
      </c>
      <c r="H381" s="10">
        <v>25</v>
      </c>
      <c r="I381" s="10">
        <v>1</v>
      </c>
      <c r="J381" s="10">
        <v>1.25</v>
      </c>
      <c r="K381" s="10">
        <v>0.04</v>
      </c>
      <c r="L381" s="10">
        <v>6.6</v>
      </c>
    </row>
    <row r="382" customHeight="1" spans="1:12">
      <c r="A382" s="3">
        <f t="shared" ref="A382:A401" si="32">A381</f>
        <v>19</v>
      </c>
      <c r="B382" s="4" t="str">
        <f>VLOOKUP(A382,公式表!B:C,2,FALSE)</f>
        <v>至高智慧</v>
      </c>
      <c r="C382" s="3" t="s">
        <v>312</v>
      </c>
      <c r="D382" s="5" t="str">
        <f t="shared" ref="D382:D443" si="33">A382&amp;"-"&amp;C382</f>
        <v>19-2级</v>
      </c>
      <c r="E382" s="6">
        <v>2.5</v>
      </c>
      <c r="F382" s="6">
        <v>330</v>
      </c>
      <c r="G382" s="6">
        <v>1</v>
      </c>
      <c r="H382" s="6">
        <v>50</v>
      </c>
      <c r="I382" s="6">
        <v>2</v>
      </c>
      <c r="J382" s="6">
        <v>1.25</v>
      </c>
      <c r="K382" s="6">
        <v>0.04</v>
      </c>
      <c r="L382" s="6">
        <v>6.6</v>
      </c>
    </row>
    <row r="383" customHeight="1" spans="1:12">
      <c r="A383" s="3">
        <f t="shared" si="32"/>
        <v>19</v>
      </c>
      <c r="B383" s="4" t="str">
        <f>VLOOKUP(A383,公式表!B:C,2,FALSE)</f>
        <v>至高智慧</v>
      </c>
      <c r="C383" s="3" t="s">
        <v>313</v>
      </c>
      <c r="D383" s="5" t="str">
        <f t="shared" si="33"/>
        <v>19-3级</v>
      </c>
      <c r="E383" s="6">
        <v>3.75</v>
      </c>
      <c r="F383" s="6">
        <v>495</v>
      </c>
      <c r="G383" s="6">
        <v>1</v>
      </c>
      <c r="H383" s="6">
        <v>75</v>
      </c>
      <c r="I383" s="6">
        <v>3</v>
      </c>
      <c r="J383" s="6">
        <v>1.25</v>
      </c>
      <c r="K383" s="6">
        <v>0.04</v>
      </c>
      <c r="L383" s="6">
        <v>6.6</v>
      </c>
    </row>
    <row r="384" customHeight="1" spans="1:12">
      <c r="A384" s="3">
        <f t="shared" si="32"/>
        <v>19</v>
      </c>
      <c r="B384" s="4" t="str">
        <f>VLOOKUP(A384,公式表!B:C,2,FALSE)</f>
        <v>至高智慧</v>
      </c>
      <c r="C384" s="3" t="s">
        <v>314</v>
      </c>
      <c r="D384" s="5" t="str">
        <f t="shared" si="33"/>
        <v>19-4级</v>
      </c>
      <c r="E384" s="6">
        <v>5</v>
      </c>
      <c r="F384" s="6">
        <v>660</v>
      </c>
      <c r="G384" s="6">
        <v>2</v>
      </c>
      <c r="H384" s="6">
        <v>100</v>
      </c>
      <c r="I384" s="6">
        <v>4</v>
      </c>
      <c r="J384" s="6">
        <v>1.25</v>
      </c>
      <c r="K384" s="6">
        <v>0.04</v>
      </c>
      <c r="L384" s="6">
        <v>6.6</v>
      </c>
    </row>
    <row r="385" customHeight="1" spans="1:12">
      <c r="A385" s="3">
        <f t="shared" si="32"/>
        <v>19</v>
      </c>
      <c r="B385" s="4" t="str">
        <f>VLOOKUP(A385,公式表!B:C,2,FALSE)</f>
        <v>至高智慧</v>
      </c>
      <c r="C385" s="3" t="s">
        <v>315</v>
      </c>
      <c r="D385" s="5" t="str">
        <f t="shared" si="33"/>
        <v>19-5级</v>
      </c>
      <c r="E385" s="6">
        <v>6.25</v>
      </c>
      <c r="F385" s="6">
        <v>825</v>
      </c>
      <c r="G385" s="6">
        <v>2</v>
      </c>
      <c r="H385" s="6">
        <v>125</v>
      </c>
      <c r="I385" s="6">
        <v>5</v>
      </c>
      <c r="J385" s="6">
        <v>1.25</v>
      </c>
      <c r="K385" s="6">
        <v>0.04</v>
      </c>
      <c r="L385" s="6">
        <v>6.6</v>
      </c>
    </row>
    <row r="386" customHeight="1" spans="1:12">
      <c r="A386" s="3">
        <f t="shared" si="32"/>
        <v>19</v>
      </c>
      <c r="B386" s="4" t="str">
        <f>VLOOKUP(A386,公式表!B:C,2,FALSE)</f>
        <v>至高智慧</v>
      </c>
      <c r="C386" s="3" t="s">
        <v>316</v>
      </c>
      <c r="D386" s="5" t="str">
        <f t="shared" si="33"/>
        <v>19-6级</v>
      </c>
      <c r="E386" s="6">
        <v>7.5</v>
      </c>
      <c r="F386" s="6">
        <v>990</v>
      </c>
      <c r="G386" s="6">
        <v>3</v>
      </c>
      <c r="H386" s="6">
        <v>150</v>
      </c>
      <c r="I386" s="6">
        <v>6</v>
      </c>
      <c r="J386" s="6">
        <v>1.25</v>
      </c>
      <c r="K386" s="6">
        <v>0.04</v>
      </c>
      <c r="L386" s="6">
        <v>6.6</v>
      </c>
    </row>
    <row r="387" customHeight="1" spans="1:12">
      <c r="A387" s="3">
        <f t="shared" si="32"/>
        <v>19</v>
      </c>
      <c r="B387" s="4" t="str">
        <f>VLOOKUP(A387,公式表!B:C,2,FALSE)</f>
        <v>至高智慧</v>
      </c>
      <c r="C387" s="3" t="s">
        <v>317</v>
      </c>
      <c r="D387" s="5" t="str">
        <f t="shared" si="33"/>
        <v>19-7级</v>
      </c>
      <c r="E387" s="6">
        <v>8.75</v>
      </c>
      <c r="F387" s="6">
        <v>1155</v>
      </c>
      <c r="G387" s="6">
        <v>3</v>
      </c>
      <c r="H387" s="6">
        <v>175</v>
      </c>
      <c r="I387" s="6">
        <v>7</v>
      </c>
      <c r="J387" s="6">
        <v>1.25</v>
      </c>
      <c r="K387" s="6">
        <v>0.04</v>
      </c>
      <c r="L387" s="6">
        <v>6.6</v>
      </c>
    </row>
    <row r="388" customHeight="1" spans="1:12">
      <c r="A388" s="3">
        <f t="shared" si="32"/>
        <v>19</v>
      </c>
      <c r="B388" s="4" t="str">
        <f>VLOOKUP(A388,公式表!B:C,2,FALSE)</f>
        <v>至高智慧</v>
      </c>
      <c r="C388" s="3" t="s">
        <v>318</v>
      </c>
      <c r="D388" s="5" t="str">
        <f t="shared" si="33"/>
        <v>19-8级</v>
      </c>
      <c r="E388" s="6">
        <v>10</v>
      </c>
      <c r="F388" s="6">
        <v>1320</v>
      </c>
      <c r="G388" s="6">
        <v>4</v>
      </c>
      <c r="H388" s="6">
        <v>200</v>
      </c>
      <c r="I388" s="6">
        <v>8</v>
      </c>
      <c r="J388" s="6">
        <v>1.25</v>
      </c>
      <c r="K388" s="6">
        <v>0.04</v>
      </c>
      <c r="L388" s="6">
        <v>6.6</v>
      </c>
    </row>
    <row r="389" customHeight="1" spans="1:12">
      <c r="A389" s="3">
        <f t="shared" si="32"/>
        <v>19</v>
      </c>
      <c r="B389" s="4" t="str">
        <f>VLOOKUP(A389,公式表!B:C,2,FALSE)</f>
        <v>至高智慧</v>
      </c>
      <c r="C389" s="3" t="s">
        <v>319</v>
      </c>
      <c r="D389" s="5" t="str">
        <f t="shared" si="33"/>
        <v>19-9级</v>
      </c>
      <c r="E389" s="6">
        <v>11.25</v>
      </c>
      <c r="F389" s="6">
        <v>1485</v>
      </c>
      <c r="G389" s="6">
        <v>4</v>
      </c>
      <c r="H389" s="6">
        <v>225</v>
      </c>
      <c r="I389" s="6">
        <v>9</v>
      </c>
      <c r="J389" s="6">
        <v>1.25</v>
      </c>
      <c r="K389" s="6">
        <v>0.04</v>
      </c>
      <c r="L389" s="6">
        <v>6.6</v>
      </c>
    </row>
    <row r="390" customHeight="1" spans="1:12">
      <c r="A390" s="3">
        <f t="shared" si="32"/>
        <v>19</v>
      </c>
      <c r="B390" s="4" t="str">
        <f>VLOOKUP(A390,公式表!B:C,2,FALSE)</f>
        <v>至高智慧</v>
      </c>
      <c r="C390" s="3" t="s">
        <v>320</v>
      </c>
      <c r="D390" s="5" t="str">
        <f t="shared" si="33"/>
        <v>19-10级</v>
      </c>
      <c r="E390" s="6">
        <v>12.5</v>
      </c>
      <c r="F390" s="6">
        <v>1650</v>
      </c>
      <c r="G390" s="6">
        <v>5</v>
      </c>
      <c r="H390" s="6">
        <v>250</v>
      </c>
      <c r="I390" s="6">
        <v>10</v>
      </c>
      <c r="J390" s="6">
        <v>1.25</v>
      </c>
      <c r="K390" s="6">
        <v>0.04</v>
      </c>
      <c r="L390" s="6">
        <v>6.6</v>
      </c>
    </row>
    <row r="391" customHeight="1" spans="1:12">
      <c r="A391" s="3">
        <f t="shared" si="32"/>
        <v>19</v>
      </c>
      <c r="B391" s="4" t="str">
        <f>VLOOKUP(A391,公式表!B:C,2,FALSE)</f>
        <v>至高智慧</v>
      </c>
      <c r="C391" s="3" t="s">
        <v>321</v>
      </c>
      <c r="D391" s="5" t="str">
        <f t="shared" si="33"/>
        <v>19-10级MAX</v>
      </c>
      <c r="E391" s="6">
        <v>37.5</v>
      </c>
      <c r="F391" s="6">
        <v>3400</v>
      </c>
      <c r="G391" s="6">
        <v>7</v>
      </c>
      <c r="H391" s="6">
        <v>500</v>
      </c>
      <c r="I391" s="6">
        <v>11</v>
      </c>
      <c r="J391" s="6">
        <v>1.25</v>
      </c>
      <c r="K391" s="6">
        <v>0.06</v>
      </c>
      <c r="L391" s="6">
        <v>6.8</v>
      </c>
    </row>
    <row r="392" customHeight="1" spans="1:12">
      <c r="A392" s="3">
        <f t="shared" si="32"/>
        <v>19</v>
      </c>
      <c r="B392" s="4" t="str">
        <f>VLOOKUP(A392,公式表!B:C,2,FALSE)</f>
        <v>至高智慧</v>
      </c>
      <c r="C392" s="3" t="s">
        <v>322</v>
      </c>
      <c r="D392" s="5" t="str">
        <f t="shared" si="33"/>
        <v>19-10级传说</v>
      </c>
      <c r="E392" s="6">
        <v>80</v>
      </c>
      <c r="F392" s="6">
        <v>5600</v>
      </c>
      <c r="G392" s="6">
        <v>8</v>
      </c>
      <c r="H392" s="6">
        <v>800</v>
      </c>
      <c r="I392" s="6">
        <v>12</v>
      </c>
      <c r="J392" s="6">
        <v>1.25</v>
      </c>
      <c r="K392" s="6">
        <v>0.08</v>
      </c>
      <c r="L392" s="6">
        <v>7</v>
      </c>
    </row>
    <row r="393" customHeight="1" spans="1:12">
      <c r="A393" s="3">
        <f t="shared" si="32"/>
        <v>19</v>
      </c>
      <c r="B393" s="4" t="str">
        <f>VLOOKUP(A393,公式表!B:C,2,FALSE)</f>
        <v>至高智慧</v>
      </c>
      <c r="C393" s="3" t="s">
        <v>323</v>
      </c>
      <c r="D393" s="5" t="str">
        <f t="shared" si="33"/>
        <v>19-10级神话</v>
      </c>
      <c r="E393" s="6">
        <v>175</v>
      </c>
      <c r="F393" s="6">
        <v>7600</v>
      </c>
      <c r="G393" s="6">
        <v>10</v>
      </c>
      <c r="H393" s="6">
        <v>1000</v>
      </c>
      <c r="I393" s="6">
        <v>13</v>
      </c>
      <c r="J393" s="6">
        <v>1.25</v>
      </c>
      <c r="K393" s="6">
        <v>0.14</v>
      </c>
      <c r="L393" s="6">
        <v>7.6</v>
      </c>
    </row>
    <row r="394" customHeight="1" spans="1:12">
      <c r="A394" s="3">
        <f t="shared" si="32"/>
        <v>19</v>
      </c>
      <c r="B394" s="4" t="str">
        <f>VLOOKUP(A394,公式表!B:C,2,FALSE)</f>
        <v>至高智慧</v>
      </c>
      <c r="C394" s="3" t="s">
        <v>324</v>
      </c>
      <c r="D394" s="5" t="str">
        <f t="shared" si="33"/>
        <v>19-11级</v>
      </c>
      <c r="E394" s="6">
        <v>13.75</v>
      </c>
      <c r="F394" s="6">
        <v>1815</v>
      </c>
      <c r="G394" s="6">
        <v>5</v>
      </c>
      <c r="H394" s="6">
        <v>275</v>
      </c>
      <c r="I394" s="6">
        <v>11</v>
      </c>
      <c r="J394" s="6">
        <v>1.25</v>
      </c>
      <c r="K394" s="6">
        <v>0.04</v>
      </c>
      <c r="L394" s="6">
        <v>6.6</v>
      </c>
    </row>
    <row r="395" customHeight="1" spans="1:12">
      <c r="A395" s="3">
        <f t="shared" si="32"/>
        <v>19</v>
      </c>
      <c r="B395" s="4" t="str">
        <f>VLOOKUP(A395,公式表!B:C,2,FALSE)</f>
        <v>至高智慧</v>
      </c>
      <c r="C395" s="3" t="s">
        <v>325</v>
      </c>
      <c r="D395" s="5" t="str">
        <f t="shared" si="33"/>
        <v>19-12级</v>
      </c>
      <c r="E395" s="6">
        <v>15</v>
      </c>
      <c r="F395" s="6">
        <v>1980</v>
      </c>
      <c r="G395" s="6">
        <v>6</v>
      </c>
      <c r="H395" s="6">
        <v>300</v>
      </c>
      <c r="I395" s="6">
        <v>12</v>
      </c>
      <c r="J395" s="6">
        <v>1.25</v>
      </c>
      <c r="K395" s="6">
        <v>0.04</v>
      </c>
      <c r="L395" s="6">
        <v>6.6</v>
      </c>
    </row>
    <row r="396" customHeight="1" spans="1:12">
      <c r="A396" s="3">
        <f t="shared" si="32"/>
        <v>19</v>
      </c>
      <c r="B396" s="4" t="str">
        <f>VLOOKUP(A396,公式表!B:C,2,FALSE)</f>
        <v>至高智慧</v>
      </c>
      <c r="C396" s="3" t="s">
        <v>326</v>
      </c>
      <c r="D396" s="5" t="str">
        <f t="shared" si="33"/>
        <v>19-13级</v>
      </c>
      <c r="E396" s="6">
        <v>16.25</v>
      </c>
      <c r="F396" s="6">
        <v>2145</v>
      </c>
      <c r="G396" s="6">
        <v>6</v>
      </c>
      <c r="H396" s="6">
        <v>325</v>
      </c>
      <c r="I396" s="6">
        <v>13</v>
      </c>
      <c r="J396" s="6">
        <v>1.25</v>
      </c>
      <c r="K396" s="6">
        <v>0.04</v>
      </c>
      <c r="L396" s="6">
        <v>6.6</v>
      </c>
    </row>
    <row r="397" customHeight="1" spans="1:12">
      <c r="A397" s="3">
        <f t="shared" si="32"/>
        <v>19</v>
      </c>
      <c r="B397" s="4" t="str">
        <f>VLOOKUP(A397,公式表!B:C,2,FALSE)</f>
        <v>至高智慧</v>
      </c>
      <c r="C397" s="3" t="s">
        <v>327</v>
      </c>
      <c r="D397" s="5" t="str">
        <f t="shared" si="33"/>
        <v>19-14级</v>
      </c>
      <c r="E397" s="6">
        <v>17.5</v>
      </c>
      <c r="F397" s="6">
        <v>2310</v>
      </c>
      <c r="G397" s="6">
        <v>7</v>
      </c>
      <c r="H397" s="6">
        <v>350</v>
      </c>
      <c r="I397" s="6">
        <v>14</v>
      </c>
      <c r="J397" s="6">
        <v>1.25</v>
      </c>
      <c r="K397" s="6">
        <v>0.04</v>
      </c>
      <c r="L397" s="6">
        <v>6.6</v>
      </c>
    </row>
    <row r="398" customHeight="1" spans="1:12">
      <c r="A398" s="3">
        <f t="shared" si="32"/>
        <v>19</v>
      </c>
      <c r="B398" s="4" t="str">
        <f>VLOOKUP(A398,公式表!B:C,2,FALSE)</f>
        <v>至高智慧</v>
      </c>
      <c r="C398" s="3" t="s">
        <v>328</v>
      </c>
      <c r="D398" s="5" t="str">
        <f t="shared" si="33"/>
        <v>19-15级</v>
      </c>
      <c r="E398" s="6">
        <v>18.75</v>
      </c>
      <c r="F398" s="6">
        <v>2475</v>
      </c>
      <c r="G398" s="6">
        <v>7</v>
      </c>
      <c r="H398" s="6">
        <v>375</v>
      </c>
      <c r="I398" s="6">
        <v>15</v>
      </c>
      <c r="J398" s="6">
        <v>1.25</v>
      </c>
      <c r="K398" s="6">
        <v>0.04</v>
      </c>
      <c r="L398" s="6">
        <v>6.6</v>
      </c>
    </row>
    <row r="399" customHeight="1" spans="1:12">
      <c r="A399" s="3">
        <f t="shared" si="32"/>
        <v>19</v>
      </c>
      <c r="B399" s="4" t="str">
        <f>VLOOKUP(A399,公式表!B:C,2,FALSE)</f>
        <v>至高智慧</v>
      </c>
      <c r="C399" s="3" t="s">
        <v>329</v>
      </c>
      <c r="D399" s="5" t="str">
        <f t="shared" si="33"/>
        <v>19-15级MAX</v>
      </c>
      <c r="E399" s="6">
        <v>93.75</v>
      </c>
      <c r="F399" s="6">
        <v>5400</v>
      </c>
      <c r="G399" s="6">
        <v>9</v>
      </c>
      <c r="H399" s="6">
        <v>750</v>
      </c>
      <c r="I399" s="6">
        <v>16</v>
      </c>
      <c r="J399" s="6">
        <v>1.25</v>
      </c>
      <c r="K399" s="6">
        <v>0.1</v>
      </c>
      <c r="L399" s="6">
        <v>7.2</v>
      </c>
    </row>
    <row r="400" customHeight="1" spans="1:12">
      <c r="A400" s="3">
        <f t="shared" si="32"/>
        <v>19</v>
      </c>
      <c r="B400" s="4" t="str">
        <f>VLOOKUP(A400,公式表!B:C,2,FALSE)</f>
        <v>至高智慧</v>
      </c>
      <c r="C400" s="3" t="s">
        <v>330</v>
      </c>
      <c r="D400" s="5" t="str">
        <f t="shared" si="33"/>
        <v>19-15级传说</v>
      </c>
      <c r="E400" s="6">
        <v>157.5</v>
      </c>
      <c r="F400" s="6">
        <v>7770</v>
      </c>
      <c r="G400" s="6">
        <v>10</v>
      </c>
      <c r="H400" s="6">
        <v>1050</v>
      </c>
      <c r="I400" s="6">
        <v>17</v>
      </c>
      <c r="J400" s="6">
        <v>1.25</v>
      </c>
      <c r="K400" s="6">
        <v>0.12</v>
      </c>
      <c r="L400" s="6">
        <v>7.4</v>
      </c>
    </row>
    <row r="401" customHeight="1" spans="1:12">
      <c r="A401" s="3">
        <f t="shared" si="32"/>
        <v>19</v>
      </c>
      <c r="B401" s="4" t="str">
        <f>VLOOKUP(A401,公式表!B:C,2,FALSE)</f>
        <v>至高智慧</v>
      </c>
      <c r="C401" s="3" t="s">
        <v>331</v>
      </c>
      <c r="D401" s="5" t="str">
        <f t="shared" si="33"/>
        <v>19-15级神话</v>
      </c>
      <c r="E401" s="6">
        <v>281.25</v>
      </c>
      <c r="F401" s="6">
        <v>10000</v>
      </c>
      <c r="G401" s="6">
        <v>12</v>
      </c>
      <c r="H401" s="6">
        <v>1250</v>
      </c>
      <c r="I401" s="6">
        <v>18</v>
      </c>
      <c r="J401" s="6">
        <v>1.25</v>
      </c>
      <c r="K401" s="6">
        <v>0.18</v>
      </c>
      <c r="L401" s="6">
        <v>8</v>
      </c>
    </row>
    <row r="402" s="2" customFormat="1" customHeight="1" spans="1:12">
      <c r="A402" s="10">
        <v>20</v>
      </c>
      <c r="B402" s="11" t="str">
        <f>VLOOKUP(A402,公式表!B:C,2,FALSE)</f>
        <v>至高进化</v>
      </c>
      <c r="C402" s="2" t="s">
        <v>311</v>
      </c>
      <c r="D402" s="12" t="str">
        <f t="shared" si="33"/>
        <v>20-1级</v>
      </c>
      <c r="E402" s="10">
        <v>1.25</v>
      </c>
      <c r="F402" s="10">
        <v>165</v>
      </c>
      <c r="G402" s="10">
        <v>0</v>
      </c>
      <c r="H402" s="10">
        <v>25</v>
      </c>
      <c r="I402" s="10">
        <v>1</v>
      </c>
      <c r="J402" s="10">
        <v>1.25</v>
      </c>
      <c r="K402" s="10">
        <v>0.04</v>
      </c>
      <c r="L402" s="10">
        <v>6.6</v>
      </c>
    </row>
    <row r="403" customHeight="1" spans="1:12">
      <c r="A403" s="3">
        <f t="shared" ref="A403:A422" si="34">A402</f>
        <v>20</v>
      </c>
      <c r="B403" s="4" t="str">
        <f>VLOOKUP(A403,公式表!B:C,2,FALSE)</f>
        <v>至高进化</v>
      </c>
      <c r="C403" s="3" t="s">
        <v>312</v>
      </c>
      <c r="D403" s="5" t="str">
        <f t="shared" si="33"/>
        <v>20-2级</v>
      </c>
      <c r="E403" s="6">
        <v>2.5</v>
      </c>
      <c r="F403" s="6">
        <v>330</v>
      </c>
      <c r="G403" s="6">
        <v>1</v>
      </c>
      <c r="H403" s="6">
        <v>50</v>
      </c>
      <c r="I403" s="6">
        <v>2</v>
      </c>
      <c r="J403" s="6">
        <v>1.25</v>
      </c>
      <c r="K403" s="6">
        <v>0.04</v>
      </c>
      <c r="L403" s="6">
        <v>6.6</v>
      </c>
    </row>
    <row r="404" customHeight="1" spans="1:12">
      <c r="A404" s="3">
        <f t="shared" si="34"/>
        <v>20</v>
      </c>
      <c r="B404" s="4" t="str">
        <f>VLOOKUP(A404,公式表!B:C,2,FALSE)</f>
        <v>至高进化</v>
      </c>
      <c r="C404" s="3" t="s">
        <v>313</v>
      </c>
      <c r="D404" s="5" t="str">
        <f t="shared" si="33"/>
        <v>20-3级</v>
      </c>
      <c r="E404" s="6">
        <v>3.75</v>
      </c>
      <c r="F404" s="6">
        <v>495</v>
      </c>
      <c r="G404" s="6">
        <v>1</v>
      </c>
      <c r="H404" s="6">
        <v>75</v>
      </c>
      <c r="I404" s="6">
        <v>3</v>
      </c>
      <c r="J404" s="6">
        <v>1.25</v>
      </c>
      <c r="K404" s="6">
        <v>0.04</v>
      </c>
      <c r="L404" s="6">
        <v>6.6</v>
      </c>
    </row>
    <row r="405" customHeight="1" spans="1:12">
      <c r="A405" s="3">
        <f t="shared" si="34"/>
        <v>20</v>
      </c>
      <c r="B405" s="4" t="str">
        <f>VLOOKUP(A405,公式表!B:C,2,FALSE)</f>
        <v>至高进化</v>
      </c>
      <c r="C405" s="3" t="s">
        <v>314</v>
      </c>
      <c r="D405" s="5" t="str">
        <f t="shared" si="33"/>
        <v>20-4级</v>
      </c>
      <c r="E405" s="6">
        <v>5</v>
      </c>
      <c r="F405" s="6">
        <v>660</v>
      </c>
      <c r="G405" s="6">
        <v>2</v>
      </c>
      <c r="H405" s="6">
        <v>100</v>
      </c>
      <c r="I405" s="6">
        <v>4</v>
      </c>
      <c r="J405" s="6">
        <v>1.25</v>
      </c>
      <c r="K405" s="6">
        <v>0.04</v>
      </c>
      <c r="L405" s="6">
        <v>6.6</v>
      </c>
    </row>
    <row r="406" customHeight="1" spans="1:12">
      <c r="A406" s="3">
        <f t="shared" si="34"/>
        <v>20</v>
      </c>
      <c r="B406" s="4" t="str">
        <f>VLOOKUP(A406,公式表!B:C,2,FALSE)</f>
        <v>至高进化</v>
      </c>
      <c r="C406" s="3" t="s">
        <v>315</v>
      </c>
      <c r="D406" s="5" t="str">
        <f t="shared" si="33"/>
        <v>20-5级</v>
      </c>
      <c r="E406" s="6">
        <v>6.25</v>
      </c>
      <c r="F406" s="6">
        <v>825</v>
      </c>
      <c r="G406" s="6">
        <v>2</v>
      </c>
      <c r="H406" s="6">
        <v>125</v>
      </c>
      <c r="I406" s="6">
        <v>5</v>
      </c>
      <c r="J406" s="6">
        <v>1.25</v>
      </c>
      <c r="K406" s="6">
        <v>0.04</v>
      </c>
      <c r="L406" s="6">
        <v>6.6</v>
      </c>
    </row>
    <row r="407" customHeight="1" spans="1:12">
      <c r="A407" s="3">
        <f t="shared" si="34"/>
        <v>20</v>
      </c>
      <c r="B407" s="4" t="str">
        <f>VLOOKUP(A407,公式表!B:C,2,FALSE)</f>
        <v>至高进化</v>
      </c>
      <c r="C407" s="3" t="s">
        <v>316</v>
      </c>
      <c r="D407" s="5" t="str">
        <f t="shared" si="33"/>
        <v>20-6级</v>
      </c>
      <c r="E407" s="6">
        <v>7.5</v>
      </c>
      <c r="F407" s="6">
        <v>990</v>
      </c>
      <c r="G407" s="6">
        <v>3</v>
      </c>
      <c r="H407" s="6">
        <v>150</v>
      </c>
      <c r="I407" s="6">
        <v>6</v>
      </c>
      <c r="J407" s="6">
        <v>1.25</v>
      </c>
      <c r="K407" s="6">
        <v>0.04</v>
      </c>
      <c r="L407" s="6">
        <v>6.6</v>
      </c>
    </row>
    <row r="408" customHeight="1" spans="1:12">
      <c r="A408" s="3">
        <f t="shared" si="34"/>
        <v>20</v>
      </c>
      <c r="B408" s="4" t="str">
        <f>VLOOKUP(A408,公式表!B:C,2,FALSE)</f>
        <v>至高进化</v>
      </c>
      <c r="C408" s="3" t="s">
        <v>317</v>
      </c>
      <c r="D408" s="5" t="str">
        <f t="shared" si="33"/>
        <v>20-7级</v>
      </c>
      <c r="E408" s="6">
        <v>8.75</v>
      </c>
      <c r="F408" s="6">
        <v>1155</v>
      </c>
      <c r="G408" s="6">
        <v>3</v>
      </c>
      <c r="H408" s="6">
        <v>175</v>
      </c>
      <c r="I408" s="6">
        <v>7</v>
      </c>
      <c r="J408" s="6">
        <v>1.25</v>
      </c>
      <c r="K408" s="6">
        <v>0.04</v>
      </c>
      <c r="L408" s="6">
        <v>6.6</v>
      </c>
    </row>
    <row r="409" customHeight="1" spans="1:12">
      <c r="A409" s="3">
        <f t="shared" si="34"/>
        <v>20</v>
      </c>
      <c r="B409" s="4" t="str">
        <f>VLOOKUP(A409,公式表!B:C,2,FALSE)</f>
        <v>至高进化</v>
      </c>
      <c r="C409" s="3" t="s">
        <v>318</v>
      </c>
      <c r="D409" s="5" t="str">
        <f t="shared" si="33"/>
        <v>20-8级</v>
      </c>
      <c r="E409" s="6">
        <v>10</v>
      </c>
      <c r="F409" s="6">
        <v>1320</v>
      </c>
      <c r="G409" s="6">
        <v>4</v>
      </c>
      <c r="H409" s="6">
        <v>200</v>
      </c>
      <c r="I409" s="6">
        <v>8</v>
      </c>
      <c r="J409" s="6">
        <v>1.25</v>
      </c>
      <c r="K409" s="6">
        <v>0.04</v>
      </c>
      <c r="L409" s="6">
        <v>6.6</v>
      </c>
    </row>
    <row r="410" customHeight="1" spans="1:12">
      <c r="A410" s="3">
        <f t="shared" si="34"/>
        <v>20</v>
      </c>
      <c r="B410" s="4" t="str">
        <f>VLOOKUP(A410,公式表!B:C,2,FALSE)</f>
        <v>至高进化</v>
      </c>
      <c r="C410" s="3" t="s">
        <v>319</v>
      </c>
      <c r="D410" s="5" t="str">
        <f t="shared" si="33"/>
        <v>20-9级</v>
      </c>
      <c r="E410" s="6">
        <v>11.25</v>
      </c>
      <c r="F410" s="6">
        <v>1485</v>
      </c>
      <c r="G410" s="6">
        <v>4</v>
      </c>
      <c r="H410" s="6">
        <v>225</v>
      </c>
      <c r="I410" s="6">
        <v>9</v>
      </c>
      <c r="J410" s="6">
        <v>1.25</v>
      </c>
      <c r="K410" s="6">
        <v>0.04</v>
      </c>
      <c r="L410" s="6">
        <v>6.6</v>
      </c>
    </row>
    <row r="411" customHeight="1" spans="1:12">
      <c r="A411" s="3">
        <f t="shared" si="34"/>
        <v>20</v>
      </c>
      <c r="B411" s="4" t="str">
        <f>VLOOKUP(A411,公式表!B:C,2,FALSE)</f>
        <v>至高进化</v>
      </c>
      <c r="C411" s="3" t="s">
        <v>320</v>
      </c>
      <c r="D411" s="5" t="str">
        <f t="shared" si="33"/>
        <v>20-10级</v>
      </c>
      <c r="E411" s="6">
        <v>12.5</v>
      </c>
      <c r="F411" s="6">
        <v>1650</v>
      </c>
      <c r="G411" s="6">
        <v>5</v>
      </c>
      <c r="H411" s="6">
        <v>250</v>
      </c>
      <c r="I411" s="6">
        <v>10</v>
      </c>
      <c r="J411" s="6">
        <v>1.25</v>
      </c>
      <c r="K411" s="6">
        <v>0.04</v>
      </c>
      <c r="L411" s="6">
        <v>6.6</v>
      </c>
    </row>
    <row r="412" customHeight="1" spans="1:12">
      <c r="A412" s="3">
        <f t="shared" si="34"/>
        <v>20</v>
      </c>
      <c r="B412" s="4" t="str">
        <f>VLOOKUP(A412,公式表!B:C,2,FALSE)</f>
        <v>至高进化</v>
      </c>
      <c r="C412" s="3" t="s">
        <v>321</v>
      </c>
      <c r="D412" s="5" t="str">
        <f t="shared" si="33"/>
        <v>20-10级MAX</v>
      </c>
      <c r="E412" s="6">
        <v>37.5</v>
      </c>
      <c r="F412" s="6">
        <v>3400</v>
      </c>
      <c r="G412" s="6">
        <v>7</v>
      </c>
      <c r="H412" s="6">
        <v>500</v>
      </c>
      <c r="I412" s="6">
        <v>11</v>
      </c>
      <c r="J412" s="6">
        <v>1.25</v>
      </c>
      <c r="K412" s="6">
        <v>0.06</v>
      </c>
      <c r="L412" s="6">
        <v>6.8</v>
      </c>
    </row>
    <row r="413" customHeight="1" spans="1:12">
      <c r="A413" s="3">
        <f t="shared" si="34"/>
        <v>20</v>
      </c>
      <c r="B413" s="4" t="str">
        <f>VLOOKUP(A413,公式表!B:C,2,FALSE)</f>
        <v>至高进化</v>
      </c>
      <c r="C413" s="3" t="s">
        <v>322</v>
      </c>
      <c r="D413" s="5" t="str">
        <f t="shared" si="33"/>
        <v>20-10级传说</v>
      </c>
      <c r="E413" s="6">
        <v>80</v>
      </c>
      <c r="F413" s="6">
        <v>5600</v>
      </c>
      <c r="G413" s="6">
        <v>8</v>
      </c>
      <c r="H413" s="6">
        <v>800</v>
      </c>
      <c r="I413" s="6">
        <v>12</v>
      </c>
      <c r="J413" s="6">
        <v>1.25</v>
      </c>
      <c r="K413" s="6">
        <v>0.08</v>
      </c>
      <c r="L413" s="6">
        <v>7</v>
      </c>
    </row>
    <row r="414" customHeight="1" spans="1:12">
      <c r="A414" s="3">
        <f t="shared" si="34"/>
        <v>20</v>
      </c>
      <c r="B414" s="4" t="str">
        <f>VLOOKUP(A414,公式表!B:C,2,FALSE)</f>
        <v>至高进化</v>
      </c>
      <c r="C414" s="3" t="s">
        <v>323</v>
      </c>
      <c r="D414" s="5" t="str">
        <f t="shared" si="33"/>
        <v>20-10级神话</v>
      </c>
      <c r="E414" s="6">
        <v>175</v>
      </c>
      <c r="F414" s="6">
        <v>7600</v>
      </c>
      <c r="G414" s="6">
        <v>10</v>
      </c>
      <c r="H414" s="6">
        <v>1000</v>
      </c>
      <c r="I414" s="6">
        <v>13</v>
      </c>
      <c r="J414" s="6">
        <v>1.25</v>
      </c>
      <c r="K414" s="6">
        <v>0.14</v>
      </c>
      <c r="L414" s="6">
        <v>7.6</v>
      </c>
    </row>
    <row r="415" customHeight="1" spans="1:12">
      <c r="A415" s="3">
        <f t="shared" si="34"/>
        <v>20</v>
      </c>
      <c r="B415" s="4" t="str">
        <f>VLOOKUP(A415,公式表!B:C,2,FALSE)</f>
        <v>至高进化</v>
      </c>
      <c r="C415" s="3" t="s">
        <v>324</v>
      </c>
      <c r="D415" s="5" t="str">
        <f t="shared" si="33"/>
        <v>20-11级</v>
      </c>
      <c r="E415" s="6">
        <v>13.75</v>
      </c>
      <c r="F415" s="6">
        <v>1815</v>
      </c>
      <c r="G415" s="6">
        <v>5</v>
      </c>
      <c r="H415" s="6">
        <v>275</v>
      </c>
      <c r="I415" s="6">
        <v>11</v>
      </c>
      <c r="J415" s="6">
        <v>1.25</v>
      </c>
      <c r="K415" s="6">
        <v>0.04</v>
      </c>
      <c r="L415" s="6">
        <v>6.6</v>
      </c>
    </row>
    <row r="416" customHeight="1" spans="1:12">
      <c r="A416" s="3">
        <f t="shared" si="34"/>
        <v>20</v>
      </c>
      <c r="B416" s="4" t="str">
        <f>VLOOKUP(A416,公式表!B:C,2,FALSE)</f>
        <v>至高进化</v>
      </c>
      <c r="C416" s="3" t="s">
        <v>325</v>
      </c>
      <c r="D416" s="5" t="str">
        <f t="shared" si="33"/>
        <v>20-12级</v>
      </c>
      <c r="E416" s="6">
        <v>15</v>
      </c>
      <c r="F416" s="6">
        <v>1980</v>
      </c>
      <c r="G416" s="6">
        <v>6</v>
      </c>
      <c r="H416" s="6">
        <v>300</v>
      </c>
      <c r="I416" s="6">
        <v>12</v>
      </c>
      <c r="J416" s="6">
        <v>1.25</v>
      </c>
      <c r="K416" s="6">
        <v>0.04</v>
      </c>
      <c r="L416" s="6">
        <v>6.6</v>
      </c>
    </row>
    <row r="417" customHeight="1" spans="1:12">
      <c r="A417" s="3">
        <f t="shared" si="34"/>
        <v>20</v>
      </c>
      <c r="B417" s="4" t="str">
        <f>VLOOKUP(A417,公式表!B:C,2,FALSE)</f>
        <v>至高进化</v>
      </c>
      <c r="C417" s="3" t="s">
        <v>326</v>
      </c>
      <c r="D417" s="5" t="str">
        <f t="shared" si="33"/>
        <v>20-13级</v>
      </c>
      <c r="E417" s="6">
        <v>16.25</v>
      </c>
      <c r="F417" s="6">
        <v>2145</v>
      </c>
      <c r="G417" s="6">
        <v>6</v>
      </c>
      <c r="H417" s="6">
        <v>325</v>
      </c>
      <c r="I417" s="6">
        <v>13</v>
      </c>
      <c r="J417" s="6">
        <v>1.25</v>
      </c>
      <c r="K417" s="6">
        <v>0.04</v>
      </c>
      <c r="L417" s="6">
        <v>6.6</v>
      </c>
    </row>
    <row r="418" customHeight="1" spans="1:12">
      <c r="A418" s="3">
        <f t="shared" si="34"/>
        <v>20</v>
      </c>
      <c r="B418" s="4" t="str">
        <f>VLOOKUP(A418,公式表!B:C,2,FALSE)</f>
        <v>至高进化</v>
      </c>
      <c r="C418" s="3" t="s">
        <v>327</v>
      </c>
      <c r="D418" s="5" t="str">
        <f t="shared" si="33"/>
        <v>20-14级</v>
      </c>
      <c r="E418" s="6">
        <v>17.5</v>
      </c>
      <c r="F418" s="6">
        <v>2310</v>
      </c>
      <c r="G418" s="6">
        <v>7</v>
      </c>
      <c r="H418" s="6">
        <v>350</v>
      </c>
      <c r="I418" s="6">
        <v>14</v>
      </c>
      <c r="J418" s="6">
        <v>1.25</v>
      </c>
      <c r="K418" s="6">
        <v>0.04</v>
      </c>
      <c r="L418" s="6">
        <v>6.6</v>
      </c>
    </row>
    <row r="419" customHeight="1" spans="1:12">
      <c r="A419" s="3">
        <f t="shared" si="34"/>
        <v>20</v>
      </c>
      <c r="B419" s="4" t="str">
        <f>VLOOKUP(A419,公式表!B:C,2,FALSE)</f>
        <v>至高进化</v>
      </c>
      <c r="C419" s="3" t="s">
        <v>328</v>
      </c>
      <c r="D419" s="5" t="str">
        <f t="shared" si="33"/>
        <v>20-15级</v>
      </c>
      <c r="E419" s="6">
        <v>18.75</v>
      </c>
      <c r="F419" s="6">
        <v>2475</v>
      </c>
      <c r="G419" s="6">
        <v>7</v>
      </c>
      <c r="H419" s="6">
        <v>375</v>
      </c>
      <c r="I419" s="6">
        <v>15</v>
      </c>
      <c r="J419" s="6">
        <v>1.25</v>
      </c>
      <c r="K419" s="6">
        <v>0.04</v>
      </c>
      <c r="L419" s="6">
        <v>6.6</v>
      </c>
    </row>
    <row r="420" customHeight="1" spans="1:12">
      <c r="A420" s="3">
        <f t="shared" si="34"/>
        <v>20</v>
      </c>
      <c r="B420" s="4" t="str">
        <f>VLOOKUP(A420,公式表!B:C,2,FALSE)</f>
        <v>至高进化</v>
      </c>
      <c r="C420" s="3" t="s">
        <v>329</v>
      </c>
      <c r="D420" s="5" t="str">
        <f t="shared" si="33"/>
        <v>20-15级MAX</v>
      </c>
      <c r="E420" s="6">
        <v>93.75</v>
      </c>
      <c r="F420" s="6">
        <v>5400</v>
      </c>
      <c r="G420" s="6">
        <v>9</v>
      </c>
      <c r="H420" s="6">
        <v>750</v>
      </c>
      <c r="I420" s="6">
        <v>16</v>
      </c>
      <c r="J420" s="6">
        <v>1.25</v>
      </c>
      <c r="K420" s="6">
        <v>0.1</v>
      </c>
      <c r="L420" s="6">
        <v>7.2</v>
      </c>
    </row>
    <row r="421" customHeight="1" spans="1:12">
      <c r="A421" s="3">
        <f t="shared" si="34"/>
        <v>20</v>
      </c>
      <c r="B421" s="4" t="str">
        <f>VLOOKUP(A421,公式表!B:C,2,FALSE)</f>
        <v>至高进化</v>
      </c>
      <c r="C421" s="3" t="s">
        <v>330</v>
      </c>
      <c r="D421" s="5" t="str">
        <f t="shared" si="33"/>
        <v>20-15级传说</v>
      </c>
      <c r="E421" s="6">
        <v>157.5</v>
      </c>
      <c r="F421" s="6">
        <v>7770</v>
      </c>
      <c r="G421" s="6">
        <v>10</v>
      </c>
      <c r="H421" s="6">
        <v>1050</v>
      </c>
      <c r="I421" s="6">
        <v>17</v>
      </c>
      <c r="J421" s="6">
        <v>1.25</v>
      </c>
      <c r="K421" s="6">
        <v>0.12</v>
      </c>
      <c r="L421" s="6">
        <v>7.4</v>
      </c>
    </row>
    <row r="422" customHeight="1" spans="1:12">
      <c r="A422" s="3">
        <f t="shared" si="34"/>
        <v>20</v>
      </c>
      <c r="B422" s="4" t="str">
        <f>VLOOKUP(A422,公式表!B:C,2,FALSE)</f>
        <v>至高进化</v>
      </c>
      <c r="C422" s="3" t="s">
        <v>331</v>
      </c>
      <c r="D422" s="5" t="str">
        <f t="shared" si="33"/>
        <v>20-15级神话</v>
      </c>
      <c r="E422" s="6">
        <v>281.25</v>
      </c>
      <c r="F422" s="6">
        <v>10000</v>
      </c>
      <c r="G422" s="6">
        <v>12</v>
      </c>
      <c r="H422" s="6">
        <v>1250</v>
      </c>
      <c r="I422" s="6">
        <v>18</v>
      </c>
      <c r="J422" s="6">
        <v>1.25</v>
      </c>
      <c r="K422" s="6">
        <v>0.18</v>
      </c>
      <c r="L422" s="6">
        <v>8</v>
      </c>
    </row>
    <row r="423" s="2" customFormat="1" customHeight="1" spans="1:12">
      <c r="A423" s="10">
        <v>21</v>
      </c>
      <c r="B423" s="11" t="str">
        <f>VLOOKUP(A423,公式表!B:C,2,FALSE)</f>
        <v>至高之神</v>
      </c>
      <c r="C423" s="2" t="s">
        <v>311</v>
      </c>
      <c r="D423" s="12" t="str">
        <f t="shared" si="33"/>
        <v>21-1级</v>
      </c>
      <c r="E423" s="10">
        <v>1.25</v>
      </c>
      <c r="F423" s="10">
        <v>165</v>
      </c>
      <c r="G423" s="10">
        <v>0</v>
      </c>
      <c r="H423" s="10">
        <v>25</v>
      </c>
      <c r="I423" s="10">
        <v>1</v>
      </c>
      <c r="J423" s="10">
        <v>1.25</v>
      </c>
      <c r="K423" s="10">
        <v>0.04</v>
      </c>
      <c r="L423" s="10">
        <v>6.6</v>
      </c>
    </row>
    <row r="424" customHeight="1" spans="1:12">
      <c r="A424" s="3">
        <f t="shared" ref="A424:A443" si="35">A423</f>
        <v>21</v>
      </c>
      <c r="B424" s="4" t="str">
        <f>VLOOKUP(A424,公式表!B:C,2,FALSE)</f>
        <v>至高之神</v>
      </c>
      <c r="C424" s="3" t="s">
        <v>312</v>
      </c>
      <c r="D424" s="5" t="str">
        <f t="shared" si="33"/>
        <v>21-2级</v>
      </c>
      <c r="E424" s="6">
        <v>2.5</v>
      </c>
      <c r="F424" s="6">
        <v>330</v>
      </c>
      <c r="G424" s="6">
        <v>1</v>
      </c>
      <c r="H424" s="6">
        <v>50</v>
      </c>
      <c r="I424" s="6">
        <v>2</v>
      </c>
      <c r="J424" s="6">
        <v>1.25</v>
      </c>
      <c r="K424" s="6">
        <v>0.04</v>
      </c>
      <c r="L424" s="6">
        <v>6.6</v>
      </c>
    </row>
    <row r="425" customHeight="1" spans="1:12">
      <c r="A425" s="3">
        <f t="shared" si="35"/>
        <v>21</v>
      </c>
      <c r="B425" s="4" t="str">
        <f>VLOOKUP(A425,公式表!B:C,2,FALSE)</f>
        <v>至高之神</v>
      </c>
      <c r="C425" s="3" t="s">
        <v>313</v>
      </c>
      <c r="D425" s="5" t="str">
        <f t="shared" si="33"/>
        <v>21-3级</v>
      </c>
      <c r="E425" s="6">
        <v>3.75</v>
      </c>
      <c r="F425" s="6">
        <v>495</v>
      </c>
      <c r="G425" s="6">
        <v>1</v>
      </c>
      <c r="H425" s="6">
        <v>75</v>
      </c>
      <c r="I425" s="6">
        <v>3</v>
      </c>
      <c r="J425" s="6">
        <v>1.25</v>
      </c>
      <c r="K425" s="6">
        <v>0.04</v>
      </c>
      <c r="L425" s="6">
        <v>6.6</v>
      </c>
    </row>
    <row r="426" customHeight="1" spans="1:12">
      <c r="A426" s="3">
        <f t="shared" si="35"/>
        <v>21</v>
      </c>
      <c r="B426" s="4" t="str">
        <f>VLOOKUP(A426,公式表!B:C,2,FALSE)</f>
        <v>至高之神</v>
      </c>
      <c r="C426" s="3" t="s">
        <v>314</v>
      </c>
      <c r="D426" s="5" t="str">
        <f t="shared" si="33"/>
        <v>21-4级</v>
      </c>
      <c r="E426" s="6">
        <v>5</v>
      </c>
      <c r="F426" s="6">
        <v>660</v>
      </c>
      <c r="G426" s="6">
        <v>2</v>
      </c>
      <c r="H426" s="6">
        <v>100</v>
      </c>
      <c r="I426" s="6">
        <v>4</v>
      </c>
      <c r="J426" s="6">
        <v>1.25</v>
      </c>
      <c r="K426" s="6">
        <v>0.04</v>
      </c>
      <c r="L426" s="6">
        <v>6.6</v>
      </c>
    </row>
    <row r="427" customHeight="1" spans="1:12">
      <c r="A427" s="3">
        <f t="shared" si="35"/>
        <v>21</v>
      </c>
      <c r="B427" s="4" t="str">
        <f>VLOOKUP(A427,公式表!B:C,2,FALSE)</f>
        <v>至高之神</v>
      </c>
      <c r="C427" s="3" t="s">
        <v>315</v>
      </c>
      <c r="D427" s="5" t="str">
        <f t="shared" si="33"/>
        <v>21-5级</v>
      </c>
      <c r="E427" s="6">
        <v>6.25</v>
      </c>
      <c r="F427" s="6">
        <v>825</v>
      </c>
      <c r="G427" s="6">
        <v>2</v>
      </c>
      <c r="H427" s="6">
        <v>125</v>
      </c>
      <c r="I427" s="6">
        <v>5</v>
      </c>
      <c r="J427" s="6">
        <v>1.25</v>
      </c>
      <c r="K427" s="6">
        <v>0.04</v>
      </c>
      <c r="L427" s="6">
        <v>6.6</v>
      </c>
    </row>
    <row r="428" customHeight="1" spans="1:12">
      <c r="A428" s="3">
        <f t="shared" si="35"/>
        <v>21</v>
      </c>
      <c r="B428" s="4" t="str">
        <f>VLOOKUP(A428,公式表!B:C,2,FALSE)</f>
        <v>至高之神</v>
      </c>
      <c r="C428" s="3" t="s">
        <v>316</v>
      </c>
      <c r="D428" s="5" t="str">
        <f t="shared" si="33"/>
        <v>21-6级</v>
      </c>
      <c r="E428" s="6">
        <v>7.5</v>
      </c>
      <c r="F428" s="6">
        <v>990</v>
      </c>
      <c r="G428" s="6">
        <v>3</v>
      </c>
      <c r="H428" s="6">
        <v>150</v>
      </c>
      <c r="I428" s="6">
        <v>6</v>
      </c>
      <c r="J428" s="6">
        <v>1.25</v>
      </c>
      <c r="K428" s="6">
        <v>0.04</v>
      </c>
      <c r="L428" s="6">
        <v>6.6</v>
      </c>
    </row>
    <row r="429" customHeight="1" spans="1:12">
      <c r="A429" s="3">
        <f t="shared" si="35"/>
        <v>21</v>
      </c>
      <c r="B429" s="4" t="str">
        <f>VLOOKUP(A429,公式表!B:C,2,FALSE)</f>
        <v>至高之神</v>
      </c>
      <c r="C429" s="3" t="s">
        <v>317</v>
      </c>
      <c r="D429" s="5" t="str">
        <f t="shared" si="33"/>
        <v>21-7级</v>
      </c>
      <c r="E429" s="6">
        <v>8.75</v>
      </c>
      <c r="F429" s="6">
        <v>1155</v>
      </c>
      <c r="G429" s="6">
        <v>3</v>
      </c>
      <c r="H429" s="6">
        <v>175</v>
      </c>
      <c r="I429" s="6">
        <v>7</v>
      </c>
      <c r="J429" s="6">
        <v>1.25</v>
      </c>
      <c r="K429" s="6">
        <v>0.04</v>
      </c>
      <c r="L429" s="6">
        <v>6.6</v>
      </c>
    </row>
    <row r="430" customHeight="1" spans="1:12">
      <c r="A430" s="3">
        <f t="shared" si="35"/>
        <v>21</v>
      </c>
      <c r="B430" s="4" t="str">
        <f>VLOOKUP(A430,公式表!B:C,2,FALSE)</f>
        <v>至高之神</v>
      </c>
      <c r="C430" s="3" t="s">
        <v>318</v>
      </c>
      <c r="D430" s="5" t="str">
        <f t="shared" si="33"/>
        <v>21-8级</v>
      </c>
      <c r="E430" s="6">
        <v>10</v>
      </c>
      <c r="F430" s="6">
        <v>1320</v>
      </c>
      <c r="G430" s="6">
        <v>4</v>
      </c>
      <c r="H430" s="6">
        <v>200</v>
      </c>
      <c r="I430" s="6">
        <v>8</v>
      </c>
      <c r="J430" s="6">
        <v>1.25</v>
      </c>
      <c r="K430" s="6">
        <v>0.04</v>
      </c>
      <c r="L430" s="6">
        <v>6.6</v>
      </c>
    </row>
    <row r="431" customHeight="1" spans="1:12">
      <c r="A431" s="3">
        <f t="shared" si="35"/>
        <v>21</v>
      </c>
      <c r="B431" s="4" t="str">
        <f>VLOOKUP(A431,公式表!B:C,2,FALSE)</f>
        <v>至高之神</v>
      </c>
      <c r="C431" s="3" t="s">
        <v>319</v>
      </c>
      <c r="D431" s="5" t="str">
        <f t="shared" si="33"/>
        <v>21-9级</v>
      </c>
      <c r="E431" s="6">
        <v>11.25</v>
      </c>
      <c r="F431" s="6">
        <v>1485</v>
      </c>
      <c r="G431" s="6">
        <v>4</v>
      </c>
      <c r="H431" s="6">
        <v>225</v>
      </c>
      <c r="I431" s="6">
        <v>9</v>
      </c>
      <c r="J431" s="6">
        <v>1.25</v>
      </c>
      <c r="K431" s="6">
        <v>0.04</v>
      </c>
      <c r="L431" s="6">
        <v>6.6</v>
      </c>
    </row>
    <row r="432" customHeight="1" spans="1:12">
      <c r="A432" s="3">
        <f t="shared" si="35"/>
        <v>21</v>
      </c>
      <c r="B432" s="4" t="str">
        <f>VLOOKUP(A432,公式表!B:C,2,FALSE)</f>
        <v>至高之神</v>
      </c>
      <c r="C432" s="3" t="s">
        <v>320</v>
      </c>
      <c r="D432" s="5" t="str">
        <f t="shared" si="33"/>
        <v>21-10级</v>
      </c>
      <c r="E432" s="6">
        <v>12.5</v>
      </c>
      <c r="F432" s="6">
        <v>1650</v>
      </c>
      <c r="G432" s="6">
        <v>5</v>
      </c>
      <c r="H432" s="6">
        <v>250</v>
      </c>
      <c r="I432" s="6">
        <v>10</v>
      </c>
      <c r="J432" s="6">
        <v>1.25</v>
      </c>
      <c r="K432" s="6">
        <v>0.04</v>
      </c>
      <c r="L432" s="6">
        <v>6.6</v>
      </c>
    </row>
    <row r="433" customHeight="1" spans="1:12">
      <c r="A433" s="3">
        <f t="shared" si="35"/>
        <v>21</v>
      </c>
      <c r="B433" s="4" t="str">
        <f>VLOOKUP(A433,公式表!B:C,2,FALSE)</f>
        <v>至高之神</v>
      </c>
      <c r="C433" s="3" t="s">
        <v>321</v>
      </c>
      <c r="D433" s="5" t="str">
        <f t="shared" si="33"/>
        <v>21-10级MAX</v>
      </c>
      <c r="E433" s="6">
        <v>37.5</v>
      </c>
      <c r="F433" s="6">
        <v>3400</v>
      </c>
      <c r="G433" s="6">
        <v>7</v>
      </c>
      <c r="H433" s="6">
        <v>500</v>
      </c>
      <c r="I433" s="6">
        <v>11</v>
      </c>
      <c r="J433" s="6">
        <v>1.25</v>
      </c>
      <c r="K433" s="6">
        <v>0.06</v>
      </c>
      <c r="L433" s="6">
        <v>6.8</v>
      </c>
    </row>
    <row r="434" customHeight="1" spans="1:12">
      <c r="A434" s="3">
        <f t="shared" si="35"/>
        <v>21</v>
      </c>
      <c r="B434" s="4" t="str">
        <f>VLOOKUP(A434,公式表!B:C,2,FALSE)</f>
        <v>至高之神</v>
      </c>
      <c r="C434" s="3" t="s">
        <v>322</v>
      </c>
      <c r="D434" s="5" t="str">
        <f t="shared" si="33"/>
        <v>21-10级传说</v>
      </c>
      <c r="E434" s="6">
        <v>80</v>
      </c>
      <c r="F434" s="6">
        <v>5600</v>
      </c>
      <c r="G434" s="6">
        <v>8</v>
      </c>
      <c r="H434" s="6">
        <v>800</v>
      </c>
      <c r="I434" s="6">
        <v>12</v>
      </c>
      <c r="J434" s="6">
        <v>1.25</v>
      </c>
      <c r="K434" s="6">
        <v>0.08</v>
      </c>
      <c r="L434" s="6">
        <v>7</v>
      </c>
    </row>
    <row r="435" customHeight="1" spans="1:12">
      <c r="A435" s="3">
        <f t="shared" si="35"/>
        <v>21</v>
      </c>
      <c r="B435" s="4" t="str">
        <f>VLOOKUP(A435,公式表!B:C,2,FALSE)</f>
        <v>至高之神</v>
      </c>
      <c r="C435" s="3" t="s">
        <v>323</v>
      </c>
      <c r="D435" s="5" t="str">
        <f t="shared" si="33"/>
        <v>21-10级神话</v>
      </c>
      <c r="E435" s="6">
        <v>175</v>
      </c>
      <c r="F435" s="6">
        <v>7600</v>
      </c>
      <c r="G435" s="6">
        <v>10</v>
      </c>
      <c r="H435" s="6">
        <v>1000</v>
      </c>
      <c r="I435" s="6">
        <v>13</v>
      </c>
      <c r="J435" s="6">
        <v>1.25</v>
      </c>
      <c r="K435" s="6">
        <v>0.14</v>
      </c>
      <c r="L435" s="6">
        <v>7.6</v>
      </c>
    </row>
    <row r="436" customHeight="1" spans="1:12">
      <c r="A436" s="3">
        <f t="shared" si="35"/>
        <v>21</v>
      </c>
      <c r="B436" s="4" t="str">
        <f>VLOOKUP(A436,公式表!B:C,2,FALSE)</f>
        <v>至高之神</v>
      </c>
      <c r="C436" s="3" t="s">
        <v>324</v>
      </c>
      <c r="D436" s="5" t="str">
        <f t="shared" si="33"/>
        <v>21-11级</v>
      </c>
      <c r="E436" s="6">
        <v>13.75</v>
      </c>
      <c r="F436" s="6">
        <v>1815</v>
      </c>
      <c r="G436" s="6">
        <v>5</v>
      </c>
      <c r="H436" s="6">
        <v>275</v>
      </c>
      <c r="I436" s="6">
        <v>11</v>
      </c>
      <c r="J436" s="6">
        <v>1.25</v>
      </c>
      <c r="K436" s="6">
        <v>0.04</v>
      </c>
      <c r="L436" s="6">
        <v>6.6</v>
      </c>
    </row>
    <row r="437" customHeight="1" spans="1:12">
      <c r="A437" s="3">
        <f t="shared" si="35"/>
        <v>21</v>
      </c>
      <c r="B437" s="4" t="str">
        <f>VLOOKUP(A437,公式表!B:C,2,FALSE)</f>
        <v>至高之神</v>
      </c>
      <c r="C437" s="3" t="s">
        <v>325</v>
      </c>
      <c r="D437" s="5" t="str">
        <f t="shared" si="33"/>
        <v>21-12级</v>
      </c>
      <c r="E437" s="6">
        <v>15</v>
      </c>
      <c r="F437" s="6">
        <v>1980</v>
      </c>
      <c r="G437" s="6">
        <v>6</v>
      </c>
      <c r="H437" s="6">
        <v>300</v>
      </c>
      <c r="I437" s="6">
        <v>12</v>
      </c>
      <c r="J437" s="6">
        <v>1.25</v>
      </c>
      <c r="K437" s="6">
        <v>0.04</v>
      </c>
      <c r="L437" s="6">
        <v>6.6</v>
      </c>
    </row>
    <row r="438" customHeight="1" spans="1:12">
      <c r="A438" s="3">
        <f t="shared" si="35"/>
        <v>21</v>
      </c>
      <c r="B438" s="4" t="str">
        <f>VLOOKUP(A438,公式表!B:C,2,FALSE)</f>
        <v>至高之神</v>
      </c>
      <c r="C438" s="3" t="s">
        <v>326</v>
      </c>
      <c r="D438" s="5" t="str">
        <f t="shared" si="33"/>
        <v>21-13级</v>
      </c>
      <c r="E438" s="6">
        <v>16.25</v>
      </c>
      <c r="F438" s="6">
        <v>2145</v>
      </c>
      <c r="G438" s="6">
        <v>6</v>
      </c>
      <c r="H438" s="6">
        <v>325</v>
      </c>
      <c r="I438" s="6">
        <v>13</v>
      </c>
      <c r="J438" s="6">
        <v>1.25</v>
      </c>
      <c r="K438" s="6">
        <v>0.04</v>
      </c>
      <c r="L438" s="6">
        <v>6.6</v>
      </c>
    </row>
    <row r="439" customHeight="1" spans="1:12">
      <c r="A439" s="3">
        <f t="shared" si="35"/>
        <v>21</v>
      </c>
      <c r="B439" s="4" t="str">
        <f>VLOOKUP(A439,公式表!B:C,2,FALSE)</f>
        <v>至高之神</v>
      </c>
      <c r="C439" s="3" t="s">
        <v>327</v>
      </c>
      <c r="D439" s="5" t="str">
        <f t="shared" si="33"/>
        <v>21-14级</v>
      </c>
      <c r="E439" s="6">
        <v>17.5</v>
      </c>
      <c r="F439" s="6">
        <v>2310</v>
      </c>
      <c r="G439" s="6">
        <v>7</v>
      </c>
      <c r="H439" s="6">
        <v>350</v>
      </c>
      <c r="I439" s="6">
        <v>14</v>
      </c>
      <c r="J439" s="6">
        <v>1.25</v>
      </c>
      <c r="K439" s="6">
        <v>0.04</v>
      </c>
      <c r="L439" s="6">
        <v>6.6</v>
      </c>
    </row>
    <row r="440" customHeight="1" spans="1:12">
      <c r="A440" s="3">
        <f t="shared" si="35"/>
        <v>21</v>
      </c>
      <c r="B440" s="4" t="str">
        <f>VLOOKUP(A440,公式表!B:C,2,FALSE)</f>
        <v>至高之神</v>
      </c>
      <c r="C440" s="3" t="s">
        <v>328</v>
      </c>
      <c r="D440" s="5" t="str">
        <f t="shared" si="33"/>
        <v>21-15级</v>
      </c>
      <c r="E440" s="6">
        <v>18.75</v>
      </c>
      <c r="F440" s="6">
        <v>2475</v>
      </c>
      <c r="G440" s="6">
        <v>7</v>
      </c>
      <c r="H440" s="6">
        <v>375</v>
      </c>
      <c r="I440" s="6">
        <v>15</v>
      </c>
      <c r="J440" s="6">
        <v>1.25</v>
      </c>
      <c r="K440" s="6">
        <v>0.04</v>
      </c>
      <c r="L440" s="6">
        <v>6.6</v>
      </c>
    </row>
    <row r="441" customHeight="1" spans="1:12">
      <c r="A441" s="3">
        <f t="shared" si="35"/>
        <v>21</v>
      </c>
      <c r="B441" s="4" t="str">
        <f>VLOOKUP(A441,公式表!B:C,2,FALSE)</f>
        <v>至高之神</v>
      </c>
      <c r="C441" s="3" t="s">
        <v>329</v>
      </c>
      <c r="D441" s="5" t="str">
        <f t="shared" si="33"/>
        <v>21-15级MAX</v>
      </c>
      <c r="E441" s="6">
        <v>93.75</v>
      </c>
      <c r="F441" s="6">
        <v>5400</v>
      </c>
      <c r="G441" s="6">
        <v>9</v>
      </c>
      <c r="H441" s="6">
        <v>750</v>
      </c>
      <c r="I441" s="6">
        <v>16</v>
      </c>
      <c r="J441" s="6">
        <v>1.25</v>
      </c>
      <c r="K441" s="6">
        <v>0.1</v>
      </c>
      <c r="L441" s="6">
        <v>7.2</v>
      </c>
    </row>
    <row r="442" customHeight="1" spans="1:12">
      <c r="A442" s="3">
        <f t="shared" si="35"/>
        <v>21</v>
      </c>
      <c r="B442" s="4" t="str">
        <f>VLOOKUP(A442,公式表!B:C,2,FALSE)</f>
        <v>至高之神</v>
      </c>
      <c r="C442" s="3" t="s">
        <v>330</v>
      </c>
      <c r="D442" s="5" t="str">
        <f t="shared" si="33"/>
        <v>21-15级传说</v>
      </c>
      <c r="E442" s="6">
        <v>157.5</v>
      </c>
      <c r="F442" s="6">
        <v>7770</v>
      </c>
      <c r="G442" s="6">
        <v>10</v>
      </c>
      <c r="H442" s="6">
        <v>1050</v>
      </c>
      <c r="I442" s="6">
        <v>17</v>
      </c>
      <c r="J442" s="6">
        <v>1.25</v>
      </c>
      <c r="K442" s="6">
        <v>0.12</v>
      </c>
      <c r="L442" s="6">
        <v>7.4</v>
      </c>
    </row>
    <row r="443" customHeight="1" spans="1:12">
      <c r="A443" s="3">
        <f t="shared" si="35"/>
        <v>21</v>
      </c>
      <c r="B443" s="4" t="str">
        <f>VLOOKUP(A443,公式表!B:C,2,FALSE)</f>
        <v>至高之神</v>
      </c>
      <c r="C443" s="3" t="s">
        <v>331</v>
      </c>
      <c r="D443" s="5" t="str">
        <f t="shared" si="33"/>
        <v>21-15级神话</v>
      </c>
      <c r="E443" s="6">
        <v>281.25</v>
      </c>
      <c r="F443" s="6">
        <v>10000</v>
      </c>
      <c r="G443" s="6">
        <v>12</v>
      </c>
      <c r="H443" s="6">
        <v>1250</v>
      </c>
      <c r="I443" s="6">
        <v>18</v>
      </c>
      <c r="J443" s="6">
        <v>1.25</v>
      </c>
      <c r="K443" s="6">
        <v>0.18</v>
      </c>
      <c r="L443" s="6">
        <v>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workbookViewId="0">
      <selection activeCell="C20" sqref="C20"/>
    </sheetView>
  </sheetViews>
  <sheetFormatPr defaultColWidth="9" defaultRowHeight="13.5" outlineLevelCol="2"/>
  <cols>
    <col min="2" max="2" width="46.375" customWidth="1"/>
  </cols>
  <sheetData>
    <row r="1" spans="2:2">
      <c r="B1">
        <v>9</v>
      </c>
    </row>
    <row r="2" spans="1:3">
      <c r="A2">
        <v>1</v>
      </c>
      <c r="B2" t="str">
        <f>"VLOOKUP($A3&amp;""-"&amp;A2&amp;"级"",属性原表!$D:$L,T$1,FALSE)"</f>
        <v>VLOOKUP($A3&amp;"-1级",属性原表!$D:$L,T$1,FALSE)</v>
      </c>
      <c r="C2" t="str">
        <f>"="&amp;B2</f>
        <v>=VLOOKUP($A3&amp;"-1级",属性原表!$D:$L,T$1,FALSE)</v>
      </c>
    </row>
    <row r="3" spans="1:3">
      <c r="A3">
        <v>2</v>
      </c>
      <c r="B3" t="str">
        <f t="shared" ref="B3:B16" si="0">"VLOOKUP($A3&amp;""-"&amp;A3&amp;"级"",属性原表!$D:$L,T$1,FALSE)"</f>
        <v>VLOOKUP($A3&amp;"-2级",属性原表!$D:$L,T$1,FALSE)</v>
      </c>
      <c r="C3" t="str">
        <f t="shared" ref="C3:C16" si="1">"&amp;""_""&amp;"&amp;B3</f>
        <v>&amp;"_"&amp;VLOOKUP($A3&amp;"-2级",属性原表!$D:$L,T$1,FALSE)</v>
      </c>
    </row>
    <row r="4" spans="1:3">
      <c r="A4">
        <v>3</v>
      </c>
      <c r="B4" t="str">
        <f t="shared" si="0"/>
        <v>VLOOKUP($A3&amp;"-3级",属性原表!$D:$L,T$1,FALSE)</v>
      </c>
      <c r="C4" t="str">
        <f t="shared" si="1"/>
        <v>&amp;"_"&amp;VLOOKUP($A3&amp;"-3级",属性原表!$D:$L,T$1,FALSE)</v>
      </c>
    </row>
    <row r="5" spans="1:3">
      <c r="A5">
        <v>4</v>
      </c>
      <c r="B5" t="str">
        <f t="shared" si="0"/>
        <v>VLOOKUP($A3&amp;"-4级",属性原表!$D:$L,T$1,FALSE)</v>
      </c>
      <c r="C5" t="str">
        <f t="shared" si="1"/>
        <v>&amp;"_"&amp;VLOOKUP($A3&amp;"-4级",属性原表!$D:$L,T$1,FALSE)</v>
      </c>
    </row>
    <row r="6" spans="1:3">
      <c r="A6">
        <v>5</v>
      </c>
      <c r="B6" t="str">
        <f t="shared" si="0"/>
        <v>VLOOKUP($A3&amp;"-5级",属性原表!$D:$L,T$1,FALSE)</v>
      </c>
      <c r="C6" t="str">
        <f t="shared" si="1"/>
        <v>&amp;"_"&amp;VLOOKUP($A3&amp;"-5级",属性原表!$D:$L,T$1,FALSE)</v>
      </c>
    </row>
    <row r="7" spans="1:3">
      <c r="A7">
        <v>6</v>
      </c>
      <c r="B7" t="str">
        <f t="shared" si="0"/>
        <v>VLOOKUP($A3&amp;"-6级",属性原表!$D:$L,T$1,FALSE)</v>
      </c>
      <c r="C7" t="str">
        <f t="shared" si="1"/>
        <v>&amp;"_"&amp;VLOOKUP($A3&amp;"-6级",属性原表!$D:$L,T$1,FALSE)</v>
      </c>
    </row>
    <row r="8" spans="1:3">
      <c r="A8">
        <v>7</v>
      </c>
      <c r="B8" t="str">
        <f t="shared" si="0"/>
        <v>VLOOKUP($A3&amp;"-7级",属性原表!$D:$L,T$1,FALSE)</v>
      </c>
      <c r="C8" t="str">
        <f t="shared" si="1"/>
        <v>&amp;"_"&amp;VLOOKUP($A3&amp;"-7级",属性原表!$D:$L,T$1,FALSE)</v>
      </c>
    </row>
    <row r="9" spans="1:3">
      <c r="A9">
        <v>8</v>
      </c>
      <c r="B9" t="str">
        <f t="shared" si="0"/>
        <v>VLOOKUP($A3&amp;"-8级",属性原表!$D:$L,T$1,FALSE)</v>
      </c>
      <c r="C9" t="str">
        <f t="shared" si="1"/>
        <v>&amp;"_"&amp;VLOOKUP($A3&amp;"-8级",属性原表!$D:$L,T$1,FALSE)</v>
      </c>
    </row>
    <row r="10" spans="1:3">
      <c r="A10">
        <v>9</v>
      </c>
      <c r="B10" t="str">
        <f t="shared" si="0"/>
        <v>VLOOKUP($A3&amp;"-9级",属性原表!$D:$L,T$1,FALSE)</v>
      </c>
      <c r="C10" t="str">
        <f t="shared" si="1"/>
        <v>&amp;"_"&amp;VLOOKUP($A3&amp;"-9级",属性原表!$D:$L,T$1,FALSE)</v>
      </c>
    </row>
    <row r="11" spans="1:3">
      <c r="A11">
        <v>10</v>
      </c>
      <c r="B11" t="str">
        <f t="shared" si="0"/>
        <v>VLOOKUP($A3&amp;"-10级",属性原表!$D:$L,T$1,FALSE)</v>
      </c>
      <c r="C11" t="str">
        <f t="shared" si="1"/>
        <v>&amp;"_"&amp;VLOOKUP($A3&amp;"-10级",属性原表!$D:$L,T$1,FALSE)</v>
      </c>
    </row>
    <row r="12" spans="1:3">
      <c r="A12">
        <v>11</v>
      </c>
      <c r="B12" t="str">
        <f t="shared" si="0"/>
        <v>VLOOKUP($A3&amp;"-11级",属性原表!$D:$L,T$1,FALSE)</v>
      </c>
      <c r="C12" t="str">
        <f t="shared" si="1"/>
        <v>&amp;"_"&amp;VLOOKUP($A3&amp;"-11级",属性原表!$D:$L,T$1,FALSE)</v>
      </c>
    </row>
    <row r="13" spans="1:3">
      <c r="A13">
        <v>12</v>
      </c>
      <c r="B13" t="str">
        <f t="shared" si="0"/>
        <v>VLOOKUP($A3&amp;"-12级",属性原表!$D:$L,T$1,FALSE)</v>
      </c>
      <c r="C13" t="str">
        <f t="shared" si="1"/>
        <v>&amp;"_"&amp;VLOOKUP($A3&amp;"-12级",属性原表!$D:$L,T$1,FALSE)</v>
      </c>
    </row>
    <row r="14" spans="1:3">
      <c r="A14">
        <v>13</v>
      </c>
      <c r="B14" t="str">
        <f t="shared" si="0"/>
        <v>VLOOKUP($A3&amp;"-13级",属性原表!$D:$L,T$1,FALSE)</v>
      </c>
      <c r="C14" t="str">
        <f t="shared" si="1"/>
        <v>&amp;"_"&amp;VLOOKUP($A3&amp;"-13级",属性原表!$D:$L,T$1,FALSE)</v>
      </c>
    </row>
    <row r="15" spans="1:3">
      <c r="A15">
        <v>14</v>
      </c>
      <c r="B15" t="str">
        <f t="shared" si="0"/>
        <v>VLOOKUP($A3&amp;"-14级",属性原表!$D:$L,T$1,FALSE)</v>
      </c>
      <c r="C15" t="str">
        <f t="shared" si="1"/>
        <v>&amp;"_"&amp;VLOOKUP($A3&amp;"-14级",属性原表!$D:$L,T$1,FALSE)</v>
      </c>
    </row>
    <row r="16" spans="1:3">
      <c r="A16">
        <v>15</v>
      </c>
      <c r="B16" t="str">
        <f t="shared" si="0"/>
        <v>VLOOKUP($A3&amp;"-15级",属性原表!$D:$L,T$1,FALSE)</v>
      </c>
      <c r="C16" t="str">
        <f t="shared" si="1"/>
        <v>&amp;"_"&amp;VLOOKUP($A3&amp;"-15级",属性原表!$D:$L,T$1,FALSE)</v>
      </c>
    </row>
    <row r="20" spans="3:3">
      <c r="C20" t="str">
        <f>_xlfn.CONCAT(C2:C16)</f>
        <v>=VLOOKUP($A3&amp;"-1级",属性原表!$D:$L,T$1,FALSE)&amp;"_"&amp;VLOOKUP($A3&amp;"-2级",属性原表!$D:$L,T$1,FALSE)&amp;"_"&amp;VLOOKUP($A3&amp;"-3级",属性原表!$D:$L,T$1,FALSE)&amp;"_"&amp;VLOOKUP($A3&amp;"-4级",属性原表!$D:$L,T$1,FALSE)&amp;"_"&amp;VLOOKUP($A3&amp;"-5级",属性原表!$D:$L,T$1,FALSE)&amp;"_"&amp;VLOOKUP($A3&amp;"-6级",属性原表!$D:$L,T$1,FALSE)&amp;"_"&amp;VLOOKUP($A3&amp;"-7级",属性原表!$D:$L,T$1,FALSE)&amp;"_"&amp;VLOOKUP($A3&amp;"-8级",属性原表!$D:$L,T$1,FALSE)&amp;"_"&amp;VLOOKUP($A3&amp;"-9级",属性原表!$D:$L,T$1,FALSE)&amp;"_"&amp;VLOOKUP($A3&amp;"-10级",属性原表!$D:$L,T$1,FALSE)&amp;"_"&amp;VLOOKUP($A3&amp;"-11级",属性原表!$D:$L,T$1,FALSE)&amp;"_"&amp;VLOOKUP($A3&amp;"-12级",属性原表!$D:$L,T$1,FALSE)&amp;"_"&amp;VLOOKUP($A3&amp;"-13级",属性原表!$D:$L,T$1,FALSE)&amp;"_"&amp;VLOOKUP($A3&amp;"-14级",属性原表!$D:$L,T$1,FALSE)&amp;"_"&amp;VLOOKUP($A3&amp;"-15级",属性原表!$D:$L,T$1,FALSE)</v>
      </c>
    </row>
    <row r="29" spans="1:2">
      <c r="A29" t="s">
        <v>332</v>
      </c>
      <c r="B29">
        <v>3</v>
      </c>
    </row>
    <row r="30" spans="1:3">
      <c r="A30">
        <v>10</v>
      </c>
      <c r="B30" t="str">
        <f>"VLOOKUP(A2&amp;""-"&amp;A30&amp;"级"&amp;A$29&amp;""",属性原表!$D:$L,"&amp;B$29&amp;",FALSE)"</f>
        <v>VLOOKUP(A2&amp;"-10级MAX",属性原表!$D:$L,3,FALSE)</v>
      </c>
      <c r="C30" t="str">
        <f>"="&amp;B30</f>
        <v>=VLOOKUP(A2&amp;"-10级MAX",属性原表!$D:$L,3,FALSE)</v>
      </c>
    </row>
    <row r="31" spans="1:3">
      <c r="A31">
        <v>15</v>
      </c>
      <c r="B31" t="str">
        <f>"VLOOKUP(A2&amp;""-"&amp;A31&amp;"级"&amp;A$29&amp;""",属性原表!$D:$L,"&amp;B$29&amp;",FALSE)"</f>
        <v>VLOOKUP(A2&amp;"-15级MAX",属性原表!$D:$L,3,FALSE)</v>
      </c>
      <c r="C31" t="str">
        <f>"&amp;""_""&amp;"&amp;B31</f>
        <v>&amp;"_"&amp;VLOOKUP(A2&amp;"-15级MAX",属性原表!$D:$L,3,FALSE)</v>
      </c>
    </row>
    <row r="34" spans="3:3">
      <c r="C34" t="str">
        <f>_xlfn.CONCAT(C30:C31)</f>
        <v>=VLOOKUP(A2&amp;"-10级MAX",属性原表!$D:$L,3,FALSE)&amp;"_"&amp;VLOOKUP(A2&amp;"-15级MAX",属性原表!$D:$L,3,FALSE)</v>
      </c>
    </row>
    <row r="38" spans="1:1">
      <c r="A38" t="s">
        <v>333</v>
      </c>
    </row>
    <row r="39" spans="1:3">
      <c r="A39">
        <v>10</v>
      </c>
      <c r="B39" t="str">
        <f>"VLOOKUP(A2&amp;""-"&amp;A39&amp;"级"&amp;A$38&amp;""",属性原表!$D:$L,"&amp;B$29&amp;",FALSE)"</f>
        <v>VLOOKUP(A2&amp;"-10级传说",属性原表!$D:$L,3,FALSE)</v>
      </c>
      <c r="C39" t="str">
        <f>"="&amp;B39</f>
        <v>=VLOOKUP(A2&amp;"-10级传说",属性原表!$D:$L,3,FALSE)</v>
      </c>
    </row>
    <row r="40" spans="1:3">
      <c r="A40">
        <v>15</v>
      </c>
      <c r="B40" t="str">
        <f>"VLOOKUP(A2&amp;""-"&amp;A40&amp;"级"&amp;A$38&amp;""",属性原表!$D:$L,"&amp;B$29&amp;",FALSE)"</f>
        <v>VLOOKUP(A2&amp;"-15级传说",属性原表!$D:$L,3,FALSE)</v>
      </c>
      <c r="C40" t="str">
        <f>"&amp;""_""&amp;"&amp;B40</f>
        <v>&amp;"_"&amp;VLOOKUP(A2&amp;"-15级传说",属性原表!$D:$L,3,FALSE)</v>
      </c>
    </row>
    <row r="43" spans="3:3">
      <c r="C43" t="str">
        <f>_xlfn.CONCAT(C39:C40)</f>
        <v>=VLOOKUP(A2&amp;"-10级传说",属性原表!$D:$L,3,FALSE)&amp;"_"&amp;VLOOKUP(A2&amp;"-15级传说",属性原表!$D:$L,3,FALSE)</v>
      </c>
    </row>
    <row r="46" spans="1:1">
      <c r="A46" t="s">
        <v>334</v>
      </c>
    </row>
    <row r="47" spans="1:3">
      <c r="A47">
        <v>10</v>
      </c>
      <c r="B47" t="str">
        <f>"VLOOKUP(A2&amp;""-"&amp;A47&amp;"级"&amp;A$46&amp;""",属性原表!$D:$L,"&amp;B$29&amp;",FALSE)"</f>
        <v>VLOOKUP(A2&amp;"-10级神话",属性原表!$D:$L,3,FALSE)</v>
      </c>
      <c r="C47" t="str">
        <f>"="&amp;B47</f>
        <v>=VLOOKUP(A2&amp;"-10级神话",属性原表!$D:$L,3,FALSE)</v>
      </c>
    </row>
    <row r="48" spans="1:3">
      <c r="A48">
        <v>15</v>
      </c>
      <c r="B48" t="str">
        <f>"VLOOKUP(A2&amp;""-"&amp;A48&amp;"级"&amp;A$46&amp;""",属性原表!$D:$L,"&amp;B$29&amp;",FALSE)"</f>
        <v>VLOOKUP(A2&amp;"-15级神话",属性原表!$D:$L,3,FALSE)</v>
      </c>
      <c r="C48" t="str">
        <f>"&amp;""_""&amp;"&amp;B48</f>
        <v>&amp;"_"&amp;VLOOKUP(A2&amp;"-15级神话",属性原表!$D:$L,3,FALSE)</v>
      </c>
    </row>
    <row r="51" spans="3:3">
      <c r="C51" t="str">
        <f>_xlfn.CONCAT(C47:C48)</f>
        <v>=VLOOKUP(A2&amp;"-10级神话",属性原表!$D:$L,3,FALSE)&amp;"_"&amp;VLOOKUP(A2&amp;"-15级神话",属性原表!$D:$L,3,FALSE)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静态表</vt:lpstr>
      <vt:lpstr>公式表</vt:lpstr>
      <vt:lpstr>属性原表</vt:lpstr>
      <vt:lpstr>用于拼公式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zhangqiang19</dc:creator>
  <cp:lastModifiedBy>dengweijia02</cp:lastModifiedBy>
  <dcterms:created xsi:type="dcterms:W3CDTF">2024-04-15T10:26:00Z</dcterms:created>
  <dcterms:modified xsi:type="dcterms:W3CDTF">2024-06-05T06:42:43Z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11EDCEFF5C864C9D93DDCFA21452601C_13</vt:lpwstr>
  </property>
  <property fmtid="{D5CDD505-2E9C-101B-9397-08002B2CF9AE}" pid="3" name="KSOProductBuildVer">
    <vt:lpwstr>2052-12.1.0.16729</vt:lpwstr>
  </property>
</Properties>
</file>