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osma/Documents/E + E /Studie/HvA/Programming - Opdrachten/PandasTest/"/>
    </mc:Choice>
  </mc:AlternateContent>
  <xr:revisionPtr revIDLastSave="0" documentId="8_{2D3AC8F9-9F6D-6B44-978D-896D8119A031}" xr6:coauthVersionLast="45" xr6:coauthVersionMax="45" xr10:uidLastSave="{00000000-0000-0000-0000-000000000000}"/>
  <bookViews>
    <workbookView xWindow="2380" yWindow="460" windowWidth="28040" windowHeight="17440" activeTab="1" xr2:uid="{D7B31871-6398-A042-808C-F9DEA0053517}"/>
  </bookViews>
  <sheets>
    <sheet name="Horeca en Winkelomzet" sheetId="1" r:id="rId1"/>
    <sheet name="Bezoekers aantalle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2" i="4"/>
  <c r="E4" i="4" l="1"/>
  <c r="E3" i="4"/>
  <c r="E2" i="4"/>
  <c r="C3" i="1" l="1"/>
  <c r="B4" i="1"/>
  <c r="B2" i="1"/>
  <c r="B3" i="1"/>
  <c r="C4" i="1"/>
  <c r="E5" i="4"/>
  <c r="F4" i="1" l="1"/>
  <c r="C2" i="1"/>
  <c r="F2" i="1" s="1"/>
  <c r="G2" i="4"/>
  <c r="H2" i="4" s="1"/>
  <c r="F3" i="1"/>
  <c r="B5" i="1"/>
  <c r="C5" i="1"/>
  <c r="F5" i="1" l="1"/>
</calcChain>
</file>

<file path=xl/sharedStrings.xml><?xml version="1.0" encoding="utf-8"?>
<sst xmlns="http://schemas.openxmlformats.org/spreadsheetml/2006/main" count="21" uniqueCount="20">
  <si>
    <t>Museumjaarkaart</t>
  </si>
  <si>
    <t>Totaal</t>
  </si>
  <si>
    <t>Winkel</t>
  </si>
  <si>
    <t>Horeca</t>
  </si>
  <si>
    <t>Scholieren</t>
  </si>
  <si>
    <t>Zaalverhuur</t>
  </si>
  <si>
    <t>Catering</t>
  </si>
  <si>
    <t>Kastelen</t>
  </si>
  <si>
    <t>Museum type</t>
  </si>
  <si>
    <t>Kunstmusea</t>
  </si>
  <si>
    <t>Historisch musea</t>
  </si>
  <si>
    <t>Wetenschapsmusea</t>
  </si>
  <si>
    <t>Losse Tickets</t>
  </si>
  <si>
    <t>Waarvan Touristen</t>
  </si>
  <si>
    <t xml:space="preserve"> </t>
  </si>
  <si>
    <t>Museumtype</t>
  </si>
  <si>
    <t>1.Kunstmuseum</t>
  </si>
  <si>
    <t>2.Historisch museum</t>
  </si>
  <si>
    <t>3.Wetenschapsmuseum</t>
  </si>
  <si>
    <t>4.Kastelen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</si>
</sst>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164" fontId="0" fillId="2" borderId="0" xfId="1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2" borderId="0" xfId="0" applyFill="1"/>
    <xf numFmtId="9" fontId="0" fillId="0" borderId="0" xfId="2" applyFont="1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B460-8CAA-E44E-9200-B562D5C60BCB}">
  <dimension ref="A1:G17"/>
  <sheetViews>
    <sheetView zoomScale="203" zoomScaleNormal="203" workbookViewId="0">
      <selection activeCell="F1" sqref="F1"/>
    </sheetView>
  </sheetViews>
  <sheetFormatPr baseColWidth="10" defaultRowHeight="16" x14ac:dyDescent="0.2"/>
  <cols>
    <col min="1" max="1" width="24.6640625" bestFit="1" customWidth="1"/>
    <col min="2" max="2" width="16" style="1" bestFit="1" customWidth="1"/>
    <col min="3" max="4" width="14.1640625" style="1" bestFit="1" customWidth="1"/>
    <col min="5" max="5" width="11.1640625" style="1" bestFit="1" customWidth="1"/>
    <col min="6" max="6" width="11.6640625" style="1" bestFit="1" customWidth="1"/>
    <col min="7" max="7" width="11.6640625" bestFit="1" customWidth="1"/>
  </cols>
  <sheetData>
    <row r="1" spans="1:7" s="2" customFormat="1" x14ac:dyDescent="0.2">
      <c r="A1" s="7" t="s">
        <v>8</v>
      </c>
      <c r="B1" s="8" t="s">
        <v>2</v>
      </c>
      <c r="C1" s="8" t="s">
        <v>3</v>
      </c>
      <c r="D1" s="8" t="s">
        <v>5</v>
      </c>
      <c r="E1" s="8" t="s">
        <v>6</v>
      </c>
      <c r="F1" s="3" t="s">
        <v>1</v>
      </c>
    </row>
    <row r="2" spans="1:7" x14ac:dyDescent="0.2">
      <c r="A2" s="6" t="s">
        <v>9</v>
      </c>
      <c r="B2" s="10">
        <f>'Bezoekers aantallen'!F2*1.4</f>
        <v>1477280</v>
      </c>
      <c r="C2" s="10">
        <f>'Bezoekers aantallen'!F2*2.5</f>
        <v>2638000</v>
      </c>
      <c r="D2" s="10">
        <v>300000</v>
      </c>
      <c r="E2" s="10">
        <v>100000</v>
      </c>
      <c r="F2" s="10">
        <f>B2+C2+D2+E2</f>
        <v>4515280</v>
      </c>
      <c r="G2" s="10"/>
    </row>
    <row r="3" spans="1:7" x14ac:dyDescent="0.2">
      <c r="A3" s="6" t="s">
        <v>10</v>
      </c>
      <c r="B3" s="10">
        <f>'Bezoekers aantallen'!F3*1.35</f>
        <v>764640</v>
      </c>
      <c r="C3" s="10">
        <f>'Bezoekers aantallen'!F3*2.55</f>
        <v>1444320</v>
      </c>
      <c r="D3" s="10">
        <v>225000</v>
      </c>
      <c r="E3" s="10">
        <v>100000</v>
      </c>
      <c r="F3" s="10">
        <f>B3+C3+D3+E3</f>
        <v>2533960</v>
      </c>
      <c r="G3" s="8"/>
    </row>
    <row r="4" spans="1:7" x14ac:dyDescent="0.2">
      <c r="A4" s="6" t="s">
        <v>11</v>
      </c>
      <c r="B4" s="10">
        <f>'Bezoekers aantallen'!F4*0.95</f>
        <v>334210</v>
      </c>
      <c r="C4" s="10">
        <f>'Bezoekers aantallen'!F3*2.25</f>
        <v>1274400</v>
      </c>
      <c r="D4" s="10">
        <v>175000</v>
      </c>
      <c r="E4" s="10">
        <v>100000</v>
      </c>
      <c r="F4" s="10">
        <f>B4+C4+D4+E4</f>
        <v>1883610</v>
      </c>
    </row>
    <row r="5" spans="1:7" x14ac:dyDescent="0.2">
      <c r="A5" s="6" t="s">
        <v>7</v>
      </c>
      <c r="B5" s="10">
        <f>'Bezoekers aantallen'!F5*0.95</f>
        <v>589950</v>
      </c>
      <c r="C5" s="10">
        <f>'Bezoekers aantallen'!F5*2.25</f>
        <v>1397250</v>
      </c>
      <c r="D5" s="10">
        <v>375000</v>
      </c>
      <c r="E5" s="10">
        <v>175000</v>
      </c>
      <c r="F5" s="10">
        <f>B5+C5+D5+E5</f>
        <v>2537200</v>
      </c>
    </row>
    <row r="6" spans="1:7" x14ac:dyDescent="0.2">
      <c r="A6" s="6"/>
      <c r="E6" s="1" t="s">
        <v>14</v>
      </c>
      <c r="F6" s="19"/>
    </row>
    <row r="8" spans="1:7" x14ac:dyDescent="0.2">
      <c r="B8" s="18"/>
      <c r="C8" s="18"/>
      <c r="D8" s="18"/>
      <c r="E8" s="18"/>
      <c r="F8" s="18"/>
    </row>
    <row r="9" spans="1:7" x14ac:dyDescent="0.2">
      <c r="B9" s="18"/>
      <c r="C9" s="18"/>
      <c r="D9" s="18"/>
      <c r="E9" s="18"/>
      <c r="F9" s="18"/>
    </row>
    <row r="10" spans="1:7" x14ac:dyDescent="0.2">
      <c r="B10" s="18"/>
      <c r="C10" s="18"/>
      <c r="D10" s="18"/>
      <c r="E10" s="18"/>
      <c r="F10" s="18"/>
    </row>
    <row r="11" spans="1:7" x14ac:dyDescent="0.2">
      <c r="B11" s="18"/>
      <c r="C11" s="18"/>
      <c r="D11" s="18"/>
      <c r="E11" s="18"/>
      <c r="F11" s="18"/>
    </row>
    <row r="12" spans="1:7" x14ac:dyDescent="0.2">
      <c r="C12" s="18"/>
    </row>
    <row r="16" spans="1:7" x14ac:dyDescent="0.2">
      <c r="A16" s="8"/>
      <c r="B16" s="8"/>
      <c r="C16" s="3"/>
      <c r="D16" s="8"/>
      <c r="E16"/>
      <c r="F16" s="8"/>
    </row>
    <row r="17" spans="5:5" x14ac:dyDescent="0.2">
      <c r="E17" s="9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F6F1-0A6C-9C44-ACDE-C714F0153971}">
  <dimension ref="A1:H7"/>
  <sheetViews>
    <sheetView tabSelected="1" zoomScale="173" zoomScaleNormal="187" workbookViewId="0">
      <selection activeCell="F1" sqref="F1"/>
    </sheetView>
  </sheetViews>
  <sheetFormatPr baseColWidth="10" defaultRowHeight="16" x14ac:dyDescent="0.2"/>
  <cols>
    <col min="1" max="1" width="20.5" bestFit="1" customWidth="1"/>
    <col min="2" max="2" width="17.33203125" customWidth="1"/>
    <col min="3" max="3" width="14.6640625" customWidth="1"/>
    <col min="4" max="4" width="13.33203125" customWidth="1"/>
    <col min="6" max="6" width="11.83203125" bestFit="1" customWidth="1"/>
  </cols>
  <sheetData>
    <row r="1" spans="1:8" ht="34" x14ac:dyDescent="0.2">
      <c r="A1" s="11" t="s">
        <v>15</v>
      </c>
      <c r="B1" s="12" t="s">
        <v>0</v>
      </c>
      <c r="C1" s="13" t="s">
        <v>12</v>
      </c>
      <c r="D1" s="14" t="s">
        <v>13</v>
      </c>
      <c r="E1" s="12" t="s">
        <v>4</v>
      </c>
      <c r="F1" s="12" t="s">
        <v>1</v>
      </c>
    </row>
    <row r="2" spans="1:8" x14ac:dyDescent="0.2">
      <c r="A2" s="6" t="s">
        <v>16</v>
      </c>
      <c r="B2" s="4">
        <v>400000</v>
      </c>
      <c r="C2" s="4">
        <v>600000</v>
      </c>
      <c r="D2" s="15">
        <v>550000</v>
      </c>
      <c r="E2" s="4">
        <f>46*1200</f>
        <v>55200</v>
      </c>
      <c r="F2" s="5">
        <f>SUM(B2:C2)+E2</f>
        <v>1055200</v>
      </c>
      <c r="G2">
        <f>B2/F2</f>
        <v>0.37907505686125853</v>
      </c>
      <c r="H2">
        <f>G2*100</f>
        <v>37.907505686125852</v>
      </c>
    </row>
    <row r="3" spans="1:8" x14ac:dyDescent="0.2">
      <c r="A3" s="6" t="s">
        <v>17</v>
      </c>
      <c r="B3" s="4">
        <v>275000</v>
      </c>
      <c r="C3" s="4">
        <v>250000</v>
      </c>
      <c r="D3" s="15">
        <v>100000</v>
      </c>
      <c r="E3" s="4">
        <f>46*900</f>
        <v>41400</v>
      </c>
      <c r="F3" s="5">
        <f t="shared" ref="F3:F5" si="0">SUM(B3:C3)+E3</f>
        <v>566400</v>
      </c>
    </row>
    <row r="4" spans="1:8" x14ac:dyDescent="0.2">
      <c r="A4" s="6" t="s">
        <v>18</v>
      </c>
      <c r="B4" s="9">
        <v>225000</v>
      </c>
      <c r="C4" s="9">
        <v>90000</v>
      </c>
      <c r="D4" s="16">
        <v>40000</v>
      </c>
      <c r="E4" s="9">
        <f>46*800</f>
        <v>36800</v>
      </c>
      <c r="F4" s="5">
        <f t="shared" si="0"/>
        <v>351800</v>
      </c>
    </row>
    <row r="5" spans="1:8" x14ac:dyDescent="0.2">
      <c r="A5" s="6" t="s">
        <v>19</v>
      </c>
      <c r="B5" s="9">
        <v>350000</v>
      </c>
      <c r="C5" s="9">
        <v>225000</v>
      </c>
      <c r="D5" s="16">
        <v>125000</v>
      </c>
      <c r="E5" s="9">
        <f>46*1000</f>
        <v>46000</v>
      </c>
      <c r="F5" s="5">
        <f t="shared" si="0"/>
        <v>621000</v>
      </c>
    </row>
    <row r="6" spans="1:8" x14ac:dyDescent="0.2">
      <c r="A6" s="6"/>
      <c r="D6" s="17"/>
    </row>
    <row r="7" spans="1:8" x14ac:dyDescent="0.2">
      <c r="A7" s="6"/>
      <c r="B7" s="9"/>
      <c r="C7" s="9"/>
      <c r="D7" s="9"/>
      <c r="E7" s="9"/>
      <c r="F7" s="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Horeca en Winkelomzet</vt:lpstr>
      <vt:lpstr>Bezoekers aantallen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2020-10-19T13:25:01Z</dcterms:created>
  <dcterms:modified xsi:type="dcterms:W3CDTF">2020-10-22T13:00:34Z</dcterms:modified>
</cp:coreProperties>
</file>