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 tabRatio="658"/>
  </bookViews>
  <sheets>
    <sheet name="Revised TB-07" sheetId="1" r:id="rId1"/>
  </sheets>
  <calcPr calcId="124519"/>
</workbook>
</file>

<file path=xl/calcChain.xml><?xml version="1.0" encoding="utf-8"?>
<calcChain xmlns="http://schemas.openxmlformats.org/spreadsheetml/2006/main">
  <c r="BC169" i="1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3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9"/>
  <c r="BA9" l="1"/>
  <c r="BB169" l="1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3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9"/>
  <c r="AU168" l="1"/>
  <c r="BF168" s="1"/>
  <c r="AU167"/>
  <c r="BF167" s="1"/>
  <c r="AU166"/>
  <c r="BF166" s="1"/>
  <c r="AU165"/>
  <c r="BF165" s="1"/>
  <c r="AU164"/>
  <c r="BF164" s="1"/>
  <c r="AU163"/>
  <c r="BF163" s="1"/>
  <c r="AU162"/>
  <c r="BF162" s="1"/>
  <c r="AU161"/>
  <c r="BF161" s="1"/>
  <c r="AU160"/>
  <c r="BF160" s="1"/>
  <c r="AU159"/>
  <c r="BF159" s="1"/>
  <c r="AU158"/>
  <c r="BF158" s="1"/>
  <c r="AU157"/>
  <c r="BF157" s="1"/>
  <c r="AU156"/>
  <c r="BF156" s="1"/>
  <c r="AU155"/>
  <c r="BF155" s="1"/>
  <c r="AU154"/>
  <c r="BF154" s="1"/>
  <c r="AU153"/>
  <c r="BF153" s="1"/>
  <c r="AU152"/>
  <c r="BF152" s="1"/>
  <c r="AU151"/>
  <c r="BF151" s="1"/>
  <c r="AU150"/>
  <c r="BF150" s="1"/>
  <c r="AU149"/>
  <c r="BF149" s="1"/>
  <c r="AU148"/>
  <c r="BF148" s="1"/>
  <c r="AU147"/>
  <c r="BF147" s="1"/>
  <c r="AU146"/>
  <c r="BF146" s="1"/>
  <c r="AU145"/>
  <c r="BF145" s="1"/>
  <c r="AU144"/>
  <c r="BF144" s="1"/>
  <c r="AU143"/>
  <c r="BF143" s="1"/>
  <c r="AU142"/>
  <c r="BF142" s="1"/>
  <c r="AU141"/>
  <c r="BF141" s="1"/>
  <c r="AU140"/>
  <c r="BF140" s="1"/>
  <c r="AU139"/>
  <c r="BF139" s="1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81"/>
  <c r="BF81" s="1"/>
  <c r="AU80"/>
  <c r="BF80" s="1"/>
  <c r="AU79"/>
  <c r="BF79" s="1"/>
  <c r="AU78"/>
  <c r="BF78" s="1"/>
  <c r="AU77"/>
  <c r="BF77" s="1"/>
  <c r="AU76"/>
  <c r="BF76" s="1"/>
  <c r="AU75"/>
  <c r="BF75" s="1"/>
  <c r="AU74"/>
  <c r="BF74" s="1"/>
  <c r="AU73"/>
  <c r="BF73" s="1"/>
  <c r="AU72"/>
  <c r="BF72" s="1"/>
  <c r="AU71"/>
  <c r="BF71" s="1"/>
  <c r="AU70"/>
  <c r="BF70" s="1"/>
  <c r="AU69"/>
  <c r="BF69" s="1"/>
  <c r="AU68"/>
  <c r="BF68" s="1"/>
  <c r="AU67"/>
  <c r="BF67" s="1"/>
  <c r="AU66"/>
  <c r="BF66" s="1"/>
  <c r="AU65"/>
  <c r="BF65" s="1"/>
  <c r="AU64"/>
  <c r="BF64" s="1"/>
  <c r="AU63"/>
  <c r="BF63" s="1"/>
  <c r="AU62"/>
  <c r="BF62" s="1"/>
  <c r="AU61"/>
  <c r="BF61" s="1"/>
  <c r="AU60"/>
  <c r="BF60" s="1"/>
  <c r="AU59"/>
  <c r="BF59" s="1"/>
  <c r="AU58"/>
  <c r="BF58" s="1"/>
  <c r="AU57"/>
  <c r="BF57" s="1"/>
  <c r="AU56"/>
  <c r="BF56" s="1"/>
  <c r="AU55"/>
  <c r="BF55" s="1"/>
  <c r="AU54"/>
  <c r="BF54" s="1"/>
  <c r="AU53"/>
  <c r="BF53" s="1"/>
  <c r="AU52"/>
  <c r="BF52" s="1"/>
  <c r="AU10"/>
  <c r="BF10" s="1"/>
  <c r="AU11"/>
  <c r="BF11" s="1"/>
  <c r="AU12"/>
  <c r="BF12" s="1"/>
  <c r="AU13"/>
  <c r="BF13" s="1"/>
  <c r="AU14"/>
  <c r="BF14" s="1"/>
  <c r="AU15"/>
  <c r="BF15" s="1"/>
  <c r="AU16"/>
  <c r="BF16" s="1"/>
  <c r="AU17"/>
  <c r="BF17" s="1"/>
  <c r="AU18"/>
  <c r="BF18" s="1"/>
  <c r="AU19"/>
  <c r="BF19" s="1"/>
  <c r="AU20"/>
  <c r="BF20" s="1"/>
  <c r="AU21"/>
  <c r="BF21" s="1"/>
  <c r="AU22"/>
  <c r="BF22" s="1"/>
  <c r="AU23"/>
  <c r="BF23" s="1"/>
  <c r="AU24"/>
  <c r="BF24" s="1"/>
  <c r="AU25"/>
  <c r="BF25" s="1"/>
  <c r="AU26"/>
  <c r="BF26" s="1"/>
  <c r="AU27"/>
  <c r="BF27" s="1"/>
  <c r="AU28"/>
  <c r="BF28" s="1"/>
  <c r="AU29"/>
  <c r="BF29" s="1"/>
  <c r="AU30"/>
  <c r="BF30" s="1"/>
  <c r="AU31"/>
  <c r="BF31" s="1"/>
  <c r="AU32"/>
  <c r="BF32" s="1"/>
  <c r="AU33"/>
  <c r="BF33" s="1"/>
  <c r="AU34"/>
  <c r="BF34" s="1"/>
  <c r="AU35"/>
  <c r="BF35" s="1"/>
  <c r="AU36"/>
  <c r="BF36" s="1"/>
  <c r="AU37"/>
  <c r="BF37" s="1"/>
  <c r="AU38"/>
  <c r="BF38" s="1"/>
  <c r="AU9"/>
  <c r="BF9" s="1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9"/>
  <c r="BF96" l="1"/>
  <c r="BC96"/>
  <c r="BF100"/>
  <c r="BC100"/>
  <c r="BF104"/>
  <c r="BC104"/>
  <c r="BF108"/>
  <c r="BC108"/>
  <c r="BF112"/>
  <c r="BC112"/>
  <c r="BF116"/>
  <c r="BC116"/>
  <c r="BF120"/>
  <c r="BC120"/>
  <c r="BF124"/>
  <c r="BC124"/>
  <c r="BF99"/>
  <c r="BC99"/>
  <c r="BF103"/>
  <c r="BC103"/>
  <c r="BF107"/>
  <c r="BC107"/>
  <c r="BF111"/>
  <c r="BC111"/>
  <c r="BF115"/>
  <c r="BC115"/>
  <c r="BF119"/>
  <c r="BC119"/>
  <c r="BF123"/>
  <c r="BC123"/>
  <c r="BF98"/>
  <c r="BC98"/>
  <c r="BF102"/>
  <c r="BC102"/>
  <c r="BF106"/>
  <c r="BC106"/>
  <c r="BF110"/>
  <c r="BC110"/>
  <c r="BF114"/>
  <c r="BC114"/>
  <c r="BF118"/>
  <c r="BC118"/>
  <c r="BF122"/>
  <c r="BC122"/>
  <c r="BF97"/>
  <c r="BC97"/>
  <c r="BF101"/>
  <c r="BC101"/>
  <c r="BF105"/>
  <c r="BC105"/>
  <c r="BF109"/>
  <c r="BC109"/>
  <c r="BF113"/>
  <c r="BC113"/>
  <c r="BF117"/>
  <c r="BC117"/>
  <c r="BF121"/>
  <c r="BC121"/>
  <c r="BF125"/>
  <c r="BC125"/>
  <c r="D82"/>
  <c r="X69" l="1"/>
  <c r="X59"/>
  <c r="AR54"/>
  <c r="X52"/>
  <c r="AW188" l="1"/>
  <c r="AX188"/>
  <c r="AY188"/>
  <c r="AZ188"/>
  <c r="AW189"/>
  <c r="AX189"/>
  <c r="AY189"/>
  <c r="AZ189"/>
  <c r="AW190"/>
  <c r="AX190"/>
  <c r="AY190"/>
  <c r="AZ190"/>
  <c r="AW191"/>
  <c r="AX191"/>
  <c r="AY191"/>
  <c r="AZ191"/>
  <c r="AW192"/>
  <c r="AX192"/>
  <c r="AY192"/>
  <c r="AZ192"/>
  <c r="AW193"/>
  <c r="AX193"/>
  <c r="AY193"/>
  <c r="AZ193"/>
  <c r="AW194"/>
  <c r="AX194"/>
  <c r="AY194"/>
  <c r="AZ194"/>
  <c r="AW195"/>
  <c r="AX195"/>
  <c r="AY195"/>
  <c r="AZ195"/>
  <c r="AW196"/>
  <c r="AX196"/>
  <c r="AY196"/>
  <c r="AZ196"/>
  <c r="AW197"/>
  <c r="AX197"/>
  <c r="AY197"/>
  <c r="AZ197"/>
  <c r="AW198"/>
  <c r="AX198"/>
  <c r="AY198"/>
  <c r="AZ198"/>
  <c r="AW199"/>
  <c r="AX199"/>
  <c r="AY199"/>
  <c r="AZ199"/>
  <c r="AW200"/>
  <c r="AX200"/>
  <c r="AY200"/>
  <c r="AZ200"/>
  <c r="AW201"/>
  <c r="AX201"/>
  <c r="AY201"/>
  <c r="AZ201"/>
  <c r="AW202"/>
  <c r="AX202"/>
  <c r="AY202"/>
  <c r="AZ202"/>
  <c r="AW203"/>
  <c r="AX203"/>
  <c r="AY203"/>
  <c r="AZ203"/>
  <c r="AW204"/>
  <c r="AX204"/>
  <c r="AY204"/>
  <c r="AZ204"/>
  <c r="AW205"/>
  <c r="AX205"/>
  <c r="AY205"/>
  <c r="AZ205"/>
  <c r="AW206"/>
  <c r="AX206"/>
  <c r="AY206"/>
  <c r="AZ206"/>
  <c r="AW207"/>
  <c r="AX207"/>
  <c r="AY207"/>
  <c r="AZ207"/>
  <c r="AW208"/>
  <c r="AX208"/>
  <c r="AY208"/>
  <c r="AZ208"/>
  <c r="AW209"/>
  <c r="AX209"/>
  <c r="AY209"/>
  <c r="AZ209"/>
  <c r="AW210"/>
  <c r="AX210"/>
  <c r="AY210"/>
  <c r="AZ210"/>
  <c r="AW211"/>
  <c r="AX211"/>
  <c r="AY211"/>
  <c r="AZ211"/>
  <c r="AW212"/>
  <c r="AX212"/>
  <c r="AY212"/>
  <c r="AZ212"/>
  <c r="AW213"/>
  <c r="AX213"/>
  <c r="AY213"/>
  <c r="AZ213"/>
  <c r="AW214"/>
  <c r="AX214"/>
  <c r="AY214"/>
  <c r="AZ214"/>
  <c r="AW215"/>
  <c r="AX215"/>
  <c r="AY215"/>
  <c r="AZ215"/>
  <c r="AW216"/>
  <c r="AX216"/>
  <c r="AY216"/>
  <c r="AZ216"/>
  <c r="AX187"/>
  <c r="AY187"/>
  <c r="AZ187"/>
  <c r="AZ169"/>
  <c r="AY169"/>
  <c r="AX169"/>
  <c r="AZ126"/>
  <c r="AY126"/>
  <c r="AX126"/>
  <c r="AZ82"/>
  <c r="AY82"/>
  <c r="AX82"/>
  <c r="AX39"/>
  <c r="AY39"/>
  <c r="AZ39"/>
  <c r="AY217" l="1"/>
  <c r="AZ217"/>
  <c r="AX217"/>
  <c r="AW187"/>
  <c r="AW169"/>
  <c r="AW126"/>
  <c r="AW82"/>
  <c r="AW39"/>
  <c r="BE140" l="1"/>
  <c r="BE141"/>
  <c r="BE142"/>
  <c r="BE143"/>
  <c r="BE144"/>
  <c r="BE145"/>
  <c r="BE146"/>
  <c r="BE147"/>
  <c r="BE148"/>
  <c r="BE149"/>
  <c r="BE150"/>
  <c r="BE151"/>
  <c r="BE152"/>
  <c r="BE153"/>
  <c r="BE154"/>
  <c r="BE155"/>
  <c r="BE156"/>
  <c r="BE157"/>
  <c r="BE158"/>
  <c r="BE159"/>
  <c r="BE160"/>
  <c r="BE161"/>
  <c r="BE162"/>
  <c r="BE163"/>
  <c r="BE164"/>
  <c r="BE165"/>
  <c r="BE166"/>
  <c r="BE167"/>
  <c r="BE168"/>
  <c r="BE139"/>
  <c r="BE97"/>
  <c r="BE98"/>
  <c r="BE99"/>
  <c r="BE100"/>
  <c r="BE101"/>
  <c r="BE102"/>
  <c r="BE103"/>
  <c r="BE104"/>
  <c r="BE105"/>
  <c r="BE106"/>
  <c r="BE107"/>
  <c r="BE108"/>
  <c r="BE109"/>
  <c r="BE110"/>
  <c r="BE111"/>
  <c r="BE112"/>
  <c r="BE113"/>
  <c r="BE114"/>
  <c r="BE115"/>
  <c r="BE116"/>
  <c r="BE117"/>
  <c r="BE118"/>
  <c r="BE119"/>
  <c r="BE120"/>
  <c r="BE121"/>
  <c r="BE122"/>
  <c r="BE123"/>
  <c r="BE124"/>
  <c r="BE125"/>
  <c r="BE96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52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39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96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52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G81"/>
  <c r="BG80"/>
  <c r="BG79"/>
  <c r="BG78"/>
  <c r="BG77"/>
  <c r="BG76"/>
  <c r="BG75"/>
  <c r="BG74"/>
  <c r="BG73"/>
  <c r="BG72"/>
  <c r="BG71"/>
  <c r="BG70"/>
  <c r="BG69"/>
  <c r="BG68"/>
  <c r="BG67"/>
  <c r="BG66"/>
  <c r="BG65"/>
  <c r="BG64"/>
  <c r="BG63"/>
  <c r="BG62"/>
  <c r="BG61"/>
  <c r="BG60"/>
  <c r="BG59"/>
  <c r="BG58"/>
  <c r="BG57"/>
  <c r="BG56"/>
  <c r="BG55"/>
  <c r="BG54"/>
  <c r="BG53"/>
  <c r="AV194" l="1"/>
  <c r="BG194" s="1"/>
  <c r="AV195"/>
  <c r="BG195" s="1"/>
  <c r="AV196"/>
  <c r="BG196" s="1"/>
  <c r="AV197"/>
  <c r="BG197" s="1"/>
  <c r="AV198"/>
  <c r="BG198" s="1"/>
  <c r="AV199"/>
  <c r="BG199" s="1"/>
  <c r="AV200"/>
  <c r="BG200" s="1"/>
  <c r="AV201"/>
  <c r="BG201" s="1"/>
  <c r="AV202"/>
  <c r="BG202" s="1"/>
  <c r="AV203"/>
  <c r="BG203" s="1"/>
  <c r="AV204"/>
  <c r="BG204" s="1"/>
  <c r="AV205"/>
  <c r="BG205" s="1"/>
  <c r="AV206"/>
  <c r="BG206" s="1"/>
  <c r="AV207"/>
  <c r="BG207" s="1"/>
  <c r="AV208"/>
  <c r="BG208" s="1"/>
  <c r="AV209"/>
  <c r="BG209" s="1"/>
  <c r="AV210"/>
  <c r="BG210" s="1"/>
  <c r="AV211"/>
  <c r="BG211" s="1"/>
  <c r="AV212"/>
  <c r="BG212" s="1"/>
  <c r="AV213"/>
  <c r="BG213" s="1"/>
  <c r="AV214"/>
  <c r="BG214" s="1"/>
  <c r="AV215"/>
  <c r="BG215" s="1"/>
  <c r="AV216"/>
  <c r="BG216" s="1"/>
  <c r="AV188"/>
  <c r="BG188" s="1"/>
  <c r="AV189"/>
  <c r="BG189" s="1"/>
  <c r="AV190"/>
  <c r="BG190" s="1"/>
  <c r="AV191"/>
  <c r="BG191" s="1"/>
  <c r="AV192"/>
  <c r="BG192" s="1"/>
  <c r="AV193"/>
  <c r="BG193" s="1"/>
  <c r="AV187"/>
  <c r="BG187" s="1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C187"/>
  <c r="AD187"/>
  <c r="AE187"/>
  <c r="AF187"/>
  <c r="AG187"/>
  <c r="AH187"/>
  <c r="AI187"/>
  <c r="AJ187"/>
  <c r="AK187"/>
  <c r="AL187"/>
  <c r="AM187"/>
  <c r="AN187"/>
  <c r="AO187"/>
  <c r="AP187"/>
  <c r="AQ187"/>
  <c r="AB187"/>
  <c r="R194"/>
  <c r="S194"/>
  <c r="T194"/>
  <c r="U194"/>
  <c r="V194"/>
  <c r="W194"/>
  <c r="R195"/>
  <c r="S195"/>
  <c r="T195"/>
  <c r="U195"/>
  <c r="V195"/>
  <c r="W195"/>
  <c r="R196"/>
  <c r="S196"/>
  <c r="T196"/>
  <c r="U196"/>
  <c r="V196"/>
  <c r="W196"/>
  <c r="R197"/>
  <c r="S197"/>
  <c r="T197"/>
  <c r="U197"/>
  <c r="V197"/>
  <c r="W197"/>
  <c r="R198"/>
  <c r="S198"/>
  <c r="T198"/>
  <c r="U198"/>
  <c r="V198"/>
  <c r="W198"/>
  <c r="R199"/>
  <c r="S199"/>
  <c r="T199"/>
  <c r="U199"/>
  <c r="V199"/>
  <c r="W199"/>
  <c r="R200"/>
  <c r="S200"/>
  <c r="T200"/>
  <c r="U200"/>
  <c r="V200"/>
  <c r="W200"/>
  <c r="R201"/>
  <c r="S201"/>
  <c r="T201"/>
  <c r="U201"/>
  <c r="V201"/>
  <c r="W201"/>
  <c r="R202"/>
  <c r="S202"/>
  <c r="T202"/>
  <c r="U202"/>
  <c r="V202"/>
  <c r="W202"/>
  <c r="R203"/>
  <c r="S203"/>
  <c r="T203"/>
  <c r="U203"/>
  <c r="V203"/>
  <c r="W203"/>
  <c r="R204"/>
  <c r="S204"/>
  <c r="T204"/>
  <c r="U204"/>
  <c r="V204"/>
  <c r="W204"/>
  <c r="R205"/>
  <c r="S205"/>
  <c r="T205"/>
  <c r="U205"/>
  <c r="V205"/>
  <c r="W205"/>
  <c r="R206"/>
  <c r="S206"/>
  <c r="T206"/>
  <c r="U206"/>
  <c r="V206"/>
  <c r="W206"/>
  <c r="R207"/>
  <c r="S207"/>
  <c r="T207"/>
  <c r="U207"/>
  <c r="V207"/>
  <c r="W207"/>
  <c r="R208"/>
  <c r="S208"/>
  <c r="T208"/>
  <c r="U208"/>
  <c r="V208"/>
  <c r="W208"/>
  <c r="R209"/>
  <c r="S209"/>
  <c r="T209"/>
  <c r="U209"/>
  <c r="V209"/>
  <c r="W209"/>
  <c r="R210"/>
  <c r="S210"/>
  <c r="T210"/>
  <c r="U210"/>
  <c r="V210"/>
  <c r="W210"/>
  <c r="R211"/>
  <c r="S211"/>
  <c r="T211"/>
  <c r="U211"/>
  <c r="V211"/>
  <c r="W211"/>
  <c r="R212"/>
  <c r="S212"/>
  <c r="T212"/>
  <c r="U212"/>
  <c r="V212"/>
  <c r="W212"/>
  <c r="R213"/>
  <c r="S213"/>
  <c r="T213"/>
  <c r="U213"/>
  <c r="V213"/>
  <c r="W213"/>
  <c r="R214"/>
  <c r="S214"/>
  <c r="T214"/>
  <c r="U214"/>
  <c r="V214"/>
  <c r="W214"/>
  <c r="R215"/>
  <c r="S215"/>
  <c r="T215"/>
  <c r="U215"/>
  <c r="V215"/>
  <c r="W215"/>
  <c r="R216"/>
  <c r="S216"/>
  <c r="T216"/>
  <c r="U216"/>
  <c r="V216"/>
  <c r="W216"/>
  <c r="R188"/>
  <c r="S188"/>
  <c r="T188"/>
  <c r="U188"/>
  <c r="V188"/>
  <c r="W188"/>
  <c r="R189"/>
  <c r="S189"/>
  <c r="T189"/>
  <c r="U189"/>
  <c r="V189"/>
  <c r="W189"/>
  <c r="R190"/>
  <c r="S190"/>
  <c r="T190"/>
  <c r="U190"/>
  <c r="V190"/>
  <c r="W190"/>
  <c r="R191"/>
  <c r="S191"/>
  <c r="T191"/>
  <c r="U191"/>
  <c r="V191"/>
  <c r="W191"/>
  <c r="R192"/>
  <c r="S192"/>
  <c r="T192"/>
  <c r="U192"/>
  <c r="V192"/>
  <c r="W192"/>
  <c r="R193"/>
  <c r="S193"/>
  <c r="T193"/>
  <c r="U193"/>
  <c r="V193"/>
  <c r="W193"/>
  <c r="S187"/>
  <c r="T187"/>
  <c r="U187"/>
  <c r="V187"/>
  <c r="W187"/>
  <c r="R187"/>
  <c r="K194"/>
  <c r="L194"/>
  <c r="M194"/>
  <c r="N194"/>
  <c r="O194"/>
  <c r="P194"/>
  <c r="K195"/>
  <c r="L195"/>
  <c r="M195"/>
  <c r="N195"/>
  <c r="O195"/>
  <c r="P195"/>
  <c r="K196"/>
  <c r="L196"/>
  <c r="M196"/>
  <c r="N196"/>
  <c r="O196"/>
  <c r="P196"/>
  <c r="K197"/>
  <c r="L197"/>
  <c r="M197"/>
  <c r="N197"/>
  <c r="O197"/>
  <c r="P197"/>
  <c r="K198"/>
  <c r="L198"/>
  <c r="M198"/>
  <c r="N198"/>
  <c r="O198"/>
  <c r="P198"/>
  <c r="K199"/>
  <c r="L199"/>
  <c r="M199"/>
  <c r="N199"/>
  <c r="O199"/>
  <c r="P199"/>
  <c r="K200"/>
  <c r="L200"/>
  <c r="M200"/>
  <c r="N200"/>
  <c r="O200"/>
  <c r="P200"/>
  <c r="K201"/>
  <c r="L201"/>
  <c r="M201"/>
  <c r="N201"/>
  <c r="O201"/>
  <c r="P201"/>
  <c r="K202"/>
  <c r="L202"/>
  <c r="M202"/>
  <c r="N202"/>
  <c r="O202"/>
  <c r="P202"/>
  <c r="K203"/>
  <c r="L203"/>
  <c r="M203"/>
  <c r="N203"/>
  <c r="O203"/>
  <c r="P203"/>
  <c r="K204"/>
  <c r="L204"/>
  <c r="M204"/>
  <c r="N204"/>
  <c r="O204"/>
  <c r="P204"/>
  <c r="K205"/>
  <c r="L205"/>
  <c r="M205"/>
  <c r="N205"/>
  <c r="O205"/>
  <c r="P205"/>
  <c r="K206"/>
  <c r="L206"/>
  <c r="M206"/>
  <c r="N206"/>
  <c r="O206"/>
  <c r="P206"/>
  <c r="K207"/>
  <c r="L207"/>
  <c r="M207"/>
  <c r="N207"/>
  <c r="O207"/>
  <c r="P207"/>
  <c r="K208"/>
  <c r="L208"/>
  <c r="M208"/>
  <c r="N208"/>
  <c r="O208"/>
  <c r="P208"/>
  <c r="K209"/>
  <c r="L209"/>
  <c r="M209"/>
  <c r="N209"/>
  <c r="O209"/>
  <c r="P209"/>
  <c r="K210"/>
  <c r="L210"/>
  <c r="M210"/>
  <c r="N210"/>
  <c r="O210"/>
  <c r="P210"/>
  <c r="K211"/>
  <c r="L211"/>
  <c r="M211"/>
  <c r="N211"/>
  <c r="O211"/>
  <c r="P211"/>
  <c r="K212"/>
  <c r="L212"/>
  <c r="M212"/>
  <c r="N212"/>
  <c r="O212"/>
  <c r="P212"/>
  <c r="K213"/>
  <c r="L213"/>
  <c r="M213"/>
  <c r="N213"/>
  <c r="O213"/>
  <c r="P213"/>
  <c r="K214"/>
  <c r="L214"/>
  <c r="M214"/>
  <c r="N214"/>
  <c r="O214"/>
  <c r="P214"/>
  <c r="K215"/>
  <c r="L215"/>
  <c r="M215"/>
  <c r="N215"/>
  <c r="O215"/>
  <c r="P215"/>
  <c r="K216"/>
  <c r="L216"/>
  <c r="M216"/>
  <c r="N216"/>
  <c r="O216"/>
  <c r="P216"/>
  <c r="K188"/>
  <c r="L188"/>
  <c r="M188"/>
  <c r="N188"/>
  <c r="O188"/>
  <c r="P188"/>
  <c r="K189"/>
  <c r="L189"/>
  <c r="M189"/>
  <c r="N189"/>
  <c r="O189"/>
  <c r="P189"/>
  <c r="K190"/>
  <c r="L190"/>
  <c r="M190"/>
  <c r="N190"/>
  <c r="O190"/>
  <c r="P190"/>
  <c r="K191"/>
  <c r="L191"/>
  <c r="M191"/>
  <c r="N191"/>
  <c r="O191"/>
  <c r="P191"/>
  <c r="K192"/>
  <c r="L192"/>
  <c r="M192"/>
  <c r="N192"/>
  <c r="O192"/>
  <c r="P192"/>
  <c r="K193"/>
  <c r="L193"/>
  <c r="M193"/>
  <c r="N193"/>
  <c r="O193"/>
  <c r="P193"/>
  <c r="L187"/>
  <c r="M187"/>
  <c r="N187"/>
  <c r="O187"/>
  <c r="P187"/>
  <c r="K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187"/>
  <c r="F187"/>
  <c r="G187"/>
  <c r="H187"/>
  <c r="I187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188"/>
  <c r="D189"/>
  <c r="D190"/>
  <c r="D191"/>
  <c r="D187"/>
  <c r="C126"/>
  <c r="C169"/>
  <c r="C217"/>
  <c r="C82"/>
  <c r="C39"/>
  <c r="AV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W169"/>
  <c r="V169"/>
  <c r="U169"/>
  <c r="T169"/>
  <c r="S169"/>
  <c r="R169"/>
  <c r="P169"/>
  <c r="O169"/>
  <c r="N169"/>
  <c r="M169"/>
  <c r="L169"/>
  <c r="K169"/>
  <c r="I169"/>
  <c r="H169"/>
  <c r="G169"/>
  <c r="F169"/>
  <c r="E169"/>
  <c r="D169"/>
  <c r="BG168"/>
  <c r="AS168"/>
  <c r="AR168"/>
  <c r="X168"/>
  <c r="Q168"/>
  <c r="J168"/>
  <c r="BG167"/>
  <c r="AS167"/>
  <c r="AR167"/>
  <c r="X167"/>
  <c r="Q167"/>
  <c r="J167"/>
  <c r="BG166"/>
  <c r="AS166"/>
  <c r="AR166"/>
  <c r="X166"/>
  <c r="Q166"/>
  <c r="J166"/>
  <c r="BG165"/>
  <c r="AS165"/>
  <c r="AR165"/>
  <c r="X165"/>
  <c r="Q165"/>
  <c r="J165"/>
  <c r="BG164"/>
  <c r="AS164"/>
  <c r="AR164"/>
  <c r="X164"/>
  <c r="Q164"/>
  <c r="J164"/>
  <c r="BG163"/>
  <c r="AS163"/>
  <c r="AR163"/>
  <c r="X163"/>
  <c r="Q163"/>
  <c r="J163"/>
  <c r="BG162"/>
  <c r="AS162"/>
  <c r="AR162"/>
  <c r="X162"/>
  <c r="Q162"/>
  <c r="J162"/>
  <c r="BG161"/>
  <c r="AS161"/>
  <c r="AR161"/>
  <c r="X161"/>
  <c r="Q161"/>
  <c r="J161"/>
  <c r="BG160"/>
  <c r="AS160"/>
  <c r="AR160"/>
  <c r="X160"/>
  <c r="Q160"/>
  <c r="J160"/>
  <c r="BG159"/>
  <c r="AS159"/>
  <c r="AR159"/>
  <c r="X159"/>
  <c r="Q159"/>
  <c r="J159"/>
  <c r="BG158"/>
  <c r="AS158"/>
  <c r="AR158"/>
  <c r="X158"/>
  <c r="Q158"/>
  <c r="J158"/>
  <c r="BG157"/>
  <c r="AS157"/>
  <c r="AR157"/>
  <c r="X157"/>
  <c r="Q157"/>
  <c r="J157"/>
  <c r="BG156"/>
  <c r="AS156"/>
  <c r="AR156"/>
  <c r="X156"/>
  <c r="Q156"/>
  <c r="J156"/>
  <c r="BG155"/>
  <c r="AS155"/>
  <c r="AR155"/>
  <c r="X155"/>
  <c r="Q155"/>
  <c r="J155"/>
  <c r="BG154"/>
  <c r="AS154"/>
  <c r="AR154"/>
  <c r="X154"/>
  <c r="Q154"/>
  <c r="J154"/>
  <c r="BG153"/>
  <c r="AS153"/>
  <c r="AR153"/>
  <c r="X153"/>
  <c r="Q153"/>
  <c r="J153"/>
  <c r="BG152"/>
  <c r="AS152"/>
  <c r="AR152"/>
  <c r="X152"/>
  <c r="Q152"/>
  <c r="J152"/>
  <c r="BG151"/>
  <c r="AS151"/>
  <c r="AR151"/>
  <c r="X151"/>
  <c r="Q151"/>
  <c r="J151"/>
  <c r="BG150"/>
  <c r="AS150"/>
  <c r="AR150"/>
  <c r="X150"/>
  <c r="Q150"/>
  <c r="J150"/>
  <c r="BG149"/>
  <c r="AS149"/>
  <c r="AR149"/>
  <c r="X149"/>
  <c r="Q149"/>
  <c r="J149"/>
  <c r="BG148"/>
  <c r="AS148"/>
  <c r="AR148"/>
  <c r="X148"/>
  <c r="Q148"/>
  <c r="J148"/>
  <c r="BG147"/>
  <c r="AS147"/>
  <c r="AR147"/>
  <c r="X147"/>
  <c r="Q147"/>
  <c r="J147"/>
  <c r="BG146"/>
  <c r="AS146"/>
  <c r="AR146"/>
  <c r="X146"/>
  <c r="Q146"/>
  <c r="J146"/>
  <c r="BG145"/>
  <c r="AS145"/>
  <c r="AR145"/>
  <c r="X145"/>
  <c r="Q145"/>
  <c r="J145"/>
  <c r="BG144"/>
  <c r="AS144"/>
  <c r="AR144"/>
  <c r="X144"/>
  <c r="Q144"/>
  <c r="J144"/>
  <c r="BG143"/>
  <c r="AS143"/>
  <c r="AR143"/>
  <c r="X143"/>
  <c r="Q143"/>
  <c r="J143"/>
  <c r="BG142"/>
  <c r="AS142"/>
  <c r="AR142"/>
  <c r="X142"/>
  <c r="Q142"/>
  <c r="J142"/>
  <c r="BG141"/>
  <c r="AS141"/>
  <c r="AR141"/>
  <c r="X141"/>
  <c r="Q141"/>
  <c r="J141"/>
  <c r="BG140"/>
  <c r="AS140"/>
  <c r="AR140"/>
  <c r="X140"/>
  <c r="Q140"/>
  <c r="J140"/>
  <c r="BG139"/>
  <c r="AS139"/>
  <c r="AR139"/>
  <c r="X139"/>
  <c r="Q139"/>
  <c r="J139"/>
  <c r="AV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W126"/>
  <c r="V126"/>
  <c r="U126"/>
  <c r="T126"/>
  <c r="S126"/>
  <c r="R126"/>
  <c r="P126"/>
  <c r="O126"/>
  <c r="N126"/>
  <c r="M126"/>
  <c r="L126"/>
  <c r="K126"/>
  <c r="I126"/>
  <c r="H126"/>
  <c r="G126"/>
  <c r="F126"/>
  <c r="E126"/>
  <c r="D126"/>
  <c r="BG125"/>
  <c r="AS125"/>
  <c r="AR125"/>
  <c r="X125"/>
  <c r="Q125"/>
  <c r="J125"/>
  <c r="BG124"/>
  <c r="AS124"/>
  <c r="AR124"/>
  <c r="X124"/>
  <c r="Q124"/>
  <c r="J124"/>
  <c r="BG123"/>
  <c r="AS123"/>
  <c r="AR123"/>
  <c r="X123"/>
  <c r="Q123"/>
  <c r="J123"/>
  <c r="BG122"/>
  <c r="AS122"/>
  <c r="AR122"/>
  <c r="X122"/>
  <c r="Q122"/>
  <c r="J122"/>
  <c r="BG121"/>
  <c r="AS121"/>
  <c r="AR121"/>
  <c r="X121"/>
  <c r="Q121"/>
  <c r="J121"/>
  <c r="BG120"/>
  <c r="AS120"/>
  <c r="AR120"/>
  <c r="X120"/>
  <c r="Q120"/>
  <c r="J120"/>
  <c r="BG119"/>
  <c r="AS119"/>
  <c r="AR119"/>
  <c r="X119"/>
  <c r="Q119"/>
  <c r="J119"/>
  <c r="BG118"/>
  <c r="AS118"/>
  <c r="AR118"/>
  <c r="X118"/>
  <c r="Q118"/>
  <c r="J118"/>
  <c r="BG117"/>
  <c r="AS117"/>
  <c r="AR117"/>
  <c r="X117"/>
  <c r="Q117"/>
  <c r="J117"/>
  <c r="BG116"/>
  <c r="AS116"/>
  <c r="AR116"/>
  <c r="X116"/>
  <c r="Q116"/>
  <c r="J116"/>
  <c r="BG115"/>
  <c r="AS115"/>
  <c r="AR115"/>
  <c r="X115"/>
  <c r="Q115"/>
  <c r="J115"/>
  <c r="BG114"/>
  <c r="AS114"/>
  <c r="AR114"/>
  <c r="X114"/>
  <c r="Q114"/>
  <c r="J114"/>
  <c r="BG113"/>
  <c r="AS113"/>
  <c r="AR113"/>
  <c r="X113"/>
  <c r="Q113"/>
  <c r="J113"/>
  <c r="BG112"/>
  <c r="AS112"/>
  <c r="AR112"/>
  <c r="X112"/>
  <c r="Q112"/>
  <c r="J112"/>
  <c r="BG111"/>
  <c r="AS111"/>
  <c r="AR111"/>
  <c r="X111"/>
  <c r="Q111"/>
  <c r="J111"/>
  <c r="BG110"/>
  <c r="AS110"/>
  <c r="AR110"/>
  <c r="X110"/>
  <c r="Q110"/>
  <c r="J110"/>
  <c r="BG109"/>
  <c r="AS109"/>
  <c r="AR109"/>
  <c r="X109"/>
  <c r="Q109"/>
  <c r="J109"/>
  <c r="BG108"/>
  <c r="AS108"/>
  <c r="AR108"/>
  <c r="X108"/>
  <c r="Q108"/>
  <c r="J108"/>
  <c r="BG107"/>
  <c r="AS107"/>
  <c r="AR107"/>
  <c r="X107"/>
  <c r="Q107"/>
  <c r="J107"/>
  <c r="BG106"/>
  <c r="AS106"/>
  <c r="AR106"/>
  <c r="X106"/>
  <c r="Q106"/>
  <c r="J106"/>
  <c r="BG105"/>
  <c r="AS105"/>
  <c r="AR105"/>
  <c r="X105"/>
  <c r="Q105"/>
  <c r="J105"/>
  <c r="BG104"/>
  <c r="AS104"/>
  <c r="AR104"/>
  <c r="X104"/>
  <c r="Q104"/>
  <c r="J104"/>
  <c r="BG103"/>
  <c r="AS103"/>
  <c r="AR103"/>
  <c r="X103"/>
  <c r="Q103"/>
  <c r="J103"/>
  <c r="BG102"/>
  <c r="AS102"/>
  <c r="AR102"/>
  <c r="X102"/>
  <c r="Q102"/>
  <c r="J102"/>
  <c r="BG101"/>
  <c r="AS101"/>
  <c r="AR101"/>
  <c r="X101"/>
  <c r="Q101"/>
  <c r="J101"/>
  <c r="BG100"/>
  <c r="AS100"/>
  <c r="AR100"/>
  <c r="X100"/>
  <c r="Q100"/>
  <c r="J100"/>
  <c r="BG99"/>
  <c r="AS99"/>
  <c r="AR99"/>
  <c r="X99"/>
  <c r="Q99"/>
  <c r="J99"/>
  <c r="BG98"/>
  <c r="AS98"/>
  <c r="AR98"/>
  <c r="X98"/>
  <c r="Q98"/>
  <c r="J98"/>
  <c r="BG97"/>
  <c r="AS97"/>
  <c r="AR97"/>
  <c r="X97"/>
  <c r="Q97"/>
  <c r="J97"/>
  <c r="BG96"/>
  <c r="AS96"/>
  <c r="AR96"/>
  <c r="X96"/>
  <c r="Q96"/>
  <c r="J96"/>
  <c r="AV82"/>
  <c r="AQ82"/>
  <c r="AP82"/>
  <c r="AO82"/>
  <c r="AN82"/>
  <c r="AM82"/>
  <c r="AL82"/>
  <c r="AK82"/>
  <c r="AJ82"/>
  <c r="AI82"/>
  <c r="AH82"/>
  <c r="AG82"/>
  <c r="AF82"/>
  <c r="AE82"/>
  <c r="AD82"/>
  <c r="AC82"/>
  <c r="AB82"/>
  <c r="W82"/>
  <c r="V82"/>
  <c r="U82"/>
  <c r="T82"/>
  <c r="S82"/>
  <c r="R82"/>
  <c r="P82"/>
  <c r="O82"/>
  <c r="N82"/>
  <c r="M82"/>
  <c r="L82"/>
  <c r="K82"/>
  <c r="I82"/>
  <c r="H82"/>
  <c r="G82"/>
  <c r="F82"/>
  <c r="E82"/>
  <c r="AS81"/>
  <c r="AR81"/>
  <c r="X81"/>
  <c r="Q81"/>
  <c r="J81"/>
  <c r="AS80"/>
  <c r="AR80"/>
  <c r="X80"/>
  <c r="Q80"/>
  <c r="J80"/>
  <c r="AS79"/>
  <c r="AR79"/>
  <c r="X79"/>
  <c r="Q79"/>
  <c r="J79"/>
  <c r="AS78"/>
  <c r="AR78"/>
  <c r="X78"/>
  <c r="Q78"/>
  <c r="J78"/>
  <c r="AS77"/>
  <c r="AR77"/>
  <c r="X77"/>
  <c r="Q77"/>
  <c r="J77"/>
  <c r="AS76"/>
  <c r="AR76"/>
  <c r="X76"/>
  <c r="Q76"/>
  <c r="J76"/>
  <c r="AS75"/>
  <c r="AR75"/>
  <c r="X75"/>
  <c r="Q75"/>
  <c r="J75"/>
  <c r="AS74"/>
  <c r="AR74"/>
  <c r="X74"/>
  <c r="Q74"/>
  <c r="J74"/>
  <c r="AS73"/>
  <c r="AR73"/>
  <c r="X73"/>
  <c r="Q73"/>
  <c r="J73"/>
  <c r="AS72"/>
  <c r="AR72"/>
  <c r="X72"/>
  <c r="Q72"/>
  <c r="J72"/>
  <c r="AS71"/>
  <c r="AR71"/>
  <c r="X71"/>
  <c r="Q71"/>
  <c r="J71"/>
  <c r="AS70"/>
  <c r="AR70"/>
  <c r="X70"/>
  <c r="Q70"/>
  <c r="J70"/>
  <c r="AS69"/>
  <c r="AR69"/>
  <c r="Q69"/>
  <c r="J69"/>
  <c r="AS68"/>
  <c r="AR68"/>
  <c r="X68"/>
  <c r="Q68"/>
  <c r="J68"/>
  <c r="AS67"/>
  <c r="AR67"/>
  <c r="X67"/>
  <c r="Q67"/>
  <c r="J67"/>
  <c r="AS66"/>
  <c r="AR66"/>
  <c r="X66"/>
  <c r="Q66"/>
  <c r="J66"/>
  <c r="AS65"/>
  <c r="AR65"/>
  <c r="X65"/>
  <c r="Q65"/>
  <c r="J65"/>
  <c r="AS64"/>
  <c r="AR64"/>
  <c r="X64"/>
  <c r="Q64"/>
  <c r="J64"/>
  <c r="AS63"/>
  <c r="AR63"/>
  <c r="X63"/>
  <c r="Q63"/>
  <c r="J63"/>
  <c r="AS62"/>
  <c r="AR62"/>
  <c r="X62"/>
  <c r="Q62"/>
  <c r="J62"/>
  <c r="AS61"/>
  <c r="AR61"/>
  <c r="X61"/>
  <c r="Q61"/>
  <c r="J61"/>
  <c r="AS60"/>
  <c r="AR60"/>
  <c r="X60"/>
  <c r="Q60"/>
  <c r="J60"/>
  <c r="AS59"/>
  <c r="AR59"/>
  <c r="Q59"/>
  <c r="J59"/>
  <c r="AS58"/>
  <c r="AR58"/>
  <c r="X58"/>
  <c r="Q58"/>
  <c r="J58"/>
  <c r="AS57"/>
  <c r="AR57"/>
  <c r="X57"/>
  <c r="Q57"/>
  <c r="J57"/>
  <c r="AS56"/>
  <c r="AR56"/>
  <c r="X56"/>
  <c r="Q56"/>
  <c r="J56"/>
  <c r="AS55"/>
  <c r="AR55"/>
  <c r="X55"/>
  <c r="Q55"/>
  <c r="J55"/>
  <c r="AS54"/>
  <c r="X54"/>
  <c r="Q54"/>
  <c r="J54"/>
  <c r="AS53"/>
  <c r="AR53"/>
  <c r="X53"/>
  <c r="Q53"/>
  <c r="J53"/>
  <c r="BG52"/>
  <c r="AS52"/>
  <c r="AR52"/>
  <c r="Q52"/>
  <c r="J52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10"/>
  <c r="BG11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10"/>
  <c r="Q11"/>
  <c r="BB96" l="1"/>
  <c r="BB98"/>
  <c r="BB100"/>
  <c r="BB102"/>
  <c r="BB104"/>
  <c r="BB106"/>
  <c r="BB108"/>
  <c r="BB110"/>
  <c r="BB112"/>
  <c r="BB114"/>
  <c r="BB116"/>
  <c r="BB118"/>
  <c r="BB120"/>
  <c r="BB122"/>
  <c r="BB124"/>
  <c r="BB97"/>
  <c r="BB99"/>
  <c r="BB101"/>
  <c r="BB103"/>
  <c r="BB105"/>
  <c r="BB107"/>
  <c r="BB109"/>
  <c r="BB111"/>
  <c r="BB113"/>
  <c r="BB115"/>
  <c r="BB117"/>
  <c r="BB119"/>
  <c r="BB121"/>
  <c r="BB123"/>
  <c r="BB125"/>
  <c r="BB189"/>
  <c r="Y64"/>
  <c r="Y68"/>
  <c r="Y73"/>
  <c r="AR193"/>
  <c r="AR192"/>
  <c r="AR191"/>
  <c r="AR190"/>
  <c r="AR188"/>
  <c r="AR216"/>
  <c r="AR214"/>
  <c r="AR213"/>
  <c r="AR212"/>
  <c r="AR211"/>
  <c r="AR210"/>
  <c r="AR209"/>
  <c r="AR208"/>
  <c r="AR207"/>
  <c r="AR205"/>
  <c r="AT205" s="1"/>
  <c r="AR204"/>
  <c r="AT204" s="1"/>
  <c r="AR203"/>
  <c r="AR202"/>
  <c r="AR201"/>
  <c r="AR200"/>
  <c r="AT200" s="1"/>
  <c r="AR199"/>
  <c r="AR198"/>
  <c r="AR197"/>
  <c r="AT197" s="1"/>
  <c r="AR196"/>
  <c r="AT196" s="1"/>
  <c r="AR195"/>
  <c r="AR194"/>
  <c r="AS193"/>
  <c r="AS192"/>
  <c r="AT192" s="1"/>
  <c r="AS191"/>
  <c r="AS190"/>
  <c r="AS189"/>
  <c r="AS188"/>
  <c r="AS216"/>
  <c r="AS213"/>
  <c r="AS212"/>
  <c r="AS211"/>
  <c r="AT211" s="1"/>
  <c r="AS210"/>
  <c r="AS209"/>
  <c r="AS207"/>
  <c r="AT207" s="1"/>
  <c r="AS206"/>
  <c r="AS205"/>
  <c r="AS204"/>
  <c r="AS203"/>
  <c r="AS202"/>
  <c r="AT202" s="1"/>
  <c r="AS201"/>
  <c r="AS200"/>
  <c r="AS199"/>
  <c r="AS198"/>
  <c r="AT198" s="1"/>
  <c r="AS197"/>
  <c r="AS196"/>
  <c r="AS195"/>
  <c r="Y62"/>
  <c r="Y66"/>
  <c r="Y71"/>
  <c r="Y77"/>
  <c r="Y54"/>
  <c r="BD54" s="1"/>
  <c r="Y60"/>
  <c r="Y57"/>
  <c r="Y75"/>
  <c r="Y56"/>
  <c r="Y61"/>
  <c r="Y65"/>
  <c r="Y70"/>
  <c r="Y74"/>
  <c r="Y78"/>
  <c r="Y59"/>
  <c r="Y53"/>
  <c r="Y63"/>
  <c r="Y67"/>
  <c r="Y72"/>
  <c r="Y76"/>
  <c r="BD76" s="1"/>
  <c r="Y58"/>
  <c r="AU191"/>
  <c r="BE191"/>
  <c r="BA191"/>
  <c r="AU216"/>
  <c r="BA216"/>
  <c r="BE216"/>
  <c r="AU212"/>
  <c r="BE212"/>
  <c r="BA212"/>
  <c r="AU208"/>
  <c r="BE208"/>
  <c r="BA208"/>
  <c r="AU204"/>
  <c r="BA204"/>
  <c r="BE204"/>
  <c r="AU200"/>
  <c r="BE200"/>
  <c r="BA200"/>
  <c r="AU196"/>
  <c r="BE196"/>
  <c r="BA196"/>
  <c r="AU192"/>
  <c r="BA192"/>
  <c r="BE192"/>
  <c r="BE187"/>
  <c r="BA187"/>
  <c r="AU188"/>
  <c r="BE188"/>
  <c r="BA188"/>
  <c r="AU213"/>
  <c r="BA213"/>
  <c r="BE213"/>
  <c r="AU209"/>
  <c r="BA209"/>
  <c r="BE209"/>
  <c r="AU205"/>
  <c r="BA205"/>
  <c r="BE205"/>
  <c r="AU201"/>
  <c r="BA201"/>
  <c r="BE201"/>
  <c r="AU197"/>
  <c r="BA197"/>
  <c r="BE197"/>
  <c r="BA193"/>
  <c r="BE193"/>
  <c r="AU189"/>
  <c r="BA189"/>
  <c r="BE189"/>
  <c r="AU214"/>
  <c r="BE214"/>
  <c r="BA214"/>
  <c r="AU210"/>
  <c r="BE210"/>
  <c r="BA210"/>
  <c r="AU206"/>
  <c r="BA206"/>
  <c r="BE206"/>
  <c r="AU202"/>
  <c r="BE202"/>
  <c r="BA202"/>
  <c r="AU198"/>
  <c r="BE198"/>
  <c r="BA198"/>
  <c r="AU194"/>
  <c r="BE194"/>
  <c r="BA194"/>
  <c r="AU190"/>
  <c r="BE190"/>
  <c r="BA190"/>
  <c r="BE215"/>
  <c r="BA215"/>
  <c r="AU211"/>
  <c r="BE211"/>
  <c r="BA211"/>
  <c r="AU207"/>
  <c r="BE207"/>
  <c r="BA207"/>
  <c r="AU203"/>
  <c r="BE203"/>
  <c r="BA203"/>
  <c r="AU199"/>
  <c r="BE199"/>
  <c r="BA199"/>
  <c r="AU195"/>
  <c r="BE195"/>
  <c r="BA195"/>
  <c r="AS208"/>
  <c r="AT208" s="1"/>
  <c r="AS214"/>
  <c r="Y80"/>
  <c r="BD80" s="1"/>
  <c r="AU82"/>
  <c r="BF82" s="1"/>
  <c r="AU215"/>
  <c r="AS215"/>
  <c r="AR215"/>
  <c r="AU126"/>
  <c r="AR206"/>
  <c r="AS194"/>
  <c r="AU187"/>
  <c r="AU193"/>
  <c r="AU169"/>
  <c r="BF169" s="1"/>
  <c r="Y81"/>
  <c r="Y79"/>
  <c r="Y69"/>
  <c r="Y55"/>
  <c r="J210"/>
  <c r="J198"/>
  <c r="AR189"/>
  <c r="BA82"/>
  <c r="BE82"/>
  <c r="BG82"/>
  <c r="BA169"/>
  <c r="BE169"/>
  <c r="J191"/>
  <c r="BB191" s="1"/>
  <c r="J206"/>
  <c r="BE126"/>
  <c r="BA126"/>
  <c r="J214"/>
  <c r="J202"/>
  <c r="J194"/>
  <c r="J189"/>
  <c r="J216"/>
  <c r="BB216" s="1"/>
  <c r="J212"/>
  <c r="J208"/>
  <c r="J204"/>
  <c r="J200"/>
  <c r="BB200" s="1"/>
  <c r="J196"/>
  <c r="D217"/>
  <c r="J193"/>
  <c r="BB193" s="1"/>
  <c r="I217"/>
  <c r="G217"/>
  <c r="E217"/>
  <c r="K217"/>
  <c r="O217"/>
  <c r="M217"/>
  <c r="Q82"/>
  <c r="Y11"/>
  <c r="AT37"/>
  <c r="AT35"/>
  <c r="AT33"/>
  <c r="AT31"/>
  <c r="AT29"/>
  <c r="AT27"/>
  <c r="AT25"/>
  <c r="AT23"/>
  <c r="AT21"/>
  <c r="AT19"/>
  <c r="AT17"/>
  <c r="AT15"/>
  <c r="AT13"/>
  <c r="AT11"/>
  <c r="AT139"/>
  <c r="AT140"/>
  <c r="AT162"/>
  <c r="Y164"/>
  <c r="BD164" s="1"/>
  <c r="AT164"/>
  <c r="Q169"/>
  <c r="X169"/>
  <c r="J190"/>
  <c r="J188"/>
  <c r="BB188" s="1"/>
  <c r="J195"/>
  <c r="J197"/>
  <c r="BB197" s="1"/>
  <c r="J199"/>
  <c r="J201"/>
  <c r="BB201" s="1"/>
  <c r="J203"/>
  <c r="J207"/>
  <c r="J205"/>
  <c r="J215"/>
  <c r="J213"/>
  <c r="J211"/>
  <c r="J209"/>
  <c r="J192"/>
  <c r="BB192" s="1"/>
  <c r="H217"/>
  <c r="F217"/>
  <c r="P217"/>
  <c r="N217"/>
  <c r="L217"/>
  <c r="Q193"/>
  <c r="Q192"/>
  <c r="Q191"/>
  <c r="Q190"/>
  <c r="BB190" s="1"/>
  <c r="Q189"/>
  <c r="Q188"/>
  <c r="Q216"/>
  <c r="Q215"/>
  <c r="Q214"/>
  <c r="Q213"/>
  <c r="Q212"/>
  <c r="Q211"/>
  <c r="Q210"/>
  <c r="Q209"/>
  <c r="Q208"/>
  <c r="Q207"/>
  <c r="Q206"/>
  <c r="Q205"/>
  <c r="BB205" s="1"/>
  <c r="Q204"/>
  <c r="BB204" s="1"/>
  <c r="Q203"/>
  <c r="BB203" s="1"/>
  <c r="Q202"/>
  <c r="BB202" s="1"/>
  <c r="Q201"/>
  <c r="Q200"/>
  <c r="Q199"/>
  <c r="Q198"/>
  <c r="Q197"/>
  <c r="Q196"/>
  <c r="Q195"/>
  <c r="BB195" s="1"/>
  <c r="Q194"/>
  <c r="X193"/>
  <c r="X192"/>
  <c r="X191"/>
  <c r="X190"/>
  <c r="X189"/>
  <c r="X188"/>
  <c r="X216"/>
  <c r="X215"/>
  <c r="X214"/>
  <c r="X213"/>
  <c r="X212"/>
  <c r="X211"/>
  <c r="X210"/>
  <c r="X209"/>
  <c r="X208"/>
  <c r="X207"/>
  <c r="X206"/>
  <c r="X205"/>
  <c r="X204"/>
  <c r="X203"/>
  <c r="X202"/>
  <c r="X201"/>
  <c r="X200"/>
  <c r="X199"/>
  <c r="X198"/>
  <c r="X197"/>
  <c r="X196"/>
  <c r="X195"/>
  <c r="X194"/>
  <c r="AT216"/>
  <c r="AT194"/>
  <c r="Y10"/>
  <c r="Y37"/>
  <c r="Y35"/>
  <c r="Y33"/>
  <c r="Y31"/>
  <c r="Y29"/>
  <c r="Y27"/>
  <c r="Y25"/>
  <c r="Y23"/>
  <c r="Y21"/>
  <c r="Y19"/>
  <c r="Y17"/>
  <c r="Y15"/>
  <c r="Y13"/>
  <c r="AT38"/>
  <c r="AT36"/>
  <c r="AT34"/>
  <c r="AT32"/>
  <c r="AT30"/>
  <c r="AT28"/>
  <c r="AT26"/>
  <c r="AT24"/>
  <c r="AT22"/>
  <c r="AT20"/>
  <c r="AT18"/>
  <c r="AT16"/>
  <c r="AT14"/>
  <c r="AT12"/>
  <c r="AT10"/>
  <c r="AT52"/>
  <c r="BD55"/>
  <c r="BD57"/>
  <c r="BD61"/>
  <c r="BD65"/>
  <c r="Y97"/>
  <c r="BD97" s="1"/>
  <c r="Y100"/>
  <c r="BD100" s="1"/>
  <c r="Y102"/>
  <c r="BD102" s="1"/>
  <c r="Y104"/>
  <c r="BD104" s="1"/>
  <c r="Y106"/>
  <c r="BD106" s="1"/>
  <c r="Y108"/>
  <c r="BD108" s="1"/>
  <c r="Y110"/>
  <c r="BD110" s="1"/>
  <c r="Y112"/>
  <c r="BD112" s="1"/>
  <c r="Y114"/>
  <c r="BD114" s="1"/>
  <c r="Y116"/>
  <c r="BD116" s="1"/>
  <c r="Y118"/>
  <c r="BD118" s="1"/>
  <c r="X82"/>
  <c r="BD67"/>
  <c r="BD71"/>
  <c r="BD75"/>
  <c r="Y166"/>
  <c r="BD166" s="1"/>
  <c r="AT166"/>
  <c r="Y168"/>
  <c r="BD168" s="1"/>
  <c r="AT168"/>
  <c r="AT56"/>
  <c r="AT58"/>
  <c r="AT60"/>
  <c r="AT62"/>
  <c r="AT64"/>
  <c r="AT66"/>
  <c r="AT68"/>
  <c r="AT70"/>
  <c r="AT72"/>
  <c r="AT74"/>
  <c r="AT98"/>
  <c r="AT99"/>
  <c r="AT101"/>
  <c r="AT103"/>
  <c r="AT105"/>
  <c r="AT107"/>
  <c r="AT109"/>
  <c r="AT111"/>
  <c r="AT113"/>
  <c r="AT115"/>
  <c r="AT117"/>
  <c r="Y119"/>
  <c r="BD119" s="1"/>
  <c r="AT119"/>
  <c r="Y121"/>
  <c r="BD121" s="1"/>
  <c r="AT121"/>
  <c r="Y123"/>
  <c r="BD123" s="1"/>
  <c r="AT123"/>
  <c r="Y125"/>
  <c r="BD125" s="1"/>
  <c r="AT125"/>
  <c r="AT76"/>
  <c r="BD78"/>
  <c r="AT78"/>
  <c r="AT143"/>
  <c r="AT145"/>
  <c r="AT147"/>
  <c r="AT149"/>
  <c r="AT151"/>
  <c r="Y152"/>
  <c r="BD152" s="1"/>
  <c r="AT153"/>
  <c r="Y154"/>
  <c r="BD154" s="1"/>
  <c r="AT155"/>
  <c r="Y156"/>
  <c r="BD156" s="1"/>
  <c r="Y38"/>
  <c r="Y36"/>
  <c r="Y34"/>
  <c r="Y32"/>
  <c r="Y30"/>
  <c r="Y28"/>
  <c r="Y26"/>
  <c r="Y24"/>
  <c r="Y22"/>
  <c r="Y20"/>
  <c r="Y18"/>
  <c r="Y16"/>
  <c r="Y14"/>
  <c r="Y12"/>
  <c r="AT80"/>
  <c r="Y52"/>
  <c r="BD52" s="1"/>
  <c r="AT53"/>
  <c r="Y96"/>
  <c r="BD96" s="1"/>
  <c r="AT141"/>
  <c r="AT142"/>
  <c r="AT144"/>
  <c r="AT146"/>
  <c r="AT148"/>
  <c r="AT150"/>
  <c r="AT157"/>
  <c r="Y158"/>
  <c r="BD158" s="1"/>
  <c r="AT159"/>
  <c r="Y160"/>
  <c r="BD160" s="1"/>
  <c r="AT161"/>
  <c r="Y162"/>
  <c r="BD162" s="1"/>
  <c r="AT163"/>
  <c r="AT167"/>
  <c r="AT54"/>
  <c r="AT55"/>
  <c r="AT57"/>
  <c r="AT59"/>
  <c r="AT61"/>
  <c r="AT63"/>
  <c r="AT65"/>
  <c r="AT67"/>
  <c r="AT69"/>
  <c r="AT71"/>
  <c r="AT73"/>
  <c r="AT75"/>
  <c r="AT77"/>
  <c r="AT79"/>
  <c r="AT81"/>
  <c r="AS82"/>
  <c r="AT96"/>
  <c r="AT97"/>
  <c r="Y98"/>
  <c r="BD98" s="1"/>
  <c r="Y99"/>
  <c r="BD99" s="1"/>
  <c r="AT100"/>
  <c r="Y101"/>
  <c r="BD101" s="1"/>
  <c r="AT102"/>
  <c r="Y103"/>
  <c r="BD103" s="1"/>
  <c r="AT104"/>
  <c r="Y105"/>
  <c r="BD105" s="1"/>
  <c r="AT106"/>
  <c r="Y107"/>
  <c r="BD107" s="1"/>
  <c r="AT108"/>
  <c r="Y109"/>
  <c r="BD109" s="1"/>
  <c r="AT110"/>
  <c r="Y111"/>
  <c r="BD111" s="1"/>
  <c r="AT112"/>
  <c r="Y113"/>
  <c r="BD113" s="1"/>
  <c r="AT114"/>
  <c r="Y115"/>
  <c r="BD115" s="1"/>
  <c r="AT116"/>
  <c r="Y117"/>
  <c r="BD117" s="1"/>
  <c r="AT118"/>
  <c r="Y120"/>
  <c r="BD120" s="1"/>
  <c r="AT120"/>
  <c r="Y122"/>
  <c r="BD122" s="1"/>
  <c r="AT122"/>
  <c r="Y124"/>
  <c r="BD124" s="1"/>
  <c r="AT124"/>
  <c r="Q126"/>
  <c r="X126"/>
  <c r="AR126"/>
  <c r="Y140"/>
  <c r="Y142"/>
  <c r="Y143"/>
  <c r="Y144"/>
  <c r="Y145"/>
  <c r="Y146"/>
  <c r="Y147"/>
  <c r="Y148"/>
  <c r="Y149"/>
  <c r="Y150"/>
  <c r="Y151"/>
  <c r="AT152"/>
  <c r="Y153"/>
  <c r="AT154"/>
  <c r="Y155"/>
  <c r="AT156"/>
  <c r="Y157"/>
  <c r="AT158"/>
  <c r="Y159"/>
  <c r="AT160"/>
  <c r="Y161"/>
  <c r="AS169"/>
  <c r="AR82"/>
  <c r="AS126"/>
  <c r="Y163"/>
  <c r="Y165"/>
  <c r="BD165" s="1"/>
  <c r="AT165"/>
  <c r="Y167"/>
  <c r="BD167" s="1"/>
  <c r="AR169"/>
  <c r="Y139"/>
  <c r="BD139" s="1"/>
  <c r="Y141"/>
  <c r="BD141" s="1"/>
  <c r="J169"/>
  <c r="BG169"/>
  <c r="J126"/>
  <c r="BB126" s="1"/>
  <c r="BG126"/>
  <c r="J82"/>
  <c r="J187"/>
  <c r="AV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W217"/>
  <c r="V217"/>
  <c r="U217"/>
  <c r="T217"/>
  <c r="S217"/>
  <c r="R217"/>
  <c r="AS187"/>
  <c r="AR187"/>
  <c r="X187"/>
  <c r="Q187"/>
  <c r="BB187" s="1"/>
  <c r="AV39"/>
  <c r="D39"/>
  <c r="AS9"/>
  <c r="AR9"/>
  <c r="X9"/>
  <c r="Q9"/>
  <c r="AQ39"/>
  <c r="AP39"/>
  <c r="AO39"/>
  <c r="AN39"/>
  <c r="AM39"/>
  <c r="AL39"/>
  <c r="AK39"/>
  <c r="AJ39"/>
  <c r="AI39"/>
  <c r="AH39"/>
  <c r="AG39"/>
  <c r="AF39"/>
  <c r="AE39"/>
  <c r="AD39"/>
  <c r="AC39"/>
  <c r="AB39"/>
  <c r="W39"/>
  <c r="V39"/>
  <c r="U39"/>
  <c r="T39"/>
  <c r="S39"/>
  <c r="R39"/>
  <c r="P39"/>
  <c r="O39"/>
  <c r="N39"/>
  <c r="M39"/>
  <c r="L39"/>
  <c r="K39"/>
  <c r="I39"/>
  <c r="G39"/>
  <c r="F39"/>
  <c r="BB213" l="1"/>
  <c r="AT189"/>
  <c r="BB207"/>
  <c r="BB210"/>
  <c r="BB209"/>
  <c r="BB199"/>
  <c r="BB196"/>
  <c r="BB212"/>
  <c r="BB206"/>
  <c r="BB198"/>
  <c r="BB211"/>
  <c r="BB214"/>
  <c r="BB215"/>
  <c r="BB208"/>
  <c r="BB194"/>
  <c r="BF193"/>
  <c r="BC193"/>
  <c r="BF126"/>
  <c r="BC126"/>
  <c r="BF203"/>
  <c r="BC203"/>
  <c r="BF202"/>
  <c r="BC202"/>
  <c r="BF189"/>
  <c r="BC189"/>
  <c r="BF201"/>
  <c r="BC201"/>
  <c r="BF188"/>
  <c r="BC188"/>
  <c r="BF196"/>
  <c r="BC196"/>
  <c r="BF212"/>
  <c r="BC212"/>
  <c r="BF215"/>
  <c r="BC215"/>
  <c r="BF207"/>
  <c r="BC207"/>
  <c r="BF190"/>
  <c r="BC190"/>
  <c r="BF206"/>
  <c r="BC206"/>
  <c r="BF205"/>
  <c r="BC205"/>
  <c r="BF200"/>
  <c r="BC200"/>
  <c r="BF216"/>
  <c r="BC216"/>
  <c r="BF195"/>
  <c r="BC195"/>
  <c r="BF211"/>
  <c r="BC211"/>
  <c r="BF194"/>
  <c r="BC194"/>
  <c r="BF210"/>
  <c r="BC210"/>
  <c r="BF209"/>
  <c r="BC209"/>
  <c r="BF204"/>
  <c r="BC204"/>
  <c r="BF191"/>
  <c r="BC191"/>
  <c r="BF187"/>
  <c r="BC187"/>
  <c r="BF199"/>
  <c r="BC199"/>
  <c r="BF198"/>
  <c r="BC198"/>
  <c r="BF214"/>
  <c r="BC214"/>
  <c r="BF197"/>
  <c r="BC197"/>
  <c r="BF213"/>
  <c r="BC213"/>
  <c r="BF192"/>
  <c r="BC192"/>
  <c r="BF208"/>
  <c r="BC208"/>
  <c r="AT201"/>
  <c r="AT210"/>
  <c r="AT191"/>
  <c r="AT214"/>
  <c r="AT209"/>
  <c r="AT213"/>
  <c r="AT190"/>
  <c r="AT195"/>
  <c r="AT199"/>
  <c r="AT203"/>
  <c r="AT212"/>
  <c r="AT193"/>
  <c r="AT188"/>
  <c r="AT206"/>
  <c r="BA217"/>
  <c r="BE217"/>
  <c r="AT215"/>
  <c r="Y82"/>
  <c r="BD82" s="1"/>
  <c r="AU217"/>
  <c r="AT82"/>
  <c r="Y126"/>
  <c r="BD126" s="1"/>
  <c r="Y169"/>
  <c r="BD169" s="1"/>
  <c r="BD150"/>
  <c r="BD148"/>
  <c r="BD146"/>
  <c r="BD144"/>
  <c r="BD142"/>
  <c r="BD81"/>
  <c r="BD79"/>
  <c r="BD77"/>
  <c r="BD74"/>
  <c r="BD72"/>
  <c r="BD70"/>
  <c r="BD68"/>
  <c r="BD66"/>
  <c r="BD64"/>
  <c r="BD62"/>
  <c r="BD60"/>
  <c r="BD58"/>
  <c r="BD56"/>
  <c r="BD14"/>
  <c r="BD18"/>
  <c r="BD22"/>
  <c r="BD26"/>
  <c r="BD30"/>
  <c r="BD34"/>
  <c r="BD38"/>
  <c r="BD73"/>
  <c r="BD69"/>
  <c r="BD63"/>
  <c r="BD59"/>
  <c r="BD13"/>
  <c r="BD17"/>
  <c r="BD21"/>
  <c r="BD25"/>
  <c r="BD29"/>
  <c r="BD33"/>
  <c r="BD37"/>
  <c r="Y209"/>
  <c r="Y213"/>
  <c r="Y205"/>
  <c r="Y203"/>
  <c r="Y199"/>
  <c r="Y195"/>
  <c r="Y190"/>
  <c r="BD11"/>
  <c r="Y193"/>
  <c r="Y196"/>
  <c r="Y204"/>
  <c r="Y212"/>
  <c r="Y189"/>
  <c r="Y202"/>
  <c r="Y198"/>
  <c r="Y206"/>
  <c r="Y210"/>
  <c r="BD163"/>
  <c r="BD161"/>
  <c r="BD159"/>
  <c r="BD157"/>
  <c r="BD155"/>
  <c r="BD153"/>
  <c r="BD151"/>
  <c r="BD149"/>
  <c r="BD147"/>
  <c r="BD145"/>
  <c r="BD143"/>
  <c r="BD140"/>
  <c r="BD12"/>
  <c r="BD16"/>
  <c r="BD20"/>
  <c r="BD24"/>
  <c r="BD28"/>
  <c r="BD32"/>
  <c r="BD36"/>
  <c r="BD53"/>
  <c r="BD15"/>
  <c r="BD19"/>
  <c r="BD23"/>
  <c r="BD27"/>
  <c r="BD31"/>
  <c r="BD35"/>
  <c r="BD10"/>
  <c r="Y192"/>
  <c r="Y211"/>
  <c r="Y215"/>
  <c r="Y207"/>
  <c r="Y201"/>
  <c r="Y197"/>
  <c r="Y188"/>
  <c r="AW217"/>
  <c r="BG217" s="1"/>
  <c r="Y200"/>
  <c r="Y208"/>
  <c r="Y216"/>
  <c r="Y194"/>
  <c r="Y214"/>
  <c r="Y191"/>
  <c r="AT169"/>
  <c r="X217"/>
  <c r="AT126"/>
  <c r="Q39"/>
  <c r="AS39"/>
  <c r="X39"/>
  <c r="AR39"/>
  <c r="AT9"/>
  <c r="AR217"/>
  <c r="AS217"/>
  <c r="Q217"/>
  <c r="BB217" s="1"/>
  <c r="BG9"/>
  <c r="Y187"/>
  <c r="AT187"/>
  <c r="J217"/>
  <c r="E39"/>
  <c r="J39" s="1"/>
  <c r="Y9"/>
  <c r="BD9" s="1"/>
  <c r="H39"/>
  <c r="BF217" l="1"/>
  <c r="BC217"/>
  <c r="AU39"/>
  <c r="BF39" s="1"/>
  <c r="BD213"/>
  <c r="BD216"/>
  <c r="BD215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89"/>
  <c r="BD188"/>
  <c r="BD187"/>
  <c r="BD214"/>
  <c r="BD190"/>
  <c r="BA39"/>
  <c r="BE39"/>
  <c r="Y39"/>
  <c r="BG39"/>
  <c r="AT39"/>
  <c r="AT217"/>
  <c r="Y217"/>
  <c r="BD217" l="1"/>
  <c r="BD39"/>
</calcChain>
</file>

<file path=xl/sharedStrings.xml><?xml version="1.0" encoding="utf-8"?>
<sst xmlns="http://schemas.openxmlformats.org/spreadsheetml/2006/main" count="738" uniqueCount="100">
  <si>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</si>
  <si>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</si>
  <si>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</si>
  <si>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</si>
  <si>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</si>
  <si>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</si>
  <si>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</si>
  <si>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</si>
  <si>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</si>
  <si>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</si>
  <si>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</si>
  <si>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</si>
  <si>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</si>
  <si>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</si>
  <si>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</si>
  <si>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</si>
  <si>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</si>
  <si>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</si>
  <si>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</si>
  <si>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</si>
  <si>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</si>
  <si>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</si>
  <si>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</si>
  <si>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</si>
  <si>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</si>
  <si>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</si>
  <si>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</si>
  <si>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</si>
  <si>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</si>
  <si>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</si>
  <si>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</si>
  <si>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</si>
  <si>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</si>
  <si>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</si>
  <si>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</si>
  <si>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</si>
  <si>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</si>
  <si>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</si>
  <si>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</si>
  <si>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</si>
  <si>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</si>
  <si>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</si>
  <si>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</si>
  <si>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</si>
  <si>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</si>
  <si>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</si>
  <si>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</si>
  <si>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</si>
  <si>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</si>
  <si>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</si>
  <si>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</si>
  <si>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</si>
  <si>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</si>
  <si>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</si>
  <si>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</si>
  <si>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</si>
  <si>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</si>
  <si>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</si>
  <si>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BLOCHISTAN</t>
  </si>
  <si>
    <t xml:space="preserve"> Awaran</t>
  </si>
  <si>
    <t>Barkhan</t>
  </si>
  <si>
    <t>Bolan</t>
  </si>
  <si>
    <t>Chaghi</t>
  </si>
  <si>
    <t>Dera Bugti</t>
  </si>
  <si>
    <t>Gawada</t>
  </si>
  <si>
    <t>HARNAI</t>
  </si>
  <si>
    <t>Jarafabad</t>
  </si>
  <si>
    <t>Jhal Magsi</t>
  </si>
  <si>
    <t>Kalat</t>
  </si>
  <si>
    <t>Kech</t>
  </si>
  <si>
    <t>Kharan</t>
  </si>
  <si>
    <t>Khuzdar</t>
  </si>
  <si>
    <t>Killa Abdullah</t>
  </si>
  <si>
    <t>Killa Saifullah</t>
  </si>
  <si>
    <t>Kohlu</t>
  </si>
  <si>
    <t>Lasbela</t>
  </si>
  <si>
    <t>Loralai</t>
  </si>
  <si>
    <t>Mastung</t>
  </si>
  <si>
    <t>Musakhail</t>
  </si>
  <si>
    <t>Nasirabad</t>
  </si>
  <si>
    <t>NOSHKI</t>
  </si>
  <si>
    <t>Pishin</t>
  </si>
  <si>
    <t>Panjgur</t>
  </si>
  <si>
    <t>Quetta</t>
  </si>
  <si>
    <t>SHERANI</t>
  </si>
  <si>
    <t>Sibi</t>
  </si>
  <si>
    <t>WASHUK</t>
  </si>
  <si>
    <t>Zhob</t>
  </si>
  <si>
    <t>Ziarat</t>
  </si>
  <si>
    <t>TOTAL HH CONTACTS</t>
  </si>
  <si>
    <t xml:space="preserve">HH CONTACTS SCREENED </t>
  </si>
  <si>
    <t>TB CASE DETECTED</t>
  </si>
  <si>
    <t>Awaran</t>
  </si>
  <si>
    <t>N+R</t>
  </si>
  <si>
    <t>TB07-Q1 - 2015</t>
  </si>
  <si>
    <t>TB07-Q2 - 2015</t>
  </si>
  <si>
    <t>TB07-Q3 - 2015</t>
  </si>
  <si>
    <t>TB07-Q4 - 2015</t>
  </si>
  <si>
    <t>TB-07 CONSOLIDATED 2015</t>
  </si>
  <si>
    <t>PREVIOUSLY TREATED CASES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</si>
</sst>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3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33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3" fillId="0" borderId="4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 applyProtection="1">
      <alignment horizontal="center" vertical="center"/>
      <protection locked="0"/>
    </xf>
    <xf numFmtId="1" fontId="1" fillId="0" borderId="21" xfId="0" applyNumberFormat="1" applyFont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1" fontId="11" fillId="4" borderId="1" xfId="1" applyNumberFormat="1" applyFont="1" applyFill="1" applyBorder="1" applyAlignment="1" applyProtection="1">
      <alignment horizontal="center" vertical="center" wrapText="1"/>
    </xf>
    <xf numFmtId="164" fontId="11" fillId="4" borderId="1" xfId="1" applyNumberFormat="1" applyFont="1" applyFill="1" applyBorder="1" applyAlignment="1" applyProtection="1">
      <alignment horizontal="center" vertical="center" wrapText="1"/>
    </xf>
    <xf numFmtId="1" fontId="15" fillId="4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3" fontId="0" fillId="0" borderId="1" xfId="0" applyNumberFormat="1" applyFill="1" applyBorder="1" applyAlignment="1">
      <alignment horizontal="center" vertical="center"/>
    </xf>
    <xf numFmtId="0" fontId="11" fillId="0" borderId="3" xfId="1" applyFont="1" applyFill="1" applyBorder="1" applyAlignment="1" applyProtection="1">
      <alignment horizontal="center" vertical="center"/>
    </xf>
    <xf numFmtId="1" fontId="1" fillId="0" borderId="4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 wrapText="1"/>
    </xf>
    <xf numFmtId="1" fontId="11" fillId="4" borderId="4" xfId="1" applyNumberFormat="1" applyFont="1" applyFill="1" applyBorder="1" applyAlignment="1" applyProtection="1">
      <alignment horizontal="center" vertical="center" wrapText="1"/>
    </xf>
    <xf numFmtId="164" fontId="11" fillId="4" borderId="4" xfId="1" applyNumberFormat="1" applyFont="1" applyFill="1" applyBorder="1" applyAlignment="1" applyProtection="1">
      <alignment horizontal="center" vertical="center" wrapText="1"/>
    </xf>
    <xf numFmtId="1" fontId="15" fillId="4" borderId="4" xfId="0" applyNumberFormat="1" applyFont="1" applyFill="1" applyBorder="1" applyAlignment="1">
      <alignment horizontal="center" vertical="center"/>
    </xf>
    <xf numFmtId="0" fontId="12" fillId="0" borderId="47" xfId="1" applyFont="1" applyFill="1" applyBorder="1" applyAlignment="1">
      <alignment horizontal="center" vertical="center" wrapText="1"/>
    </xf>
    <xf numFmtId="1" fontId="12" fillId="4" borderId="47" xfId="1" applyNumberFormat="1" applyFont="1" applyFill="1" applyBorder="1" applyAlignment="1" applyProtection="1">
      <alignment horizontal="center" vertical="center" wrapText="1"/>
    </xf>
    <xf numFmtId="164" fontId="12" fillId="4" borderId="47" xfId="1" applyNumberFormat="1" applyFont="1" applyFill="1" applyBorder="1" applyAlignment="1" applyProtection="1">
      <alignment horizontal="center" vertical="center" wrapText="1"/>
    </xf>
    <xf numFmtId="1" fontId="15" fillId="4" borderId="46" xfId="0" applyNumberFormat="1" applyFont="1" applyFill="1" applyBorder="1" applyAlignment="1">
      <alignment horizontal="center" vertical="center"/>
    </xf>
    <xf numFmtId="1" fontId="20" fillId="3" borderId="46" xfId="1" applyNumberFormat="1" applyFont="1" applyFill="1" applyBorder="1" applyAlignment="1" applyProtection="1">
      <alignment horizontal="center" vertical="center" wrapText="1"/>
    </xf>
    <xf numFmtId="0" fontId="20" fillId="0" borderId="7" xfId="1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3" fontId="0" fillId="0" borderId="4" xfId="0" applyNumberForma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3" fillId="0" borderId="11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4" fillId="0" borderId="49" xfId="1" applyFont="1" applyFill="1" applyBorder="1" applyAlignment="1" applyProtection="1">
      <alignment horizontal="center" vertical="center"/>
    </xf>
    <xf numFmtId="0" fontId="4" fillId="0" borderId="47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1" fillId="0" borderId="17" xfId="1" applyFont="1" applyFill="1" applyBorder="1" applyAlignment="1" applyProtection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</xf>
    <xf numFmtId="0" fontId="3" fillId="0" borderId="39" xfId="1" applyFont="1" applyFill="1" applyBorder="1" applyAlignment="1" applyProtection="1">
      <alignment horizontal="center" vertical="center"/>
    </xf>
    <xf numFmtId="0" fontId="4" fillId="0" borderId="45" xfId="1" applyFont="1" applyFill="1" applyBorder="1" applyAlignment="1" applyProtection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3" fontId="0" fillId="0" borderId="11" xfId="0" applyNumberFormat="1" applyFill="1" applyBorder="1" applyAlignment="1">
      <alignment horizontal="center" vertical="center"/>
    </xf>
    <xf numFmtId="0" fontId="11" fillId="7" borderId="1" xfId="1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8" fillId="7" borderId="1" xfId="1" applyFont="1" applyFill="1" applyBorder="1" applyAlignment="1" applyProtection="1">
      <alignment horizontal="center" vertical="center"/>
    </xf>
    <xf numFmtId="0" fontId="8" fillId="7" borderId="2" xfId="1" applyFont="1" applyFill="1" applyBorder="1" applyAlignment="1" applyProtection="1">
      <alignment horizontal="center" vertical="center"/>
    </xf>
    <xf numFmtId="0" fontId="8" fillId="7" borderId="17" xfId="1" applyFont="1" applyFill="1" applyBorder="1" applyAlignment="1" applyProtection="1">
      <alignment horizontal="center" vertical="center"/>
    </xf>
    <xf numFmtId="0" fontId="7" fillId="7" borderId="21" xfId="1" applyFont="1" applyFill="1" applyBorder="1" applyAlignment="1" applyProtection="1">
      <alignment horizontal="center" vertical="center"/>
    </xf>
    <xf numFmtId="0" fontId="2" fillId="8" borderId="27" xfId="1" applyFont="1" applyFill="1" applyBorder="1" applyAlignment="1" applyProtection="1">
      <alignment horizontal="center" vertical="center" wrapText="1"/>
      <protection locked="0"/>
    </xf>
    <xf numFmtId="0" fontId="2" fillId="8" borderId="35" xfId="1" applyFont="1" applyFill="1" applyBorder="1" applyAlignment="1" applyProtection="1">
      <alignment horizontal="center" vertical="center" wrapText="1"/>
      <protection locked="0"/>
    </xf>
    <xf numFmtId="0" fontId="11" fillId="8" borderId="5" xfId="1" applyFont="1" applyFill="1" applyBorder="1" applyAlignment="1" applyProtection="1">
      <alignment horizontal="center" vertical="center" wrapText="1"/>
      <protection locked="0"/>
    </xf>
    <xf numFmtId="0" fontId="11" fillId="8" borderId="1" xfId="1" applyFont="1" applyFill="1" applyBorder="1" applyAlignment="1" applyProtection="1">
      <alignment horizontal="center" vertical="center" wrapText="1"/>
      <protection locked="0"/>
    </xf>
    <xf numFmtId="1" fontId="11" fillId="4" borderId="3" xfId="1" applyNumberFormat="1" applyFont="1" applyFill="1" applyBorder="1" applyAlignment="1" applyProtection="1">
      <alignment horizontal="center" vertical="center" wrapText="1"/>
    </xf>
    <xf numFmtId="1" fontId="11" fillId="4" borderId="11" xfId="1" applyNumberFormat="1" applyFont="1" applyFill="1" applyBorder="1" applyAlignment="1" applyProtection="1">
      <alignment horizontal="center" vertical="center" wrapText="1"/>
    </xf>
    <xf numFmtId="1" fontId="12" fillId="4" borderId="49" xfId="1" applyNumberFormat="1" applyFont="1" applyFill="1" applyBorder="1" applyAlignment="1" applyProtection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1" fillId="8" borderId="21" xfId="1" applyFont="1" applyFill="1" applyBorder="1" applyAlignment="1" applyProtection="1">
      <alignment horizontal="center" vertical="center" wrapText="1"/>
      <protection locked="0"/>
    </xf>
    <xf numFmtId="0" fontId="3" fillId="0" borderId="17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3" fillId="0" borderId="39" xfId="1" applyFont="1" applyFill="1" applyBorder="1" applyAlignment="1">
      <alignment horizontal="center" vertical="center" wrapText="1"/>
    </xf>
    <xf numFmtId="0" fontId="11" fillId="0" borderId="44" xfId="1" applyFont="1" applyFill="1" applyBorder="1" applyAlignment="1">
      <alignment horizontal="center" vertical="center" wrapText="1"/>
    </xf>
    <xf numFmtId="0" fontId="12" fillId="0" borderId="46" xfId="1" applyFont="1" applyFill="1" applyBorder="1" applyAlignment="1">
      <alignment horizontal="center" vertical="center" wrapText="1"/>
    </xf>
    <xf numFmtId="0" fontId="11" fillId="8" borderId="25" xfId="1" applyFont="1" applyFill="1" applyBorder="1" applyAlignment="1" applyProtection="1">
      <alignment horizontal="center" vertical="center" wrapText="1"/>
      <protection locked="0"/>
    </xf>
    <xf numFmtId="0" fontId="3" fillId="0" borderId="44" xfId="1" applyFont="1" applyFill="1" applyBorder="1" applyAlignment="1">
      <alignment horizontal="center" vertical="center" wrapText="1"/>
    </xf>
    <xf numFmtId="0" fontId="20" fillId="0" borderId="6" xfId="1" applyFont="1" applyFill="1" applyBorder="1" applyAlignment="1" applyProtection="1">
      <alignment horizontal="center" vertical="center"/>
      <protection locked="0"/>
    </xf>
    <xf numFmtId="0" fontId="11" fillId="8" borderId="55" xfId="1" applyFont="1" applyFill="1" applyBorder="1" applyAlignment="1" applyProtection="1">
      <alignment horizontal="center" vertical="center" wrapText="1"/>
      <protection locked="0"/>
    </xf>
    <xf numFmtId="0" fontId="11" fillId="8" borderId="56" xfId="1" applyFont="1" applyFill="1" applyBorder="1" applyAlignment="1" applyProtection="1">
      <alignment horizontal="center" vertical="center" wrapText="1"/>
      <protection locked="0"/>
    </xf>
    <xf numFmtId="0" fontId="11" fillId="8" borderId="54" xfId="1" applyFont="1" applyFill="1" applyBorder="1" applyAlignment="1" applyProtection="1">
      <alignment horizontal="center" vertical="center" wrapText="1"/>
      <protection locked="0"/>
    </xf>
    <xf numFmtId="0" fontId="12" fillId="0" borderId="48" xfId="1" applyFont="1" applyFill="1" applyBorder="1" applyAlignment="1">
      <alignment horizontal="center" vertical="center" wrapText="1"/>
    </xf>
    <xf numFmtId="1" fontId="11" fillId="4" borderId="17" xfId="1" applyNumberFormat="1" applyFont="1" applyFill="1" applyBorder="1" applyAlignment="1" applyProtection="1">
      <alignment horizontal="center" vertical="center" wrapText="1"/>
    </xf>
    <xf numFmtId="1" fontId="15" fillId="4" borderId="21" xfId="0" applyNumberFormat="1" applyFont="1" applyFill="1" applyBorder="1" applyAlignment="1">
      <alignment horizontal="center" vertical="center"/>
    </xf>
    <xf numFmtId="1" fontId="11" fillId="4" borderId="39" xfId="1" applyNumberFormat="1" applyFont="1" applyFill="1" applyBorder="1" applyAlignment="1" applyProtection="1">
      <alignment horizontal="center" vertical="center" wrapText="1"/>
    </xf>
    <xf numFmtId="1" fontId="15" fillId="4" borderId="44" xfId="0" applyNumberFormat="1" applyFont="1" applyFill="1" applyBorder="1" applyAlignment="1">
      <alignment horizontal="center" vertical="center"/>
    </xf>
    <xf numFmtId="1" fontId="12" fillId="4" borderId="45" xfId="1" applyNumberFormat="1" applyFont="1" applyFill="1" applyBorder="1" applyAlignment="1" applyProtection="1">
      <alignment horizontal="center" vertical="center" wrapText="1"/>
    </xf>
    <xf numFmtId="3" fontId="0" fillId="0" borderId="5" xfId="0" applyNumberFormat="1" applyFill="1" applyBorder="1" applyAlignment="1">
      <alignment horizontal="center" vertical="center"/>
    </xf>
    <xf numFmtId="0" fontId="11" fillId="0" borderId="5" xfId="0" applyFont="1" applyFill="1" applyBorder="1" applyAlignment="1" applyProtection="1">
      <alignment horizontal="left" vertical="center"/>
      <protection locked="0"/>
    </xf>
    <xf numFmtId="3" fontId="0" fillId="0" borderId="63" xfId="0" applyNumberFormat="1" applyFill="1" applyBorder="1" applyAlignment="1">
      <alignment horizontal="center" vertical="center"/>
    </xf>
    <xf numFmtId="0" fontId="11" fillId="0" borderId="62" xfId="0" applyFont="1" applyFill="1" applyBorder="1" applyAlignment="1" applyProtection="1">
      <alignment horizontal="left" vertical="center"/>
      <protection locked="0"/>
    </xf>
    <xf numFmtId="0" fontId="14" fillId="6" borderId="61" xfId="0" applyFont="1" applyFill="1" applyBorder="1" applyAlignment="1">
      <alignment horizontal="center" vertical="center" wrapText="1"/>
    </xf>
    <xf numFmtId="0" fontId="14" fillId="5" borderId="61" xfId="0" applyFont="1" applyFill="1" applyBorder="1" applyAlignment="1">
      <alignment horizontal="center" vertical="center" wrapText="1"/>
    </xf>
    <xf numFmtId="0" fontId="11" fillId="7" borderId="54" xfId="1" applyFont="1" applyFill="1" applyBorder="1" applyAlignment="1" applyProtection="1">
      <alignment horizontal="center" vertical="center"/>
    </xf>
    <xf numFmtId="0" fontId="11" fillId="7" borderId="55" xfId="1" applyFont="1" applyFill="1" applyBorder="1" applyAlignment="1" applyProtection="1">
      <alignment horizontal="center" vertical="center"/>
    </xf>
    <xf numFmtId="0" fontId="11" fillId="7" borderId="61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 applyProtection="1">
      <alignment horizontal="center" vertical="center"/>
    </xf>
    <xf numFmtId="0" fontId="21" fillId="0" borderId="2" xfId="1" applyFont="1" applyFill="1" applyBorder="1" applyAlignment="1" applyProtection="1">
      <alignment horizontal="center" vertical="center"/>
    </xf>
    <xf numFmtId="0" fontId="21" fillId="0" borderId="17" xfId="1" applyFont="1" applyFill="1" applyBorder="1" applyAlignment="1" applyProtection="1">
      <alignment horizontal="center" vertical="center"/>
    </xf>
    <xf numFmtId="0" fontId="21" fillId="10" borderId="1" xfId="1" applyFont="1" applyFill="1" applyBorder="1" applyAlignment="1" applyProtection="1">
      <alignment horizontal="center" vertical="center"/>
    </xf>
    <xf numFmtId="0" fontId="21" fillId="0" borderId="54" xfId="1" applyFont="1" applyFill="1" applyBorder="1" applyAlignment="1" applyProtection="1">
      <alignment horizontal="center" vertical="center"/>
    </xf>
    <xf numFmtId="0" fontId="21" fillId="0" borderId="55" xfId="1" applyFont="1" applyFill="1" applyBorder="1" applyAlignment="1" applyProtection="1">
      <alignment horizontal="center" vertical="center"/>
    </xf>
    <xf numFmtId="0" fontId="21" fillId="0" borderId="61" xfId="1" applyFont="1" applyFill="1" applyBorder="1" applyAlignment="1" applyProtection="1">
      <alignment horizontal="center" vertical="center"/>
    </xf>
    <xf numFmtId="0" fontId="21" fillId="0" borderId="1" xfId="1" applyFont="1" applyFill="1" applyBorder="1" applyAlignment="1">
      <alignment horizontal="center" vertical="center" wrapText="1"/>
    </xf>
    <xf numFmtId="1" fontId="0" fillId="0" borderId="62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0" fontId="12" fillId="7" borderId="32" xfId="1" applyFont="1" applyFill="1" applyBorder="1" applyAlignment="1" applyProtection="1">
      <alignment horizontal="center" vertical="center"/>
    </xf>
    <xf numFmtId="0" fontId="13" fillId="0" borderId="26" xfId="1" applyFont="1" applyFill="1" applyBorder="1" applyAlignment="1" applyProtection="1">
      <alignment horizontal="center" vertical="center"/>
    </xf>
    <xf numFmtId="0" fontId="12" fillId="7" borderId="43" xfId="1" applyFont="1" applyFill="1" applyBorder="1" applyAlignment="1" applyProtection="1">
      <alignment horizontal="center" vertical="center"/>
    </xf>
    <xf numFmtId="0" fontId="12" fillId="7" borderId="65" xfId="1" applyFont="1" applyFill="1" applyBorder="1" applyAlignment="1" applyProtection="1">
      <alignment horizontal="center" vertical="center"/>
    </xf>
    <xf numFmtId="0" fontId="7" fillId="7" borderId="15" xfId="1" applyFont="1" applyFill="1" applyBorder="1" applyAlignment="1" applyProtection="1">
      <alignment horizontal="center" vertical="center"/>
    </xf>
    <xf numFmtId="0" fontId="12" fillId="7" borderId="6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0" borderId="41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13" fillId="0" borderId="10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 wrapText="1"/>
    </xf>
    <xf numFmtId="0" fontId="12" fillId="6" borderId="55" xfId="1" applyFont="1" applyFill="1" applyBorder="1" applyAlignment="1" applyProtection="1">
      <alignment horizontal="center" vertical="center" wrapText="1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5" borderId="55" xfId="1" applyFont="1" applyFill="1" applyBorder="1" applyAlignment="1" applyProtection="1">
      <alignment horizontal="center" vertical="center" wrapText="1"/>
    </xf>
    <xf numFmtId="3" fontId="15" fillId="0" borderId="4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12" fillId="4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vertical="center"/>
    </xf>
    <xf numFmtId="0" fontId="22" fillId="0" borderId="0" xfId="0" applyFont="1" applyFill="1"/>
    <xf numFmtId="0" fontId="12" fillId="0" borderId="50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7" fillId="0" borderId="6" xfId="1" applyFont="1" applyFill="1" applyBorder="1" applyAlignment="1" applyProtection="1">
      <alignment horizontal="center" vertical="center"/>
      <protection locked="0"/>
    </xf>
    <xf numFmtId="0" fontId="12" fillId="0" borderId="51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horizontal="center" vertical="center"/>
    </xf>
    <xf numFmtId="0" fontId="12" fillId="0" borderId="46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2" fillId="0" borderId="57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12" fillId="0" borderId="17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</xf>
    <xf numFmtId="0" fontId="12" fillId="0" borderId="65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left" vertical="center"/>
    </xf>
    <xf numFmtId="0" fontId="7" fillId="7" borderId="0" xfId="1" applyFont="1" applyFill="1" applyBorder="1" applyAlignment="1" applyProtection="1">
      <alignment horizontal="center" vertical="center"/>
    </xf>
    <xf numFmtId="0" fontId="8" fillId="0" borderId="17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7" fillId="0" borderId="21" xfId="1" applyFont="1" applyFill="1" applyBorder="1" applyAlignment="1" applyProtection="1">
      <alignment horizontal="center" vertical="center"/>
    </xf>
    <xf numFmtId="0" fontId="8" fillId="0" borderId="65" xfId="1" applyFont="1" applyFill="1" applyBorder="1" applyAlignment="1" applyProtection="1">
      <alignment horizontal="center" vertical="center"/>
    </xf>
    <xf numFmtId="0" fontId="8" fillId="0" borderId="39" xfId="1" applyFont="1" applyFill="1" applyBorder="1" applyAlignment="1" applyProtection="1">
      <alignment horizontal="center" vertical="center"/>
    </xf>
    <xf numFmtId="0" fontId="8" fillId="0" borderId="4" xfId="1" applyFont="1" applyFill="1" applyBorder="1" applyAlignment="1" applyProtection="1">
      <alignment horizontal="center" vertical="center"/>
    </xf>
    <xf numFmtId="0" fontId="7" fillId="0" borderId="44" xfId="1" applyFont="1" applyFill="1" applyBorder="1" applyAlignment="1" applyProtection="1">
      <alignment horizontal="center" vertical="center"/>
    </xf>
    <xf numFmtId="0" fontId="8" fillId="0" borderId="41" xfId="1" applyFont="1" applyFill="1" applyBorder="1" applyAlignment="1" applyProtection="1">
      <alignment horizontal="center" vertical="center"/>
    </xf>
    <xf numFmtId="0" fontId="12" fillId="0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12" fillId="0" borderId="5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/>
    </xf>
    <xf numFmtId="0" fontId="20" fillId="0" borderId="5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20" fillId="0" borderId="40" xfId="0" applyFont="1" applyFill="1" applyBorder="1" applyAlignment="1">
      <alignment horizontal="center"/>
    </xf>
    <xf numFmtId="1" fontId="4" fillId="3" borderId="17" xfId="1" applyNumberFormat="1" applyFont="1" applyFill="1" applyBorder="1" applyAlignment="1" applyProtection="1">
      <alignment horizontal="center" vertical="center" wrapText="1"/>
    </xf>
    <xf numFmtId="1" fontId="4" fillId="3" borderId="1" xfId="1" applyNumberFormat="1" applyFont="1" applyFill="1" applyBorder="1" applyAlignment="1" applyProtection="1">
      <alignment horizontal="center" vertical="center" wrapText="1"/>
    </xf>
    <xf numFmtId="1" fontId="4" fillId="3" borderId="2" xfId="1" applyNumberFormat="1" applyFont="1" applyFill="1" applyBorder="1" applyAlignment="1" applyProtection="1">
      <alignment horizontal="center" vertical="center" wrapText="1"/>
    </xf>
    <xf numFmtId="1" fontId="4" fillId="3" borderId="4" xfId="1" applyNumberFormat="1" applyFont="1" applyFill="1" applyBorder="1" applyAlignment="1" applyProtection="1">
      <alignment horizontal="center" vertical="center" wrapText="1"/>
    </xf>
    <xf numFmtId="0" fontId="12" fillId="0" borderId="64" xfId="1" applyFont="1" applyFill="1" applyBorder="1" applyAlignment="1" applyProtection="1">
      <alignment horizontal="center" vertical="center"/>
      <protection locked="0"/>
    </xf>
    <xf numFmtId="0" fontId="12" fillId="0" borderId="67" xfId="1" applyFont="1" applyFill="1" applyBorder="1" applyAlignment="1" applyProtection="1">
      <alignment horizontal="center" vertical="center"/>
      <protection locked="0"/>
    </xf>
    <xf numFmtId="0" fontId="12" fillId="0" borderId="37" xfId="0" applyFont="1" applyFill="1" applyBorder="1" applyAlignment="1">
      <alignment horizontal="center" vertical="center"/>
    </xf>
    <xf numFmtId="0" fontId="21" fillId="0" borderId="19" xfId="1" applyFont="1" applyFill="1" applyBorder="1" applyAlignment="1" applyProtection="1">
      <alignment horizontal="center" vertical="center"/>
    </xf>
    <xf numFmtId="0" fontId="21" fillId="0" borderId="20" xfId="1" applyFont="1" applyFill="1" applyBorder="1" applyAlignment="1" applyProtection="1">
      <alignment horizontal="center" vertical="center"/>
    </xf>
    <xf numFmtId="0" fontId="21" fillId="10" borderId="20" xfId="1" applyFont="1" applyFill="1" applyBorder="1" applyAlignment="1" applyProtection="1">
      <alignment horizontal="center" vertical="center"/>
    </xf>
    <xf numFmtId="0" fontId="21" fillId="10" borderId="22" xfId="1" applyFont="1" applyFill="1" applyBorder="1" applyAlignment="1" applyProtection="1">
      <alignment horizontal="center" vertical="center"/>
    </xf>
    <xf numFmtId="0" fontId="21" fillId="10" borderId="21" xfId="1" applyFont="1" applyFill="1" applyBorder="1" applyAlignment="1" applyProtection="1">
      <alignment horizontal="center" vertical="center"/>
    </xf>
    <xf numFmtId="0" fontId="21" fillId="0" borderId="21" xfId="1" applyFont="1" applyFill="1" applyBorder="1" applyAlignment="1" applyProtection="1">
      <alignment horizontal="center" vertical="center"/>
    </xf>
    <xf numFmtId="0" fontId="21" fillId="0" borderId="56" xfId="1" applyFont="1" applyFill="1" applyBorder="1" applyAlignment="1" applyProtection="1">
      <alignment horizontal="center" vertical="center"/>
    </xf>
    <xf numFmtId="0" fontId="12" fillId="7" borderId="9" xfId="1" applyFont="1" applyFill="1" applyBorder="1" applyAlignment="1" applyProtection="1">
      <alignment horizontal="center" vertical="center"/>
    </xf>
    <xf numFmtId="0" fontId="12" fillId="0" borderId="53" xfId="1" applyFont="1" applyFill="1" applyBorder="1" applyAlignment="1" applyProtection="1">
      <alignment horizontal="center" vertical="center"/>
    </xf>
    <xf numFmtId="0" fontId="16" fillId="8" borderId="54" xfId="0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1" fillId="0" borderId="21" xfId="1" applyFont="1" applyFill="1" applyBorder="1" applyAlignment="1">
      <alignment horizontal="center" vertical="center" wrapText="1"/>
    </xf>
    <xf numFmtId="0" fontId="2" fillId="0" borderId="54" xfId="1" applyFont="1" applyFill="1" applyBorder="1" applyAlignment="1">
      <alignment horizontal="center" vertical="center" wrapText="1"/>
    </xf>
    <xf numFmtId="0" fontId="21" fillId="0" borderId="56" xfId="1" applyFont="1" applyFill="1" applyBorder="1" applyAlignment="1">
      <alignment horizontal="center" vertical="center" wrapText="1"/>
    </xf>
    <xf numFmtId="0" fontId="21" fillId="0" borderId="17" xfId="1" applyFont="1" applyFill="1" applyBorder="1" applyAlignment="1">
      <alignment horizontal="center" vertical="center" wrapText="1"/>
    </xf>
    <xf numFmtId="0" fontId="21" fillId="0" borderId="54" xfId="1" applyFont="1" applyFill="1" applyBorder="1" applyAlignment="1">
      <alignment horizontal="center" vertical="center" wrapText="1"/>
    </xf>
    <xf numFmtId="0" fontId="21" fillId="0" borderId="55" xfId="1" applyFont="1" applyFill="1" applyBorder="1" applyAlignment="1">
      <alignment horizontal="center" vertical="center" wrapText="1"/>
    </xf>
    <xf numFmtId="0" fontId="11" fillId="8" borderId="3" xfId="1" applyFont="1" applyFill="1" applyBorder="1" applyAlignment="1" applyProtection="1">
      <alignment horizontal="center" vertical="center" wrapText="1"/>
      <protection locked="0"/>
    </xf>
    <xf numFmtId="0" fontId="11" fillId="0" borderId="3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3" fillId="0" borderId="54" xfId="1" applyFont="1" applyFill="1" applyBorder="1" applyAlignment="1">
      <alignment horizontal="center" vertical="center" wrapText="1"/>
    </xf>
    <xf numFmtId="0" fontId="11" fillId="0" borderId="56" xfId="1" applyFont="1" applyFill="1" applyBorder="1" applyAlignment="1">
      <alignment horizontal="center" vertical="center" wrapText="1"/>
    </xf>
    <xf numFmtId="0" fontId="11" fillId="7" borderId="39" xfId="1" applyFont="1" applyFill="1" applyBorder="1" applyAlignment="1" applyProtection="1">
      <alignment horizontal="center" vertical="center"/>
    </xf>
    <xf numFmtId="0" fontId="11" fillId="7" borderId="4" xfId="1" applyFont="1" applyFill="1" applyBorder="1" applyAlignment="1" applyProtection="1">
      <alignment horizontal="center" vertical="center"/>
    </xf>
    <xf numFmtId="0" fontId="11" fillId="0" borderId="19" xfId="1" applyFont="1" applyFill="1" applyBorder="1" applyAlignment="1" applyProtection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11" fillId="0" borderId="22" xfId="1" applyFont="1" applyFill="1" applyBorder="1" applyAlignment="1" applyProtection="1">
      <alignment horizontal="center" vertical="center"/>
    </xf>
    <xf numFmtId="0" fontId="11" fillId="0" borderId="21" xfId="1" applyFont="1" applyFill="1" applyBorder="1" applyAlignment="1" applyProtection="1">
      <alignment horizontal="center" vertical="center"/>
    </xf>
    <xf numFmtId="0" fontId="11" fillId="0" borderId="54" xfId="1" applyFont="1" applyFill="1" applyBorder="1" applyAlignment="1" applyProtection="1">
      <alignment horizontal="center" vertical="center"/>
    </xf>
    <xf numFmtId="0" fontId="11" fillId="0" borderId="55" xfId="1" applyFont="1" applyFill="1" applyBorder="1" applyAlignment="1" applyProtection="1">
      <alignment horizontal="center" vertical="center"/>
    </xf>
    <xf numFmtId="0" fontId="11" fillId="0" borderId="56" xfId="1" applyFont="1" applyFill="1" applyBorder="1" applyAlignment="1" applyProtection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1" fillId="0" borderId="2" xfId="1" applyFont="1" applyFill="1" applyBorder="1" applyAlignment="1" applyProtection="1">
      <alignment horizontal="center" vertical="center"/>
    </xf>
    <xf numFmtId="0" fontId="11" fillId="0" borderId="61" xfId="1" applyFont="1" applyFill="1" applyBorder="1" applyAlignment="1" applyProtection="1">
      <alignment horizontal="center" vertical="center"/>
    </xf>
    <xf numFmtId="0" fontId="11" fillId="0" borderId="60" xfId="1" applyFont="1" applyFill="1" applyBorder="1" applyAlignment="1" applyProtection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1" fillId="7" borderId="2" xfId="1" applyFont="1" applyFill="1" applyBorder="1" applyAlignment="1" applyProtection="1">
      <alignment horizontal="center" vertical="center"/>
    </xf>
    <xf numFmtId="0" fontId="12" fillId="0" borderId="48" xfId="1" applyFont="1" applyFill="1" applyBorder="1" applyAlignment="1" applyProtection="1">
      <alignment horizontal="center" vertical="center"/>
    </xf>
    <xf numFmtId="0" fontId="12" fillId="7" borderId="58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</xf>
    <xf numFmtId="0" fontId="12" fillId="0" borderId="52" xfId="1" applyFont="1" applyFill="1" applyBorder="1" applyAlignment="1" applyProtection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</xf>
    <xf numFmtId="0" fontId="12" fillId="0" borderId="62" xfId="1" applyFont="1" applyFill="1" applyBorder="1" applyAlignment="1" applyProtection="1">
      <alignment horizontal="center" vertical="center"/>
    </xf>
    <xf numFmtId="0" fontId="12" fillId="0" borderId="59" xfId="1" applyFont="1" applyFill="1" applyBorder="1" applyAlignment="1" applyProtection="1">
      <alignment horizontal="center" vertical="center"/>
    </xf>
    <xf numFmtId="0" fontId="12" fillId="0" borderId="49" xfId="1" applyFont="1" applyFill="1" applyBorder="1" applyAlignment="1">
      <alignment horizontal="center" vertical="center" wrapText="1"/>
    </xf>
    <xf numFmtId="0" fontId="11" fillId="8" borderId="17" xfId="1" applyFont="1" applyFill="1" applyBorder="1" applyAlignment="1" applyProtection="1">
      <alignment horizontal="center" vertical="center" wrapText="1"/>
      <protection locked="0"/>
    </xf>
    <xf numFmtId="0" fontId="11" fillId="0" borderId="17" xfId="1" applyFont="1" applyFill="1" applyBorder="1" applyAlignment="1">
      <alignment horizontal="center" vertical="center" wrapText="1"/>
    </xf>
    <xf numFmtId="0" fontId="11" fillId="0" borderId="54" xfId="1" applyFont="1" applyFill="1" applyBorder="1" applyAlignment="1">
      <alignment horizontal="center" vertical="center" wrapText="1"/>
    </xf>
    <xf numFmtId="0" fontId="11" fillId="0" borderId="55" xfId="1" applyFon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 vertical="center"/>
    </xf>
    <xf numFmtId="3" fontId="0" fillId="0" borderId="39" xfId="0" applyNumberFormat="1" applyFill="1" applyBorder="1" applyAlignment="1">
      <alignment horizontal="center" vertical="center"/>
    </xf>
    <xf numFmtId="3" fontId="10" fillId="0" borderId="6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20" fillId="3" borderId="6" xfId="1" applyNumberFormat="1" applyFont="1" applyFill="1" applyBorder="1" applyAlignment="1" applyProtection="1">
      <alignment horizontal="center" vertical="center" wrapText="1"/>
    </xf>
    <xf numFmtId="0" fontId="12" fillId="7" borderId="41" xfId="1" applyFont="1" applyFill="1" applyBorder="1" applyAlignment="1" applyProtection="1">
      <alignment horizontal="center" vertical="center"/>
    </xf>
    <xf numFmtId="0" fontId="23" fillId="0" borderId="58" xfId="1" applyFont="1" applyFill="1" applyBorder="1" applyAlignment="1" applyProtection="1">
      <alignment horizontal="center" vertical="center"/>
    </xf>
    <xf numFmtId="0" fontId="23" fillId="0" borderId="51" xfId="1" applyFont="1" applyFill="1" applyBorder="1" applyAlignment="1" applyProtection="1">
      <alignment horizontal="center" vertical="center"/>
    </xf>
    <xf numFmtId="0" fontId="23" fillId="0" borderId="52" xfId="1" applyFont="1" applyFill="1" applyBorder="1" applyAlignment="1" applyProtection="1">
      <alignment horizontal="center" vertical="center"/>
    </xf>
    <xf numFmtId="0" fontId="23" fillId="0" borderId="6" xfId="1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0" fontId="11" fillId="11" borderId="1" xfId="1" applyFont="1" applyFill="1" applyBorder="1" applyAlignment="1" applyProtection="1">
      <alignment horizontal="center" vertical="center"/>
    </xf>
    <xf numFmtId="0" fontId="11" fillId="11" borderId="1" xfId="1" applyFont="1" applyFill="1" applyBorder="1" applyAlignment="1">
      <alignment horizontal="center" vertical="center" wrapText="1"/>
    </xf>
    <xf numFmtId="0" fontId="3" fillId="11" borderId="17" xfId="1" applyFont="1" applyFill="1" applyBorder="1" applyAlignment="1">
      <alignment horizontal="center" vertical="center" wrapText="1"/>
    </xf>
    <xf numFmtId="0" fontId="11" fillId="11" borderId="2" xfId="1" applyFont="1" applyFill="1" applyBorder="1" applyAlignment="1" applyProtection="1">
      <alignment horizontal="center" vertical="center"/>
    </xf>
    <xf numFmtId="0" fontId="12" fillId="0" borderId="45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</xf>
    <xf numFmtId="0" fontId="13" fillId="0" borderId="4" xfId="1" applyFont="1" applyFill="1" applyBorder="1" applyAlignment="1" applyProtection="1">
      <alignment horizontal="center" vertical="center"/>
    </xf>
    <xf numFmtId="0" fontId="12" fillId="0" borderId="39" xfId="1" applyFont="1" applyFill="1" applyBorder="1" applyAlignment="1" applyProtection="1">
      <alignment horizontal="center" vertical="center" wrapText="1"/>
    </xf>
    <xf numFmtId="0" fontId="12" fillId="0" borderId="64" xfId="1" applyFont="1" applyFill="1" applyBorder="1" applyAlignment="1" applyProtection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/>
    </xf>
    <xf numFmtId="0" fontId="12" fillId="5" borderId="2" xfId="1" applyFont="1" applyFill="1" applyBorder="1" applyAlignment="1" applyProtection="1">
      <alignment horizontal="center" vertical="center"/>
    </xf>
    <xf numFmtId="0" fontId="12" fillId="5" borderId="58" xfId="1" applyFont="1" applyFill="1" applyBorder="1" applyAlignment="1" applyProtection="1">
      <alignment horizontal="center" vertical="center"/>
    </xf>
    <xf numFmtId="0" fontId="12" fillId="5" borderId="51" xfId="1" applyFont="1" applyFill="1" applyBorder="1" applyAlignment="1" applyProtection="1">
      <alignment horizontal="center" vertical="center"/>
    </xf>
    <xf numFmtId="0" fontId="12" fillId="7" borderId="19" xfId="1" applyFont="1" applyFill="1" applyBorder="1" applyAlignment="1" applyProtection="1">
      <alignment horizontal="center" vertical="center"/>
    </xf>
    <xf numFmtId="0" fontId="12" fillId="7" borderId="20" xfId="1" applyFont="1" applyFill="1" applyBorder="1" applyAlignment="1" applyProtection="1">
      <alignment horizontal="center" vertical="center"/>
    </xf>
    <xf numFmtId="0" fontId="12" fillId="6" borderId="1" xfId="1" applyFont="1" applyFill="1" applyBorder="1" applyAlignment="1" applyProtection="1">
      <alignment horizontal="center" vertical="center" wrapText="1"/>
    </xf>
    <xf numFmtId="0" fontId="12" fillId="6" borderId="55" xfId="1" applyFont="1" applyFill="1" applyBorder="1" applyAlignment="1" applyProtection="1">
      <alignment horizontal="center" vertical="center" wrapText="1"/>
    </xf>
    <xf numFmtId="0" fontId="12" fillId="6" borderId="17" xfId="1" applyFont="1" applyFill="1" applyBorder="1" applyAlignment="1" applyProtection="1">
      <alignment horizontal="center" vertical="center" wrapText="1"/>
    </xf>
    <xf numFmtId="0" fontId="12" fillId="6" borderId="54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 wrapText="1"/>
    </xf>
    <xf numFmtId="0" fontId="12" fillId="0" borderId="61" xfId="1" applyFont="1" applyFill="1" applyBorder="1" applyAlignment="1" applyProtection="1">
      <alignment horizontal="center" vertical="center" wrapText="1"/>
    </xf>
    <xf numFmtId="0" fontId="12" fillId="5" borderId="17" xfId="1" applyFont="1" applyFill="1" applyBorder="1" applyAlignment="1" applyProtection="1">
      <alignment horizontal="center" vertical="center" wrapText="1"/>
    </xf>
    <xf numFmtId="0" fontId="12" fillId="5" borderId="54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12" fillId="0" borderId="55" xfId="1" applyFont="1" applyFill="1" applyBorder="1" applyAlignment="1" applyProtection="1">
      <alignment horizontal="center" vertical="center" wrapText="1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12" fillId="7" borderId="1" xfId="1" applyFont="1" applyFill="1" applyBorder="1" applyAlignment="1" applyProtection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41" xfId="1" applyFont="1" applyFill="1" applyBorder="1" applyAlignment="1" applyProtection="1">
      <alignment horizontal="center" vertical="center"/>
      <protection locked="0"/>
    </xf>
    <xf numFmtId="0" fontId="13" fillId="0" borderId="43" xfId="1" applyFont="1" applyFill="1" applyBorder="1" applyAlignment="1" applyProtection="1">
      <alignment horizontal="center" vertical="center"/>
      <protection locked="0"/>
    </xf>
    <xf numFmtId="0" fontId="13" fillId="6" borderId="27" xfId="1" applyFont="1" applyFill="1" applyBorder="1" applyAlignment="1" applyProtection="1">
      <alignment horizontal="center" vertical="center"/>
      <protection locked="0"/>
    </xf>
    <xf numFmtId="0" fontId="13" fillId="6" borderId="66" xfId="1" applyFont="1" applyFill="1" applyBorder="1" applyAlignment="1" applyProtection="1">
      <alignment horizontal="center" vertical="center"/>
      <protection locked="0"/>
    </xf>
    <xf numFmtId="0" fontId="13" fillId="6" borderId="28" xfId="1" applyFont="1" applyFill="1" applyBorder="1" applyAlignment="1" applyProtection="1">
      <alignment horizontal="center" vertical="center"/>
      <protection locked="0"/>
    </xf>
    <xf numFmtId="0" fontId="13" fillId="5" borderId="27" xfId="1" applyFont="1" applyFill="1" applyBorder="1" applyAlignment="1" applyProtection="1">
      <alignment horizontal="center" vertical="center"/>
      <protection locked="0"/>
    </xf>
    <xf numFmtId="0" fontId="13" fillId="5" borderId="66" xfId="1" applyFont="1" applyFill="1" applyBorder="1" applyAlignment="1" applyProtection="1">
      <alignment horizontal="center" vertical="center"/>
      <protection locked="0"/>
    </xf>
    <xf numFmtId="0" fontId="13" fillId="5" borderId="28" xfId="1" applyFont="1" applyFill="1" applyBorder="1" applyAlignment="1" applyProtection="1">
      <alignment horizontal="center" vertical="center"/>
      <protection locked="0"/>
    </xf>
    <xf numFmtId="0" fontId="12" fillId="5" borderId="30" xfId="1" applyFont="1" applyFill="1" applyBorder="1" applyAlignment="1" applyProtection="1">
      <alignment horizontal="center" vertical="center" wrapText="1"/>
    </xf>
    <xf numFmtId="0" fontId="12" fillId="5" borderId="40" xfId="1" applyFont="1" applyFill="1" applyBorder="1" applyAlignment="1" applyProtection="1">
      <alignment horizontal="center" vertical="center" wrapText="1"/>
    </xf>
    <xf numFmtId="0" fontId="12" fillId="5" borderId="37" xfId="1" applyFont="1" applyFill="1" applyBorder="1" applyAlignment="1" applyProtection="1">
      <alignment horizontal="center" vertical="center" wrapText="1"/>
    </xf>
    <xf numFmtId="0" fontId="12" fillId="0" borderId="3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9" fillId="7" borderId="23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2" fillId="6" borderId="19" xfId="1" applyFont="1" applyFill="1" applyBorder="1" applyAlignment="1" applyProtection="1">
      <alignment horizontal="center" vertical="center"/>
    </xf>
    <xf numFmtId="0" fontId="12" fillId="6" borderId="20" xfId="1" applyFont="1" applyFill="1" applyBorder="1" applyAlignment="1" applyProtection="1">
      <alignment horizontal="center" vertical="center"/>
    </xf>
    <xf numFmtId="0" fontId="12" fillId="6" borderId="28" xfId="1" applyFont="1" applyFill="1" applyBorder="1" applyAlignment="1" applyProtection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8" xfId="0" applyFont="1" applyFill="1" applyBorder="1" applyAlignment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/>
    </xf>
    <xf numFmtId="0" fontId="12" fillId="6" borderId="2" xfId="1" applyFont="1" applyFill="1" applyBorder="1" applyAlignment="1" applyProtection="1">
      <alignment horizontal="center" vertical="center"/>
    </xf>
    <xf numFmtId="0" fontId="12" fillId="6" borderId="58" xfId="1" applyFont="1" applyFill="1" applyBorder="1" applyAlignment="1" applyProtection="1">
      <alignment horizontal="center" vertical="center"/>
    </xf>
    <xf numFmtId="0" fontId="12" fillId="6" borderId="51" xfId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  <protection locked="0"/>
    </xf>
    <xf numFmtId="0" fontId="12" fillId="5" borderId="50" xfId="1" applyFont="1" applyFill="1" applyBorder="1" applyAlignment="1" applyProtection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43" xfId="0" applyFont="1" applyFill="1" applyBorder="1" applyAlignment="1">
      <alignment horizontal="center" vertical="center"/>
    </xf>
    <xf numFmtId="0" fontId="9" fillId="7" borderId="53" xfId="0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</xf>
    <xf numFmtId="0" fontId="12" fillId="7" borderId="17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26" xfId="1" applyFont="1" applyFill="1" applyBorder="1" applyAlignment="1" applyProtection="1">
      <alignment horizontal="center" vertical="center"/>
    </xf>
    <xf numFmtId="0" fontId="12" fillId="0" borderId="42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2" fillId="8" borderId="32" xfId="1" applyFont="1" applyFill="1" applyBorder="1" applyAlignment="1" applyProtection="1">
      <alignment horizontal="center" vertical="center" wrapText="1"/>
      <protection locked="0"/>
    </xf>
    <xf numFmtId="0" fontId="12" fillId="8" borderId="33" xfId="1" applyFont="1" applyFill="1" applyBorder="1" applyAlignment="1" applyProtection="1">
      <alignment horizontal="center" vertical="center" wrapText="1"/>
      <protection locked="0"/>
    </xf>
    <xf numFmtId="0" fontId="12" fillId="2" borderId="3" xfId="1" applyFont="1" applyFill="1" applyBorder="1" applyAlignment="1" applyProtection="1">
      <alignment horizontal="center" vertical="center" wrapText="1"/>
    </xf>
    <xf numFmtId="0" fontId="12" fillId="7" borderId="44" xfId="1" applyFont="1" applyFill="1" applyBorder="1" applyAlignment="1" applyProtection="1">
      <alignment horizontal="center" vertical="center"/>
    </xf>
    <xf numFmtId="0" fontId="14" fillId="8" borderId="19" xfId="0" applyFont="1" applyFill="1" applyBorder="1" applyAlignment="1">
      <alignment horizontal="center" vertical="center" wrapText="1"/>
    </xf>
    <xf numFmtId="0" fontId="14" fillId="8" borderId="22" xfId="0" applyFont="1" applyFill="1" applyBorder="1" applyAlignment="1">
      <alignment horizontal="center" vertical="center" wrapText="1"/>
    </xf>
    <xf numFmtId="0" fontId="12" fillId="0" borderId="30" xfId="1" applyFont="1" applyFill="1" applyBorder="1" applyAlignment="1" applyProtection="1">
      <alignment horizontal="center" vertical="center" wrapText="1"/>
    </xf>
    <xf numFmtId="0" fontId="12" fillId="0" borderId="40" xfId="1" applyFont="1" applyFill="1" applyBorder="1" applyAlignment="1" applyProtection="1">
      <alignment horizontal="center" vertical="center" wrapText="1"/>
    </xf>
    <xf numFmtId="0" fontId="12" fillId="0" borderId="37" xfId="1" applyFont="1" applyFill="1" applyBorder="1" applyAlignment="1" applyProtection="1">
      <alignment horizontal="center" vertical="center" wrapText="1"/>
    </xf>
    <xf numFmtId="0" fontId="12" fillId="6" borderId="3" xfId="1" applyFont="1" applyFill="1" applyBorder="1" applyAlignment="1" applyProtection="1">
      <alignment horizontal="center" vertical="center" wrapText="1"/>
    </xf>
    <xf numFmtId="0" fontId="12" fillId="2" borderId="20" xfId="1" applyFont="1" applyFill="1" applyBorder="1" applyAlignment="1" applyProtection="1">
      <alignment horizontal="center" vertical="center" wrapText="1"/>
      <protection locked="0"/>
    </xf>
    <xf numFmtId="0" fontId="12" fillId="2" borderId="22" xfId="1" applyFont="1" applyFill="1" applyBorder="1" applyAlignment="1" applyProtection="1">
      <alignment horizontal="center" vertical="center" wrapText="1"/>
      <protection locked="0"/>
    </xf>
    <xf numFmtId="0" fontId="12" fillId="2" borderId="21" xfId="1" applyFont="1" applyFill="1" applyBorder="1" applyAlignment="1" applyProtection="1">
      <alignment horizontal="center" vertical="center" wrapText="1"/>
      <protection locked="0"/>
    </xf>
    <xf numFmtId="0" fontId="13" fillId="0" borderId="19" xfId="1" applyFont="1" applyFill="1" applyBorder="1" applyAlignment="1" applyProtection="1">
      <alignment horizontal="center" vertical="center"/>
      <protection locked="0"/>
    </xf>
    <xf numFmtId="0" fontId="13" fillId="0" borderId="20" xfId="1" applyFont="1" applyFill="1" applyBorder="1" applyAlignment="1" applyProtection="1">
      <alignment horizontal="center" vertical="center"/>
      <protection locked="0"/>
    </xf>
    <xf numFmtId="0" fontId="13" fillId="0" borderId="17" xfId="1" applyFont="1" applyFill="1" applyBorder="1" applyAlignment="1" applyProtection="1">
      <alignment horizontal="center" vertical="center"/>
      <protection locked="0"/>
    </xf>
    <xf numFmtId="0" fontId="12" fillId="0" borderId="23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horizontal="center" vertical="center"/>
    </xf>
    <xf numFmtId="0" fontId="12" fillId="0" borderId="24" xfId="1" applyFont="1" applyFill="1" applyBorder="1" applyAlignment="1" applyProtection="1">
      <alignment horizontal="center" vertical="center"/>
    </xf>
    <xf numFmtId="0" fontId="12" fillId="0" borderId="12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2" borderId="19" xfId="1" applyFont="1" applyFill="1" applyBorder="1" applyAlignment="1" applyProtection="1">
      <alignment horizontal="center" vertical="center" wrapText="1"/>
    </xf>
    <xf numFmtId="0" fontId="12" fillId="2" borderId="17" xfId="1" applyFont="1" applyFill="1" applyBorder="1" applyAlignment="1" applyProtection="1">
      <alignment horizontal="center" vertical="center" wrapText="1"/>
    </xf>
    <xf numFmtId="0" fontId="12" fillId="2" borderId="20" xfId="1" applyFont="1" applyFill="1" applyBorder="1" applyAlignment="1" applyProtection="1">
      <alignment horizontal="center" vertical="center" wrapText="1"/>
    </xf>
    <xf numFmtId="0" fontId="13" fillId="0" borderId="20" xfId="1" applyFont="1" applyFill="1" applyBorder="1" applyAlignment="1" applyProtection="1">
      <alignment horizontal="center" vertical="center"/>
    </xf>
    <xf numFmtId="0" fontId="13" fillId="0" borderId="31" xfId="1" applyFont="1" applyFill="1" applyBorder="1" applyAlignment="1" applyProtection="1">
      <alignment horizontal="center" vertical="center"/>
    </xf>
    <xf numFmtId="0" fontId="13" fillId="0" borderId="10" xfId="1" applyFont="1" applyFill="1" applyBorder="1" applyAlignment="1" applyProtection="1">
      <alignment horizontal="center" vertical="center"/>
    </xf>
    <xf numFmtId="0" fontId="12" fillId="0" borderId="61" xfId="1" applyFont="1" applyFill="1" applyBorder="1" applyAlignment="1" applyProtection="1">
      <alignment horizontal="center" vertical="center"/>
    </xf>
    <xf numFmtId="0" fontId="12" fillId="0" borderId="15" xfId="1" applyFont="1" applyFill="1" applyBorder="1" applyAlignment="1" applyProtection="1">
      <alignment horizontal="center" vertical="center"/>
    </xf>
    <xf numFmtId="0" fontId="12" fillId="8" borderId="34" xfId="1" applyFont="1" applyFill="1" applyBorder="1" applyAlignment="1" applyProtection="1">
      <alignment horizontal="center" vertical="center" wrapText="1"/>
      <protection locked="0"/>
    </xf>
    <xf numFmtId="0" fontId="12" fillId="0" borderId="60" xfId="1" applyFont="1" applyFill="1" applyBorder="1" applyAlignment="1" applyProtection="1">
      <alignment horizontal="center" vertical="center"/>
    </xf>
    <xf numFmtId="0" fontId="12" fillId="5" borderId="59" xfId="1" applyFont="1" applyFill="1" applyBorder="1" applyAlignment="1" applyProtection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left" vertical="center"/>
    </xf>
    <xf numFmtId="0" fontId="18" fillId="7" borderId="8" xfId="0" applyFont="1" applyFill="1" applyBorder="1" applyAlignment="1">
      <alignment horizontal="left" vertical="center"/>
    </xf>
    <xf numFmtId="0" fontId="18" fillId="7" borderId="9" xfId="0" applyFont="1" applyFill="1" applyBorder="1" applyAlignment="1">
      <alignment horizontal="left" vertical="center"/>
    </xf>
    <xf numFmtId="0" fontId="13" fillId="6" borderId="7" xfId="1" applyFont="1" applyFill="1" applyBorder="1" applyAlignment="1" applyProtection="1">
      <alignment horizontal="center" vertical="center"/>
      <protection locked="0"/>
    </xf>
    <xf numFmtId="0" fontId="13" fillId="6" borderId="8" xfId="1" applyFont="1" applyFill="1" applyBorder="1" applyAlignment="1" applyProtection="1">
      <alignment horizontal="center" vertical="center"/>
      <protection locked="0"/>
    </xf>
    <xf numFmtId="0" fontId="13" fillId="6" borderId="9" xfId="1" applyFont="1" applyFill="1" applyBorder="1" applyAlignment="1" applyProtection="1">
      <alignment horizontal="center" vertical="center"/>
      <protection locked="0"/>
    </xf>
    <xf numFmtId="0" fontId="12" fillId="6" borderId="59" xfId="1" applyFont="1" applyFill="1" applyBorder="1" applyAlignment="1" applyProtection="1">
      <alignment horizontal="center" vertical="center"/>
    </xf>
    <xf numFmtId="0" fontId="12" fillId="5" borderId="55" xfId="1" applyFont="1" applyFill="1" applyBorder="1" applyAlignment="1" applyProtection="1">
      <alignment horizontal="center" vertical="center" wrapText="1"/>
    </xf>
    <xf numFmtId="0" fontId="12" fillId="7" borderId="2" xfId="1" applyFont="1" applyFill="1" applyBorder="1" applyAlignment="1" applyProtection="1">
      <alignment horizontal="center" vertical="center"/>
    </xf>
    <xf numFmtId="0" fontId="12" fillId="7" borderId="28" xfId="1" applyFont="1" applyFill="1" applyBorder="1" applyAlignment="1" applyProtection="1">
      <alignment horizontal="center" vertical="center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3" fillId="2" borderId="28" xfId="1" applyFont="1" applyFill="1" applyBorder="1" applyAlignment="1" applyProtection="1">
      <alignment horizontal="center" vertical="center" wrapText="1"/>
      <protection locked="0"/>
    </xf>
    <xf numFmtId="0" fontId="3" fillId="2" borderId="29" xfId="1" applyFont="1" applyFill="1" applyBorder="1" applyAlignment="1" applyProtection="1">
      <alignment horizontal="center" vertical="center" wrapText="1"/>
      <protection locked="0"/>
    </xf>
    <xf numFmtId="0" fontId="3" fillId="2" borderId="19" xfId="1" applyFont="1" applyFill="1" applyBorder="1" applyAlignment="1" applyProtection="1">
      <alignment horizontal="center" vertical="center" wrapText="1"/>
    </xf>
    <xf numFmtId="0" fontId="3" fillId="2" borderId="17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0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2" xfId="1" applyFont="1" applyFill="1" applyBorder="1" applyAlignment="1" applyProtection="1">
      <alignment horizontal="center" vertical="center" wrapText="1"/>
      <protection locked="0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6" fillId="7" borderId="31" xfId="1" applyFont="1" applyFill="1" applyBorder="1" applyAlignment="1" applyProtection="1">
      <alignment horizontal="center" vertical="center"/>
    </xf>
    <xf numFmtId="0" fontId="6" fillId="7" borderId="38" xfId="1" applyFont="1" applyFill="1" applyBorder="1" applyAlignment="1" applyProtection="1">
      <alignment horizontal="center" vertical="center"/>
    </xf>
    <xf numFmtId="0" fontId="6" fillId="7" borderId="32" xfId="1" applyFont="1" applyFill="1" applyBorder="1" applyAlignment="1" applyProtection="1">
      <alignment horizontal="center" vertical="center"/>
    </xf>
    <xf numFmtId="0" fontId="7" fillId="7" borderId="34" xfId="1" applyFont="1" applyFill="1" applyBorder="1" applyAlignment="1" applyProtection="1">
      <alignment horizontal="center" vertical="center"/>
    </xf>
    <xf numFmtId="0" fontId="7" fillId="7" borderId="32" xfId="1" applyFont="1" applyFill="1" applyBorder="1" applyAlignment="1" applyProtection="1">
      <alignment horizontal="center" vertical="center"/>
    </xf>
    <xf numFmtId="0" fontId="7" fillId="7" borderId="33" xfId="1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12" fillId="8" borderId="7" xfId="1" applyFont="1" applyFill="1" applyBorder="1" applyAlignment="1" applyProtection="1">
      <alignment horizontal="center" vertical="center" wrapText="1"/>
      <protection locked="0"/>
    </xf>
    <xf numFmtId="0" fontId="12" fillId="8" borderId="8" xfId="1" applyFont="1" applyFill="1" applyBorder="1" applyAlignment="1" applyProtection="1">
      <alignment horizontal="center" vertical="center" wrapText="1"/>
      <protection locked="0"/>
    </xf>
    <xf numFmtId="0" fontId="12" fillId="8" borderId="9" xfId="1" applyFont="1" applyFill="1" applyBorder="1" applyAlignment="1" applyProtection="1">
      <alignment horizontal="center" vertical="center" wrapText="1"/>
      <protection locked="0"/>
    </xf>
    <xf numFmtId="0" fontId="6" fillId="7" borderId="34" xfId="1" applyFont="1" applyFill="1" applyBorder="1" applyAlignment="1" applyProtection="1">
      <alignment horizontal="center" vertical="center"/>
    </xf>
    <xf numFmtId="0" fontId="12" fillId="6" borderId="21" xfId="1" applyFont="1" applyFill="1" applyBorder="1" applyAlignment="1" applyProtection="1">
      <alignment horizontal="center" vertical="center"/>
    </xf>
    <xf numFmtId="0" fontId="4" fillId="0" borderId="30" xfId="1" applyFont="1" applyFill="1" applyBorder="1" applyAlignment="1" applyProtection="1">
      <alignment horizontal="center" vertical="center" wrapText="1"/>
    </xf>
    <xf numFmtId="0" fontId="4" fillId="0" borderId="40" xfId="1" applyFont="1" applyFill="1" applyBorder="1" applyAlignment="1" applyProtection="1">
      <alignment horizontal="center" vertical="center" wrapText="1"/>
    </xf>
    <xf numFmtId="0" fontId="4" fillId="0" borderId="37" xfId="1" applyFont="1" applyFill="1" applyBorder="1" applyAlignment="1" applyProtection="1">
      <alignment horizontal="center" vertical="center" wrapText="1"/>
    </xf>
    <xf numFmtId="0" fontId="13" fillId="0" borderId="15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8" xfId="1" applyFont="1" applyFill="1" applyBorder="1" applyAlignment="1" applyProtection="1">
      <alignment horizontal="center" vertical="center"/>
      <protection locked="0"/>
    </xf>
    <xf numFmtId="0" fontId="13" fillId="0" borderId="9" xfId="1" applyFont="1" applyFill="1" applyBorder="1" applyAlignment="1" applyProtection="1">
      <alignment horizontal="center" vertical="center"/>
      <protection locked="0"/>
    </xf>
    <xf numFmtId="0" fontId="17" fillId="0" borderId="7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9" xfId="1" applyFont="1" applyFill="1" applyBorder="1" applyAlignment="1" applyProtection="1">
      <alignment horizontal="center" vertical="center"/>
      <protection locked="0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5" borderId="7" xfId="1" applyFont="1" applyFill="1" applyBorder="1" applyAlignment="1" applyProtection="1">
      <alignment horizontal="center" vertical="center"/>
      <protection locked="0"/>
    </xf>
    <xf numFmtId="0" fontId="13" fillId="5" borderId="8" xfId="1" applyFont="1" applyFill="1" applyBorder="1" applyAlignment="1" applyProtection="1">
      <alignment horizontal="center" vertical="center"/>
      <protection locked="0"/>
    </xf>
    <xf numFmtId="0" fontId="13" fillId="5" borderId="9" xfId="1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3" fillId="0" borderId="8" xfId="1" applyFont="1" applyFill="1" applyBorder="1" applyAlignment="1" applyProtection="1">
      <alignment horizontal="center" vertical="center"/>
    </xf>
    <xf numFmtId="0" fontId="13" fillId="0" borderId="9" xfId="1" applyFont="1" applyFill="1" applyBorder="1" applyAlignment="1" applyProtection="1">
      <alignment horizontal="center" vertical="center"/>
    </xf>
    <xf numFmtId="0" fontId="13" fillId="0" borderId="23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3" fillId="0" borderId="18" xfId="1" applyFont="1" applyFill="1" applyBorder="1" applyAlignment="1" applyProtection="1">
      <alignment horizontal="center" vertical="center"/>
    </xf>
    <xf numFmtId="0" fontId="13" fillId="0" borderId="24" xfId="1" applyFont="1" applyFill="1" applyBorder="1" applyAlignment="1" applyProtection="1">
      <alignment horizontal="center" vertical="center"/>
    </xf>
    <xf numFmtId="0" fontId="13" fillId="0" borderId="12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7" fillId="5" borderId="28" xfId="1" applyFont="1" applyFill="1" applyBorder="1" applyAlignment="1" applyProtection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</xf>
    <xf numFmtId="0" fontId="13" fillId="6" borderId="7" xfId="1" applyFont="1" applyFill="1" applyBorder="1" applyAlignment="1" applyProtection="1">
      <alignment horizontal="center" vertical="center"/>
    </xf>
    <xf numFmtId="0" fontId="13" fillId="6" borderId="8" xfId="1" applyFont="1" applyFill="1" applyBorder="1" applyAlignment="1" applyProtection="1">
      <alignment horizontal="center" vertical="center"/>
    </xf>
    <xf numFmtId="0" fontId="19" fillId="9" borderId="0" xfId="1" applyFont="1" applyFill="1" applyBorder="1" applyAlignment="1" applyProtection="1">
      <alignment horizontal="center" vertical="center"/>
      <protection locked="0"/>
    </xf>
    <xf numFmtId="0" fontId="11" fillId="10" borderId="1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2:BG217"/>
  <sheetViews>
    <sheetView tabSelected="1" topLeftCell="A90" zoomScale="70" zoomScaleNormal="70" workbookViewId="0">
      <selection activeCell="A90" sqref="A90:C91"/>
    </sheetView>
  </sheetViews>
  <sheetFormatPr defaultRowHeight="15"/>
  <cols>
    <col min="1" max="1" width="9.42578125" style="27" customWidth="1"/>
    <col min="2" max="2" width="21.42578125" style="27" customWidth="1"/>
    <col min="3" max="3" width="17.7109375" style="27" customWidth="1"/>
    <col min="4" max="4" width="10.140625" style="27" customWidth="1"/>
    <col min="5" max="5" width="10" style="27" customWidth="1"/>
    <col min="6" max="6" width="16.7109375" style="27" customWidth="1"/>
    <col min="7" max="7" width="14.28515625" style="27" customWidth="1"/>
    <col min="8" max="8" width="12.28515625" style="27" customWidth="1"/>
    <col min="9" max="9" width="15.7109375" style="27" customWidth="1"/>
    <col min="10" max="10" width="11" style="129" customWidth="1"/>
    <col min="11" max="11" width="10.5703125" style="27" customWidth="1"/>
    <col min="12" max="12" width="10.7109375" style="27" customWidth="1"/>
    <col min="13" max="13" width="16" style="27" customWidth="1"/>
    <col min="14" max="14" width="14" style="27" customWidth="1"/>
    <col min="15" max="15" width="13.140625" style="27" customWidth="1"/>
    <col min="16" max="16" width="16.140625" style="27" customWidth="1"/>
    <col min="17" max="17" width="10.7109375" style="129" customWidth="1"/>
    <col min="18" max="18" width="11" style="27" customWidth="1"/>
    <col min="19" max="19" width="11.28515625" style="27" customWidth="1"/>
    <col min="20" max="20" width="15.28515625" style="27" customWidth="1"/>
    <col min="21" max="21" width="14.7109375" style="27" customWidth="1"/>
    <col min="22" max="22" width="13.140625" style="27" customWidth="1"/>
    <col min="23" max="23" width="15.28515625" style="27" customWidth="1"/>
    <col min="24" max="24" width="9.7109375" style="129" customWidth="1"/>
    <col min="25" max="25" width="13.140625" style="129" customWidth="1"/>
    <col min="26" max="26" width="9.140625" style="27"/>
    <col min="27" max="27" width="21.28515625" style="27" customWidth="1"/>
    <col min="28" max="43" width="9.140625" style="27"/>
    <col min="44" max="45" width="9.140625" style="129"/>
    <col min="46" max="47" width="11" style="129" customWidth="1"/>
    <col min="48" max="48" width="23" style="27" customWidth="1"/>
    <col min="49" max="49" width="21.7109375" style="27" customWidth="1"/>
    <col min="50" max="52" width="22.85546875" style="27" customWidth="1"/>
    <col min="53" max="53" width="12.42578125" customWidth="1"/>
    <col min="54" max="54" width="12.28515625" customWidth="1"/>
    <col min="55" max="55" width="12.42578125" customWidth="1"/>
    <col min="56" max="56" width="12.7109375" customWidth="1"/>
    <col min="57" max="58" width="12.42578125" customWidth="1"/>
    <col min="59" max="59" width="12.7109375" customWidth="1"/>
  </cols>
  <sheetData>
    <row r="2" spans="1:59" ht="36.75" customHeight="1" thickBot="1"/>
    <row r="3" spans="1:59" ht="15.75" customHeight="1">
      <c r="A3" s="331" t="s">
        <v>58</v>
      </c>
      <c r="B3" s="332"/>
      <c r="C3" s="332"/>
      <c r="D3" s="343" t="s">
        <v>0</v>
      </c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 t="s">
        <v>6</v>
      </c>
      <c r="AA3" s="343"/>
      <c r="AB3" s="343"/>
      <c r="AC3" s="343"/>
      <c r="AD3" s="343"/>
      <c r="AE3" s="343"/>
      <c r="AF3" s="343"/>
      <c r="AG3" s="343"/>
      <c r="AH3" s="343"/>
      <c r="AI3" s="343"/>
      <c r="AJ3" s="343"/>
      <c r="AK3" s="343"/>
      <c r="AL3" s="343"/>
      <c r="AM3" s="343"/>
      <c r="AN3" s="343"/>
      <c r="AO3" s="343"/>
      <c r="AP3" s="343"/>
      <c r="AQ3" s="343"/>
      <c r="AR3" s="343"/>
      <c r="AS3" s="343"/>
      <c r="AT3" s="344"/>
      <c r="AU3" s="106"/>
      <c r="AV3" s="334" t="s">
        <v>18</v>
      </c>
      <c r="AW3" s="335"/>
      <c r="AX3" s="347" t="s">
        <v>19</v>
      </c>
      <c r="AY3" s="347"/>
      <c r="AZ3" s="335"/>
      <c r="BA3" s="340" t="s">
        <v>28</v>
      </c>
      <c r="BB3" s="342" t="s">
        <v>54</v>
      </c>
      <c r="BC3" s="342" t="s">
        <v>51</v>
      </c>
      <c r="BD3" s="328" t="s">
        <v>99</v>
      </c>
      <c r="BE3" s="328" t="s">
        <v>30</v>
      </c>
      <c r="BF3" s="328" t="s">
        <v>52</v>
      </c>
      <c r="BG3" s="329" t="s">
        <v>53</v>
      </c>
    </row>
    <row r="4" spans="1:59" ht="15.75" customHeight="1" thickBot="1">
      <c r="A4" s="333"/>
      <c r="B4" s="245"/>
      <c r="C4" s="245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6"/>
      <c r="AA4" s="246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345"/>
      <c r="AU4" s="107"/>
      <c r="AV4" s="336"/>
      <c r="AW4" s="337"/>
      <c r="AX4" s="316"/>
      <c r="AY4" s="316"/>
      <c r="AZ4" s="337"/>
      <c r="BA4" s="341"/>
      <c r="BB4" s="310"/>
      <c r="BC4" s="310"/>
      <c r="BD4" s="272"/>
      <c r="BE4" s="272"/>
      <c r="BF4" s="272"/>
      <c r="BG4" s="330"/>
    </row>
    <row r="5" spans="1:59" ht="24.75" customHeight="1" thickBot="1">
      <c r="A5" s="333" t="s">
        <v>94</v>
      </c>
      <c r="B5" s="245"/>
      <c r="C5" s="305"/>
      <c r="D5" s="275" t="s">
        <v>34</v>
      </c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6"/>
      <c r="Q5" s="277"/>
      <c r="R5" s="278" t="s">
        <v>36</v>
      </c>
      <c r="S5" s="279"/>
      <c r="T5" s="279"/>
      <c r="U5" s="279"/>
      <c r="V5" s="279"/>
      <c r="W5" s="279"/>
      <c r="X5" s="280"/>
      <c r="Y5" s="281" t="s">
        <v>25</v>
      </c>
      <c r="Z5" s="284" t="s">
        <v>26</v>
      </c>
      <c r="AA5" s="285" t="s">
        <v>7</v>
      </c>
      <c r="AB5" s="286" t="s">
        <v>46</v>
      </c>
      <c r="AC5" s="287"/>
      <c r="AD5" s="287"/>
      <c r="AE5" s="287"/>
      <c r="AF5" s="287"/>
      <c r="AG5" s="287"/>
      <c r="AH5" s="287"/>
      <c r="AI5" s="287"/>
      <c r="AJ5" s="287"/>
      <c r="AK5" s="287"/>
      <c r="AL5" s="287"/>
      <c r="AM5" s="287"/>
      <c r="AN5" s="287"/>
      <c r="AO5" s="287"/>
      <c r="AP5" s="287"/>
      <c r="AQ5" s="287"/>
      <c r="AR5" s="287"/>
      <c r="AS5" s="287"/>
      <c r="AT5" s="288"/>
      <c r="AU5" s="140"/>
      <c r="AV5" s="336"/>
      <c r="AW5" s="337"/>
      <c r="AX5" s="316"/>
      <c r="AY5" s="316"/>
      <c r="AZ5" s="337"/>
      <c r="BA5" s="341"/>
      <c r="BB5" s="310"/>
      <c r="BC5" s="310"/>
      <c r="BD5" s="272"/>
      <c r="BE5" s="272"/>
      <c r="BF5" s="272"/>
      <c r="BG5" s="330"/>
    </row>
    <row r="6" spans="1:59" ht="26.25" customHeight="1" thickBot="1">
      <c r="A6" s="333"/>
      <c r="B6" s="245"/>
      <c r="C6" s="305"/>
      <c r="D6" s="292" t="s">
        <v>35</v>
      </c>
      <c r="E6" s="293"/>
      <c r="F6" s="293"/>
      <c r="G6" s="293"/>
      <c r="H6" s="293"/>
      <c r="I6" s="293"/>
      <c r="J6" s="294"/>
      <c r="K6" s="295" t="s">
        <v>45</v>
      </c>
      <c r="L6" s="296"/>
      <c r="M6" s="296"/>
      <c r="N6" s="296"/>
      <c r="O6" s="296"/>
      <c r="P6" s="296"/>
      <c r="Q6" s="297"/>
      <c r="R6" s="298" t="s">
        <v>37</v>
      </c>
      <c r="S6" s="299"/>
      <c r="T6" s="299"/>
      <c r="U6" s="299"/>
      <c r="V6" s="299"/>
      <c r="W6" s="299"/>
      <c r="X6" s="300"/>
      <c r="Y6" s="282"/>
      <c r="Z6" s="284"/>
      <c r="AA6" s="285"/>
      <c r="AB6" s="307"/>
      <c r="AC6" s="308"/>
      <c r="AD6" s="308"/>
      <c r="AE6" s="308"/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290"/>
      <c r="AS6" s="290"/>
      <c r="AT6" s="291"/>
      <c r="AU6" s="140"/>
      <c r="AV6" s="338"/>
      <c r="AW6" s="339"/>
      <c r="AX6" s="316"/>
      <c r="AY6" s="316"/>
      <c r="AZ6" s="337"/>
      <c r="BA6" s="341"/>
      <c r="BB6" s="310"/>
      <c r="BC6" s="310"/>
      <c r="BD6" s="272"/>
      <c r="BE6" s="272"/>
      <c r="BF6" s="272"/>
      <c r="BG6" s="330"/>
    </row>
    <row r="7" spans="1:59" ht="27.75" customHeight="1" thickBot="1">
      <c r="A7" s="248" t="s">
        <v>33</v>
      </c>
      <c r="B7" s="267" t="s">
        <v>31</v>
      </c>
      <c r="C7" s="263" t="s">
        <v>32</v>
      </c>
      <c r="D7" s="261" t="s">
        <v>39</v>
      </c>
      <c r="E7" s="259" t="s">
        <v>38</v>
      </c>
      <c r="F7" s="301" t="s">
        <v>44</v>
      </c>
      <c r="G7" s="301"/>
      <c r="H7" s="301"/>
      <c r="I7" s="302"/>
      <c r="J7" s="303" t="s">
        <v>17</v>
      </c>
      <c r="K7" s="261" t="s">
        <v>39</v>
      </c>
      <c r="L7" s="259" t="s">
        <v>38</v>
      </c>
      <c r="M7" s="301" t="s">
        <v>44</v>
      </c>
      <c r="N7" s="301"/>
      <c r="O7" s="301"/>
      <c r="P7" s="302"/>
      <c r="Q7" s="303" t="s">
        <v>17</v>
      </c>
      <c r="R7" s="265" t="s">
        <v>39</v>
      </c>
      <c r="S7" s="252" t="s">
        <v>38</v>
      </c>
      <c r="T7" s="253" t="s">
        <v>44</v>
      </c>
      <c r="U7" s="253"/>
      <c r="V7" s="253"/>
      <c r="W7" s="254"/>
      <c r="X7" s="255" t="s">
        <v>17</v>
      </c>
      <c r="Y7" s="282"/>
      <c r="Z7" s="284"/>
      <c r="AA7" s="285"/>
      <c r="AB7" s="311" t="s">
        <v>8</v>
      </c>
      <c r="AC7" s="271"/>
      <c r="AD7" s="271" t="s">
        <v>9</v>
      </c>
      <c r="AE7" s="271"/>
      <c r="AF7" s="271" t="s">
        <v>10</v>
      </c>
      <c r="AG7" s="271"/>
      <c r="AH7" s="271" t="s">
        <v>11</v>
      </c>
      <c r="AI7" s="271"/>
      <c r="AJ7" s="271" t="s">
        <v>12</v>
      </c>
      <c r="AK7" s="271"/>
      <c r="AL7" s="271" t="s">
        <v>13</v>
      </c>
      <c r="AM7" s="271"/>
      <c r="AN7" s="271" t="s">
        <v>14</v>
      </c>
      <c r="AO7" s="271"/>
      <c r="AP7" s="271" t="s">
        <v>15</v>
      </c>
      <c r="AQ7" s="365"/>
      <c r="AR7" s="257" t="s">
        <v>16</v>
      </c>
      <c r="AS7" s="258"/>
      <c r="AT7" s="366"/>
      <c r="AU7" s="97"/>
      <c r="AV7" s="322" t="s">
        <v>47</v>
      </c>
      <c r="AW7" s="323"/>
      <c r="AX7" s="348" t="s">
        <v>50</v>
      </c>
      <c r="AY7" s="318"/>
      <c r="AZ7" s="319"/>
      <c r="BA7" s="341"/>
      <c r="BB7" s="310"/>
      <c r="BC7" s="310"/>
      <c r="BD7" s="272"/>
      <c r="BE7" s="272"/>
      <c r="BF7" s="272"/>
      <c r="BG7" s="330"/>
    </row>
    <row r="8" spans="1:59" ht="83.25" customHeight="1" thickBot="1">
      <c r="A8" s="249"/>
      <c r="B8" s="268"/>
      <c r="C8" s="264"/>
      <c r="D8" s="262"/>
      <c r="E8" s="260"/>
      <c r="F8" s="114" t="s">
        <v>40</v>
      </c>
      <c r="G8" s="114" t="s">
        <v>41</v>
      </c>
      <c r="H8" s="114" t="s">
        <v>42</v>
      </c>
      <c r="I8" s="81" t="s">
        <v>43</v>
      </c>
      <c r="J8" s="363"/>
      <c r="K8" s="262"/>
      <c r="L8" s="260"/>
      <c r="M8" s="114" t="s">
        <v>40</v>
      </c>
      <c r="N8" s="114" t="s">
        <v>41</v>
      </c>
      <c r="O8" s="114" t="s">
        <v>57</v>
      </c>
      <c r="P8" s="81" t="s">
        <v>43</v>
      </c>
      <c r="Q8" s="363"/>
      <c r="R8" s="266"/>
      <c r="S8" s="364"/>
      <c r="T8" s="124" t="s">
        <v>40</v>
      </c>
      <c r="U8" s="124" t="s">
        <v>41</v>
      </c>
      <c r="V8" s="124" t="s">
        <v>57</v>
      </c>
      <c r="W8" s="82" t="s">
        <v>43</v>
      </c>
      <c r="X8" s="350"/>
      <c r="Y8" s="283"/>
      <c r="Z8" s="349"/>
      <c r="AA8" s="346"/>
      <c r="AB8" s="83" t="s">
        <v>3</v>
      </c>
      <c r="AC8" s="84" t="s">
        <v>4</v>
      </c>
      <c r="AD8" s="84" t="s">
        <v>3</v>
      </c>
      <c r="AE8" s="84" t="s">
        <v>4</v>
      </c>
      <c r="AF8" s="84" t="s">
        <v>3</v>
      </c>
      <c r="AG8" s="84" t="s">
        <v>4</v>
      </c>
      <c r="AH8" s="84" t="s">
        <v>3</v>
      </c>
      <c r="AI8" s="84" t="s">
        <v>4</v>
      </c>
      <c r="AJ8" s="84" t="s">
        <v>3</v>
      </c>
      <c r="AK8" s="84" t="s">
        <v>4</v>
      </c>
      <c r="AL8" s="84" t="s">
        <v>3</v>
      </c>
      <c r="AM8" s="84" t="s">
        <v>4</v>
      </c>
      <c r="AN8" s="84" t="s">
        <v>3</v>
      </c>
      <c r="AO8" s="84" t="s">
        <v>4</v>
      </c>
      <c r="AP8" s="84" t="s">
        <v>3</v>
      </c>
      <c r="AQ8" s="85" t="s">
        <v>4</v>
      </c>
      <c r="AR8" s="83" t="s">
        <v>3</v>
      </c>
      <c r="AS8" s="85" t="s">
        <v>4</v>
      </c>
      <c r="AT8" s="102" t="s">
        <v>17</v>
      </c>
      <c r="AU8" s="183" t="s">
        <v>93</v>
      </c>
      <c r="AV8" s="185" t="s">
        <v>48</v>
      </c>
      <c r="AW8" s="69" t="s">
        <v>49</v>
      </c>
      <c r="AX8" s="70" t="s">
        <v>89</v>
      </c>
      <c r="AY8" s="68" t="s">
        <v>90</v>
      </c>
      <c r="AZ8" s="69" t="s">
        <v>91</v>
      </c>
      <c r="BA8" s="341"/>
      <c r="BB8" s="310"/>
      <c r="BC8" s="310"/>
      <c r="BD8" s="272"/>
      <c r="BE8" s="272"/>
      <c r="BF8" s="272"/>
      <c r="BG8" s="330"/>
    </row>
    <row r="9" spans="1:59" ht="15.75">
      <c r="A9" s="77">
        <v>1</v>
      </c>
      <c r="B9" s="78" t="s">
        <v>92</v>
      </c>
      <c r="C9" s="94">
        <v>165581.64869808592</v>
      </c>
      <c r="D9" s="88">
        <v>4</v>
      </c>
      <c r="E9" s="86">
        <v>0</v>
      </c>
      <c r="F9" s="86">
        <v>0</v>
      </c>
      <c r="G9" s="86">
        <v>0</v>
      </c>
      <c r="H9" s="86">
        <v>0</v>
      </c>
      <c r="I9" s="87">
        <v>0</v>
      </c>
      <c r="J9" s="130">
        <f>SUM(D9:I9)</f>
        <v>4</v>
      </c>
      <c r="K9" s="88">
        <v>8</v>
      </c>
      <c r="L9" s="86">
        <v>0</v>
      </c>
      <c r="M9" s="86">
        <v>0</v>
      </c>
      <c r="N9" s="86">
        <v>0</v>
      </c>
      <c r="O9" s="86">
        <v>0</v>
      </c>
      <c r="P9" s="87">
        <v>0</v>
      </c>
      <c r="Q9" s="130">
        <f>SUM(K9:P9)</f>
        <v>8</v>
      </c>
      <c r="R9" s="88">
        <v>2</v>
      </c>
      <c r="S9" s="86">
        <v>0</v>
      </c>
      <c r="T9" s="86">
        <v>0</v>
      </c>
      <c r="U9" s="86">
        <v>0</v>
      </c>
      <c r="V9" s="86">
        <v>0</v>
      </c>
      <c r="W9" s="86">
        <v>0</v>
      </c>
      <c r="X9" s="160">
        <f>SUM(R9:W9)</f>
        <v>2</v>
      </c>
      <c r="Y9" s="160">
        <f>J9+Q9+X9</f>
        <v>14</v>
      </c>
      <c r="Z9" s="79">
        <v>1</v>
      </c>
      <c r="AA9" s="80" t="s">
        <v>59</v>
      </c>
      <c r="AB9" s="176">
        <v>0</v>
      </c>
      <c r="AC9" s="177">
        <v>0</v>
      </c>
      <c r="AD9" s="177">
        <v>0</v>
      </c>
      <c r="AE9" s="177">
        <v>0</v>
      </c>
      <c r="AF9" s="177">
        <v>0</v>
      </c>
      <c r="AG9" s="177">
        <v>1</v>
      </c>
      <c r="AH9" s="177">
        <v>2</v>
      </c>
      <c r="AI9" s="177">
        <v>0</v>
      </c>
      <c r="AJ9" s="177">
        <v>1</v>
      </c>
      <c r="AK9" s="177">
        <v>1</v>
      </c>
      <c r="AL9" s="177">
        <v>1</v>
      </c>
      <c r="AM9" s="177">
        <v>1</v>
      </c>
      <c r="AN9" s="177">
        <v>2</v>
      </c>
      <c r="AO9" s="177">
        <v>0</v>
      </c>
      <c r="AP9" s="178">
        <v>2</v>
      </c>
      <c r="AQ9" s="179">
        <v>3</v>
      </c>
      <c r="AR9" s="141">
        <f>AP9+AN9+AL9+AJ9+AH9+AF9+AD9+AB9</f>
        <v>8</v>
      </c>
      <c r="AS9" s="218">
        <f>AQ9+AO9+AM9+AK9+AI9+AG9+AE9+AC9</f>
        <v>6</v>
      </c>
      <c r="AT9" s="142">
        <f>SUM(AR9:AS9)</f>
        <v>14</v>
      </c>
      <c r="AU9" s="184">
        <f>D9+E9+K9+L9+R9+S9</f>
        <v>14</v>
      </c>
      <c r="AV9" s="186">
        <v>110</v>
      </c>
      <c r="AW9" s="187">
        <v>4</v>
      </c>
      <c r="AX9" s="190">
        <v>0</v>
      </c>
      <c r="AY9" s="93">
        <v>0</v>
      </c>
      <c r="AZ9" s="187">
        <v>0</v>
      </c>
      <c r="BA9" s="72">
        <f>(((D9+E9)*4)/(C9*0.00144))*100</f>
        <v>6.7103517802088124</v>
      </c>
      <c r="BB9" s="9">
        <f>(D9+E9)/(J9+Q9)*100</f>
        <v>33.333333333333329</v>
      </c>
      <c r="BC9" s="9">
        <f>(4*AU9)/(C9*0.00272)*100</f>
        <v>12.433887122151624</v>
      </c>
      <c r="BD9" s="10">
        <f t="shared" ref="BD9:BD39" si="0">(E9+F9+G9+H9+I9+L9+M9+N9+O9+P9+S9+T9+U9+V9+W9)/Y9*100</f>
        <v>0</v>
      </c>
      <c r="BE9" s="9">
        <f t="shared" ref="BE9:BE39" si="1">((D9+E9)*4)/(C9)*100000</f>
        <v>9.662906563500691</v>
      </c>
      <c r="BF9" s="9">
        <f>(AU9*4)/(C9)*100000</f>
        <v>33.820172972252415</v>
      </c>
      <c r="BG9" s="73">
        <f t="shared" ref="BG9:BG39" si="2">AW9/AV9*100</f>
        <v>3.6363636363636362</v>
      </c>
    </row>
    <row r="10" spans="1:59" ht="15.75">
      <c r="A10" s="13">
        <v>2</v>
      </c>
      <c r="B10" s="12" t="s">
        <v>60</v>
      </c>
      <c r="C10" s="95">
        <v>144883.94261082518</v>
      </c>
      <c r="D10" s="88">
        <v>10</v>
      </c>
      <c r="E10" s="86">
        <v>0</v>
      </c>
      <c r="F10" s="86">
        <v>0</v>
      </c>
      <c r="G10" s="86">
        <v>0</v>
      </c>
      <c r="H10" s="86">
        <v>0</v>
      </c>
      <c r="I10" s="87">
        <v>0</v>
      </c>
      <c r="J10" s="130">
        <f t="shared" ref="J10:J39" si="3">SUM(D10:I10)</f>
        <v>10</v>
      </c>
      <c r="K10" s="88">
        <v>8</v>
      </c>
      <c r="L10" s="86">
        <v>0</v>
      </c>
      <c r="M10" s="86">
        <v>0</v>
      </c>
      <c r="N10" s="86">
        <v>0</v>
      </c>
      <c r="O10" s="86">
        <v>0</v>
      </c>
      <c r="P10" s="87">
        <v>0</v>
      </c>
      <c r="Q10" s="135">
        <f t="shared" ref="Q10:Q39" si="4">SUM(K10:P10)</f>
        <v>8</v>
      </c>
      <c r="R10" s="88">
        <v>0</v>
      </c>
      <c r="S10" s="86">
        <v>0</v>
      </c>
      <c r="T10" s="86">
        <v>0</v>
      </c>
      <c r="U10" s="86">
        <v>0</v>
      </c>
      <c r="V10" s="86">
        <v>0</v>
      </c>
      <c r="W10" s="86">
        <v>0</v>
      </c>
      <c r="X10" s="161">
        <f t="shared" ref="X10:X39" si="5">SUM(R10:W10)</f>
        <v>0</v>
      </c>
      <c r="Y10" s="161">
        <f t="shared" ref="Y10:Y39" si="6">J10+Q10+X10</f>
        <v>18</v>
      </c>
      <c r="Z10" s="42">
        <v>2</v>
      </c>
      <c r="AA10" s="45" t="s">
        <v>60</v>
      </c>
      <c r="AB10" s="88">
        <v>0</v>
      </c>
      <c r="AC10" s="86">
        <v>0</v>
      </c>
      <c r="AD10" s="86">
        <v>0</v>
      </c>
      <c r="AE10" s="86">
        <v>0</v>
      </c>
      <c r="AF10" s="86">
        <v>1</v>
      </c>
      <c r="AG10" s="86">
        <v>1</v>
      </c>
      <c r="AH10" s="86">
        <v>0</v>
      </c>
      <c r="AI10" s="86">
        <v>5</v>
      </c>
      <c r="AJ10" s="86">
        <v>1</v>
      </c>
      <c r="AK10" s="86">
        <v>4</v>
      </c>
      <c r="AL10" s="86">
        <v>0</v>
      </c>
      <c r="AM10" s="86">
        <v>3</v>
      </c>
      <c r="AN10" s="86">
        <v>0</v>
      </c>
      <c r="AO10" s="86">
        <v>3</v>
      </c>
      <c r="AP10" s="89">
        <v>0</v>
      </c>
      <c r="AQ10" s="180">
        <v>0</v>
      </c>
      <c r="AR10" s="143">
        <f t="shared" ref="AR10:AR39" si="7">AP10+AN10+AL10+AJ10+AH10+AF10+AD10+AB10</f>
        <v>2</v>
      </c>
      <c r="AS10" s="118">
        <f t="shared" ref="AS10:AS39" si="8">AQ10+AO10+AM10+AK10+AI10+AG10+AE10+AC10</f>
        <v>16</v>
      </c>
      <c r="AT10" s="215">
        <f t="shared" ref="AT10:AT39" si="9">SUM(AR10:AS10)</f>
        <v>18</v>
      </c>
      <c r="AU10" s="184">
        <f t="shared" ref="AU10:AU39" si="10">D10+E10+K10+L10+R10+S10</f>
        <v>18</v>
      </c>
      <c r="AV10" s="186">
        <v>69</v>
      </c>
      <c r="AW10" s="187">
        <v>10</v>
      </c>
      <c r="AX10" s="190">
        <v>0</v>
      </c>
      <c r="AY10" s="93">
        <v>0</v>
      </c>
      <c r="AZ10" s="187">
        <v>0</v>
      </c>
      <c r="BA10" s="72">
        <f t="shared" ref="BA10:BA39" si="11">((D10+E10)*4)/(C10*0.00144)*100</f>
        <v>19.172433657739465</v>
      </c>
      <c r="BB10" s="9">
        <f t="shared" ref="BB10:BB38" si="12">(D10+E10)/(J10+Q10)*100</f>
        <v>55.555555555555557</v>
      </c>
      <c r="BC10" s="9">
        <f t="shared" ref="BC10:BC38" si="13">(4*AU10)/(C10*0.00272)*100</f>
        <v>18.270201485610549</v>
      </c>
      <c r="BD10" s="10">
        <f t="shared" si="0"/>
        <v>0</v>
      </c>
      <c r="BE10" s="9">
        <f t="shared" si="1"/>
        <v>27.60830446714483</v>
      </c>
      <c r="BF10" s="9">
        <f t="shared" ref="BF10:BF39" si="14">(AU10*4)/(C10)*100000</f>
        <v>49.694948040860702</v>
      </c>
      <c r="BG10" s="73">
        <f t="shared" si="2"/>
        <v>14.492753623188406</v>
      </c>
    </row>
    <row r="11" spans="1:59" ht="15.75">
      <c r="A11" s="13">
        <v>3</v>
      </c>
      <c r="B11" s="12" t="s">
        <v>61</v>
      </c>
      <c r="C11" s="95">
        <v>403605.26870158437</v>
      </c>
      <c r="D11" s="88">
        <v>6</v>
      </c>
      <c r="E11" s="86">
        <v>1</v>
      </c>
      <c r="F11" s="86">
        <v>0</v>
      </c>
      <c r="G11" s="86">
        <v>0</v>
      </c>
      <c r="H11" s="86">
        <v>0</v>
      </c>
      <c r="I11" s="87">
        <v>0</v>
      </c>
      <c r="J11" s="130">
        <f t="shared" si="3"/>
        <v>7</v>
      </c>
      <c r="K11" s="88">
        <v>2</v>
      </c>
      <c r="L11" s="86">
        <v>0</v>
      </c>
      <c r="M11" s="86">
        <v>0</v>
      </c>
      <c r="N11" s="86">
        <v>0</v>
      </c>
      <c r="O11" s="86">
        <v>0</v>
      </c>
      <c r="P11" s="87">
        <v>1</v>
      </c>
      <c r="Q11" s="135">
        <f t="shared" si="4"/>
        <v>3</v>
      </c>
      <c r="R11" s="88">
        <v>2</v>
      </c>
      <c r="S11" s="86">
        <v>0</v>
      </c>
      <c r="T11" s="86">
        <v>0</v>
      </c>
      <c r="U11" s="86">
        <v>0</v>
      </c>
      <c r="V11" s="86">
        <v>0</v>
      </c>
      <c r="W11" s="86">
        <v>0</v>
      </c>
      <c r="X11" s="161">
        <f t="shared" si="5"/>
        <v>2</v>
      </c>
      <c r="Y11" s="161">
        <f t="shared" si="6"/>
        <v>12</v>
      </c>
      <c r="Z11" s="42">
        <v>3</v>
      </c>
      <c r="AA11" s="45" t="s">
        <v>61</v>
      </c>
      <c r="AB11" s="88">
        <v>0</v>
      </c>
      <c r="AC11" s="86">
        <v>0</v>
      </c>
      <c r="AD11" s="86">
        <v>0</v>
      </c>
      <c r="AE11" s="86">
        <v>0</v>
      </c>
      <c r="AF11" s="86">
        <v>2</v>
      </c>
      <c r="AG11" s="86">
        <v>0</v>
      </c>
      <c r="AH11" s="86">
        <v>1</v>
      </c>
      <c r="AI11" s="86">
        <v>1</v>
      </c>
      <c r="AJ11" s="86">
        <v>1</v>
      </c>
      <c r="AK11" s="86">
        <v>2</v>
      </c>
      <c r="AL11" s="86">
        <v>0</v>
      </c>
      <c r="AM11" s="86">
        <v>2</v>
      </c>
      <c r="AN11" s="86">
        <v>0</v>
      </c>
      <c r="AO11" s="86">
        <v>0</v>
      </c>
      <c r="AP11" s="89">
        <v>0</v>
      </c>
      <c r="AQ11" s="180">
        <v>2</v>
      </c>
      <c r="AR11" s="143">
        <f t="shared" si="7"/>
        <v>4</v>
      </c>
      <c r="AS11" s="118">
        <f t="shared" si="8"/>
        <v>7</v>
      </c>
      <c r="AT11" s="215">
        <f t="shared" si="9"/>
        <v>11</v>
      </c>
      <c r="AU11" s="184">
        <f t="shared" si="10"/>
        <v>11</v>
      </c>
      <c r="AV11" s="186">
        <v>102</v>
      </c>
      <c r="AW11" s="187">
        <v>9</v>
      </c>
      <c r="AX11" s="190">
        <v>0</v>
      </c>
      <c r="AY11" s="93">
        <v>0</v>
      </c>
      <c r="AZ11" s="187">
        <v>0</v>
      </c>
      <c r="BA11" s="72">
        <f t="shared" si="11"/>
        <v>4.8176884575858141</v>
      </c>
      <c r="BB11" s="9">
        <f t="shared" si="12"/>
        <v>70</v>
      </c>
      <c r="BC11" s="9">
        <f t="shared" si="13"/>
        <v>4.0079929184957619</v>
      </c>
      <c r="BD11" s="10">
        <f t="shared" si="0"/>
        <v>16.666666666666664</v>
      </c>
      <c r="BE11" s="9">
        <f t="shared" si="1"/>
        <v>6.9374713789235747</v>
      </c>
      <c r="BF11" s="9">
        <f t="shared" si="14"/>
        <v>10.901740738308474</v>
      </c>
      <c r="BG11" s="73">
        <f t="shared" si="2"/>
        <v>8.8235294117647065</v>
      </c>
    </row>
    <row r="12" spans="1:59" ht="15.75">
      <c r="A12" s="13">
        <v>4</v>
      </c>
      <c r="B12" s="12" t="s">
        <v>62</v>
      </c>
      <c r="C12" s="95">
        <v>283299.85206938139</v>
      </c>
      <c r="D12" s="88">
        <v>6</v>
      </c>
      <c r="E12" s="86">
        <v>0</v>
      </c>
      <c r="F12" s="86">
        <v>0</v>
      </c>
      <c r="G12" s="86">
        <v>0</v>
      </c>
      <c r="H12" s="86">
        <v>0</v>
      </c>
      <c r="I12" s="87">
        <v>0</v>
      </c>
      <c r="J12" s="130">
        <f t="shared" si="3"/>
        <v>6</v>
      </c>
      <c r="K12" s="88">
        <v>4</v>
      </c>
      <c r="L12" s="86">
        <v>0</v>
      </c>
      <c r="M12" s="86">
        <v>0</v>
      </c>
      <c r="N12" s="86">
        <v>0</v>
      </c>
      <c r="O12" s="86">
        <v>0</v>
      </c>
      <c r="P12" s="87">
        <v>0</v>
      </c>
      <c r="Q12" s="135">
        <f t="shared" si="4"/>
        <v>4</v>
      </c>
      <c r="R12" s="88">
        <v>3</v>
      </c>
      <c r="S12" s="86">
        <v>0</v>
      </c>
      <c r="T12" s="86">
        <v>0</v>
      </c>
      <c r="U12" s="86">
        <v>0</v>
      </c>
      <c r="V12" s="86">
        <v>0</v>
      </c>
      <c r="W12" s="86">
        <v>0</v>
      </c>
      <c r="X12" s="161">
        <f t="shared" si="5"/>
        <v>3</v>
      </c>
      <c r="Y12" s="161">
        <f t="shared" si="6"/>
        <v>13</v>
      </c>
      <c r="Z12" s="42">
        <v>4</v>
      </c>
      <c r="AA12" s="45" t="s">
        <v>62</v>
      </c>
      <c r="AB12" s="88">
        <v>0</v>
      </c>
      <c r="AC12" s="86">
        <v>0</v>
      </c>
      <c r="AD12" s="86">
        <v>0</v>
      </c>
      <c r="AE12" s="86">
        <v>0</v>
      </c>
      <c r="AF12" s="86">
        <v>3</v>
      </c>
      <c r="AG12" s="86">
        <v>1</v>
      </c>
      <c r="AH12" s="86">
        <v>1</v>
      </c>
      <c r="AI12" s="86">
        <v>0</v>
      </c>
      <c r="AJ12" s="86">
        <v>2</v>
      </c>
      <c r="AK12" s="86">
        <v>1</v>
      </c>
      <c r="AL12" s="86">
        <v>0</v>
      </c>
      <c r="AM12" s="86">
        <v>0</v>
      </c>
      <c r="AN12" s="86">
        <v>2</v>
      </c>
      <c r="AO12" s="86">
        <v>0</v>
      </c>
      <c r="AP12" s="86">
        <v>3</v>
      </c>
      <c r="AQ12" s="181">
        <v>0</v>
      </c>
      <c r="AR12" s="143">
        <f t="shared" si="7"/>
        <v>11</v>
      </c>
      <c r="AS12" s="118">
        <f t="shared" si="8"/>
        <v>2</v>
      </c>
      <c r="AT12" s="215">
        <f t="shared" si="9"/>
        <v>13</v>
      </c>
      <c r="AU12" s="184">
        <f t="shared" si="10"/>
        <v>13</v>
      </c>
      <c r="AV12" s="186">
        <v>129</v>
      </c>
      <c r="AW12" s="187">
        <v>6</v>
      </c>
      <c r="AX12" s="190">
        <v>0</v>
      </c>
      <c r="AY12" s="93">
        <v>0</v>
      </c>
      <c r="AZ12" s="187">
        <v>0</v>
      </c>
      <c r="BA12" s="72">
        <f t="shared" si="11"/>
        <v>5.8830481360734792</v>
      </c>
      <c r="BB12" s="9">
        <f t="shared" si="12"/>
        <v>60</v>
      </c>
      <c r="BC12" s="9">
        <f t="shared" si="13"/>
        <v>6.7482022737313434</v>
      </c>
      <c r="BD12" s="10">
        <f t="shared" si="0"/>
        <v>0</v>
      </c>
      <c r="BE12" s="9">
        <f t="shared" si="1"/>
        <v>8.4715893159458098</v>
      </c>
      <c r="BF12" s="9">
        <f t="shared" si="14"/>
        <v>18.355110184549254</v>
      </c>
      <c r="BG12" s="73">
        <f t="shared" si="2"/>
        <v>4.6511627906976747</v>
      </c>
    </row>
    <row r="13" spans="1:59" ht="15.75">
      <c r="A13" s="13">
        <v>5</v>
      </c>
      <c r="B13" s="12" t="s">
        <v>63</v>
      </c>
      <c r="C13" s="95">
        <v>253546.89956894406</v>
      </c>
      <c r="D13" s="88">
        <v>3</v>
      </c>
      <c r="E13" s="86">
        <v>0</v>
      </c>
      <c r="F13" s="86">
        <v>0</v>
      </c>
      <c r="G13" s="86">
        <v>0</v>
      </c>
      <c r="H13" s="86">
        <v>0</v>
      </c>
      <c r="I13" s="87">
        <v>0</v>
      </c>
      <c r="J13" s="130">
        <f t="shared" si="3"/>
        <v>3</v>
      </c>
      <c r="K13" s="88">
        <v>1</v>
      </c>
      <c r="L13" s="86">
        <v>0</v>
      </c>
      <c r="M13" s="86">
        <v>0</v>
      </c>
      <c r="N13" s="86">
        <v>0</v>
      </c>
      <c r="O13" s="86">
        <v>0</v>
      </c>
      <c r="P13" s="87">
        <v>0</v>
      </c>
      <c r="Q13" s="135">
        <f t="shared" si="4"/>
        <v>1</v>
      </c>
      <c r="R13" s="88">
        <v>1</v>
      </c>
      <c r="S13" s="86">
        <v>0</v>
      </c>
      <c r="T13" s="86">
        <v>0</v>
      </c>
      <c r="U13" s="86">
        <v>0</v>
      </c>
      <c r="V13" s="86">
        <v>0</v>
      </c>
      <c r="W13" s="86">
        <v>0</v>
      </c>
      <c r="X13" s="161">
        <f t="shared" si="5"/>
        <v>1</v>
      </c>
      <c r="Y13" s="161">
        <f t="shared" si="6"/>
        <v>5</v>
      </c>
      <c r="Z13" s="42">
        <v>5</v>
      </c>
      <c r="AA13" s="45" t="s">
        <v>63</v>
      </c>
      <c r="AB13" s="88">
        <v>0</v>
      </c>
      <c r="AC13" s="86">
        <v>0</v>
      </c>
      <c r="AD13" s="86">
        <v>0</v>
      </c>
      <c r="AE13" s="86">
        <v>0</v>
      </c>
      <c r="AF13" s="86">
        <v>0</v>
      </c>
      <c r="AG13" s="86">
        <v>0</v>
      </c>
      <c r="AH13" s="86">
        <v>1</v>
      </c>
      <c r="AI13" s="86">
        <v>0</v>
      </c>
      <c r="AJ13" s="86">
        <v>1</v>
      </c>
      <c r="AK13" s="86">
        <v>0</v>
      </c>
      <c r="AL13" s="86">
        <v>0</v>
      </c>
      <c r="AM13" s="86">
        <v>1</v>
      </c>
      <c r="AN13" s="86">
        <v>0</v>
      </c>
      <c r="AO13" s="86">
        <v>0</v>
      </c>
      <c r="AP13" s="86">
        <v>1</v>
      </c>
      <c r="AQ13" s="181">
        <v>1</v>
      </c>
      <c r="AR13" s="143">
        <f t="shared" si="7"/>
        <v>3</v>
      </c>
      <c r="AS13" s="118">
        <f t="shared" si="8"/>
        <v>2</v>
      </c>
      <c r="AT13" s="215">
        <f t="shared" si="9"/>
        <v>5</v>
      </c>
      <c r="AU13" s="184">
        <f t="shared" si="10"/>
        <v>5</v>
      </c>
      <c r="AV13" s="186">
        <v>68</v>
      </c>
      <c r="AW13" s="187">
        <v>3</v>
      </c>
      <c r="AX13" s="190">
        <v>0</v>
      </c>
      <c r="AY13" s="93">
        <v>0</v>
      </c>
      <c r="AZ13" s="187">
        <v>0</v>
      </c>
      <c r="BA13" s="72">
        <f t="shared" si="11"/>
        <v>3.2867029127553371</v>
      </c>
      <c r="BB13" s="9">
        <f t="shared" si="12"/>
        <v>75</v>
      </c>
      <c r="BC13" s="9">
        <f t="shared" si="13"/>
        <v>2.9000319818429441</v>
      </c>
      <c r="BD13" s="10">
        <f t="shared" si="0"/>
        <v>0</v>
      </c>
      <c r="BE13" s="9">
        <f t="shared" si="1"/>
        <v>4.7328521943676849</v>
      </c>
      <c r="BF13" s="9">
        <f t="shared" si="14"/>
        <v>7.888086990612809</v>
      </c>
      <c r="BG13" s="73">
        <f t="shared" si="2"/>
        <v>4.4117647058823533</v>
      </c>
    </row>
    <row r="14" spans="1:59" ht="15.75">
      <c r="A14" s="13">
        <v>6</v>
      </c>
      <c r="B14" s="12" t="s">
        <v>64</v>
      </c>
      <c r="C14" s="95">
        <v>260014.93272121309</v>
      </c>
      <c r="D14" s="88">
        <v>3</v>
      </c>
      <c r="E14" s="86">
        <v>0</v>
      </c>
      <c r="F14" s="86">
        <v>0</v>
      </c>
      <c r="G14" s="86">
        <v>0</v>
      </c>
      <c r="H14" s="86">
        <v>0</v>
      </c>
      <c r="I14" s="87">
        <v>0</v>
      </c>
      <c r="J14" s="130">
        <f t="shared" si="3"/>
        <v>3</v>
      </c>
      <c r="K14" s="88">
        <v>6</v>
      </c>
      <c r="L14" s="86">
        <v>0</v>
      </c>
      <c r="M14" s="86">
        <v>0</v>
      </c>
      <c r="N14" s="86">
        <v>0</v>
      </c>
      <c r="O14" s="86">
        <v>0</v>
      </c>
      <c r="P14" s="87">
        <v>0</v>
      </c>
      <c r="Q14" s="135">
        <f t="shared" si="4"/>
        <v>6</v>
      </c>
      <c r="R14" s="88">
        <v>0</v>
      </c>
      <c r="S14" s="86">
        <v>0</v>
      </c>
      <c r="T14" s="86">
        <v>0</v>
      </c>
      <c r="U14" s="86">
        <v>0</v>
      </c>
      <c r="V14" s="86">
        <v>0</v>
      </c>
      <c r="W14" s="86">
        <v>0</v>
      </c>
      <c r="X14" s="161">
        <f t="shared" si="5"/>
        <v>0</v>
      </c>
      <c r="Y14" s="161">
        <f t="shared" si="6"/>
        <v>9</v>
      </c>
      <c r="Z14" s="42">
        <v>6</v>
      </c>
      <c r="AA14" s="45" t="s">
        <v>64</v>
      </c>
      <c r="AB14" s="88">
        <v>0</v>
      </c>
      <c r="AC14" s="86">
        <v>0</v>
      </c>
      <c r="AD14" s="86">
        <v>0</v>
      </c>
      <c r="AE14" s="86">
        <v>0</v>
      </c>
      <c r="AF14" s="86">
        <v>1</v>
      </c>
      <c r="AG14" s="86">
        <v>2</v>
      </c>
      <c r="AH14" s="86">
        <v>1</v>
      </c>
      <c r="AI14" s="86">
        <v>2</v>
      </c>
      <c r="AJ14" s="86">
        <v>0</v>
      </c>
      <c r="AK14" s="86">
        <v>2</v>
      </c>
      <c r="AL14" s="86">
        <v>1</v>
      </c>
      <c r="AM14" s="86">
        <v>0</v>
      </c>
      <c r="AN14" s="86">
        <v>0</v>
      </c>
      <c r="AO14" s="86">
        <v>0</v>
      </c>
      <c r="AP14" s="86">
        <v>0</v>
      </c>
      <c r="AQ14" s="181">
        <v>0</v>
      </c>
      <c r="AR14" s="143">
        <f t="shared" si="7"/>
        <v>3</v>
      </c>
      <c r="AS14" s="118">
        <f t="shared" si="8"/>
        <v>6</v>
      </c>
      <c r="AT14" s="215">
        <f t="shared" si="9"/>
        <v>9</v>
      </c>
      <c r="AU14" s="184">
        <f t="shared" si="10"/>
        <v>9</v>
      </c>
      <c r="AV14" s="186">
        <v>104</v>
      </c>
      <c r="AW14" s="187">
        <v>4</v>
      </c>
      <c r="AX14" s="190">
        <v>0</v>
      </c>
      <c r="AY14" s="93">
        <v>0</v>
      </c>
      <c r="AZ14" s="187">
        <v>0</v>
      </c>
      <c r="BA14" s="72">
        <f t="shared" si="11"/>
        <v>3.204944133831074</v>
      </c>
      <c r="BB14" s="9">
        <f t="shared" si="12"/>
        <v>33.333333333333329</v>
      </c>
      <c r="BC14" s="9">
        <f t="shared" si="13"/>
        <v>5.0902053890258232</v>
      </c>
      <c r="BD14" s="10">
        <f t="shared" si="0"/>
        <v>0</v>
      </c>
      <c r="BE14" s="9">
        <f t="shared" si="1"/>
        <v>4.615119552716747</v>
      </c>
      <c r="BF14" s="9">
        <f t="shared" si="14"/>
        <v>13.845358658150241</v>
      </c>
      <c r="BG14" s="73">
        <f t="shared" si="2"/>
        <v>3.8461538461538463</v>
      </c>
    </row>
    <row r="15" spans="1:59" ht="15.75">
      <c r="A15" s="13">
        <v>7</v>
      </c>
      <c r="B15" s="12" t="s">
        <v>65</v>
      </c>
      <c r="C15" s="95">
        <v>189080.5840292811</v>
      </c>
      <c r="D15" s="88">
        <v>4</v>
      </c>
      <c r="E15" s="86">
        <v>0</v>
      </c>
      <c r="F15" s="86">
        <v>0</v>
      </c>
      <c r="G15" s="86">
        <v>0</v>
      </c>
      <c r="H15" s="86">
        <v>0</v>
      </c>
      <c r="I15" s="87">
        <v>0</v>
      </c>
      <c r="J15" s="130">
        <f t="shared" si="3"/>
        <v>4</v>
      </c>
      <c r="K15" s="88">
        <v>1</v>
      </c>
      <c r="L15" s="86">
        <v>0</v>
      </c>
      <c r="M15" s="86">
        <v>0</v>
      </c>
      <c r="N15" s="86">
        <v>0</v>
      </c>
      <c r="O15" s="86">
        <v>0</v>
      </c>
      <c r="P15" s="87">
        <v>0</v>
      </c>
      <c r="Q15" s="135">
        <f t="shared" si="4"/>
        <v>1</v>
      </c>
      <c r="R15" s="88">
        <v>2</v>
      </c>
      <c r="S15" s="86">
        <v>0</v>
      </c>
      <c r="T15" s="86">
        <v>0</v>
      </c>
      <c r="U15" s="86">
        <v>0</v>
      </c>
      <c r="V15" s="86">
        <v>0</v>
      </c>
      <c r="W15" s="86">
        <v>0</v>
      </c>
      <c r="X15" s="161">
        <f t="shared" si="5"/>
        <v>2</v>
      </c>
      <c r="Y15" s="161">
        <f t="shared" si="6"/>
        <v>7</v>
      </c>
      <c r="Z15" s="42">
        <v>7</v>
      </c>
      <c r="AA15" s="45" t="s">
        <v>65</v>
      </c>
      <c r="AB15" s="88">
        <v>0</v>
      </c>
      <c r="AC15" s="86">
        <v>1</v>
      </c>
      <c r="AD15" s="86">
        <v>1</v>
      </c>
      <c r="AE15" s="86">
        <v>0</v>
      </c>
      <c r="AF15" s="86">
        <v>0</v>
      </c>
      <c r="AG15" s="86">
        <v>0</v>
      </c>
      <c r="AH15" s="86">
        <v>1</v>
      </c>
      <c r="AI15" s="86">
        <v>0</v>
      </c>
      <c r="AJ15" s="86">
        <v>0</v>
      </c>
      <c r="AK15" s="86">
        <v>2</v>
      </c>
      <c r="AL15" s="86">
        <v>0</v>
      </c>
      <c r="AM15" s="86">
        <v>1</v>
      </c>
      <c r="AN15" s="86">
        <v>1</v>
      </c>
      <c r="AO15" s="86">
        <v>0</v>
      </c>
      <c r="AP15" s="86">
        <v>0</v>
      </c>
      <c r="AQ15" s="181">
        <v>0</v>
      </c>
      <c r="AR15" s="143">
        <f t="shared" si="7"/>
        <v>3</v>
      </c>
      <c r="AS15" s="118">
        <f t="shared" si="8"/>
        <v>4</v>
      </c>
      <c r="AT15" s="215">
        <f t="shared" si="9"/>
        <v>7</v>
      </c>
      <c r="AU15" s="184">
        <f t="shared" si="10"/>
        <v>7</v>
      </c>
      <c r="AV15" s="186">
        <v>62</v>
      </c>
      <c r="AW15" s="187">
        <v>4</v>
      </c>
      <c r="AX15" s="190">
        <v>0</v>
      </c>
      <c r="AY15" s="93">
        <v>0</v>
      </c>
      <c r="AZ15" s="187">
        <v>0</v>
      </c>
      <c r="BA15" s="72">
        <f t="shared" si="11"/>
        <v>5.8763892486128766</v>
      </c>
      <c r="BB15" s="9">
        <f t="shared" si="12"/>
        <v>80</v>
      </c>
      <c r="BC15" s="9">
        <f t="shared" si="13"/>
        <v>5.4443018038619293</v>
      </c>
      <c r="BD15" s="10">
        <f t="shared" si="0"/>
        <v>0</v>
      </c>
      <c r="BE15" s="9">
        <f t="shared" si="1"/>
        <v>8.4620005180025419</v>
      </c>
      <c r="BF15" s="9">
        <f t="shared" si="14"/>
        <v>14.808500906504451</v>
      </c>
      <c r="BG15" s="73">
        <f t="shared" si="2"/>
        <v>6.4516129032258061</v>
      </c>
    </row>
    <row r="16" spans="1:59" ht="15.75">
      <c r="A16" s="13">
        <v>8</v>
      </c>
      <c r="B16" s="12" t="s">
        <v>66</v>
      </c>
      <c r="C16" s="95">
        <v>584552.07955572393</v>
      </c>
      <c r="D16" s="88">
        <v>62</v>
      </c>
      <c r="E16" s="86">
        <v>0</v>
      </c>
      <c r="F16" s="86">
        <v>0</v>
      </c>
      <c r="G16" s="86">
        <v>0</v>
      </c>
      <c r="H16" s="86">
        <v>1</v>
      </c>
      <c r="I16" s="87">
        <v>0</v>
      </c>
      <c r="J16" s="130">
        <f t="shared" si="3"/>
        <v>63</v>
      </c>
      <c r="K16" s="88">
        <v>34</v>
      </c>
      <c r="L16" s="86">
        <v>1</v>
      </c>
      <c r="M16" s="86">
        <v>0</v>
      </c>
      <c r="N16" s="86">
        <v>0</v>
      </c>
      <c r="O16" s="86">
        <v>1</v>
      </c>
      <c r="P16" s="87">
        <v>0</v>
      </c>
      <c r="Q16" s="135">
        <f t="shared" si="4"/>
        <v>36</v>
      </c>
      <c r="R16" s="88">
        <v>26</v>
      </c>
      <c r="S16" s="86">
        <v>0</v>
      </c>
      <c r="T16" s="86">
        <v>0</v>
      </c>
      <c r="U16" s="86">
        <v>0</v>
      </c>
      <c r="V16" s="86">
        <v>0</v>
      </c>
      <c r="W16" s="86">
        <v>0</v>
      </c>
      <c r="X16" s="161">
        <f t="shared" si="5"/>
        <v>26</v>
      </c>
      <c r="Y16" s="161">
        <f t="shared" si="6"/>
        <v>125</v>
      </c>
      <c r="Z16" s="42">
        <v>8</v>
      </c>
      <c r="AA16" s="45" t="s">
        <v>66</v>
      </c>
      <c r="AB16" s="88">
        <v>1</v>
      </c>
      <c r="AC16" s="86">
        <v>1</v>
      </c>
      <c r="AD16" s="86">
        <v>2</v>
      </c>
      <c r="AE16" s="86">
        <v>4</v>
      </c>
      <c r="AF16" s="86">
        <v>16</v>
      </c>
      <c r="AG16" s="86">
        <v>14</v>
      </c>
      <c r="AH16" s="86">
        <v>10</v>
      </c>
      <c r="AI16" s="86">
        <v>11</v>
      </c>
      <c r="AJ16" s="86">
        <v>10</v>
      </c>
      <c r="AK16" s="86">
        <v>7</v>
      </c>
      <c r="AL16" s="86">
        <v>11</v>
      </c>
      <c r="AM16" s="86">
        <v>6</v>
      </c>
      <c r="AN16" s="86">
        <v>12</v>
      </c>
      <c r="AO16" s="86">
        <v>8</v>
      </c>
      <c r="AP16" s="86">
        <v>8</v>
      </c>
      <c r="AQ16" s="181">
        <v>2</v>
      </c>
      <c r="AR16" s="143">
        <f t="shared" si="7"/>
        <v>70</v>
      </c>
      <c r="AS16" s="118">
        <f t="shared" si="8"/>
        <v>53</v>
      </c>
      <c r="AT16" s="215">
        <f t="shared" si="9"/>
        <v>123</v>
      </c>
      <c r="AU16" s="184">
        <f t="shared" si="10"/>
        <v>123</v>
      </c>
      <c r="AV16" s="186">
        <v>545</v>
      </c>
      <c r="AW16" s="187">
        <v>68</v>
      </c>
      <c r="AX16" s="190">
        <v>0</v>
      </c>
      <c r="AY16" s="93">
        <v>0</v>
      </c>
      <c r="AZ16" s="187">
        <v>0</v>
      </c>
      <c r="BA16" s="72">
        <f t="shared" si="11"/>
        <v>29.462254646859858</v>
      </c>
      <c r="BB16" s="9">
        <f t="shared" si="12"/>
        <v>62.62626262626263</v>
      </c>
      <c r="BC16" s="9">
        <f t="shared" si="13"/>
        <v>30.943753220183929</v>
      </c>
      <c r="BD16" s="10">
        <f t="shared" si="0"/>
        <v>2.4</v>
      </c>
      <c r="BE16" s="9">
        <f t="shared" si="1"/>
        <v>42.4256466914782</v>
      </c>
      <c r="BF16" s="9">
        <f t="shared" si="14"/>
        <v>84.167008758900295</v>
      </c>
      <c r="BG16" s="73">
        <f t="shared" si="2"/>
        <v>12.477064220183486</v>
      </c>
    </row>
    <row r="17" spans="1:59" ht="15.75">
      <c r="A17" s="13">
        <v>9</v>
      </c>
      <c r="B17" s="12" t="s">
        <v>67</v>
      </c>
      <c r="C17" s="95">
        <v>148483.63206259426</v>
      </c>
      <c r="D17" s="88">
        <v>8</v>
      </c>
      <c r="E17" s="86">
        <v>0</v>
      </c>
      <c r="F17" s="86">
        <v>0</v>
      </c>
      <c r="G17" s="86">
        <v>0</v>
      </c>
      <c r="H17" s="86">
        <v>0</v>
      </c>
      <c r="I17" s="87">
        <v>0</v>
      </c>
      <c r="J17" s="130">
        <f t="shared" si="3"/>
        <v>8</v>
      </c>
      <c r="K17" s="88">
        <v>3</v>
      </c>
      <c r="L17" s="86">
        <v>0</v>
      </c>
      <c r="M17" s="86">
        <v>0</v>
      </c>
      <c r="N17" s="86">
        <v>0</v>
      </c>
      <c r="O17" s="86">
        <v>0</v>
      </c>
      <c r="P17" s="87">
        <v>0</v>
      </c>
      <c r="Q17" s="135">
        <f t="shared" si="4"/>
        <v>3</v>
      </c>
      <c r="R17" s="88">
        <v>1</v>
      </c>
      <c r="S17" s="86">
        <v>0</v>
      </c>
      <c r="T17" s="86">
        <v>0</v>
      </c>
      <c r="U17" s="86">
        <v>0</v>
      </c>
      <c r="V17" s="86">
        <v>0</v>
      </c>
      <c r="W17" s="86">
        <v>0</v>
      </c>
      <c r="X17" s="161">
        <f t="shared" si="5"/>
        <v>1</v>
      </c>
      <c r="Y17" s="161">
        <f t="shared" si="6"/>
        <v>12</v>
      </c>
      <c r="Z17" s="42">
        <v>9</v>
      </c>
      <c r="AA17" s="45" t="s">
        <v>67</v>
      </c>
      <c r="AB17" s="88">
        <v>0</v>
      </c>
      <c r="AC17" s="86">
        <v>0</v>
      </c>
      <c r="AD17" s="86">
        <v>0</v>
      </c>
      <c r="AE17" s="86">
        <v>0</v>
      </c>
      <c r="AF17" s="86">
        <v>1</v>
      </c>
      <c r="AG17" s="86">
        <v>4</v>
      </c>
      <c r="AH17" s="86">
        <v>0</v>
      </c>
      <c r="AI17" s="86">
        <v>1</v>
      </c>
      <c r="AJ17" s="86">
        <v>3</v>
      </c>
      <c r="AK17" s="86">
        <v>2</v>
      </c>
      <c r="AL17" s="86">
        <v>0</v>
      </c>
      <c r="AM17" s="86">
        <v>1</v>
      </c>
      <c r="AN17" s="86">
        <v>0</v>
      </c>
      <c r="AO17" s="86">
        <v>0</v>
      </c>
      <c r="AP17" s="86">
        <v>0</v>
      </c>
      <c r="AQ17" s="181">
        <v>0</v>
      </c>
      <c r="AR17" s="143">
        <f t="shared" si="7"/>
        <v>4</v>
      </c>
      <c r="AS17" s="118">
        <f t="shared" si="8"/>
        <v>8</v>
      </c>
      <c r="AT17" s="215">
        <f t="shared" si="9"/>
        <v>12</v>
      </c>
      <c r="AU17" s="184">
        <f t="shared" si="10"/>
        <v>12</v>
      </c>
      <c r="AV17" s="186">
        <v>64</v>
      </c>
      <c r="AW17" s="187">
        <v>8</v>
      </c>
      <c r="AX17" s="190">
        <v>0</v>
      </c>
      <c r="AY17" s="93">
        <v>0</v>
      </c>
      <c r="AZ17" s="187">
        <v>0</v>
      </c>
      <c r="BA17" s="72">
        <f t="shared" si="11"/>
        <v>14.966109000387526</v>
      </c>
      <c r="BB17" s="9">
        <f t="shared" si="12"/>
        <v>72.727272727272734</v>
      </c>
      <c r="BC17" s="9">
        <f t="shared" si="13"/>
        <v>11.884851265013625</v>
      </c>
      <c r="BD17" s="10">
        <f t="shared" si="0"/>
        <v>0</v>
      </c>
      <c r="BE17" s="9">
        <f t="shared" si="1"/>
        <v>21.551196960558041</v>
      </c>
      <c r="BF17" s="9">
        <f t="shared" si="14"/>
        <v>32.32679544083706</v>
      </c>
      <c r="BG17" s="73">
        <f t="shared" si="2"/>
        <v>12.5</v>
      </c>
    </row>
    <row r="18" spans="1:59" ht="15.75">
      <c r="A18" s="13">
        <v>10</v>
      </c>
      <c r="B18" s="12" t="s">
        <v>68</v>
      </c>
      <c r="C18" s="95">
        <v>321212.79730014323</v>
      </c>
      <c r="D18" s="88">
        <v>6</v>
      </c>
      <c r="E18" s="86">
        <v>0</v>
      </c>
      <c r="F18" s="86">
        <v>0</v>
      </c>
      <c r="G18" s="86">
        <v>0</v>
      </c>
      <c r="H18" s="86">
        <v>0</v>
      </c>
      <c r="I18" s="87">
        <v>0</v>
      </c>
      <c r="J18" s="130">
        <f t="shared" si="3"/>
        <v>6</v>
      </c>
      <c r="K18" s="88">
        <v>0</v>
      </c>
      <c r="L18" s="86">
        <v>0</v>
      </c>
      <c r="M18" s="86">
        <v>0</v>
      </c>
      <c r="N18" s="86">
        <v>0</v>
      </c>
      <c r="O18" s="86">
        <v>0</v>
      </c>
      <c r="P18" s="87">
        <v>0</v>
      </c>
      <c r="Q18" s="135">
        <f t="shared" si="4"/>
        <v>0</v>
      </c>
      <c r="R18" s="88">
        <v>8</v>
      </c>
      <c r="S18" s="86">
        <v>0</v>
      </c>
      <c r="T18" s="86">
        <v>0</v>
      </c>
      <c r="U18" s="86">
        <v>0</v>
      </c>
      <c r="V18" s="86">
        <v>0</v>
      </c>
      <c r="W18" s="86">
        <v>0</v>
      </c>
      <c r="X18" s="161">
        <f t="shared" si="5"/>
        <v>8</v>
      </c>
      <c r="Y18" s="161">
        <f t="shared" si="6"/>
        <v>14</v>
      </c>
      <c r="Z18" s="42">
        <v>10</v>
      </c>
      <c r="AA18" s="45" t="s">
        <v>68</v>
      </c>
      <c r="AB18" s="88">
        <v>0</v>
      </c>
      <c r="AC18" s="86">
        <v>0</v>
      </c>
      <c r="AD18" s="86">
        <v>0</v>
      </c>
      <c r="AE18" s="86">
        <v>0</v>
      </c>
      <c r="AF18" s="86">
        <v>0</v>
      </c>
      <c r="AG18" s="86">
        <v>0</v>
      </c>
      <c r="AH18" s="86">
        <v>1</v>
      </c>
      <c r="AI18" s="86">
        <v>1</v>
      </c>
      <c r="AJ18" s="86">
        <v>2</v>
      </c>
      <c r="AK18" s="86">
        <v>4</v>
      </c>
      <c r="AL18" s="86">
        <v>2</v>
      </c>
      <c r="AM18" s="86">
        <v>1</v>
      </c>
      <c r="AN18" s="86">
        <v>2</v>
      </c>
      <c r="AO18" s="86">
        <v>0</v>
      </c>
      <c r="AP18" s="86">
        <v>1</v>
      </c>
      <c r="AQ18" s="181">
        <v>0</v>
      </c>
      <c r="AR18" s="143">
        <f t="shared" si="7"/>
        <v>8</v>
      </c>
      <c r="AS18" s="118">
        <f t="shared" si="8"/>
        <v>6</v>
      </c>
      <c r="AT18" s="215">
        <f t="shared" si="9"/>
        <v>14</v>
      </c>
      <c r="AU18" s="184">
        <f t="shared" si="10"/>
        <v>14</v>
      </c>
      <c r="AV18" s="186">
        <v>51</v>
      </c>
      <c r="AW18" s="187">
        <v>6</v>
      </c>
      <c r="AX18" s="190">
        <v>0</v>
      </c>
      <c r="AY18" s="93">
        <v>0</v>
      </c>
      <c r="AZ18" s="187">
        <v>0</v>
      </c>
      <c r="BA18" s="72">
        <f t="shared" si="11"/>
        <v>5.1886683241618261</v>
      </c>
      <c r="BB18" s="9">
        <f t="shared" si="12"/>
        <v>100</v>
      </c>
      <c r="BC18" s="9">
        <f t="shared" si="13"/>
        <v>6.4095314592587274</v>
      </c>
      <c r="BD18" s="10">
        <f t="shared" si="0"/>
        <v>0</v>
      </c>
      <c r="BE18" s="9">
        <f t="shared" si="1"/>
        <v>7.4716823867930309</v>
      </c>
      <c r="BF18" s="9">
        <f t="shared" si="14"/>
        <v>17.433925569183739</v>
      </c>
      <c r="BG18" s="73">
        <f t="shared" si="2"/>
        <v>11.76470588235294</v>
      </c>
    </row>
    <row r="19" spans="1:59" ht="15.75">
      <c r="A19" s="13">
        <v>11</v>
      </c>
      <c r="B19" s="12" t="s">
        <v>69</v>
      </c>
      <c r="C19" s="95">
        <v>558063.24030882167</v>
      </c>
      <c r="D19" s="88">
        <v>20</v>
      </c>
      <c r="E19" s="86">
        <v>1</v>
      </c>
      <c r="F19" s="86">
        <v>0</v>
      </c>
      <c r="G19" s="86">
        <v>0</v>
      </c>
      <c r="H19" s="86">
        <v>1</v>
      </c>
      <c r="I19" s="87">
        <v>1</v>
      </c>
      <c r="J19" s="130">
        <f t="shared" si="3"/>
        <v>23</v>
      </c>
      <c r="K19" s="88">
        <v>26</v>
      </c>
      <c r="L19" s="86">
        <v>0</v>
      </c>
      <c r="M19" s="86">
        <v>0</v>
      </c>
      <c r="N19" s="86">
        <v>0</v>
      </c>
      <c r="O19" s="86">
        <v>0</v>
      </c>
      <c r="P19" s="87">
        <v>0</v>
      </c>
      <c r="Q19" s="135">
        <f t="shared" si="4"/>
        <v>26</v>
      </c>
      <c r="R19" s="88">
        <v>14</v>
      </c>
      <c r="S19" s="86">
        <v>0</v>
      </c>
      <c r="T19" s="86">
        <v>0</v>
      </c>
      <c r="U19" s="86">
        <v>0</v>
      </c>
      <c r="V19" s="86">
        <v>0</v>
      </c>
      <c r="W19" s="86">
        <v>0</v>
      </c>
      <c r="X19" s="161">
        <f t="shared" si="5"/>
        <v>14</v>
      </c>
      <c r="Y19" s="161">
        <f t="shared" si="6"/>
        <v>63</v>
      </c>
      <c r="Z19" s="42">
        <v>11</v>
      </c>
      <c r="AA19" s="45" t="s">
        <v>69</v>
      </c>
      <c r="AB19" s="88">
        <v>0</v>
      </c>
      <c r="AC19" s="86">
        <v>0</v>
      </c>
      <c r="AD19" s="86">
        <v>1</v>
      </c>
      <c r="AE19" s="86">
        <v>2</v>
      </c>
      <c r="AF19" s="86">
        <v>9</v>
      </c>
      <c r="AG19" s="86">
        <v>5</v>
      </c>
      <c r="AH19" s="86">
        <v>1</v>
      </c>
      <c r="AI19" s="86">
        <v>3</v>
      </c>
      <c r="AJ19" s="86">
        <v>2</v>
      </c>
      <c r="AK19" s="86">
        <v>4</v>
      </c>
      <c r="AL19" s="86">
        <v>4</v>
      </c>
      <c r="AM19" s="86">
        <v>3</v>
      </c>
      <c r="AN19" s="86">
        <v>6</v>
      </c>
      <c r="AO19" s="86">
        <v>5</v>
      </c>
      <c r="AP19" s="86">
        <v>4</v>
      </c>
      <c r="AQ19" s="181">
        <v>12</v>
      </c>
      <c r="AR19" s="143">
        <f t="shared" si="7"/>
        <v>27</v>
      </c>
      <c r="AS19" s="118">
        <f t="shared" si="8"/>
        <v>34</v>
      </c>
      <c r="AT19" s="215">
        <f t="shared" si="9"/>
        <v>61</v>
      </c>
      <c r="AU19" s="184">
        <f t="shared" si="10"/>
        <v>61</v>
      </c>
      <c r="AV19" s="186">
        <v>271</v>
      </c>
      <c r="AW19" s="187">
        <v>22</v>
      </c>
      <c r="AX19" s="190">
        <v>6</v>
      </c>
      <c r="AY19" s="93">
        <v>0</v>
      </c>
      <c r="AZ19" s="187">
        <v>1</v>
      </c>
      <c r="BA19" s="72">
        <f t="shared" si="11"/>
        <v>10.452817731025029</v>
      </c>
      <c r="BB19" s="9">
        <f t="shared" si="12"/>
        <v>42.857142857142854</v>
      </c>
      <c r="BC19" s="9">
        <f t="shared" si="13"/>
        <v>16.074501216618319</v>
      </c>
      <c r="BD19" s="10">
        <f t="shared" si="0"/>
        <v>4.7619047619047619</v>
      </c>
      <c r="BE19" s="9">
        <f t="shared" si="1"/>
        <v>15.052057532676042</v>
      </c>
      <c r="BF19" s="9">
        <f t="shared" si="14"/>
        <v>43.722643309201835</v>
      </c>
      <c r="BG19" s="73">
        <f t="shared" si="2"/>
        <v>8.1180811808118083</v>
      </c>
    </row>
    <row r="20" spans="1:59" ht="15.75">
      <c r="A20" s="13">
        <v>12</v>
      </c>
      <c r="B20" s="12" t="s">
        <v>70</v>
      </c>
      <c r="C20" s="95">
        <v>178951.26702771243</v>
      </c>
      <c r="D20" s="88">
        <v>9</v>
      </c>
      <c r="E20" s="86">
        <v>0</v>
      </c>
      <c r="F20" s="86">
        <v>0</v>
      </c>
      <c r="G20" s="86">
        <v>0</v>
      </c>
      <c r="H20" s="86">
        <v>0</v>
      </c>
      <c r="I20" s="87">
        <v>0</v>
      </c>
      <c r="J20" s="130">
        <f t="shared" si="3"/>
        <v>9</v>
      </c>
      <c r="K20" s="88">
        <v>7</v>
      </c>
      <c r="L20" s="86">
        <v>0</v>
      </c>
      <c r="M20" s="86">
        <v>0</v>
      </c>
      <c r="N20" s="86">
        <v>0</v>
      </c>
      <c r="O20" s="86">
        <v>0</v>
      </c>
      <c r="P20" s="87">
        <v>0</v>
      </c>
      <c r="Q20" s="135">
        <f t="shared" si="4"/>
        <v>7</v>
      </c>
      <c r="R20" s="88">
        <v>0</v>
      </c>
      <c r="S20" s="86">
        <v>0</v>
      </c>
      <c r="T20" s="86">
        <v>0</v>
      </c>
      <c r="U20" s="86">
        <v>0</v>
      </c>
      <c r="V20" s="86">
        <v>0</v>
      </c>
      <c r="W20" s="86">
        <v>0</v>
      </c>
      <c r="X20" s="161">
        <f t="shared" si="5"/>
        <v>0</v>
      </c>
      <c r="Y20" s="161">
        <f t="shared" si="6"/>
        <v>16</v>
      </c>
      <c r="Z20" s="42">
        <v>12</v>
      </c>
      <c r="AA20" s="45" t="s">
        <v>70</v>
      </c>
      <c r="AB20" s="88">
        <v>0</v>
      </c>
      <c r="AC20" s="86">
        <v>0</v>
      </c>
      <c r="AD20" s="86">
        <v>0</v>
      </c>
      <c r="AE20" s="86">
        <v>0</v>
      </c>
      <c r="AF20" s="86">
        <v>1</v>
      </c>
      <c r="AG20" s="86">
        <v>3</v>
      </c>
      <c r="AH20" s="86">
        <v>0</v>
      </c>
      <c r="AI20" s="86">
        <v>0</v>
      </c>
      <c r="AJ20" s="86">
        <v>0</v>
      </c>
      <c r="AK20" s="86">
        <v>4</v>
      </c>
      <c r="AL20" s="86">
        <v>0</v>
      </c>
      <c r="AM20" s="86">
        <v>2</v>
      </c>
      <c r="AN20" s="86">
        <v>2</v>
      </c>
      <c r="AO20" s="86">
        <v>1</v>
      </c>
      <c r="AP20" s="86">
        <v>2</v>
      </c>
      <c r="AQ20" s="181">
        <v>1</v>
      </c>
      <c r="AR20" s="143">
        <f t="shared" si="7"/>
        <v>5</v>
      </c>
      <c r="AS20" s="118">
        <f t="shared" si="8"/>
        <v>11</v>
      </c>
      <c r="AT20" s="215">
        <f t="shared" si="9"/>
        <v>16</v>
      </c>
      <c r="AU20" s="184">
        <f t="shared" si="10"/>
        <v>16</v>
      </c>
      <c r="AV20" s="186">
        <v>40</v>
      </c>
      <c r="AW20" s="187">
        <v>9</v>
      </c>
      <c r="AX20" s="190">
        <v>8</v>
      </c>
      <c r="AY20" s="93">
        <v>0</v>
      </c>
      <c r="AZ20" s="187">
        <v>0</v>
      </c>
      <c r="BA20" s="72">
        <f t="shared" si="11"/>
        <v>13.970283874060804</v>
      </c>
      <c r="BB20" s="9">
        <f t="shared" si="12"/>
        <v>56.25</v>
      </c>
      <c r="BC20" s="9">
        <f t="shared" si="13"/>
        <v>13.148502469704287</v>
      </c>
      <c r="BD20" s="10">
        <f t="shared" si="0"/>
        <v>0</v>
      </c>
      <c r="BE20" s="9">
        <f t="shared" si="1"/>
        <v>20.117208778647559</v>
      </c>
      <c r="BF20" s="9">
        <f t="shared" si="14"/>
        <v>35.763926717595666</v>
      </c>
      <c r="BG20" s="73">
        <f t="shared" si="2"/>
        <v>22.5</v>
      </c>
    </row>
    <row r="21" spans="1:59" ht="15.75">
      <c r="A21" s="13">
        <v>13</v>
      </c>
      <c r="B21" s="12" t="s">
        <v>71</v>
      </c>
      <c r="C21" s="95">
        <v>563819.39351691317</v>
      </c>
      <c r="D21" s="88">
        <v>41</v>
      </c>
      <c r="E21" s="86">
        <v>2</v>
      </c>
      <c r="F21" s="86">
        <v>0</v>
      </c>
      <c r="G21" s="86">
        <v>0</v>
      </c>
      <c r="H21" s="86">
        <v>0</v>
      </c>
      <c r="I21" s="87">
        <v>0</v>
      </c>
      <c r="J21" s="130">
        <f t="shared" si="3"/>
        <v>43</v>
      </c>
      <c r="K21" s="88">
        <v>16</v>
      </c>
      <c r="L21" s="86">
        <v>0</v>
      </c>
      <c r="M21" s="86">
        <v>0</v>
      </c>
      <c r="N21" s="86">
        <v>0</v>
      </c>
      <c r="O21" s="86">
        <v>0</v>
      </c>
      <c r="P21" s="87">
        <v>0</v>
      </c>
      <c r="Q21" s="135">
        <f t="shared" si="4"/>
        <v>16</v>
      </c>
      <c r="R21" s="88">
        <v>16</v>
      </c>
      <c r="S21" s="86">
        <v>0</v>
      </c>
      <c r="T21" s="86">
        <v>0</v>
      </c>
      <c r="U21" s="86">
        <v>0</v>
      </c>
      <c r="V21" s="86">
        <v>0</v>
      </c>
      <c r="W21" s="86">
        <v>0</v>
      </c>
      <c r="X21" s="161">
        <f t="shared" si="5"/>
        <v>16</v>
      </c>
      <c r="Y21" s="161">
        <f t="shared" si="6"/>
        <v>75</v>
      </c>
      <c r="Z21" s="42">
        <v>13</v>
      </c>
      <c r="AA21" s="45" t="s">
        <v>71</v>
      </c>
      <c r="AB21" s="88">
        <v>0</v>
      </c>
      <c r="AC21" s="86">
        <v>0</v>
      </c>
      <c r="AD21" s="86">
        <v>5</v>
      </c>
      <c r="AE21" s="86">
        <v>4</v>
      </c>
      <c r="AF21" s="86">
        <v>4</v>
      </c>
      <c r="AG21" s="86">
        <v>7</v>
      </c>
      <c r="AH21" s="86">
        <v>2</v>
      </c>
      <c r="AI21" s="86">
        <v>16</v>
      </c>
      <c r="AJ21" s="86">
        <v>4</v>
      </c>
      <c r="AK21" s="86">
        <v>6</v>
      </c>
      <c r="AL21" s="86">
        <v>2</v>
      </c>
      <c r="AM21" s="86">
        <v>2</v>
      </c>
      <c r="AN21" s="86">
        <v>8</v>
      </c>
      <c r="AO21" s="86">
        <v>9</v>
      </c>
      <c r="AP21" s="86">
        <v>4</v>
      </c>
      <c r="AQ21" s="181">
        <v>2</v>
      </c>
      <c r="AR21" s="143">
        <f t="shared" si="7"/>
        <v>29</v>
      </c>
      <c r="AS21" s="118">
        <f t="shared" si="8"/>
        <v>46</v>
      </c>
      <c r="AT21" s="215">
        <f t="shared" si="9"/>
        <v>75</v>
      </c>
      <c r="AU21" s="184">
        <f t="shared" si="10"/>
        <v>75</v>
      </c>
      <c r="AV21" s="186">
        <v>199</v>
      </c>
      <c r="AW21" s="187">
        <v>43</v>
      </c>
      <c r="AX21" s="190">
        <v>5</v>
      </c>
      <c r="AY21" s="93">
        <v>0</v>
      </c>
      <c r="AZ21" s="187">
        <v>2</v>
      </c>
      <c r="BA21" s="72">
        <f t="shared" si="11"/>
        <v>21.184876898148307</v>
      </c>
      <c r="BB21" s="9">
        <f t="shared" si="12"/>
        <v>72.881355932203391</v>
      </c>
      <c r="BC21" s="9">
        <f t="shared" si="13"/>
        <v>19.56195883207949</v>
      </c>
      <c r="BD21" s="10">
        <f t="shared" si="0"/>
        <v>2.666666666666667</v>
      </c>
      <c r="BE21" s="9">
        <f t="shared" si="1"/>
        <v>30.506222733333562</v>
      </c>
      <c r="BF21" s="9">
        <f t="shared" si="14"/>
        <v>53.208528023256214</v>
      </c>
      <c r="BG21" s="73">
        <f t="shared" si="2"/>
        <v>21.608040201005025</v>
      </c>
    </row>
    <row r="22" spans="1:59" ht="15.75">
      <c r="A22" s="13">
        <v>14</v>
      </c>
      <c r="B22" s="12" t="s">
        <v>72</v>
      </c>
      <c r="C22" s="95">
        <v>500076.27691384207</v>
      </c>
      <c r="D22" s="88">
        <v>27</v>
      </c>
      <c r="E22" s="86">
        <v>3</v>
      </c>
      <c r="F22" s="86">
        <v>1</v>
      </c>
      <c r="G22" s="86">
        <v>0</v>
      </c>
      <c r="H22" s="86">
        <v>0</v>
      </c>
      <c r="I22" s="87">
        <v>0</v>
      </c>
      <c r="J22" s="130">
        <f t="shared" si="3"/>
        <v>31</v>
      </c>
      <c r="K22" s="88">
        <v>66</v>
      </c>
      <c r="L22" s="86">
        <v>0</v>
      </c>
      <c r="M22" s="86">
        <v>0</v>
      </c>
      <c r="N22" s="86">
        <v>0</v>
      </c>
      <c r="O22" s="86">
        <v>0</v>
      </c>
      <c r="P22" s="87">
        <v>0</v>
      </c>
      <c r="Q22" s="135">
        <f t="shared" si="4"/>
        <v>66</v>
      </c>
      <c r="R22" s="88">
        <v>33</v>
      </c>
      <c r="S22" s="86">
        <v>0</v>
      </c>
      <c r="T22" s="86">
        <v>0</v>
      </c>
      <c r="U22" s="86">
        <v>0</v>
      </c>
      <c r="V22" s="86">
        <v>0</v>
      </c>
      <c r="W22" s="86">
        <v>0</v>
      </c>
      <c r="X22" s="161">
        <f t="shared" si="5"/>
        <v>33</v>
      </c>
      <c r="Y22" s="161">
        <f t="shared" si="6"/>
        <v>130</v>
      </c>
      <c r="Z22" s="42">
        <v>14</v>
      </c>
      <c r="AA22" s="45" t="s">
        <v>72</v>
      </c>
      <c r="AB22" s="88">
        <v>30</v>
      </c>
      <c r="AC22" s="86">
        <v>11</v>
      </c>
      <c r="AD22" s="86">
        <v>5</v>
      </c>
      <c r="AE22" s="86">
        <v>9</v>
      </c>
      <c r="AF22" s="86">
        <v>9</v>
      </c>
      <c r="AG22" s="86">
        <v>10</v>
      </c>
      <c r="AH22" s="86">
        <v>12</v>
      </c>
      <c r="AI22" s="86">
        <v>7</v>
      </c>
      <c r="AJ22" s="86">
        <v>2</v>
      </c>
      <c r="AK22" s="86">
        <v>7</v>
      </c>
      <c r="AL22" s="86">
        <v>5</v>
      </c>
      <c r="AM22" s="86">
        <v>5</v>
      </c>
      <c r="AN22" s="86">
        <v>6</v>
      </c>
      <c r="AO22" s="86">
        <v>7</v>
      </c>
      <c r="AP22" s="86">
        <v>2</v>
      </c>
      <c r="AQ22" s="181">
        <v>2</v>
      </c>
      <c r="AR22" s="143">
        <f t="shared" si="7"/>
        <v>71</v>
      </c>
      <c r="AS22" s="118">
        <f t="shared" si="8"/>
        <v>58</v>
      </c>
      <c r="AT22" s="215">
        <f t="shared" si="9"/>
        <v>129</v>
      </c>
      <c r="AU22" s="184">
        <f t="shared" si="10"/>
        <v>129</v>
      </c>
      <c r="AV22" s="186">
        <v>259</v>
      </c>
      <c r="AW22" s="187">
        <v>30</v>
      </c>
      <c r="AX22" s="190">
        <v>1</v>
      </c>
      <c r="AY22" s="93">
        <v>0</v>
      </c>
      <c r="AZ22" s="187">
        <v>1</v>
      </c>
      <c r="BA22" s="72">
        <f t="shared" si="11"/>
        <v>16.664124490690604</v>
      </c>
      <c r="BB22" s="9">
        <f t="shared" si="12"/>
        <v>30.927835051546392</v>
      </c>
      <c r="BC22" s="9">
        <f t="shared" si="13"/>
        <v>37.935389281748613</v>
      </c>
      <c r="BD22" s="10">
        <f t="shared" si="0"/>
        <v>3.0769230769230771</v>
      </c>
      <c r="BE22" s="9">
        <f t="shared" si="1"/>
        <v>23.996339266594472</v>
      </c>
      <c r="BF22" s="9">
        <f t="shared" si="14"/>
        <v>103.18425884635624</v>
      </c>
      <c r="BG22" s="73">
        <f t="shared" si="2"/>
        <v>11.583011583011583</v>
      </c>
    </row>
    <row r="23" spans="1:59" ht="15.75">
      <c r="A23" s="13">
        <v>15</v>
      </c>
      <c r="B23" s="12" t="s">
        <v>73</v>
      </c>
      <c r="C23" s="95">
        <v>261407.95914728165</v>
      </c>
      <c r="D23" s="88">
        <v>22</v>
      </c>
      <c r="E23" s="86">
        <v>2</v>
      </c>
      <c r="F23" s="86">
        <v>0</v>
      </c>
      <c r="G23" s="86">
        <v>0</v>
      </c>
      <c r="H23" s="86">
        <v>0</v>
      </c>
      <c r="I23" s="87">
        <v>0</v>
      </c>
      <c r="J23" s="130">
        <f t="shared" si="3"/>
        <v>24</v>
      </c>
      <c r="K23" s="88">
        <v>14</v>
      </c>
      <c r="L23" s="86">
        <v>0</v>
      </c>
      <c r="M23" s="86">
        <v>0</v>
      </c>
      <c r="N23" s="86">
        <v>0</v>
      </c>
      <c r="O23" s="86">
        <v>0</v>
      </c>
      <c r="P23" s="87">
        <v>0</v>
      </c>
      <c r="Q23" s="135">
        <f t="shared" si="4"/>
        <v>14</v>
      </c>
      <c r="R23" s="88">
        <v>9</v>
      </c>
      <c r="S23" s="86">
        <v>0</v>
      </c>
      <c r="T23" s="86">
        <v>0</v>
      </c>
      <c r="U23" s="86">
        <v>0</v>
      </c>
      <c r="V23" s="86">
        <v>0</v>
      </c>
      <c r="W23" s="86">
        <v>0</v>
      </c>
      <c r="X23" s="161">
        <f t="shared" si="5"/>
        <v>9</v>
      </c>
      <c r="Y23" s="161">
        <f t="shared" si="6"/>
        <v>47</v>
      </c>
      <c r="Z23" s="42">
        <v>15</v>
      </c>
      <c r="AA23" s="45" t="s">
        <v>73</v>
      </c>
      <c r="AB23" s="88">
        <v>0</v>
      </c>
      <c r="AC23" s="86">
        <v>0</v>
      </c>
      <c r="AD23" s="86">
        <v>0</v>
      </c>
      <c r="AE23" s="86">
        <v>0</v>
      </c>
      <c r="AF23" s="86">
        <v>1</v>
      </c>
      <c r="AG23" s="86">
        <v>9</v>
      </c>
      <c r="AH23" s="86">
        <v>2</v>
      </c>
      <c r="AI23" s="86">
        <v>16</v>
      </c>
      <c r="AJ23" s="86">
        <v>2</v>
      </c>
      <c r="AK23" s="86">
        <v>3</v>
      </c>
      <c r="AL23" s="86">
        <v>1</v>
      </c>
      <c r="AM23" s="86">
        <v>1</v>
      </c>
      <c r="AN23" s="86">
        <v>2</v>
      </c>
      <c r="AO23" s="86">
        <v>4</v>
      </c>
      <c r="AP23" s="86">
        <v>5</v>
      </c>
      <c r="AQ23" s="181">
        <v>1</v>
      </c>
      <c r="AR23" s="143">
        <f t="shared" si="7"/>
        <v>13</v>
      </c>
      <c r="AS23" s="118">
        <f t="shared" si="8"/>
        <v>34</v>
      </c>
      <c r="AT23" s="215">
        <f t="shared" si="9"/>
        <v>47</v>
      </c>
      <c r="AU23" s="184">
        <f t="shared" si="10"/>
        <v>47</v>
      </c>
      <c r="AV23" s="186">
        <v>189</v>
      </c>
      <c r="AW23" s="187">
        <v>25</v>
      </c>
      <c r="AX23" s="190">
        <v>0</v>
      </c>
      <c r="AY23" s="93">
        <v>0</v>
      </c>
      <c r="AZ23" s="187">
        <v>0</v>
      </c>
      <c r="BA23" s="72">
        <f t="shared" si="11"/>
        <v>25.502921519350352</v>
      </c>
      <c r="BB23" s="9">
        <f t="shared" si="12"/>
        <v>63.157894736842103</v>
      </c>
      <c r="BC23" s="9">
        <f t="shared" si="13"/>
        <v>26.440528928149991</v>
      </c>
      <c r="BD23" s="10">
        <f t="shared" si="0"/>
        <v>4.2553191489361701</v>
      </c>
      <c r="BE23" s="9">
        <f t="shared" si="1"/>
        <v>36.724206987864505</v>
      </c>
      <c r="BF23" s="9">
        <f t="shared" si="14"/>
        <v>71.918238684567996</v>
      </c>
      <c r="BG23" s="73">
        <f t="shared" si="2"/>
        <v>13.227513227513226</v>
      </c>
    </row>
    <row r="24" spans="1:59" ht="15.75">
      <c r="A24" s="13">
        <v>16</v>
      </c>
      <c r="B24" s="12" t="s">
        <v>74</v>
      </c>
      <c r="C24" s="95">
        <v>134849.57137848285</v>
      </c>
      <c r="D24" s="88">
        <v>6</v>
      </c>
      <c r="E24" s="86">
        <v>0</v>
      </c>
      <c r="F24" s="86">
        <v>0</v>
      </c>
      <c r="G24" s="86">
        <v>1</v>
      </c>
      <c r="H24" s="86">
        <v>1</v>
      </c>
      <c r="I24" s="87">
        <v>0</v>
      </c>
      <c r="J24" s="130">
        <f t="shared" si="3"/>
        <v>8</v>
      </c>
      <c r="K24" s="88">
        <v>3</v>
      </c>
      <c r="L24" s="86">
        <v>0</v>
      </c>
      <c r="M24" s="86">
        <v>0</v>
      </c>
      <c r="N24" s="86">
        <v>0</v>
      </c>
      <c r="O24" s="86">
        <v>0</v>
      </c>
      <c r="P24" s="87">
        <v>0</v>
      </c>
      <c r="Q24" s="135">
        <f t="shared" si="4"/>
        <v>3</v>
      </c>
      <c r="R24" s="88">
        <v>3</v>
      </c>
      <c r="S24" s="86">
        <v>0</v>
      </c>
      <c r="T24" s="86">
        <v>0</v>
      </c>
      <c r="U24" s="86">
        <v>0</v>
      </c>
      <c r="V24" s="86">
        <v>0</v>
      </c>
      <c r="W24" s="86">
        <v>0</v>
      </c>
      <c r="X24" s="161">
        <f t="shared" si="5"/>
        <v>3</v>
      </c>
      <c r="Y24" s="161">
        <f t="shared" si="6"/>
        <v>14</v>
      </c>
      <c r="Z24" s="42">
        <v>16</v>
      </c>
      <c r="AA24" s="45" t="s">
        <v>74</v>
      </c>
      <c r="AB24" s="88">
        <v>1</v>
      </c>
      <c r="AC24" s="86">
        <v>2</v>
      </c>
      <c r="AD24" s="86">
        <v>0</v>
      </c>
      <c r="AE24" s="86">
        <v>0</v>
      </c>
      <c r="AF24" s="86">
        <v>0</v>
      </c>
      <c r="AG24" s="86">
        <v>0</v>
      </c>
      <c r="AH24" s="86">
        <v>0</v>
      </c>
      <c r="AI24" s="86">
        <v>2</v>
      </c>
      <c r="AJ24" s="86">
        <v>0</v>
      </c>
      <c r="AK24" s="86">
        <v>2</v>
      </c>
      <c r="AL24" s="86">
        <v>1</v>
      </c>
      <c r="AM24" s="86">
        <v>1</v>
      </c>
      <c r="AN24" s="86">
        <v>2</v>
      </c>
      <c r="AO24" s="86">
        <v>1</v>
      </c>
      <c r="AP24" s="86">
        <v>0</v>
      </c>
      <c r="AQ24" s="181">
        <v>0</v>
      </c>
      <c r="AR24" s="143">
        <f t="shared" si="7"/>
        <v>4</v>
      </c>
      <c r="AS24" s="118">
        <f t="shared" si="8"/>
        <v>8</v>
      </c>
      <c r="AT24" s="215">
        <f t="shared" si="9"/>
        <v>12</v>
      </c>
      <c r="AU24" s="184">
        <f t="shared" si="10"/>
        <v>12</v>
      </c>
      <c r="AV24" s="186">
        <v>90</v>
      </c>
      <c r="AW24" s="187">
        <v>8</v>
      </c>
      <c r="AX24" s="190">
        <v>0</v>
      </c>
      <c r="AY24" s="93">
        <v>0</v>
      </c>
      <c r="AZ24" s="187">
        <v>0</v>
      </c>
      <c r="BA24" s="72">
        <f t="shared" si="11"/>
        <v>12.359450976590992</v>
      </c>
      <c r="BB24" s="9">
        <f t="shared" si="12"/>
        <v>54.54545454545454</v>
      </c>
      <c r="BC24" s="9">
        <f t="shared" si="13"/>
        <v>13.086477504625757</v>
      </c>
      <c r="BD24" s="10">
        <f t="shared" si="0"/>
        <v>14.285714285714285</v>
      </c>
      <c r="BE24" s="9">
        <f t="shared" si="1"/>
        <v>17.797609406291027</v>
      </c>
      <c r="BF24" s="9">
        <f t="shared" si="14"/>
        <v>35.595218812582054</v>
      </c>
      <c r="BG24" s="73">
        <f t="shared" si="2"/>
        <v>8.8888888888888893</v>
      </c>
    </row>
    <row r="25" spans="1:59" ht="15.75">
      <c r="A25" s="13">
        <v>17</v>
      </c>
      <c r="B25" s="12" t="s">
        <v>75</v>
      </c>
      <c r="C25" s="95">
        <v>422318.23730740038</v>
      </c>
      <c r="D25" s="88">
        <v>67</v>
      </c>
      <c r="E25" s="86">
        <v>4</v>
      </c>
      <c r="F25" s="86">
        <v>0</v>
      </c>
      <c r="G25" s="86">
        <v>1</v>
      </c>
      <c r="H25" s="86">
        <v>3</v>
      </c>
      <c r="I25" s="87">
        <v>3</v>
      </c>
      <c r="J25" s="130">
        <f t="shared" si="3"/>
        <v>78</v>
      </c>
      <c r="K25" s="88">
        <v>20</v>
      </c>
      <c r="L25" s="86">
        <v>0</v>
      </c>
      <c r="M25" s="86">
        <v>0</v>
      </c>
      <c r="N25" s="86">
        <v>0</v>
      </c>
      <c r="O25" s="86">
        <v>0</v>
      </c>
      <c r="P25" s="87">
        <v>0</v>
      </c>
      <c r="Q25" s="135">
        <f t="shared" si="4"/>
        <v>20</v>
      </c>
      <c r="R25" s="88">
        <v>9</v>
      </c>
      <c r="S25" s="86">
        <v>0</v>
      </c>
      <c r="T25" s="86">
        <v>0</v>
      </c>
      <c r="U25" s="86">
        <v>0</v>
      </c>
      <c r="V25" s="86">
        <v>0</v>
      </c>
      <c r="W25" s="86">
        <v>0</v>
      </c>
      <c r="X25" s="161">
        <f t="shared" si="5"/>
        <v>9</v>
      </c>
      <c r="Y25" s="161">
        <f t="shared" si="6"/>
        <v>107</v>
      </c>
      <c r="Z25" s="42">
        <v>17</v>
      </c>
      <c r="AA25" s="45" t="s">
        <v>75</v>
      </c>
      <c r="AB25" s="88">
        <v>0</v>
      </c>
      <c r="AC25" s="86">
        <v>0</v>
      </c>
      <c r="AD25" s="86">
        <v>0</v>
      </c>
      <c r="AE25" s="86">
        <v>3</v>
      </c>
      <c r="AF25" s="86">
        <v>11</v>
      </c>
      <c r="AG25" s="86">
        <v>10</v>
      </c>
      <c r="AH25" s="86">
        <v>10</v>
      </c>
      <c r="AI25" s="86">
        <v>10</v>
      </c>
      <c r="AJ25" s="86">
        <v>5</v>
      </c>
      <c r="AK25" s="86">
        <v>4</v>
      </c>
      <c r="AL25" s="86">
        <v>8</v>
      </c>
      <c r="AM25" s="86">
        <v>12</v>
      </c>
      <c r="AN25" s="86">
        <v>9</v>
      </c>
      <c r="AO25" s="86">
        <v>11</v>
      </c>
      <c r="AP25" s="86">
        <v>5</v>
      </c>
      <c r="AQ25" s="181">
        <v>2</v>
      </c>
      <c r="AR25" s="143">
        <f t="shared" si="7"/>
        <v>48</v>
      </c>
      <c r="AS25" s="118">
        <f t="shared" si="8"/>
        <v>52</v>
      </c>
      <c r="AT25" s="215">
        <f t="shared" si="9"/>
        <v>100</v>
      </c>
      <c r="AU25" s="184">
        <f t="shared" si="10"/>
        <v>100</v>
      </c>
      <c r="AV25" s="186">
        <v>533</v>
      </c>
      <c r="AW25" s="187">
        <v>75</v>
      </c>
      <c r="AX25" s="190">
        <v>17</v>
      </c>
      <c r="AY25" s="93">
        <v>0</v>
      </c>
      <c r="AZ25" s="187">
        <v>2</v>
      </c>
      <c r="BA25" s="72">
        <f t="shared" si="11"/>
        <v>46.699906563274112</v>
      </c>
      <c r="BB25" s="9">
        <f t="shared" si="12"/>
        <v>72.448979591836732</v>
      </c>
      <c r="BC25" s="9">
        <f t="shared" si="13"/>
        <v>34.821802739806706</v>
      </c>
      <c r="BD25" s="10">
        <f t="shared" si="0"/>
        <v>10.2803738317757</v>
      </c>
      <c r="BE25" s="9">
        <f t="shared" si="1"/>
        <v>67.24786545111472</v>
      </c>
      <c r="BF25" s="9">
        <f t="shared" si="14"/>
        <v>94.715303452274256</v>
      </c>
      <c r="BG25" s="73">
        <f t="shared" si="2"/>
        <v>14.071294559099437</v>
      </c>
    </row>
    <row r="26" spans="1:59" ht="15.75">
      <c r="A26" s="13">
        <v>18</v>
      </c>
      <c r="B26" s="12" t="s">
        <v>76</v>
      </c>
      <c r="C26" s="95">
        <v>416541.33500612236</v>
      </c>
      <c r="D26" s="88">
        <v>38</v>
      </c>
      <c r="E26" s="86">
        <v>1</v>
      </c>
      <c r="F26" s="86">
        <v>0</v>
      </c>
      <c r="G26" s="86">
        <v>0</v>
      </c>
      <c r="H26" s="86">
        <v>1</v>
      </c>
      <c r="I26" s="87">
        <v>0</v>
      </c>
      <c r="J26" s="130">
        <f t="shared" si="3"/>
        <v>40</v>
      </c>
      <c r="K26" s="88">
        <v>5</v>
      </c>
      <c r="L26" s="86">
        <v>0</v>
      </c>
      <c r="M26" s="86">
        <v>0</v>
      </c>
      <c r="N26" s="86">
        <v>0</v>
      </c>
      <c r="O26" s="86">
        <v>0</v>
      </c>
      <c r="P26" s="87">
        <v>0</v>
      </c>
      <c r="Q26" s="135">
        <f t="shared" si="4"/>
        <v>5</v>
      </c>
      <c r="R26" s="88">
        <v>20</v>
      </c>
      <c r="S26" s="86">
        <v>0</v>
      </c>
      <c r="T26" s="86">
        <v>0</v>
      </c>
      <c r="U26" s="86">
        <v>0</v>
      </c>
      <c r="V26" s="86">
        <v>0</v>
      </c>
      <c r="W26" s="86">
        <v>0</v>
      </c>
      <c r="X26" s="161">
        <f t="shared" si="5"/>
        <v>20</v>
      </c>
      <c r="Y26" s="161">
        <f t="shared" si="6"/>
        <v>65</v>
      </c>
      <c r="Z26" s="42">
        <v>18</v>
      </c>
      <c r="AA26" s="45" t="s">
        <v>76</v>
      </c>
      <c r="AB26" s="88">
        <v>1</v>
      </c>
      <c r="AC26" s="86">
        <v>0</v>
      </c>
      <c r="AD26" s="86">
        <v>1</v>
      </c>
      <c r="AE26" s="86">
        <v>4</v>
      </c>
      <c r="AF26" s="86">
        <v>4</v>
      </c>
      <c r="AG26" s="86">
        <v>6</v>
      </c>
      <c r="AH26" s="86">
        <v>4</v>
      </c>
      <c r="AI26" s="86">
        <v>9</v>
      </c>
      <c r="AJ26" s="86">
        <v>4</v>
      </c>
      <c r="AK26" s="86">
        <v>10</v>
      </c>
      <c r="AL26" s="86">
        <v>4</v>
      </c>
      <c r="AM26" s="86">
        <v>3</v>
      </c>
      <c r="AN26" s="86">
        <v>3</v>
      </c>
      <c r="AO26" s="86">
        <v>4</v>
      </c>
      <c r="AP26" s="86">
        <v>2</v>
      </c>
      <c r="AQ26" s="181">
        <v>5</v>
      </c>
      <c r="AR26" s="143">
        <f t="shared" si="7"/>
        <v>23</v>
      </c>
      <c r="AS26" s="118">
        <f t="shared" si="8"/>
        <v>41</v>
      </c>
      <c r="AT26" s="215">
        <f t="shared" si="9"/>
        <v>64</v>
      </c>
      <c r="AU26" s="184">
        <f t="shared" si="10"/>
        <v>64</v>
      </c>
      <c r="AV26" s="186">
        <v>530</v>
      </c>
      <c r="AW26" s="187">
        <v>41</v>
      </c>
      <c r="AX26" s="190">
        <v>5</v>
      </c>
      <c r="AY26" s="93">
        <v>0</v>
      </c>
      <c r="AZ26" s="187">
        <v>1</v>
      </c>
      <c r="BA26" s="72">
        <f t="shared" si="11"/>
        <v>26.007823048759622</v>
      </c>
      <c r="BB26" s="9">
        <f t="shared" si="12"/>
        <v>86.666666666666671</v>
      </c>
      <c r="BC26" s="9">
        <f t="shared" si="13"/>
        <v>22.595031788967638</v>
      </c>
      <c r="BD26" s="10">
        <f t="shared" si="0"/>
        <v>3.0769230769230771</v>
      </c>
      <c r="BE26" s="9">
        <f t="shared" si="1"/>
        <v>37.45126519021386</v>
      </c>
      <c r="BF26" s="9">
        <f t="shared" si="14"/>
        <v>61.458486465991975</v>
      </c>
      <c r="BG26" s="73">
        <f t="shared" si="2"/>
        <v>7.7358490566037732</v>
      </c>
    </row>
    <row r="27" spans="1:59" ht="15.75">
      <c r="A27" s="13">
        <v>19</v>
      </c>
      <c r="B27" s="12" t="s">
        <v>77</v>
      </c>
      <c r="C27" s="95">
        <v>230261.98022077567</v>
      </c>
      <c r="D27" s="88">
        <v>4</v>
      </c>
      <c r="E27" s="86">
        <v>0</v>
      </c>
      <c r="F27" s="86">
        <v>0</v>
      </c>
      <c r="G27" s="86">
        <v>0</v>
      </c>
      <c r="H27" s="86">
        <v>0</v>
      </c>
      <c r="I27" s="87">
        <v>0</v>
      </c>
      <c r="J27" s="130">
        <f t="shared" si="3"/>
        <v>4</v>
      </c>
      <c r="K27" s="88">
        <v>20</v>
      </c>
      <c r="L27" s="86">
        <v>0</v>
      </c>
      <c r="M27" s="86">
        <v>0</v>
      </c>
      <c r="N27" s="86">
        <v>0</v>
      </c>
      <c r="O27" s="86">
        <v>0</v>
      </c>
      <c r="P27" s="87">
        <v>0</v>
      </c>
      <c r="Q27" s="135">
        <f t="shared" si="4"/>
        <v>20</v>
      </c>
      <c r="R27" s="88">
        <v>3</v>
      </c>
      <c r="S27" s="86">
        <v>0</v>
      </c>
      <c r="T27" s="86">
        <v>0</v>
      </c>
      <c r="U27" s="86">
        <v>0</v>
      </c>
      <c r="V27" s="86">
        <v>0</v>
      </c>
      <c r="W27" s="86">
        <v>0</v>
      </c>
      <c r="X27" s="161">
        <f t="shared" si="5"/>
        <v>3</v>
      </c>
      <c r="Y27" s="161">
        <f t="shared" si="6"/>
        <v>27</v>
      </c>
      <c r="Z27" s="42">
        <v>19</v>
      </c>
      <c r="AA27" s="45" t="s">
        <v>77</v>
      </c>
      <c r="AB27" s="88">
        <v>0</v>
      </c>
      <c r="AC27" s="86">
        <v>1</v>
      </c>
      <c r="AD27" s="86">
        <v>2</v>
      </c>
      <c r="AE27" s="86">
        <v>1</v>
      </c>
      <c r="AF27" s="86">
        <v>1</v>
      </c>
      <c r="AG27" s="86">
        <v>2</v>
      </c>
      <c r="AH27" s="86">
        <v>1</v>
      </c>
      <c r="AI27" s="86">
        <v>7</v>
      </c>
      <c r="AJ27" s="86">
        <v>0</v>
      </c>
      <c r="AK27" s="86">
        <v>3</v>
      </c>
      <c r="AL27" s="86">
        <v>1</v>
      </c>
      <c r="AM27" s="86">
        <v>2</v>
      </c>
      <c r="AN27" s="86">
        <v>1</v>
      </c>
      <c r="AO27" s="86">
        <v>1</v>
      </c>
      <c r="AP27" s="86">
        <v>1</v>
      </c>
      <c r="AQ27" s="181">
        <v>3</v>
      </c>
      <c r="AR27" s="143">
        <f t="shared" si="7"/>
        <v>7</v>
      </c>
      <c r="AS27" s="118">
        <f t="shared" si="8"/>
        <v>20</v>
      </c>
      <c r="AT27" s="215">
        <f t="shared" si="9"/>
        <v>27</v>
      </c>
      <c r="AU27" s="184">
        <f t="shared" si="10"/>
        <v>27</v>
      </c>
      <c r="AV27" s="186">
        <v>169</v>
      </c>
      <c r="AW27" s="187">
        <v>2</v>
      </c>
      <c r="AX27" s="190">
        <v>0</v>
      </c>
      <c r="AY27" s="93">
        <v>0</v>
      </c>
      <c r="AZ27" s="187">
        <v>0</v>
      </c>
      <c r="BA27" s="72">
        <f t="shared" si="11"/>
        <v>4.8254215048692597</v>
      </c>
      <c r="BB27" s="9">
        <f t="shared" si="12"/>
        <v>16.666666666666664</v>
      </c>
      <c r="BC27" s="9">
        <f t="shared" si="13"/>
        <v>17.243785671812208</v>
      </c>
      <c r="BD27" s="10">
        <f t="shared" si="0"/>
        <v>0</v>
      </c>
      <c r="BE27" s="9">
        <f t="shared" si="1"/>
        <v>6.9486069670117336</v>
      </c>
      <c r="BF27" s="9">
        <f t="shared" si="14"/>
        <v>46.903097027329203</v>
      </c>
      <c r="BG27" s="73">
        <f t="shared" si="2"/>
        <v>1.1834319526627219</v>
      </c>
    </row>
    <row r="28" spans="1:59" ht="15.75">
      <c r="A28" s="13">
        <v>20</v>
      </c>
      <c r="B28" s="12" t="s">
        <v>78</v>
      </c>
      <c r="C28" s="95">
        <v>187572.96141580044</v>
      </c>
      <c r="D28" s="88">
        <v>1</v>
      </c>
      <c r="E28" s="86">
        <v>0</v>
      </c>
      <c r="F28" s="86">
        <v>0</v>
      </c>
      <c r="G28" s="86">
        <v>0</v>
      </c>
      <c r="H28" s="86">
        <v>0</v>
      </c>
      <c r="I28" s="87">
        <v>0</v>
      </c>
      <c r="J28" s="130">
        <f t="shared" si="3"/>
        <v>1</v>
      </c>
      <c r="K28" s="88">
        <v>1</v>
      </c>
      <c r="L28" s="86">
        <v>0</v>
      </c>
      <c r="M28" s="86">
        <v>0</v>
      </c>
      <c r="N28" s="86">
        <v>0</v>
      </c>
      <c r="O28" s="86">
        <v>0</v>
      </c>
      <c r="P28" s="87">
        <v>0</v>
      </c>
      <c r="Q28" s="135">
        <f t="shared" si="4"/>
        <v>1</v>
      </c>
      <c r="R28" s="88">
        <v>0</v>
      </c>
      <c r="S28" s="86">
        <v>0</v>
      </c>
      <c r="T28" s="86">
        <v>0</v>
      </c>
      <c r="U28" s="86">
        <v>0</v>
      </c>
      <c r="V28" s="86">
        <v>0</v>
      </c>
      <c r="W28" s="86">
        <v>0</v>
      </c>
      <c r="X28" s="161">
        <f t="shared" si="5"/>
        <v>0</v>
      </c>
      <c r="Y28" s="161">
        <f t="shared" si="6"/>
        <v>2</v>
      </c>
      <c r="Z28" s="42">
        <v>20</v>
      </c>
      <c r="AA28" s="45" t="s">
        <v>78</v>
      </c>
      <c r="AB28" s="88">
        <v>0</v>
      </c>
      <c r="AC28" s="86">
        <v>0</v>
      </c>
      <c r="AD28" s="86">
        <v>0</v>
      </c>
      <c r="AE28" s="86">
        <v>0</v>
      </c>
      <c r="AF28" s="86">
        <v>0</v>
      </c>
      <c r="AG28" s="86">
        <v>0</v>
      </c>
      <c r="AH28" s="86">
        <v>0</v>
      </c>
      <c r="AI28" s="86">
        <v>0</v>
      </c>
      <c r="AJ28" s="86">
        <v>0</v>
      </c>
      <c r="AK28" s="86">
        <v>0</v>
      </c>
      <c r="AL28" s="86">
        <v>0</v>
      </c>
      <c r="AM28" s="86">
        <v>1</v>
      </c>
      <c r="AN28" s="86">
        <v>0</v>
      </c>
      <c r="AO28" s="86">
        <v>0</v>
      </c>
      <c r="AP28" s="86">
        <v>1</v>
      </c>
      <c r="AQ28" s="181">
        <v>0</v>
      </c>
      <c r="AR28" s="143">
        <f t="shared" si="7"/>
        <v>1</v>
      </c>
      <c r="AS28" s="118">
        <f t="shared" si="8"/>
        <v>1</v>
      </c>
      <c r="AT28" s="215">
        <f t="shared" si="9"/>
        <v>2</v>
      </c>
      <c r="AU28" s="184">
        <f t="shared" si="10"/>
        <v>2</v>
      </c>
      <c r="AV28" s="186">
        <v>46</v>
      </c>
      <c r="AW28" s="187">
        <v>1</v>
      </c>
      <c r="AX28" s="190">
        <v>0</v>
      </c>
      <c r="AY28" s="93">
        <v>0</v>
      </c>
      <c r="AZ28" s="187">
        <v>0</v>
      </c>
      <c r="BA28" s="72">
        <f t="shared" si="11"/>
        <v>1.480905220459876</v>
      </c>
      <c r="BB28" s="9">
        <f t="shared" si="12"/>
        <v>50</v>
      </c>
      <c r="BC28" s="9">
        <f t="shared" si="13"/>
        <v>1.5680172922516333</v>
      </c>
      <c r="BD28" s="10">
        <f t="shared" si="0"/>
        <v>0</v>
      </c>
      <c r="BE28" s="9">
        <f t="shared" si="1"/>
        <v>2.1325035174622213</v>
      </c>
      <c r="BF28" s="9">
        <f t="shared" si="14"/>
        <v>4.2650070349244427</v>
      </c>
      <c r="BG28" s="73">
        <f t="shared" si="2"/>
        <v>2.1739130434782608</v>
      </c>
    </row>
    <row r="29" spans="1:59" ht="15.75">
      <c r="A29" s="13">
        <v>21</v>
      </c>
      <c r="B29" s="12" t="s">
        <v>79</v>
      </c>
      <c r="C29" s="95">
        <v>344099.36370070989</v>
      </c>
      <c r="D29" s="88">
        <v>41</v>
      </c>
      <c r="E29" s="86">
        <v>3</v>
      </c>
      <c r="F29" s="86">
        <v>0</v>
      </c>
      <c r="G29" s="86">
        <v>0</v>
      </c>
      <c r="H29" s="86">
        <v>0</v>
      </c>
      <c r="I29" s="87">
        <v>0</v>
      </c>
      <c r="J29" s="130">
        <f t="shared" si="3"/>
        <v>44</v>
      </c>
      <c r="K29" s="88">
        <v>41</v>
      </c>
      <c r="L29" s="86">
        <v>0</v>
      </c>
      <c r="M29" s="86">
        <v>0</v>
      </c>
      <c r="N29" s="86">
        <v>0</v>
      </c>
      <c r="O29" s="86">
        <v>0</v>
      </c>
      <c r="P29" s="87">
        <v>1</v>
      </c>
      <c r="Q29" s="135">
        <f t="shared" si="4"/>
        <v>42</v>
      </c>
      <c r="R29" s="88">
        <v>5</v>
      </c>
      <c r="S29" s="86">
        <v>0</v>
      </c>
      <c r="T29" s="86">
        <v>0</v>
      </c>
      <c r="U29" s="86">
        <v>0</v>
      </c>
      <c r="V29" s="86">
        <v>0</v>
      </c>
      <c r="W29" s="86">
        <v>1</v>
      </c>
      <c r="X29" s="161">
        <f t="shared" si="5"/>
        <v>6</v>
      </c>
      <c r="Y29" s="161">
        <f t="shared" si="6"/>
        <v>92</v>
      </c>
      <c r="Z29" s="42">
        <v>21</v>
      </c>
      <c r="AA29" s="45" t="s">
        <v>79</v>
      </c>
      <c r="AB29" s="88">
        <v>7</v>
      </c>
      <c r="AC29" s="86">
        <v>4</v>
      </c>
      <c r="AD29" s="86">
        <v>2</v>
      </c>
      <c r="AE29" s="86">
        <v>4</v>
      </c>
      <c r="AF29" s="86">
        <v>15</v>
      </c>
      <c r="AG29" s="86">
        <v>8</v>
      </c>
      <c r="AH29" s="86">
        <v>13</v>
      </c>
      <c r="AI29" s="86">
        <v>5</v>
      </c>
      <c r="AJ29" s="86">
        <v>3</v>
      </c>
      <c r="AK29" s="86">
        <v>5</v>
      </c>
      <c r="AL29" s="86">
        <v>2</v>
      </c>
      <c r="AM29" s="86">
        <v>13</v>
      </c>
      <c r="AN29" s="86">
        <v>2</v>
      </c>
      <c r="AO29" s="86">
        <v>7</v>
      </c>
      <c r="AP29" s="86">
        <v>0</v>
      </c>
      <c r="AQ29" s="181">
        <v>0</v>
      </c>
      <c r="AR29" s="143">
        <f t="shared" si="7"/>
        <v>44</v>
      </c>
      <c r="AS29" s="118">
        <f t="shared" si="8"/>
        <v>46</v>
      </c>
      <c r="AT29" s="215">
        <f t="shared" si="9"/>
        <v>90</v>
      </c>
      <c r="AU29" s="184">
        <f t="shared" si="10"/>
        <v>90</v>
      </c>
      <c r="AV29" s="186">
        <v>405</v>
      </c>
      <c r="AW29" s="187">
        <v>48</v>
      </c>
      <c r="AX29" s="190">
        <v>0</v>
      </c>
      <c r="AY29" s="93">
        <v>0</v>
      </c>
      <c r="AZ29" s="187">
        <v>0</v>
      </c>
      <c r="BA29" s="72">
        <f t="shared" si="11"/>
        <v>35.519456039601529</v>
      </c>
      <c r="BB29" s="9">
        <f t="shared" si="12"/>
        <v>51.162790697674424</v>
      </c>
      <c r="BC29" s="9">
        <f t="shared" si="13"/>
        <v>38.463582074969565</v>
      </c>
      <c r="BD29" s="10">
        <f t="shared" si="0"/>
        <v>5.4347826086956523</v>
      </c>
      <c r="BE29" s="9">
        <f t="shared" si="1"/>
        <v>51.1480166970262</v>
      </c>
      <c r="BF29" s="9">
        <f t="shared" si="14"/>
        <v>104.62094324391724</v>
      </c>
      <c r="BG29" s="73">
        <f t="shared" si="2"/>
        <v>11.851851851851853</v>
      </c>
    </row>
    <row r="30" spans="1:59" ht="15.75">
      <c r="A30" s="13">
        <v>22</v>
      </c>
      <c r="B30" s="12" t="s">
        <v>80</v>
      </c>
      <c r="C30" s="95">
        <v>185704.14502875812</v>
      </c>
      <c r="D30" s="88">
        <v>20</v>
      </c>
      <c r="E30" s="86">
        <v>1</v>
      </c>
      <c r="F30" s="86">
        <v>1</v>
      </c>
      <c r="G30" s="86">
        <v>0</v>
      </c>
      <c r="H30" s="86">
        <v>0</v>
      </c>
      <c r="I30" s="87">
        <v>0</v>
      </c>
      <c r="J30" s="130">
        <f t="shared" si="3"/>
        <v>22</v>
      </c>
      <c r="K30" s="88">
        <v>26</v>
      </c>
      <c r="L30" s="86">
        <v>0</v>
      </c>
      <c r="M30" s="86">
        <v>0</v>
      </c>
      <c r="N30" s="86">
        <v>0</v>
      </c>
      <c r="O30" s="86">
        <v>0</v>
      </c>
      <c r="P30" s="87">
        <v>0</v>
      </c>
      <c r="Q30" s="135">
        <f t="shared" si="4"/>
        <v>26</v>
      </c>
      <c r="R30" s="88">
        <v>15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161">
        <f t="shared" si="5"/>
        <v>15</v>
      </c>
      <c r="Y30" s="161">
        <f t="shared" si="6"/>
        <v>63</v>
      </c>
      <c r="Z30" s="42">
        <v>22</v>
      </c>
      <c r="AA30" s="45" t="s">
        <v>80</v>
      </c>
      <c r="AB30" s="88">
        <v>1</v>
      </c>
      <c r="AC30" s="86">
        <v>0</v>
      </c>
      <c r="AD30" s="86">
        <v>0</v>
      </c>
      <c r="AE30" s="86">
        <v>4</v>
      </c>
      <c r="AF30" s="86">
        <v>3</v>
      </c>
      <c r="AG30" s="86">
        <v>11</v>
      </c>
      <c r="AH30" s="86">
        <v>2</v>
      </c>
      <c r="AI30" s="86">
        <v>5</v>
      </c>
      <c r="AJ30" s="86">
        <v>1</v>
      </c>
      <c r="AK30" s="86">
        <v>4</v>
      </c>
      <c r="AL30" s="86">
        <v>0</v>
      </c>
      <c r="AM30" s="86">
        <v>8</v>
      </c>
      <c r="AN30" s="86">
        <v>5</v>
      </c>
      <c r="AO30" s="86">
        <v>9</v>
      </c>
      <c r="AP30" s="86">
        <v>7</v>
      </c>
      <c r="AQ30" s="181">
        <v>2</v>
      </c>
      <c r="AR30" s="143">
        <f t="shared" si="7"/>
        <v>19</v>
      </c>
      <c r="AS30" s="118">
        <f t="shared" si="8"/>
        <v>43</v>
      </c>
      <c r="AT30" s="215">
        <f t="shared" si="9"/>
        <v>62</v>
      </c>
      <c r="AU30" s="184">
        <f t="shared" si="10"/>
        <v>62</v>
      </c>
      <c r="AV30" s="186">
        <v>130</v>
      </c>
      <c r="AW30" s="187">
        <v>22</v>
      </c>
      <c r="AX30" s="190">
        <v>10</v>
      </c>
      <c r="AY30" s="93">
        <v>0</v>
      </c>
      <c r="AZ30" s="187">
        <v>1</v>
      </c>
      <c r="BA30" s="72">
        <f t="shared" si="11"/>
        <v>31.411971619857944</v>
      </c>
      <c r="BB30" s="9">
        <f t="shared" si="12"/>
        <v>43.75</v>
      </c>
      <c r="BC30" s="9">
        <f t="shared" si="13"/>
        <v>49.097703540282154</v>
      </c>
      <c r="BD30" s="10">
        <f t="shared" si="0"/>
        <v>3.1746031746031744</v>
      </c>
      <c r="BE30" s="9">
        <f t="shared" si="1"/>
        <v>45.233239132595436</v>
      </c>
      <c r="BF30" s="9">
        <f t="shared" si="14"/>
        <v>133.54575362956749</v>
      </c>
      <c r="BG30" s="73">
        <f t="shared" si="2"/>
        <v>16.923076923076923</v>
      </c>
    </row>
    <row r="31" spans="1:59" ht="15.75">
      <c r="A31" s="13">
        <v>23</v>
      </c>
      <c r="B31" s="12" t="s">
        <v>81</v>
      </c>
      <c r="C31" s="95">
        <v>513561.83229015709</v>
      </c>
      <c r="D31" s="88">
        <v>25</v>
      </c>
      <c r="E31" s="86">
        <v>0</v>
      </c>
      <c r="F31" s="86">
        <v>0</v>
      </c>
      <c r="G31" s="86">
        <v>0</v>
      </c>
      <c r="H31" s="86">
        <v>0</v>
      </c>
      <c r="I31" s="87">
        <v>0</v>
      </c>
      <c r="J31" s="130">
        <f t="shared" si="3"/>
        <v>25</v>
      </c>
      <c r="K31" s="88">
        <v>77</v>
      </c>
      <c r="L31" s="86">
        <v>0</v>
      </c>
      <c r="M31" s="86">
        <v>0</v>
      </c>
      <c r="N31" s="86">
        <v>0</v>
      </c>
      <c r="O31" s="86">
        <v>0</v>
      </c>
      <c r="P31" s="87">
        <v>0</v>
      </c>
      <c r="Q31" s="135">
        <f t="shared" si="4"/>
        <v>77</v>
      </c>
      <c r="R31" s="88">
        <v>52</v>
      </c>
      <c r="S31" s="86">
        <v>0</v>
      </c>
      <c r="T31" s="86">
        <v>0</v>
      </c>
      <c r="U31" s="86">
        <v>0</v>
      </c>
      <c r="V31" s="86">
        <v>0</v>
      </c>
      <c r="W31" s="86">
        <v>0</v>
      </c>
      <c r="X31" s="161">
        <f t="shared" si="5"/>
        <v>52</v>
      </c>
      <c r="Y31" s="161">
        <f t="shared" si="6"/>
        <v>154</v>
      </c>
      <c r="Z31" s="42">
        <v>23</v>
      </c>
      <c r="AA31" s="45" t="s">
        <v>81</v>
      </c>
      <c r="AB31" s="88">
        <v>3</v>
      </c>
      <c r="AC31" s="86">
        <v>0</v>
      </c>
      <c r="AD31" s="86">
        <v>3</v>
      </c>
      <c r="AE31" s="86">
        <v>10</v>
      </c>
      <c r="AF31" s="86">
        <v>12</v>
      </c>
      <c r="AG31" s="86">
        <v>22</v>
      </c>
      <c r="AH31" s="86">
        <v>7</v>
      </c>
      <c r="AI31" s="86">
        <v>15</v>
      </c>
      <c r="AJ31" s="86">
        <v>4</v>
      </c>
      <c r="AK31" s="86">
        <v>14</v>
      </c>
      <c r="AL31" s="86">
        <v>8</v>
      </c>
      <c r="AM31" s="86">
        <v>10</v>
      </c>
      <c r="AN31" s="86">
        <v>13</v>
      </c>
      <c r="AO31" s="86">
        <v>3</v>
      </c>
      <c r="AP31" s="86">
        <v>18</v>
      </c>
      <c r="AQ31" s="181">
        <v>12</v>
      </c>
      <c r="AR31" s="143">
        <f t="shared" si="7"/>
        <v>68</v>
      </c>
      <c r="AS31" s="118">
        <f t="shared" si="8"/>
        <v>86</v>
      </c>
      <c r="AT31" s="215">
        <f t="shared" si="9"/>
        <v>154</v>
      </c>
      <c r="AU31" s="184">
        <f t="shared" si="10"/>
        <v>154</v>
      </c>
      <c r="AV31" s="186">
        <v>366</v>
      </c>
      <c r="AW31" s="187">
        <v>25</v>
      </c>
      <c r="AX31" s="190">
        <v>0</v>
      </c>
      <c r="AY31" s="93">
        <v>0</v>
      </c>
      <c r="AZ31" s="187">
        <v>0</v>
      </c>
      <c r="BA31" s="72">
        <f t="shared" si="11"/>
        <v>13.522119456340176</v>
      </c>
      <c r="BB31" s="9">
        <f t="shared" si="12"/>
        <v>24.509803921568626</v>
      </c>
      <c r="BC31" s="9">
        <f t="shared" si="13"/>
        <v>44.098017803499964</v>
      </c>
      <c r="BD31" s="10">
        <f t="shared" si="0"/>
        <v>0</v>
      </c>
      <c r="BE31" s="9">
        <f t="shared" si="1"/>
        <v>19.471852017129855</v>
      </c>
      <c r="BF31" s="9">
        <f t="shared" si="14"/>
        <v>119.94660842551991</v>
      </c>
      <c r="BG31" s="73">
        <f t="shared" si="2"/>
        <v>6.8306010928961758</v>
      </c>
    </row>
    <row r="32" spans="1:59" ht="15.75">
      <c r="A32" s="13">
        <v>24</v>
      </c>
      <c r="B32" s="12" t="s">
        <v>82</v>
      </c>
      <c r="C32" s="95">
        <v>327282.47750481049</v>
      </c>
      <c r="D32" s="88">
        <v>3</v>
      </c>
      <c r="E32" s="86">
        <v>1</v>
      </c>
      <c r="F32" s="86">
        <v>0</v>
      </c>
      <c r="G32" s="86">
        <v>0</v>
      </c>
      <c r="H32" s="86">
        <v>0</v>
      </c>
      <c r="I32" s="87">
        <v>0</v>
      </c>
      <c r="J32" s="130">
        <f t="shared" si="3"/>
        <v>4</v>
      </c>
      <c r="K32" s="88">
        <v>6</v>
      </c>
      <c r="L32" s="86">
        <v>0</v>
      </c>
      <c r="M32" s="86">
        <v>0</v>
      </c>
      <c r="N32" s="86">
        <v>0</v>
      </c>
      <c r="O32" s="86">
        <v>0</v>
      </c>
      <c r="P32" s="87">
        <v>0</v>
      </c>
      <c r="Q32" s="135">
        <f t="shared" si="4"/>
        <v>6</v>
      </c>
      <c r="R32" s="88">
        <v>1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161">
        <f t="shared" si="5"/>
        <v>1</v>
      </c>
      <c r="Y32" s="161">
        <f t="shared" si="6"/>
        <v>11</v>
      </c>
      <c r="Z32" s="42">
        <v>24</v>
      </c>
      <c r="AA32" s="45" t="s">
        <v>82</v>
      </c>
      <c r="AB32" s="88">
        <v>0</v>
      </c>
      <c r="AC32" s="86">
        <v>0</v>
      </c>
      <c r="AD32" s="86">
        <v>0</v>
      </c>
      <c r="AE32" s="86">
        <v>1</v>
      </c>
      <c r="AF32" s="86">
        <v>0</v>
      </c>
      <c r="AG32" s="86">
        <v>1</v>
      </c>
      <c r="AH32" s="86">
        <v>1</v>
      </c>
      <c r="AI32" s="86">
        <v>1</v>
      </c>
      <c r="AJ32" s="86">
        <v>0</v>
      </c>
      <c r="AK32" s="86">
        <v>0</v>
      </c>
      <c r="AL32" s="86">
        <v>3</v>
      </c>
      <c r="AM32" s="86">
        <v>1</v>
      </c>
      <c r="AN32" s="86">
        <v>2</v>
      </c>
      <c r="AO32" s="86">
        <v>0</v>
      </c>
      <c r="AP32" s="86">
        <v>0</v>
      </c>
      <c r="AQ32" s="181">
        <v>1</v>
      </c>
      <c r="AR32" s="143">
        <f t="shared" si="7"/>
        <v>6</v>
      </c>
      <c r="AS32" s="118">
        <f t="shared" si="8"/>
        <v>5</v>
      </c>
      <c r="AT32" s="215">
        <f t="shared" si="9"/>
        <v>11</v>
      </c>
      <c r="AU32" s="184">
        <f t="shared" si="10"/>
        <v>11</v>
      </c>
      <c r="AV32" s="186">
        <v>72</v>
      </c>
      <c r="AW32" s="187">
        <v>4</v>
      </c>
      <c r="AX32" s="190">
        <v>0</v>
      </c>
      <c r="AY32" s="93">
        <v>0</v>
      </c>
      <c r="AZ32" s="187">
        <v>0</v>
      </c>
      <c r="BA32" s="72">
        <f t="shared" si="11"/>
        <v>3.3949605844534698</v>
      </c>
      <c r="BB32" s="9">
        <f t="shared" si="12"/>
        <v>40</v>
      </c>
      <c r="BC32" s="9">
        <f t="shared" si="13"/>
        <v>4.9426632038366689</v>
      </c>
      <c r="BD32" s="10">
        <f t="shared" si="0"/>
        <v>9.0909090909090917</v>
      </c>
      <c r="BE32" s="9">
        <f t="shared" si="1"/>
        <v>4.888743241612997</v>
      </c>
      <c r="BF32" s="9">
        <f t="shared" si="14"/>
        <v>13.444043914435742</v>
      </c>
      <c r="BG32" s="73">
        <f t="shared" si="2"/>
        <v>5.5555555555555554</v>
      </c>
    </row>
    <row r="33" spans="1:59" ht="15.75">
      <c r="A33" s="13">
        <v>25</v>
      </c>
      <c r="B33" s="12" t="s">
        <v>83</v>
      </c>
      <c r="C33" s="95">
        <v>1063344.6502330203</v>
      </c>
      <c r="D33" s="88">
        <v>239</v>
      </c>
      <c r="E33" s="86">
        <v>14</v>
      </c>
      <c r="F33" s="86">
        <v>3</v>
      </c>
      <c r="G33" s="86">
        <v>2</v>
      </c>
      <c r="H33" s="86">
        <v>3</v>
      </c>
      <c r="I33" s="87">
        <v>0</v>
      </c>
      <c r="J33" s="130">
        <f t="shared" si="3"/>
        <v>261</v>
      </c>
      <c r="K33" s="88">
        <v>121</v>
      </c>
      <c r="L33" s="86">
        <v>5</v>
      </c>
      <c r="M33" s="86">
        <v>0</v>
      </c>
      <c r="N33" s="86">
        <v>0</v>
      </c>
      <c r="O33" s="86">
        <v>0</v>
      </c>
      <c r="P33" s="87">
        <v>5</v>
      </c>
      <c r="Q33" s="135">
        <f t="shared" si="4"/>
        <v>131</v>
      </c>
      <c r="R33" s="88">
        <v>184</v>
      </c>
      <c r="S33" s="86">
        <v>4</v>
      </c>
      <c r="T33" s="86">
        <v>0</v>
      </c>
      <c r="U33" s="86">
        <v>0</v>
      </c>
      <c r="V33" s="86">
        <v>0</v>
      </c>
      <c r="W33" s="86">
        <v>1</v>
      </c>
      <c r="X33" s="161">
        <f t="shared" si="5"/>
        <v>189</v>
      </c>
      <c r="Y33" s="161">
        <f t="shared" si="6"/>
        <v>581</v>
      </c>
      <c r="Z33" s="42">
        <v>25</v>
      </c>
      <c r="AA33" s="45" t="s">
        <v>83</v>
      </c>
      <c r="AB33" s="88">
        <v>24</v>
      </c>
      <c r="AC33" s="86">
        <v>14</v>
      </c>
      <c r="AD33" s="86">
        <v>24</v>
      </c>
      <c r="AE33" s="86">
        <v>30</v>
      </c>
      <c r="AF33" s="86">
        <v>37</v>
      </c>
      <c r="AG33" s="86">
        <v>72</v>
      </c>
      <c r="AH33" s="86">
        <v>29</v>
      </c>
      <c r="AI33" s="86">
        <v>61</v>
      </c>
      <c r="AJ33" s="86">
        <v>20</v>
      </c>
      <c r="AK33" s="86">
        <v>40</v>
      </c>
      <c r="AL33" s="86">
        <v>28</v>
      </c>
      <c r="AM33" s="86">
        <v>32</v>
      </c>
      <c r="AN33" s="86">
        <v>35</v>
      </c>
      <c r="AO33" s="86">
        <v>40</v>
      </c>
      <c r="AP33" s="86">
        <v>37</v>
      </c>
      <c r="AQ33" s="181">
        <v>44</v>
      </c>
      <c r="AR33" s="143">
        <f t="shared" si="7"/>
        <v>234</v>
      </c>
      <c r="AS33" s="118">
        <f t="shared" si="8"/>
        <v>333</v>
      </c>
      <c r="AT33" s="215">
        <f t="shared" si="9"/>
        <v>567</v>
      </c>
      <c r="AU33" s="184">
        <f t="shared" si="10"/>
        <v>567</v>
      </c>
      <c r="AV33" s="186">
        <v>2431</v>
      </c>
      <c r="AW33" s="187">
        <v>273</v>
      </c>
      <c r="AX33" s="190">
        <v>29</v>
      </c>
      <c r="AY33" s="93">
        <v>0</v>
      </c>
      <c r="AZ33" s="187">
        <v>3</v>
      </c>
      <c r="BA33" s="72">
        <f t="shared" si="11"/>
        <v>66.091250623565159</v>
      </c>
      <c r="BB33" s="9">
        <f t="shared" si="12"/>
        <v>64.540816326530617</v>
      </c>
      <c r="BC33" s="9">
        <f t="shared" si="13"/>
        <v>78.415171339700763</v>
      </c>
      <c r="BD33" s="10">
        <f t="shared" si="0"/>
        <v>6.3683304647160073</v>
      </c>
      <c r="BE33" s="9">
        <f t="shared" si="1"/>
        <v>95.171400897933836</v>
      </c>
      <c r="BF33" s="9">
        <f t="shared" si="14"/>
        <v>213.28926604398606</v>
      </c>
      <c r="BG33" s="73">
        <f t="shared" si="2"/>
        <v>11.229946524064172</v>
      </c>
    </row>
    <row r="34" spans="1:59" ht="15.75">
      <c r="A34" s="13">
        <v>26</v>
      </c>
      <c r="B34" s="12" t="s">
        <v>84</v>
      </c>
      <c r="C34" s="95">
        <v>130553.39039421754</v>
      </c>
      <c r="D34" s="88">
        <v>15</v>
      </c>
      <c r="E34" s="86">
        <v>0</v>
      </c>
      <c r="F34" s="86">
        <v>0</v>
      </c>
      <c r="G34" s="86">
        <v>0</v>
      </c>
      <c r="H34" s="86">
        <v>0</v>
      </c>
      <c r="I34" s="87">
        <v>0</v>
      </c>
      <c r="J34" s="130">
        <f t="shared" si="3"/>
        <v>15</v>
      </c>
      <c r="K34" s="88">
        <v>4</v>
      </c>
      <c r="L34" s="86">
        <v>0</v>
      </c>
      <c r="M34" s="86">
        <v>0</v>
      </c>
      <c r="N34" s="86">
        <v>0</v>
      </c>
      <c r="O34" s="86">
        <v>0</v>
      </c>
      <c r="P34" s="87">
        <v>0</v>
      </c>
      <c r="Q34" s="135">
        <f t="shared" si="4"/>
        <v>4</v>
      </c>
      <c r="R34" s="88">
        <v>3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161">
        <f t="shared" si="5"/>
        <v>3</v>
      </c>
      <c r="Y34" s="161">
        <f t="shared" si="6"/>
        <v>22</v>
      </c>
      <c r="Z34" s="42">
        <v>26</v>
      </c>
      <c r="AA34" s="45" t="s">
        <v>84</v>
      </c>
      <c r="AB34" s="88">
        <v>0</v>
      </c>
      <c r="AC34" s="86">
        <v>0</v>
      </c>
      <c r="AD34" s="86">
        <v>1</v>
      </c>
      <c r="AE34" s="86">
        <v>2</v>
      </c>
      <c r="AF34" s="86">
        <v>0</v>
      </c>
      <c r="AG34" s="86">
        <v>3</v>
      </c>
      <c r="AH34" s="86">
        <v>1</v>
      </c>
      <c r="AI34" s="86">
        <v>4</v>
      </c>
      <c r="AJ34" s="86">
        <v>0</v>
      </c>
      <c r="AK34" s="86">
        <v>3</v>
      </c>
      <c r="AL34" s="86">
        <v>0</v>
      </c>
      <c r="AM34" s="86">
        <v>2</v>
      </c>
      <c r="AN34" s="86">
        <v>1</v>
      </c>
      <c r="AO34" s="86">
        <v>4</v>
      </c>
      <c r="AP34" s="86">
        <v>0</v>
      </c>
      <c r="AQ34" s="181">
        <v>1</v>
      </c>
      <c r="AR34" s="143">
        <f t="shared" si="7"/>
        <v>3</v>
      </c>
      <c r="AS34" s="118">
        <f t="shared" si="8"/>
        <v>19</v>
      </c>
      <c r="AT34" s="215">
        <f t="shared" si="9"/>
        <v>22</v>
      </c>
      <c r="AU34" s="184">
        <f t="shared" si="10"/>
        <v>22</v>
      </c>
      <c r="AV34" s="186">
        <v>44</v>
      </c>
      <c r="AW34" s="187">
        <v>16</v>
      </c>
      <c r="AX34" s="190">
        <v>0</v>
      </c>
      <c r="AY34" s="93">
        <v>0</v>
      </c>
      <c r="AZ34" s="187">
        <v>0</v>
      </c>
      <c r="BA34" s="72">
        <f t="shared" si="11"/>
        <v>31.915422909240789</v>
      </c>
      <c r="BB34" s="9">
        <f t="shared" si="12"/>
        <v>78.94736842105263</v>
      </c>
      <c r="BC34" s="9">
        <f t="shared" si="13"/>
        <v>24.781387200116374</v>
      </c>
      <c r="BD34" s="10">
        <f t="shared" si="0"/>
        <v>0</v>
      </c>
      <c r="BE34" s="9">
        <f t="shared" si="1"/>
        <v>45.95820898930674</v>
      </c>
      <c r="BF34" s="9">
        <f t="shared" si="14"/>
        <v>67.405373184316545</v>
      </c>
      <c r="BG34" s="73">
        <f t="shared" si="2"/>
        <v>36.363636363636367</v>
      </c>
    </row>
    <row r="35" spans="1:59" ht="15.75">
      <c r="A35" s="13">
        <v>27</v>
      </c>
      <c r="B35" s="12" t="s">
        <v>85</v>
      </c>
      <c r="C35" s="95">
        <v>243641.13712653029</v>
      </c>
      <c r="D35" s="88">
        <v>44</v>
      </c>
      <c r="E35" s="86">
        <v>2</v>
      </c>
      <c r="F35" s="86">
        <v>0</v>
      </c>
      <c r="G35" s="86">
        <v>0</v>
      </c>
      <c r="H35" s="86">
        <v>0</v>
      </c>
      <c r="I35" s="87">
        <v>0</v>
      </c>
      <c r="J35" s="130">
        <f t="shared" si="3"/>
        <v>46</v>
      </c>
      <c r="K35" s="88">
        <v>45</v>
      </c>
      <c r="L35" s="86">
        <v>0</v>
      </c>
      <c r="M35" s="86">
        <v>0</v>
      </c>
      <c r="N35" s="86">
        <v>0</v>
      </c>
      <c r="O35" s="86">
        <v>0</v>
      </c>
      <c r="P35" s="87">
        <v>0</v>
      </c>
      <c r="Q35" s="135">
        <f t="shared" si="4"/>
        <v>45</v>
      </c>
      <c r="R35" s="88">
        <v>18</v>
      </c>
      <c r="S35" s="86">
        <v>0</v>
      </c>
      <c r="T35" s="86">
        <v>0</v>
      </c>
      <c r="U35" s="86">
        <v>0</v>
      </c>
      <c r="V35" s="86">
        <v>0</v>
      </c>
      <c r="W35" s="86">
        <v>0</v>
      </c>
      <c r="X35" s="161">
        <f t="shared" si="5"/>
        <v>18</v>
      </c>
      <c r="Y35" s="161">
        <f t="shared" si="6"/>
        <v>109</v>
      </c>
      <c r="Z35" s="42">
        <v>27</v>
      </c>
      <c r="AA35" s="45" t="s">
        <v>85</v>
      </c>
      <c r="AB35" s="88">
        <v>15</v>
      </c>
      <c r="AC35" s="86">
        <v>11</v>
      </c>
      <c r="AD35" s="86">
        <v>1</v>
      </c>
      <c r="AE35" s="86">
        <v>4</v>
      </c>
      <c r="AF35" s="86">
        <v>9</v>
      </c>
      <c r="AG35" s="86">
        <v>8</v>
      </c>
      <c r="AH35" s="86">
        <v>3</v>
      </c>
      <c r="AI35" s="86">
        <v>12</v>
      </c>
      <c r="AJ35" s="86">
        <v>2</v>
      </c>
      <c r="AK35" s="86">
        <v>13</v>
      </c>
      <c r="AL35" s="86">
        <v>6</v>
      </c>
      <c r="AM35" s="86">
        <v>10</v>
      </c>
      <c r="AN35" s="86">
        <v>2</v>
      </c>
      <c r="AO35" s="86">
        <v>5</v>
      </c>
      <c r="AP35" s="86">
        <v>6</v>
      </c>
      <c r="AQ35" s="181">
        <v>2</v>
      </c>
      <c r="AR35" s="143">
        <f t="shared" si="7"/>
        <v>44</v>
      </c>
      <c r="AS35" s="118">
        <f t="shared" si="8"/>
        <v>65</v>
      </c>
      <c r="AT35" s="215">
        <f t="shared" si="9"/>
        <v>109</v>
      </c>
      <c r="AU35" s="184">
        <f t="shared" si="10"/>
        <v>109</v>
      </c>
      <c r="AV35" s="186">
        <v>158</v>
      </c>
      <c r="AW35" s="187">
        <v>45</v>
      </c>
      <c r="AX35" s="190">
        <v>8</v>
      </c>
      <c r="AY35" s="93">
        <v>0</v>
      </c>
      <c r="AZ35" s="187">
        <v>0</v>
      </c>
      <c r="BA35" s="72">
        <f t="shared" si="11"/>
        <v>52.44507527947502</v>
      </c>
      <c r="BB35" s="9">
        <f t="shared" si="12"/>
        <v>50.549450549450547</v>
      </c>
      <c r="BC35" s="9">
        <f t="shared" si="13"/>
        <v>65.791072697141942</v>
      </c>
      <c r="BD35" s="10">
        <f t="shared" si="0"/>
        <v>1.834862385321101</v>
      </c>
      <c r="BE35" s="9">
        <f t="shared" si="1"/>
        <v>75.520908402444036</v>
      </c>
      <c r="BF35" s="9">
        <f t="shared" si="14"/>
        <v>178.95171773622607</v>
      </c>
      <c r="BG35" s="73">
        <f t="shared" si="2"/>
        <v>28.481012658227851</v>
      </c>
    </row>
    <row r="36" spans="1:59" ht="15.75">
      <c r="A36" s="13">
        <v>28</v>
      </c>
      <c r="B36" s="12" t="s">
        <v>86</v>
      </c>
      <c r="C36" s="95">
        <v>159598.86925231555</v>
      </c>
      <c r="D36" s="88">
        <v>10</v>
      </c>
      <c r="E36" s="86">
        <v>0</v>
      </c>
      <c r="F36" s="86">
        <v>0</v>
      </c>
      <c r="G36" s="86">
        <v>0</v>
      </c>
      <c r="H36" s="86">
        <v>0</v>
      </c>
      <c r="I36" s="87">
        <v>0</v>
      </c>
      <c r="J36" s="130">
        <f t="shared" si="3"/>
        <v>10</v>
      </c>
      <c r="K36" s="88">
        <v>0</v>
      </c>
      <c r="L36" s="86">
        <v>0</v>
      </c>
      <c r="M36" s="86">
        <v>0</v>
      </c>
      <c r="N36" s="86">
        <v>0</v>
      </c>
      <c r="O36" s="86">
        <v>0</v>
      </c>
      <c r="P36" s="87">
        <v>0</v>
      </c>
      <c r="Q36" s="135">
        <f t="shared" si="4"/>
        <v>0</v>
      </c>
      <c r="R36" s="88">
        <v>1</v>
      </c>
      <c r="S36" s="86">
        <v>0</v>
      </c>
      <c r="T36" s="86">
        <v>0</v>
      </c>
      <c r="U36" s="86">
        <v>0</v>
      </c>
      <c r="V36" s="86">
        <v>0</v>
      </c>
      <c r="W36" s="86">
        <v>0</v>
      </c>
      <c r="X36" s="161">
        <f t="shared" si="5"/>
        <v>1</v>
      </c>
      <c r="Y36" s="161">
        <f t="shared" si="6"/>
        <v>11</v>
      </c>
      <c r="Z36" s="42">
        <v>28</v>
      </c>
      <c r="AA36" s="45" t="s">
        <v>86</v>
      </c>
      <c r="AB36" s="88">
        <v>0</v>
      </c>
      <c r="AC36" s="86">
        <v>0</v>
      </c>
      <c r="AD36" s="86">
        <v>0</v>
      </c>
      <c r="AE36" s="86">
        <v>0</v>
      </c>
      <c r="AF36" s="86">
        <v>0</v>
      </c>
      <c r="AG36" s="86">
        <v>1</v>
      </c>
      <c r="AH36" s="86">
        <v>0</v>
      </c>
      <c r="AI36" s="86">
        <v>4</v>
      </c>
      <c r="AJ36" s="86">
        <v>2</v>
      </c>
      <c r="AK36" s="86">
        <v>2</v>
      </c>
      <c r="AL36" s="86">
        <v>1</v>
      </c>
      <c r="AM36" s="86">
        <v>0</v>
      </c>
      <c r="AN36" s="86">
        <v>0</v>
      </c>
      <c r="AO36" s="86">
        <v>0</v>
      </c>
      <c r="AP36" s="86">
        <v>1</v>
      </c>
      <c r="AQ36" s="181">
        <v>0</v>
      </c>
      <c r="AR36" s="143">
        <f t="shared" si="7"/>
        <v>4</v>
      </c>
      <c r="AS36" s="118">
        <f t="shared" si="8"/>
        <v>7</v>
      </c>
      <c r="AT36" s="215">
        <f t="shared" si="9"/>
        <v>11</v>
      </c>
      <c r="AU36" s="184">
        <f t="shared" si="10"/>
        <v>11</v>
      </c>
      <c r="AV36" s="186">
        <v>109</v>
      </c>
      <c r="AW36" s="187">
        <v>10</v>
      </c>
      <c r="AX36" s="190">
        <v>0</v>
      </c>
      <c r="AY36" s="93">
        <v>0</v>
      </c>
      <c r="AZ36" s="187">
        <v>0</v>
      </c>
      <c r="BA36" s="72">
        <f t="shared" si="11"/>
        <v>17.404745978408464</v>
      </c>
      <c r="BB36" s="9">
        <f t="shared" si="12"/>
        <v>100</v>
      </c>
      <c r="BC36" s="9">
        <f t="shared" si="13"/>
        <v>10.135705010955519</v>
      </c>
      <c r="BD36" s="10">
        <f t="shared" si="0"/>
        <v>0</v>
      </c>
      <c r="BE36" s="9">
        <f t="shared" si="1"/>
        <v>25.062834208908193</v>
      </c>
      <c r="BF36" s="9">
        <f t="shared" si="14"/>
        <v>27.56911762979901</v>
      </c>
      <c r="BG36" s="73">
        <f t="shared" si="2"/>
        <v>9.1743119266055047</v>
      </c>
    </row>
    <row r="37" spans="1:59" ht="15.75">
      <c r="A37" s="13">
        <v>29</v>
      </c>
      <c r="B37" s="12" t="s">
        <v>87</v>
      </c>
      <c r="C37" s="95">
        <v>371600.07179274602</v>
      </c>
      <c r="D37" s="88">
        <v>44</v>
      </c>
      <c r="E37" s="86">
        <v>2</v>
      </c>
      <c r="F37" s="86">
        <v>3</v>
      </c>
      <c r="G37" s="86">
        <v>0</v>
      </c>
      <c r="H37" s="86">
        <v>0</v>
      </c>
      <c r="I37" s="87">
        <v>0</v>
      </c>
      <c r="J37" s="130">
        <f t="shared" si="3"/>
        <v>49</v>
      </c>
      <c r="K37" s="88">
        <v>38</v>
      </c>
      <c r="L37" s="86">
        <v>0</v>
      </c>
      <c r="M37" s="86">
        <v>0</v>
      </c>
      <c r="N37" s="86">
        <v>0</v>
      </c>
      <c r="O37" s="86">
        <v>0</v>
      </c>
      <c r="P37" s="87">
        <v>0</v>
      </c>
      <c r="Q37" s="135">
        <f t="shared" si="4"/>
        <v>38</v>
      </c>
      <c r="R37" s="88">
        <v>30</v>
      </c>
      <c r="S37" s="86">
        <v>0</v>
      </c>
      <c r="T37" s="86">
        <v>0</v>
      </c>
      <c r="U37" s="86">
        <v>0</v>
      </c>
      <c r="V37" s="86">
        <v>0</v>
      </c>
      <c r="W37" s="86">
        <v>0</v>
      </c>
      <c r="X37" s="161">
        <f t="shared" si="5"/>
        <v>30</v>
      </c>
      <c r="Y37" s="161">
        <f t="shared" si="6"/>
        <v>117</v>
      </c>
      <c r="Z37" s="42">
        <v>29</v>
      </c>
      <c r="AA37" s="45" t="s">
        <v>87</v>
      </c>
      <c r="AB37" s="88">
        <v>0</v>
      </c>
      <c r="AC37" s="86">
        <v>0</v>
      </c>
      <c r="AD37" s="86">
        <v>0</v>
      </c>
      <c r="AE37" s="86">
        <v>3</v>
      </c>
      <c r="AF37" s="86">
        <v>5</v>
      </c>
      <c r="AG37" s="86">
        <v>9</v>
      </c>
      <c r="AH37" s="86">
        <v>2</v>
      </c>
      <c r="AI37" s="86">
        <v>23</v>
      </c>
      <c r="AJ37" s="86">
        <v>2</v>
      </c>
      <c r="AK37" s="86">
        <v>8</v>
      </c>
      <c r="AL37" s="86">
        <v>6</v>
      </c>
      <c r="AM37" s="86">
        <v>12</v>
      </c>
      <c r="AN37" s="86">
        <v>9</v>
      </c>
      <c r="AO37" s="86">
        <v>11</v>
      </c>
      <c r="AP37" s="86">
        <v>18</v>
      </c>
      <c r="AQ37" s="181">
        <v>6</v>
      </c>
      <c r="AR37" s="143">
        <f t="shared" si="7"/>
        <v>42</v>
      </c>
      <c r="AS37" s="118">
        <f t="shared" si="8"/>
        <v>72</v>
      </c>
      <c r="AT37" s="215">
        <f t="shared" si="9"/>
        <v>114</v>
      </c>
      <c r="AU37" s="184">
        <f t="shared" si="10"/>
        <v>114</v>
      </c>
      <c r="AV37" s="186">
        <v>252</v>
      </c>
      <c r="AW37" s="187">
        <v>49</v>
      </c>
      <c r="AX37" s="190">
        <v>0</v>
      </c>
      <c r="AY37" s="93">
        <v>0</v>
      </c>
      <c r="AZ37" s="187">
        <v>0</v>
      </c>
      <c r="BA37" s="72">
        <f t="shared" si="11"/>
        <v>34.385832371163744</v>
      </c>
      <c r="BB37" s="9">
        <f t="shared" si="12"/>
        <v>52.873563218390807</v>
      </c>
      <c r="BC37" s="9">
        <f t="shared" si="13"/>
        <v>45.11491561740921</v>
      </c>
      <c r="BD37" s="10">
        <f t="shared" si="0"/>
        <v>4.2735042735042734</v>
      </c>
      <c r="BE37" s="9">
        <f t="shared" si="1"/>
        <v>49.515598614475792</v>
      </c>
      <c r="BF37" s="9">
        <f t="shared" si="14"/>
        <v>122.71257047935305</v>
      </c>
      <c r="BG37" s="73">
        <f t="shared" si="2"/>
        <v>19.444444444444446</v>
      </c>
    </row>
    <row r="38" spans="1:59" ht="16.5" thickBot="1">
      <c r="A38" s="28">
        <v>30</v>
      </c>
      <c r="B38" s="29" t="s">
        <v>88</v>
      </c>
      <c r="C38" s="96">
        <v>45028.19051097308</v>
      </c>
      <c r="D38" s="90">
        <v>1</v>
      </c>
      <c r="E38" s="91">
        <v>0</v>
      </c>
      <c r="F38" s="91">
        <v>0</v>
      </c>
      <c r="G38" s="91">
        <v>0</v>
      </c>
      <c r="H38" s="91">
        <v>0</v>
      </c>
      <c r="I38" s="92">
        <v>0</v>
      </c>
      <c r="J38" s="175">
        <f t="shared" si="3"/>
        <v>1</v>
      </c>
      <c r="K38" s="90">
        <v>9</v>
      </c>
      <c r="L38" s="91">
        <v>0</v>
      </c>
      <c r="M38" s="91">
        <v>0</v>
      </c>
      <c r="N38" s="91">
        <v>0</v>
      </c>
      <c r="O38" s="91">
        <v>0</v>
      </c>
      <c r="P38" s="92">
        <v>0</v>
      </c>
      <c r="Q38" s="136">
        <f t="shared" si="4"/>
        <v>9</v>
      </c>
      <c r="R38" s="90">
        <v>4</v>
      </c>
      <c r="S38" s="91">
        <v>0</v>
      </c>
      <c r="T38" s="91">
        <v>0</v>
      </c>
      <c r="U38" s="91">
        <v>0</v>
      </c>
      <c r="V38" s="91">
        <v>0</v>
      </c>
      <c r="W38" s="91">
        <v>0</v>
      </c>
      <c r="X38" s="162">
        <f t="shared" si="5"/>
        <v>4</v>
      </c>
      <c r="Y38" s="163">
        <f t="shared" si="6"/>
        <v>14</v>
      </c>
      <c r="Z38" s="43">
        <v>30</v>
      </c>
      <c r="AA38" s="46" t="s">
        <v>88</v>
      </c>
      <c r="AB38" s="90">
        <v>0</v>
      </c>
      <c r="AC38" s="91">
        <v>0</v>
      </c>
      <c r="AD38" s="91">
        <v>0</v>
      </c>
      <c r="AE38" s="91">
        <v>0</v>
      </c>
      <c r="AF38" s="91">
        <v>2</v>
      </c>
      <c r="AG38" s="91">
        <v>1</v>
      </c>
      <c r="AH38" s="91">
        <v>4</v>
      </c>
      <c r="AI38" s="91">
        <v>1</v>
      </c>
      <c r="AJ38" s="91">
        <v>0</v>
      </c>
      <c r="AK38" s="91">
        <v>1</v>
      </c>
      <c r="AL38" s="91">
        <v>1</v>
      </c>
      <c r="AM38" s="91">
        <v>0</v>
      </c>
      <c r="AN38" s="91">
        <v>1</v>
      </c>
      <c r="AO38" s="91">
        <v>0</v>
      </c>
      <c r="AP38" s="91">
        <v>1</v>
      </c>
      <c r="AQ38" s="182">
        <v>2</v>
      </c>
      <c r="AR38" s="144">
        <f t="shared" si="7"/>
        <v>9</v>
      </c>
      <c r="AS38" s="122">
        <f t="shared" si="8"/>
        <v>5</v>
      </c>
      <c r="AT38" s="219">
        <f t="shared" si="9"/>
        <v>14</v>
      </c>
      <c r="AU38" s="184">
        <f t="shared" si="10"/>
        <v>14</v>
      </c>
      <c r="AV38" s="188">
        <v>76</v>
      </c>
      <c r="AW38" s="189">
        <v>1</v>
      </c>
      <c r="AX38" s="191">
        <v>0</v>
      </c>
      <c r="AY38" s="192">
        <v>0</v>
      </c>
      <c r="AZ38" s="189">
        <v>0</v>
      </c>
      <c r="BA38" s="74">
        <f t="shared" si="11"/>
        <v>6.1689749160603089</v>
      </c>
      <c r="BB38" s="9">
        <f t="shared" si="12"/>
        <v>10</v>
      </c>
      <c r="BC38" s="9">
        <f t="shared" si="13"/>
        <v>45.72299055432935</v>
      </c>
      <c r="BD38" s="19">
        <f t="shared" si="0"/>
        <v>0</v>
      </c>
      <c r="BE38" s="18">
        <f t="shared" si="1"/>
        <v>8.883323879126845</v>
      </c>
      <c r="BF38" s="9">
        <f t="shared" si="14"/>
        <v>124.36653430777584</v>
      </c>
      <c r="BG38" s="75">
        <f t="shared" si="2"/>
        <v>1.3157894736842104</v>
      </c>
    </row>
    <row r="39" spans="1:59" s="128" customFormat="1" ht="54.75" customHeight="1" thickBot="1">
      <c r="A39" s="243" t="s">
        <v>58</v>
      </c>
      <c r="B39" s="244"/>
      <c r="C39" s="125">
        <f t="shared" ref="C39:I39" si="15">SUM(C9:C38)</f>
        <v>9592537.9873951674</v>
      </c>
      <c r="D39" s="173">
        <f t="shared" si="15"/>
        <v>789</v>
      </c>
      <c r="E39" s="174">
        <f t="shared" si="15"/>
        <v>37</v>
      </c>
      <c r="F39" s="174">
        <f t="shared" si="15"/>
        <v>8</v>
      </c>
      <c r="G39" s="174">
        <f t="shared" si="15"/>
        <v>4</v>
      </c>
      <c r="H39" s="174">
        <f t="shared" si="15"/>
        <v>10</v>
      </c>
      <c r="I39" s="174">
        <f t="shared" si="15"/>
        <v>4</v>
      </c>
      <c r="J39" s="164">
        <f t="shared" si="3"/>
        <v>852</v>
      </c>
      <c r="K39" s="104">
        <f t="shared" ref="K39:P39" si="16">SUM(K9:K38)</f>
        <v>612</v>
      </c>
      <c r="L39" s="104">
        <f t="shared" si="16"/>
        <v>6</v>
      </c>
      <c r="M39" s="104">
        <f t="shared" si="16"/>
        <v>0</v>
      </c>
      <c r="N39" s="104">
        <f t="shared" si="16"/>
        <v>0</v>
      </c>
      <c r="O39" s="104">
        <f t="shared" si="16"/>
        <v>1</v>
      </c>
      <c r="P39" s="104">
        <f t="shared" si="16"/>
        <v>7</v>
      </c>
      <c r="Q39" s="137">
        <f t="shared" si="4"/>
        <v>626</v>
      </c>
      <c r="R39" s="103">
        <f t="shared" ref="R39:W39" si="17">SUM(R9:R38)</f>
        <v>465</v>
      </c>
      <c r="S39" s="104">
        <f t="shared" si="17"/>
        <v>4</v>
      </c>
      <c r="T39" s="104">
        <f t="shared" si="17"/>
        <v>0</v>
      </c>
      <c r="U39" s="104">
        <f t="shared" si="17"/>
        <v>0</v>
      </c>
      <c r="V39" s="104">
        <f t="shared" si="17"/>
        <v>0</v>
      </c>
      <c r="W39" s="104">
        <f t="shared" si="17"/>
        <v>2</v>
      </c>
      <c r="X39" s="137">
        <f t="shared" si="5"/>
        <v>471</v>
      </c>
      <c r="Y39" s="164">
        <f t="shared" si="6"/>
        <v>1949</v>
      </c>
      <c r="Z39" s="269" t="s">
        <v>58</v>
      </c>
      <c r="AA39" s="270"/>
      <c r="AB39" s="110">
        <f t="shared" ref="AB39:AQ39" si="18">SUM(AB9:AB38)</f>
        <v>83</v>
      </c>
      <c r="AC39" s="111">
        <f t="shared" si="18"/>
        <v>45</v>
      </c>
      <c r="AD39" s="111">
        <f t="shared" si="18"/>
        <v>48</v>
      </c>
      <c r="AE39" s="111">
        <f t="shared" si="18"/>
        <v>85</v>
      </c>
      <c r="AF39" s="111">
        <f t="shared" si="18"/>
        <v>147</v>
      </c>
      <c r="AG39" s="111">
        <f t="shared" si="18"/>
        <v>211</v>
      </c>
      <c r="AH39" s="111">
        <f t="shared" si="18"/>
        <v>112</v>
      </c>
      <c r="AI39" s="111">
        <f t="shared" si="18"/>
        <v>222</v>
      </c>
      <c r="AJ39" s="111">
        <f t="shared" si="18"/>
        <v>74</v>
      </c>
      <c r="AK39" s="111">
        <f t="shared" si="18"/>
        <v>158</v>
      </c>
      <c r="AL39" s="111">
        <f t="shared" si="18"/>
        <v>96</v>
      </c>
      <c r="AM39" s="111">
        <f t="shared" si="18"/>
        <v>136</v>
      </c>
      <c r="AN39" s="111">
        <f t="shared" si="18"/>
        <v>128</v>
      </c>
      <c r="AO39" s="111">
        <f t="shared" si="18"/>
        <v>133</v>
      </c>
      <c r="AP39" s="111">
        <f t="shared" si="18"/>
        <v>129</v>
      </c>
      <c r="AQ39" s="111">
        <f t="shared" si="18"/>
        <v>106</v>
      </c>
      <c r="AR39" s="145">
        <f t="shared" si="7"/>
        <v>817</v>
      </c>
      <c r="AS39" s="145">
        <f t="shared" si="8"/>
        <v>1096</v>
      </c>
      <c r="AT39" s="146">
        <f t="shared" si="9"/>
        <v>1913</v>
      </c>
      <c r="AU39" s="121">
        <f t="shared" si="10"/>
        <v>1913</v>
      </c>
      <c r="AV39" s="108">
        <f>SUM(AV9:AV38)</f>
        <v>7673</v>
      </c>
      <c r="AW39" s="21">
        <f>SUM(AW9:AW38)</f>
        <v>871</v>
      </c>
      <c r="AX39" s="21">
        <f>SUM(AX9:AX38)</f>
        <v>89</v>
      </c>
      <c r="AY39" s="21">
        <f>SUM(AY9:AY38)</f>
        <v>0</v>
      </c>
      <c r="AZ39" s="71">
        <f>SUM(AZ9:AZ38)</f>
        <v>11</v>
      </c>
      <c r="BA39" s="76">
        <f t="shared" si="11"/>
        <v>23.919055076554308</v>
      </c>
      <c r="BB39" s="9">
        <f>(D39+E39)/(J39+Q39)*100</f>
        <v>55.886332882273337</v>
      </c>
      <c r="BC39" s="9">
        <f>(4*AU39)/(C39*0.00272)*100</f>
        <v>29.327330241634776</v>
      </c>
      <c r="BD39" s="23">
        <f t="shared" si="0"/>
        <v>4.2585941508465881</v>
      </c>
      <c r="BE39" s="22">
        <f t="shared" si="1"/>
        <v>34.443439310238205</v>
      </c>
      <c r="BF39" s="127">
        <f t="shared" si="14"/>
        <v>79.770338257246593</v>
      </c>
      <c r="BG39" s="24">
        <f t="shared" si="2"/>
        <v>11.351492245536296</v>
      </c>
    </row>
    <row r="46" spans="1:59" ht="15" customHeight="1">
      <c r="A46" s="245" t="s">
        <v>58</v>
      </c>
      <c r="B46" s="245"/>
      <c r="C46" s="245"/>
      <c r="D46" s="246" t="s">
        <v>0</v>
      </c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 t="s">
        <v>6</v>
      </c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109"/>
      <c r="AV46" s="312" t="s">
        <v>18</v>
      </c>
      <c r="AW46" s="313"/>
      <c r="AX46" s="312" t="s">
        <v>19</v>
      </c>
      <c r="AY46" s="317"/>
      <c r="AZ46" s="317"/>
      <c r="BA46" s="310" t="s">
        <v>28</v>
      </c>
      <c r="BB46" s="310" t="s">
        <v>54</v>
      </c>
      <c r="BC46" s="310" t="s">
        <v>51</v>
      </c>
      <c r="BD46" s="272" t="s">
        <v>99</v>
      </c>
      <c r="BE46" s="272" t="s">
        <v>30</v>
      </c>
      <c r="BF46" s="272" t="s">
        <v>52</v>
      </c>
      <c r="BG46" s="272" t="s">
        <v>53</v>
      </c>
    </row>
    <row r="47" spans="1:59" ht="15" customHeight="1" thickBot="1">
      <c r="A47" s="245"/>
      <c r="B47" s="245"/>
      <c r="C47" s="245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6"/>
      <c r="AA47" s="246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7"/>
      <c r="AT47" s="247"/>
      <c r="AU47" s="98"/>
      <c r="AV47" s="314"/>
      <c r="AW47" s="315"/>
      <c r="AX47" s="314"/>
      <c r="AY47" s="316"/>
      <c r="AZ47" s="316"/>
      <c r="BA47" s="310"/>
      <c r="BB47" s="310"/>
      <c r="BC47" s="310"/>
      <c r="BD47" s="272"/>
      <c r="BE47" s="272"/>
      <c r="BF47" s="272"/>
      <c r="BG47" s="272"/>
    </row>
    <row r="48" spans="1:59" ht="19.5" thickBot="1">
      <c r="A48" s="245" t="s">
        <v>95</v>
      </c>
      <c r="B48" s="245"/>
      <c r="C48" s="305"/>
      <c r="D48" s="275" t="s">
        <v>34</v>
      </c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7"/>
      <c r="R48" s="278" t="s">
        <v>36</v>
      </c>
      <c r="S48" s="279"/>
      <c r="T48" s="279"/>
      <c r="U48" s="279"/>
      <c r="V48" s="279"/>
      <c r="W48" s="279"/>
      <c r="X48" s="280"/>
      <c r="Y48" s="324" t="s">
        <v>25</v>
      </c>
      <c r="Z48" s="284" t="s">
        <v>26</v>
      </c>
      <c r="AA48" s="285" t="s">
        <v>7</v>
      </c>
      <c r="AB48" s="286" t="s">
        <v>46</v>
      </c>
      <c r="AC48" s="287"/>
      <c r="AD48" s="287"/>
      <c r="AE48" s="287"/>
      <c r="AF48" s="287"/>
      <c r="AG48" s="287"/>
      <c r="AH48" s="287"/>
      <c r="AI48" s="287"/>
      <c r="AJ48" s="287"/>
      <c r="AK48" s="287"/>
      <c r="AL48" s="287"/>
      <c r="AM48" s="287"/>
      <c r="AN48" s="287"/>
      <c r="AO48" s="287"/>
      <c r="AP48" s="287"/>
      <c r="AQ48" s="287"/>
      <c r="AR48" s="287"/>
      <c r="AS48" s="287"/>
      <c r="AT48" s="288"/>
      <c r="AU48" s="140"/>
      <c r="AV48" s="316"/>
      <c r="AW48" s="315"/>
      <c r="AX48" s="314"/>
      <c r="AY48" s="316"/>
      <c r="AZ48" s="316"/>
      <c r="BA48" s="310"/>
      <c r="BB48" s="310"/>
      <c r="BC48" s="310"/>
      <c r="BD48" s="272"/>
      <c r="BE48" s="272"/>
      <c r="BF48" s="272"/>
      <c r="BG48" s="272"/>
    </row>
    <row r="49" spans="1:59" ht="19.5" thickBot="1">
      <c r="A49" s="245"/>
      <c r="B49" s="245"/>
      <c r="C49" s="305"/>
      <c r="D49" s="292" t="s">
        <v>35</v>
      </c>
      <c r="E49" s="293"/>
      <c r="F49" s="293"/>
      <c r="G49" s="293"/>
      <c r="H49" s="293"/>
      <c r="I49" s="293"/>
      <c r="J49" s="294"/>
      <c r="K49" s="295" t="s">
        <v>45</v>
      </c>
      <c r="L49" s="296"/>
      <c r="M49" s="296"/>
      <c r="N49" s="296"/>
      <c r="O49" s="296"/>
      <c r="P49" s="296"/>
      <c r="Q49" s="297"/>
      <c r="R49" s="298" t="s">
        <v>37</v>
      </c>
      <c r="S49" s="299"/>
      <c r="T49" s="299"/>
      <c r="U49" s="299"/>
      <c r="V49" s="299"/>
      <c r="W49" s="299"/>
      <c r="X49" s="300"/>
      <c r="Y49" s="325"/>
      <c r="Z49" s="284"/>
      <c r="AA49" s="285"/>
      <c r="AB49" s="307"/>
      <c r="AC49" s="308"/>
      <c r="AD49" s="308"/>
      <c r="AE49" s="308"/>
      <c r="AF49" s="308"/>
      <c r="AG49" s="308"/>
      <c r="AH49" s="308"/>
      <c r="AI49" s="308"/>
      <c r="AJ49" s="308"/>
      <c r="AK49" s="308"/>
      <c r="AL49" s="308"/>
      <c r="AM49" s="308"/>
      <c r="AN49" s="308"/>
      <c r="AO49" s="308"/>
      <c r="AP49" s="308"/>
      <c r="AQ49" s="308"/>
      <c r="AR49" s="308"/>
      <c r="AS49" s="308"/>
      <c r="AT49" s="309"/>
      <c r="AU49" s="140"/>
      <c r="AV49" s="316"/>
      <c r="AW49" s="315"/>
      <c r="AX49" s="314"/>
      <c r="AY49" s="316"/>
      <c r="AZ49" s="316"/>
      <c r="BA49" s="310"/>
      <c r="BB49" s="310"/>
      <c r="BC49" s="310"/>
      <c r="BD49" s="272"/>
      <c r="BE49" s="272"/>
      <c r="BF49" s="272"/>
      <c r="BG49" s="272"/>
    </row>
    <row r="50" spans="1:59" ht="16.5" thickBot="1">
      <c r="A50" s="250" t="s">
        <v>33</v>
      </c>
      <c r="B50" s="267" t="s">
        <v>31</v>
      </c>
      <c r="C50" s="263" t="s">
        <v>32</v>
      </c>
      <c r="D50" s="261" t="s">
        <v>39</v>
      </c>
      <c r="E50" s="259" t="s">
        <v>38</v>
      </c>
      <c r="F50" s="301" t="s">
        <v>44</v>
      </c>
      <c r="G50" s="301"/>
      <c r="H50" s="301"/>
      <c r="I50" s="302"/>
      <c r="J50" s="303" t="s">
        <v>17</v>
      </c>
      <c r="K50" s="327" t="s">
        <v>39</v>
      </c>
      <c r="L50" s="259" t="s">
        <v>38</v>
      </c>
      <c r="M50" s="301" t="s">
        <v>44</v>
      </c>
      <c r="N50" s="301"/>
      <c r="O50" s="301"/>
      <c r="P50" s="302"/>
      <c r="Q50" s="303" t="s">
        <v>17</v>
      </c>
      <c r="R50" s="265" t="s">
        <v>39</v>
      </c>
      <c r="S50" s="252" t="s">
        <v>38</v>
      </c>
      <c r="T50" s="253" t="s">
        <v>44</v>
      </c>
      <c r="U50" s="253"/>
      <c r="V50" s="253"/>
      <c r="W50" s="254"/>
      <c r="X50" s="255" t="s">
        <v>17</v>
      </c>
      <c r="Y50" s="325"/>
      <c r="Z50" s="284"/>
      <c r="AA50" s="285"/>
      <c r="AB50" s="311" t="s">
        <v>8</v>
      </c>
      <c r="AC50" s="271"/>
      <c r="AD50" s="271" t="s">
        <v>9</v>
      </c>
      <c r="AE50" s="271"/>
      <c r="AF50" s="271" t="s">
        <v>10</v>
      </c>
      <c r="AG50" s="271"/>
      <c r="AH50" s="271" t="s">
        <v>11</v>
      </c>
      <c r="AI50" s="271"/>
      <c r="AJ50" s="271" t="s">
        <v>12</v>
      </c>
      <c r="AK50" s="271"/>
      <c r="AL50" s="271" t="s">
        <v>13</v>
      </c>
      <c r="AM50" s="271"/>
      <c r="AN50" s="271" t="s">
        <v>14</v>
      </c>
      <c r="AO50" s="271"/>
      <c r="AP50" s="271" t="s">
        <v>15</v>
      </c>
      <c r="AQ50" s="271"/>
      <c r="AR50" s="271" t="s">
        <v>16</v>
      </c>
      <c r="AS50" s="271"/>
      <c r="AT50" s="321"/>
      <c r="AU50" s="99"/>
      <c r="AV50" s="322" t="s">
        <v>47</v>
      </c>
      <c r="AW50" s="323"/>
      <c r="AX50" s="318" t="s">
        <v>50</v>
      </c>
      <c r="AY50" s="318"/>
      <c r="AZ50" s="319"/>
      <c r="BA50" s="320"/>
      <c r="BB50" s="310"/>
      <c r="BC50" s="310"/>
      <c r="BD50" s="272"/>
      <c r="BE50" s="272"/>
      <c r="BF50" s="272"/>
      <c r="BG50" s="272"/>
    </row>
    <row r="51" spans="1:59" ht="79.5" thickBot="1">
      <c r="A51" s="251"/>
      <c r="B51" s="267"/>
      <c r="C51" s="263"/>
      <c r="D51" s="261"/>
      <c r="E51" s="259"/>
      <c r="F51" s="113" t="s">
        <v>40</v>
      </c>
      <c r="G51" s="113" t="s">
        <v>41</v>
      </c>
      <c r="H51" s="113" t="s">
        <v>42</v>
      </c>
      <c r="I51" s="207" t="s">
        <v>43</v>
      </c>
      <c r="J51" s="304"/>
      <c r="K51" s="327"/>
      <c r="L51" s="259"/>
      <c r="M51" s="113" t="s">
        <v>40</v>
      </c>
      <c r="N51" s="113" t="s">
        <v>41</v>
      </c>
      <c r="O51" s="113" t="s">
        <v>56</v>
      </c>
      <c r="P51" s="207" t="s">
        <v>43</v>
      </c>
      <c r="Q51" s="304"/>
      <c r="R51" s="265"/>
      <c r="S51" s="252"/>
      <c r="T51" s="112" t="s">
        <v>40</v>
      </c>
      <c r="U51" s="112" t="s">
        <v>41</v>
      </c>
      <c r="V51" s="112" t="s">
        <v>57</v>
      </c>
      <c r="W51" s="211" t="s">
        <v>43</v>
      </c>
      <c r="X51" s="256"/>
      <c r="Y51" s="326"/>
      <c r="Z51" s="284"/>
      <c r="AA51" s="285"/>
      <c r="AB51" s="198" t="s">
        <v>3</v>
      </c>
      <c r="AC51" s="199" t="s">
        <v>4</v>
      </c>
      <c r="AD51" s="199" t="s">
        <v>3</v>
      </c>
      <c r="AE51" s="199" t="s">
        <v>4</v>
      </c>
      <c r="AF51" s="199" t="s">
        <v>3</v>
      </c>
      <c r="AG51" s="199" t="s">
        <v>4</v>
      </c>
      <c r="AH51" s="199" t="s">
        <v>3</v>
      </c>
      <c r="AI51" s="199" t="s">
        <v>4</v>
      </c>
      <c r="AJ51" s="199" t="s">
        <v>3</v>
      </c>
      <c r="AK51" s="199" t="s">
        <v>4</v>
      </c>
      <c r="AL51" s="199" t="s">
        <v>3</v>
      </c>
      <c r="AM51" s="199" t="s">
        <v>4</v>
      </c>
      <c r="AN51" s="199" t="s">
        <v>3</v>
      </c>
      <c r="AO51" s="199" t="s">
        <v>4</v>
      </c>
      <c r="AP51" s="199" t="s">
        <v>3</v>
      </c>
      <c r="AQ51" s="199" t="s">
        <v>4</v>
      </c>
      <c r="AR51" s="44" t="s">
        <v>3</v>
      </c>
      <c r="AS51" s="212" t="s">
        <v>4</v>
      </c>
      <c r="AT51" s="214" t="s">
        <v>17</v>
      </c>
      <c r="AU51" s="233" t="s">
        <v>93</v>
      </c>
      <c r="AV51" s="58" t="s">
        <v>48</v>
      </c>
      <c r="AW51" s="59" t="s">
        <v>49</v>
      </c>
      <c r="AX51" s="193" t="s">
        <v>89</v>
      </c>
      <c r="AY51" s="54" t="s">
        <v>90</v>
      </c>
      <c r="AZ51" s="59" t="s">
        <v>91</v>
      </c>
      <c r="BA51" s="320"/>
      <c r="BB51" s="310"/>
      <c r="BC51" s="310"/>
      <c r="BD51" s="272"/>
      <c r="BE51" s="272"/>
      <c r="BF51" s="272"/>
      <c r="BG51" s="272"/>
    </row>
    <row r="52" spans="1:59" ht="48.75" customHeight="1">
      <c r="A52" s="13">
        <v>1</v>
      </c>
      <c r="B52" s="12" t="s">
        <v>59</v>
      </c>
      <c r="C52" s="228">
        <v>165581.64869808592</v>
      </c>
      <c r="D52" s="38">
        <v>5</v>
      </c>
      <c r="E52" s="7">
        <v>0</v>
      </c>
      <c r="F52" s="7">
        <v>0</v>
      </c>
      <c r="G52" s="7">
        <v>0</v>
      </c>
      <c r="H52" s="7">
        <v>0</v>
      </c>
      <c r="I52" s="208">
        <v>0</v>
      </c>
      <c r="J52" s="135">
        <f>D52+E52+F52+G52+H52+I52</f>
        <v>5</v>
      </c>
      <c r="K52" s="14">
        <v>14</v>
      </c>
      <c r="L52" s="7">
        <v>0</v>
      </c>
      <c r="M52" s="7">
        <v>0</v>
      </c>
      <c r="N52" s="7">
        <v>0</v>
      </c>
      <c r="O52" s="7">
        <v>0</v>
      </c>
      <c r="P52" s="208">
        <v>0</v>
      </c>
      <c r="Q52" s="135">
        <f>SUM(K52:P52)</f>
        <v>14</v>
      </c>
      <c r="R52" s="38">
        <v>1</v>
      </c>
      <c r="S52" s="7">
        <v>0</v>
      </c>
      <c r="T52" s="7">
        <v>0</v>
      </c>
      <c r="U52" s="7">
        <v>0</v>
      </c>
      <c r="V52" s="7">
        <v>0</v>
      </c>
      <c r="W52" s="208">
        <v>0</v>
      </c>
      <c r="X52" s="135">
        <f>SUM(R52:W52)</f>
        <v>1</v>
      </c>
      <c r="Y52" s="130">
        <f>J52+Q52+X52</f>
        <v>20</v>
      </c>
      <c r="Z52" s="42">
        <v>1</v>
      </c>
      <c r="AA52" s="45" t="s">
        <v>59</v>
      </c>
      <c r="AB52" s="200">
        <v>0</v>
      </c>
      <c r="AC52" s="201">
        <v>0</v>
      </c>
      <c r="AD52" s="201">
        <v>0</v>
      </c>
      <c r="AE52" s="201">
        <v>0</v>
      </c>
      <c r="AF52" s="201">
        <v>0</v>
      </c>
      <c r="AG52" s="201">
        <v>1</v>
      </c>
      <c r="AH52" s="201">
        <v>1</v>
      </c>
      <c r="AI52" s="201">
        <v>1</v>
      </c>
      <c r="AJ52" s="201">
        <v>1</v>
      </c>
      <c r="AK52" s="201">
        <v>2</v>
      </c>
      <c r="AL52" s="201">
        <v>2</v>
      </c>
      <c r="AM52" s="201">
        <v>3</v>
      </c>
      <c r="AN52" s="201">
        <v>2</v>
      </c>
      <c r="AO52" s="201">
        <v>2</v>
      </c>
      <c r="AP52" s="201">
        <v>4</v>
      </c>
      <c r="AQ52" s="202">
        <v>1</v>
      </c>
      <c r="AR52" s="117">
        <f>AP52+AN52+AL52+AJ52+AH52+AF52+AD52+AB52</f>
        <v>10</v>
      </c>
      <c r="AS52" s="118">
        <f>AQ52+AO52+AM52+AK52+AI52+AG52+AE52+AC52</f>
        <v>10</v>
      </c>
      <c r="AT52" s="215">
        <f>SUM(AR52:AS52)</f>
        <v>20</v>
      </c>
      <c r="AU52" s="234">
        <f>D52+E52+K52+L52+R52+S52</f>
        <v>20</v>
      </c>
      <c r="AV52" s="60">
        <v>116</v>
      </c>
      <c r="AW52" s="61">
        <v>5</v>
      </c>
      <c r="AX52" s="194">
        <v>0</v>
      </c>
      <c r="AY52" s="8">
        <v>2</v>
      </c>
      <c r="AZ52" s="61">
        <v>0</v>
      </c>
      <c r="BA52" s="55">
        <f t="shared" ref="BA52:BA82" si="19">((D52+E52)*4)/(C52*0.00144)*100</f>
        <v>8.3879397252610151</v>
      </c>
      <c r="BB52" s="9">
        <f>(D52+E52)/(J52+Q52)*100</f>
        <v>26.315789473684209</v>
      </c>
      <c r="BC52" s="9">
        <f>(4*AU52)/(C52*0.00272)*100</f>
        <v>17.762695888788034</v>
      </c>
      <c r="BD52" s="10">
        <f t="shared" ref="BD52:BD82" si="20">(E52+F52+G52+H52+I52+L52+M52+N52+O52+P52+S52+T52+U52+V52+W52)/Y52*100</f>
        <v>0</v>
      </c>
      <c r="BE52" s="9">
        <f t="shared" ref="BE52:BE82" si="21">((D52+E52)*4)/(C52)*100000</f>
        <v>12.078633204375864</v>
      </c>
      <c r="BF52" s="9">
        <f>(AU52*4)/(C52)*100000</f>
        <v>48.314532817503455</v>
      </c>
      <c r="BG52" s="11">
        <f t="shared" ref="BG52:BG82" si="22">AW52/AV52*100</f>
        <v>4.3103448275862073</v>
      </c>
    </row>
    <row r="53" spans="1:59" ht="48.75" customHeight="1">
      <c r="A53" s="13">
        <v>2</v>
      </c>
      <c r="B53" s="12" t="s">
        <v>60</v>
      </c>
      <c r="C53" s="229">
        <v>144883.94261082518</v>
      </c>
      <c r="D53" s="38">
        <v>8</v>
      </c>
      <c r="E53" s="7">
        <v>0</v>
      </c>
      <c r="F53" s="7">
        <v>0</v>
      </c>
      <c r="G53" s="7">
        <v>0</v>
      </c>
      <c r="H53" s="7">
        <v>0</v>
      </c>
      <c r="I53" s="208">
        <v>0</v>
      </c>
      <c r="J53" s="135">
        <f t="shared" ref="J53:J81" si="23">D53+E53+F53+G53+H53+I53</f>
        <v>8</v>
      </c>
      <c r="K53" s="14">
        <v>3</v>
      </c>
      <c r="L53" s="7">
        <v>0</v>
      </c>
      <c r="M53" s="7">
        <v>0</v>
      </c>
      <c r="N53" s="7">
        <v>0</v>
      </c>
      <c r="O53" s="7">
        <v>0</v>
      </c>
      <c r="P53" s="208">
        <v>0</v>
      </c>
      <c r="Q53" s="135">
        <f t="shared" ref="Q53:Q81" si="24">SUM(K53:P53)</f>
        <v>3</v>
      </c>
      <c r="R53" s="38">
        <v>0</v>
      </c>
      <c r="S53" s="7">
        <v>0</v>
      </c>
      <c r="T53" s="7">
        <v>0</v>
      </c>
      <c r="U53" s="7">
        <v>0</v>
      </c>
      <c r="V53" s="7">
        <v>0</v>
      </c>
      <c r="W53" s="208">
        <v>0</v>
      </c>
      <c r="X53" s="135">
        <f t="shared" ref="X53:X82" si="25">SUM(R53:W53)</f>
        <v>0</v>
      </c>
      <c r="Y53" s="130">
        <f t="shared" ref="Y53:Y82" si="26">J53+Q53+X53</f>
        <v>11</v>
      </c>
      <c r="Z53" s="42">
        <v>2</v>
      </c>
      <c r="AA53" s="45" t="s">
        <v>60</v>
      </c>
      <c r="AB53" s="38">
        <v>0</v>
      </c>
      <c r="AC53" s="7">
        <v>0</v>
      </c>
      <c r="AD53" s="7">
        <v>0</v>
      </c>
      <c r="AE53" s="7">
        <v>0</v>
      </c>
      <c r="AF53" s="7">
        <v>0</v>
      </c>
      <c r="AG53" s="7">
        <v>1</v>
      </c>
      <c r="AH53" s="7">
        <v>0</v>
      </c>
      <c r="AI53" s="7">
        <v>0</v>
      </c>
      <c r="AJ53" s="7">
        <v>0</v>
      </c>
      <c r="AK53" s="7">
        <v>4</v>
      </c>
      <c r="AL53" s="7">
        <v>1</v>
      </c>
      <c r="AM53" s="7">
        <v>3</v>
      </c>
      <c r="AN53" s="7">
        <v>0</v>
      </c>
      <c r="AO53" s="7">
        <v>1</v>
      </c>
      <c r="AP53" s="7">
        <v>1</v>
      </c>
      <c r="AQ53" s="203">
        <v>0</v>
      </c>
      <c r="AR53" s="117">
        <f t="shared" ref="AR53:AR82" si="27">AP53+AN53+AL53+AJ53+AH53+AF53+AD53+AB53</f>
        <v>2</v>
      </c>
      <c r="AS53" s="118">
        <f t="shared" ref="AS53:AS82" si="28">AQ53+AO53+AM53+AK53+AI53+AG53+AE53+AC53</f>
        <v>9</v>
      </c>
      <c r="AT53" s="215">
        <f t="shared" ref="AT53:AT82" si="29">SUM(AR53:AS53)</f>
        <v>11</v>
      </c>
      <c r="AU53" s="235">
        <f t="shared" ref="AU53:AU82" si="30">D53+E53+K53+L53+R53+S53</f>
        <v>11</v>
      </c>
      <c r="AV53" s="60">
        <v>50</v>
      </c>
      <c r="AW53" s="61">
        <v>8</v>
      </c>
      <c r="AX53" s="194">
        <v>0</v>
      </c>
      <c r="AY53" s="8">
        <v>0</v>
      </c>
      <c r="AZ53" s="61">
        <v>0</v>
      </c>
      <c r="BA53" s="55">
        <f t="shared" si="19"/>
        <v>15.337946926191574</v>
      </c>
      <c r="BB53" s="9">
        <f t="shared" ref="BB53:BB81" si="31">(D53+E53)/(J53+Q53)*100</f>
        <v>72.727272727272734</v>
      </c>
      <c r="BC53" s="9">
        <f t="shared" ref="BC53:BC81" si="32">(4*AU53)/(C53*0.00272)*100</f>
        <v>11.165123130095335</v>
      </c>
      <c r="BD53" s="10">
        <f t="shared" si="20"/>
        <v>0</v>
      </c>
      <c r="BE53" s="9">
        <f t="shared" si="21"/>
        <v>22.086643573715865</v>
      </c>
      <c r="BF53" s="9">
        <f t="shared" ref="BF53:BF82" si="33">(AU53*4)/(C53)*100000</f>
        <v>30.369134913859313</v>
      </c>
      <c r="BG53" s="11">
        <f t="shared" si="22"/>
        <v>16</v>
      </c>
    </row>
    <row r="54" spans="1:59" ht="48.75" customHeight="1">
      <c r="A54" s="13">
        <v>3</v>
      </c>
      <c r="B54" s="12" t="s">
        <v>61</v>
      </c>
      <c r="C54" s="229">
        <v>403605.26870158437</v>
      </c>
      <c r="D54" s="38">
        <v>7</v>
      </c>
      <c r="E54" s="7">
        <v>0</v>
      </c>
      <c r="F54" s="7">
        <v>0</v>
      </c>
      <c r="G54" s="7">
        <v>0</v>
      </c>
      <c r="H54" s="7">
        <v>0</v>
      </c>
      <c r="I54" s="208">
        <v>0</v>
      </c>
      <c r="J54" s="135">
        <f t="shared" si="23"/>
        <v>7</v>
      </c>
      <c r="K54" s="14">
        <v>1</v>
      </c>
      <c r="L54" s="7">
        <v>0</v>
      </c>
      <c r="M54" s="7">
        <v>0</v>
      </c>
      <c r="N54" s="7">
        <v>0</v>
      </c>
      <c r="O54" s="7">
        <v>0</v>
      </c>
      <c r="P54" s="208">
        <v>0</v>
      </c>
      <c r="Q54" s="135">
        <f t="shared" si="24"/>
        <v>1</v>
      </c>
      <c r="R54" s="38">
        <v>2</v>
      </c>
      <c r="S54" s="7">
        <v>0</v>
      </c>
      <c r="T54" s="7">
        <v>0</v>
      </c>
      <c r="U54" s="7">
        <v>0</v>
      </c>
      <c r="V54" s="7">
        <v>0</v>
      </c>
      <c r="W54" s="208">
        <v>0</v>
      </c>
      <c r="X54" s="135">
        <f t="shared" si="25"/>
        <v>2</v>
      </c>
      <c r="Y54" s="130">
        <f t="shared" si="26"/>
        <v>10</v>
      </c>
      <c r="Z54" s="42">
        <v>3</v>
      </c>
      <c r="AA54" s="45" t="s">
        <v>61</v>
      </c>
      <c r="AB54" s="38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2</v>
      </c>
      <c r="AJ54" s="7">
        <v>3</v>
      </c>
      <c r="AK54" s="7">
        <v>3</v>
      </c>
      <c r="AL54" s="7">
        <v>0</v>
      </c>
      <c r="AM54" s="7">
        <v>0</v>
      </c>
      <c r="AN54" s="7">
        <v>0</v>
      </c>
      <c r="AO54" s="7">
        <v>0</v>
      </c>
      <c r="AP54" s="7">
        <v>2</v>
      </c>
      <c r="AQ54" s="203">
        <v>0</v>
      </c>
      <c r="AR54" s="117">
        <f t="shared" si="27"/>
        <v>5</v>
      </c>
      <c r="AS54" s="118">
        <f t="shared" si="28"/>
        <v>5</v>
      </c>
      <c r="AT54" s="215">
        <f t="shared" si="29"/>
        <v>10</v>
      </c>
      <c r="AU54" s="235">
        <f t="shared" si="30"/>
        <v>10</v>
      </c>
      <c r="AV54" s="60">
        <v>83</v>
      </c>
      <c r="AW54" s="61">
        <v>6</v>
      </c>
      <c r="AX54" s="194">
        <v>0</v>
      </c>
      <c r="AY54" s="8">
        <v>0</v>
      </c>
      <c r="AZ54" s="61">
        <v>0</v>
      </c>
      <c r="BA54" s="55">
        <f t="shared" si="19"/>
        <v>4.8176884575858141</v>
      </c>
      <c r="BB54" s="9">
        <f t="shared" si="31"/>
        <v>87.5</v>
      </c>
      <c r="BC54" s="9">
        <f t="shared" si="32"/>
        <v>3.643629925905238</v>
      </c>
      <c r="BD54" s="10">
        <f t="shared" si="20"/>
        <v>0</v>
      </c>
      <c r="BE54" s="9">
        <f t="shared" si="21"/>
        <v>6.9374713789235747</v>
      </c>
      <c r="BF54" s="9">
        <f t="shared" si="33"/>
        <v>9.9106733984622473</v>
      </c>
      <c r="BG54" s="11">
        <f t="shared" si="22"/>
        <v>7.2289156626506017</v>
      </c>
    </row>
    <row r="55" spans="1:59" ht="48.75" customHeight="1">
      <c r="A55" s="13">
        <v>4</v>
      </c>
      <c r="B55" s="12" t="s">
        <v>62</v>
      </c>
      <c r="C55" s="229">
        <v>283299.85206938139</v>
      </c>
      <c r="D55" s="38">
        <v>8</v>
      </c>
      <c r="E55" s="7">
        <v>0</v>
      </c>
      <c r="F55" s="7">
        <v>0</v>
      </c>
      <c r="G55" s="7">
        <v>0</v>
      </c>
      <c r="H55" s="7">
        <v>0</v>
      </c>
      <c r="I55" s="208">
        <v>0</v>
      </c>
      <c r="J55" s="135">
        <f t="shared" si="23"/>
        <v>8</v>
      </c>
      <c r="K55" s="14">
        <v>1</v>
      </c>
      <c r="L55" s="7">
        <v>0</v>
      </c>
      <c r="M55" s="7">
        <v>0</v>
      </c>
      <c r="N55" s="7">
        <v>0</v>
      </c>
      <c r="O55" s="7">
        <v>0</v>
      </c>
      <c r="P55" s="208">
        <v>0</v>
      </c>
      <c r="Q55" s="135">
        <f t="shared" si="24"/>
        <v>1</v>
      </c>
      <c r="R55" s="38">
        <v>3</v>
      </c>
      <c r="S55" s="7">
        <v>0</v>
      </c>
      <c r="T55" s="7">
        <v>0</v>
      </c>
      <c r="U55" s="7">
        <v>0</v>
      </c>
      <c r="V55" s="7">
        <v>0</v>
      </c>
      <c r="W55" s="208">
        <v>0</v>
      </c>
      <c r="X55" s="135">
        <f t="shared" si="25"/>
        <v>3</v>
      </c>
      <c r="Y55" s="130">
        <f t="shared" si="26"/>
        <v>12</v>
      </c>
      <c r="Z55" s="42">
        <v>4</v>
      </c>
      <c r="AA55" s="45" t="s">
        <v>62</v>
      </c>
      <c r="AB55" s="38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1</v>
      </c>
      <c r="AI55" s="7">
        <v>1</v>
      </c>
      <c r="AJ55" s="7">
        <v>1</v>
      </c>
      <c r="AK55" s="7">
        <v>1</v>
      </c>
      <c r="AL55" s="7">
        <v>1</v>
      </c>
      <c r="AM55" s="7">
        <v>4</v>
      </c>
      <c r="AN55" s="7">
        <v>0</v>
      </c>
      <c r="AO55" s="7">
        <v>0</v>
      </c>
      <c r="AP55" s="7">
        <v>1</v>
      </c>
      <c r="AQ55" s="203">
        <v>2</v>
      </c>
      <c r="AR55" s="117">
        <f t="shared" si="27"/>
        <v>4</v>
      </c>
      <c r="AS55" s="118">
        <f t="shared" si="28"/>
        <v>8</v>
      </c>
      <c r="AT55" s="215">
        <f t="shared" si="29"/>
        <v>12</v>
      </c>
      <c r="AU55" s="235">
        <f t="shared" si="30"/>
        <v>12</v>
      </c>
      <c r="AV55" s="60">
        <v>253</v>
      </c>
      <c r="AW55" s="61">
        <v>8</v>
      </c>
      <c r="AX55" s="194">
        <v>0</v>
      </c>
      <c r="AY55" s="8">
        <v>0</v>
      </c>
      <c r="AZ55" s="61">
        <v>0</v>
      </c>
      <c r="BA55" s="55">
        <f t="shared" si="19"/>
        <v>7.844064181431305</v>
      </c>
      <c r="BB55" s="9">
        <f t="shared" si="31"/>
        <v>88.888888888888886</v>
      </c>
      <c r="BC55" s="9">
        <f t="shared" si="32"/>
        <v>6.2291097911366249</v>
      </c>
      <c r="BD55" s="10">
        <f t="shared" si="20"/>
        <v>0</v>
      </c>
      <c r="BE55" s="9">
        <f t="shared" si="21"/>
        <v>11.29545242126108</v>
      </c>
      <c r="BF55" s="9">
        <f t="shared" si="33"/>
        <v>16.94317863189162</v>
      </c>
      <c r="BG55" s="11">
        <f t="shared" si="22"/>
        <v>3.1620553359683794</v>
      </c>
    </row>
    <row r="56" spans="1:59" ht="48.75" customHeight="1">
      <c r="A56" s="13">
        <v>5</v>
      </c>
      <c r="B56" s="12" t="s">
        <v>63</v>
      </c>
      <c r="C56" s="229">
        <v>253546.89956894406</v>
      </c>
      <c r="D56" s="38">
        <v>4</v>
      </c>
      <c r="E56" s="7">
        <v>0</v>
      </c>
      <c r="F56" s="7">
        <v>0</v>
      </c>
      <c r="G56" s="7">
        <v>0</v>
      </c>
      <c r="H56" s="7">
        <v>0</v>
      </c>
      <c r="I56" s="208">
        <v>0</v>
      </c>
      <c r="J56" s="135">
        <f t="shared" si="23"/>
        <v>4</v>
      </c>
      <c r="K56" s="14">
        <v>0</v>
      </c>
      <c r="L56" s="7">
        <v>0</v>
      </c>
      <c r="M56" s="7">
        <v>0</v>
      </c>
      <c r="N56" s="7">
        <v>0</v>
      </c>
      <c r="O56" s="7">
        <v>0</v>
      </c>
      <c r="P56" s="208">
        <v>0</v>
      </c>
      <c r="Q56" s="135">
        <f t="shared" si="24"/>
        <v>0</v>
      </c>
      <c r="R56" s="38">
        <v>0</v>
      </c>
      <c r="S56" s="7">
        <v>0</v>
      </c>
      <c r="T56" s="7">
        <v>0</v>
      </c>
      <c r="U56" s="7">
        <v>0</v>
      </c>
      <c r="V56" s="7">
        <v>0</v>
      </c>
      <c r="W56" s="208">
        <v>0</v>
      </c>
      <c r="X56" s="135">
        <f t="shared" si="25"/>
        <v>0</v>
      </c>
      <c r="Y56" s="130">
        <f t="shared" si="26"/>
        <v>4</v>
      </c>
      <c r="Z56" s="42">
        <v>5</v>
      </c>
      <c r="AA56" s="45" t="s">
        <v>63</v>
      </c>
      <c r="AB56" s="38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1</v>
      </c>
      <c r="AL56" s="7">
        <v>1</v>
      </c>
      <c r="AM56" s="7">
        <v>1</v>
      </c>
      <c r="AN56" s="7">
        <v>1</v>
      </c>
      <c r="AO56" s="7">
        <v>0</v>
      </c>
      <c r="AP56" s="7">
        <v>0</v>
      </c>
      <c r="AQ56" s="203">
        <v>0</v>
      </c>
      <c r="AR56" s="117">
        <f t="shared" si="27"/>
        <v>2</v>
      </c>
      <c r="AS56" s="118">
        <f t="shared" si="28"/>
        <v>2</v>
      </c>
      <c r="AT56" s="215">
        <f t="shared" si="29"/>
        <v>4</v>
      </c>
      <c r="AU56" s="235">
        <f t="shared" si="30"/>
        <v>4</v>
      </c>
      <c r="AV56" s="60">
        <v>148</v>
      </c>
      <c r="AW56" s="61">
        <v>4</v>
      </c>
      <c r="AX56" s="194">
        <v>0</v>
      </c>
      <c r="AY56" s="8">
        <v>0</v>
      </c>
      <c r="AZ56" s="61">
        <v>0</v>
      </c>
      <c r="BA56" s="55">
        <f t="shared" si="19"/>
        <v>4.3822705503404498</v>
      </c>
      <c r="BB56" s="9">
        <f t="shared" si="31"/>
        <v>100</v>
      </c>
      <c r="BC56" s="9">
        <f t="shared" si="32"/>
        <v>2.320025585474355</v>
      </c>
      <c r="BD56" s="10">
        <f t="shared" si="20"/>
        <v>0</v>
      </c>
      <c r="BE56" s="9">
        <f t="shared" si="21"/>
        <v>6.3104695924902474</v>
      </c>
      <c r="BF56" s="9">
        <f t="shared" si="33"/>
        <v>6.3104695924902474</v>
      </c>
      <c r="BG56" s="11">
        <f t="shared" si="22"/>
        <v>2.7027027027027026</v>
      </c>
    </row>
    <row r="57" spans="1:59" ht="48.75" customHeight="1">
      <c r="A57" s="13">
        <v>6</v>
      </c>
      <c r="B57" s="12" t="s">
        <v>64</v>
      </c>
      <c r="C57" s="229">
        <v>260014.93272121309</v>
      </c>
      <c r="D57" s="38">
        <v>12</v>
      </c>
      <c r="E57" s="7">
        <v>0</v>
      </c>
      <c r="F57" s="7">
        <v>0</v>
      </c>
      <c r="G57" s="7">
        <v>0</v>
      </c>
      <c r="H57" s="7">
        <v>0</v>
      </c>
      <c r="I57" s="208">
        <v>0</v>
      </c>
      <c r="J57" s="135">
        <f t="shared" si="23"/>
        <v>12</v>
      </c>
      <c r="K57" s="14">
        <v>9</v>
      </c>
      <c r="L57" s="7">
        <v>0</v>
      </c>
      <c r="M57" s="7">
        <v>0</v>
      </c>
      <c r="N57" s="7">
        <v>0</v>
      </c>
      <c r="O57" s="7">
        <v>0</v>
      </c>
      <c r="P57" s="208">
        <v>0</v>
      </c>
      <c r="Q57" s="135">
        <f t="shared" si="24"/>
        <v>9</v>
      </c>
      <c r="R57" s="38">
        <v>5</v>
      </c>
      <c r="S57" s="7">
        <v>0</v>
      </c>
      <c r="T57" s="7">
        <v>0</v>
      </c>
      <c r="U57" s="7">
        <v>0</v>
      </c>
      <c r="V57" s="7">
        <v>0</v>
      </c>
      <c r="W57" s="208">
        <v>0</v>
      </c>
      <c r="X57" s="135">
        <f t="shared" si="25"/>
        <v>5</v>
      </c>
      <c r="Y57" s="130">
        <f t="shared" si="26"/>
        <v>26</v>
      </c>
      <c r="Z57" s="42">
        <v>6</v>
      </c>
      <c r="AA57" s="45" t="s">
        <v>64</v>
      </c>
      <c r="AB57" s="38">
        <v>0</v>
      </c>
      <c r="AC57" s="7">
        <v>0</v>
      </c>
      <c r="AD57" s="7">
        <v>2</v>
      </c>
      <c r="AE57" s="7">
        <v>2</v>
      </c>
      <c r="AF57" s="7">
        <v>1</v>
      </c>
      <c r="AG57" s="7">
        <v>0</v>
      </c>
      <c r="AH57" s="7">
        <v>1</v>
      </c>
      <c r="AI57" s="7">
        <v>2</v>
      </c>
      <c r="AJ57" s="7">
        <v>2</v>
      </c>
      <c r="AK57" s="7">
        <v>1</v>
      </c>
      <c r="AL57" s="7">
        <v>1</v>
      </c>
      <c r="AM57" s="7">
        <v>2</v>
      </c>
      <c r="AN57" s="7">
        <v>4</v>
      </c>
      <c r="AO57" s="7">
        <v>2</v>
      </c>
      <c r="AP57" s="7">
        <v>3</v>
      </c>
      <c r="AQ57" s="203">
        <v>3</v>
      </c>
      <c r="AR57" s="117">
        <f t="shared" si="27"/>
        <v>14</v>
      </c>
      <c r="AS57" s="118">
        <f t="shared" si="28"/>
        <v>12</v>
      </c>
      <c r="AT57" s="215">
        <f t="shared" si="29"/>
        <v>26</v>
      </c>
      <c r="AU57" s="235">
        <f t="shared" si="30"/>
        <v>26</v>
      </c>
      <c r="AV57" s="60">
        <v>134</v>
      </c>
      <c r="AW57" s="61">
        <v>12</v>
      </c>
      <c r="AX57" s="194">
        <v>0</v>
      </c>
      <c r="AY57" s="8">
        <v>2</v>
      </c>
      <c r="AZ57" s="61">
        <v>0</v>
      </c>
      <c r="BA57" s="55">
        <f t="shared" si="19"/>
        <v>12.819776535324296</v>
      </c>
      <c r="BB57" s="9">
        <f t="shared" si="31"/>
        <v>57.142857142857139</v>
      </c>
      <c r="BC57" s="9">
        <f t="shared" si="32"/>
        <v>14.705037790519047</v>
      </c>
      <c r="BD57" s="10">
        <f t="shared" si="20"/>
        <v>0</v>
      </c>
      <c r="BE57" s="9">
        <f t="shared" si="21"/>
        <v>18.460478210866988</v>
      </c>
      <c r="BF57" s="9">
        <f t="shared" si="33"/>
        <v>39.997702790211804</v>
      </c>
      <c r="BG57" s="11">
        <f t="shared" si="22"/>
        <v>8.9552238805970141</v>
      </c>
    </row>
    <row r="58" spans="1:59" ht="48.75" customHeight="1">
      <c r="A58" s="13">
        <v>7</v>
      </c>
      <c r="B58" s="12" t="s">
        <v>65</v>
      </c>
      <c r="C58" s="230">
        <v>189080.5840292811</v>
      </c>
      <c r="D58" s="38">
        <v>7</v>
      </c>
      <c r="E58" s="7">
        <v>0</v>
      </c>
      <c r="F58" s="7">
        <v>0</v>
      </c>
      <c r="G58" s="7">
        <v>0</v>
      </c>
      <c r="H58" s="7">
        <v>0</v>
      </c>
      <c r="I58" s="208">
        <v>0</v>
      </c>
      <c r="J58" s="135">
        <f t="shared" si="23"/>
        <v>7</v>
      </c>
      <c r="K58" s="14">
        <v>1</v>
      </c>
      <c r="L58" s="7">
        <v>0</v>
      </c>
      <c r="M58" s="7">
        <v>0</v>
      </c>
      <c r="N58" s="7">
        <v>0</v>
      </c>
      <c r="O58" s="7">
        <v>0</v>
      </c>
      <c r="P58" s="208">
        <v>0</v>
      </c>
      <c r="Q58" s="135">
        <f t="shared" si="24"/>
        <v>1</v>
      </c>
      <c r="R58" s="38">
        <v>0</v>
      </c>
      <c r="S58" s="7">
        <v>0</v>
      </c>
      <c r="T58" s="7">
        <v>0</v>
      </c>
      <c r="U58" s="7">
        <v>0</v>
      </c>
      <c r="V58" s="7">
        <v>0</v>
      </c>
      <c r="W58" s="208">
        <v>0</v>
      </c>
      <c r="X58" s="135">
        <f t="shared" si="25"/>
        <v>0</v>
      </c>
      <c r="Y58" s="130">
        <f t="shared" si="26"/>
        <v>8</v>
      </c>
      <c r="Z58" s="42">
        <v>7</v>
      </c>
      <c r="AA58" s="45" t="s">
        <v>65</v>
      </c>
      <c r="AB58" s="38">
        <v>0</v>
      </c>
      <c r="AC58" s="7">
        <v>0</v>
      </c>
      <c r="AD58" s="7">
        <v>0</v>
      </c>
      <c r="AE58" s="7">
        <v>0</v>
      </c>
      <c r="AF58" s="7">
        <v>1</v>
      </c>
      <c r="AG58" s="7">
        <v>2</v>
      </c>
      <c r="AH58" s="7">
        <v>0</v>
      </c>
      <c r="AI58" s="7">
        <v>1</v>
      </c>
      <c r="AJ58" s="7">
        <v>0</v>
      </c>
      <c r="AK58" s="7">
        <v>2</v>
      </c>
      <c r="AL58" s="7">
        <v>1</v>
      </c>
      <c r="AM58" s="7">
        <v>0</v>
      </c>
      <c r="AN58" s="7">
        <v>0</v>
      </c>
      <c r="AO58" s="7">
        <v>1</v>
      </c>
      <c r="AP58" s="7">
        <v>0</v>
      </c>
      <c r="AQ58" s="203">
        <v>0</v>
      </c>
      <c r="AR58" s="117">
        <f t="shared" si="27"/>
        <v>2</v>
      </c>
      <c r="AS58" s="118">
        <f t="shared" si="28"/>
        <v>6</v>
      </c>
      <c r="AT58" s="215">
        <f t="shared" si="29"/>
        <v>8</v>
      </c>
      <c r="AU58" s="235">
        <f t="shared" si="30"/>
        <v>8</v>
      </c>
      <c r="AV58" s="60">
        <v>73</v>
      </c>
      <c r="AW58" s="61">
        <v>7</v>
      </c>
      <c r="AX58" s="194">
        <v>0</v>
      </c>
      <c r="AY58" s="8">
        <v>0</v>
      </c>
      <c r="AZ58" s="61">
        <v>0</v>
      </c>
      <c r="BA58" s="55">
        <f t="shared" si="19"/>
        <v>10.283681185072535</v>
      </c>
      <c r="BB58" s="9">
        <f t="shared" si="31"/>
        <v>87.5</v>
      </c>
      <c r="BC58" s="9">
        <f t="shared" si="32"/>
        <v>6.2220592044136334</v>
      </c>
      <c r="BD58" s="10">
        <f t="shared" si="20"/>
        <v>0</v>
      </c>
      <c r="BE58" s="9">
        <f t="shared" si="21"/>
        <v>14.808500906504451</v>
      </c>
      <c r="BF58" s="9">
        <f t="shared" si="33"/>
        <v>16.924001036005084</v>
      </c>
      <c r="BG58" s="11">
        <f t="shared" si="22"/>
        <v>9.5890410958904102</v>
      </c>
    </row>
    <row r="59" spans="1:59" ht="48.75" customHeight="1">
      <c r="A59" s="13">
        <v>8</v>
      </c>
      <c r="B59" s="12" t="s">
        <v>66</v>
      </c>
      <c r="C59" s="229">
        <v>584552.07955572393</v>
      </c>
      <c r="D59" s="38">
        <v>65</v>
      </c>
      <c r="E59" s="7">
        <v>3</v>
      </c>
      <c r="F59" s="7">
        <v>0</v>
      </c>
      <c r="G59" s="7">
        <v>1</v>
      </c>
      <c r="H59" s="7">
        <v>0</v>
      </c>
      <c r="I59" s="208">
        <v>0</v>
      </c>
      <c r="J59" s="135">
        <f t="shared" si="23"/>
        <v>69</v>
      </c>
      <c r="K59" s="14">
        <v>40</v>
      </c>
      <c r="L59" s="7">
        <v>0</v>
      </c>
      <c r="M59" s="7">
        <v>0</v>
      </c>
      <c r="N59" s="7">
        <v>0</v>
      </c>
      <c r="O59" s="7">
        <v>0</v>
      </c>
      <c r="P59" s="208">
        <v>0</v>
      </c>
      <c r="Q59" s="135">
        <f t="shared" si="24"/>
        <v>40</v>
      </c>
      <c r="R59" s="38">
        <v>32</v>
      </c>
      <c r="S59" s="7">
        <v>0</v>
      </c>
      <c r="T59" s="7">
        <v>0</v>
      </c>
      <c r="U59" s="7">
        <v>0</v>
      </c>
      <c r="V59" s="7">
        <v>0</v>
      </c>
      <c r="W59" s="208">
        <v>0</v>
      </c>
      <c r="X59" s="135">
        <f>SUM(R59:W59)</f>
        <v>32</v>
      </c>
      <c r="Y59" s="130">
        <f t="shared" si="26"/>
        <v>141</v>
      </c>
      <c r="Z59" s="42">
        <v>8</v>
      </c>
      <c r="AA59" s="45" t="s">
        <v>66</v>
      </c>
      <c r="AB59" s="38">
        <v>6</v>
      </c>
      <c r="AC59" s="7">
        <v>8</v>
      </c>
      <c r="AD59" s="7">
        <v>4</v>
      </c>
      <c r="AE59" s="7">
        <v>13</v>
      </c>
      <c r="AF59" s="7">
        <v>16</v>
      </c>
      <c r="AG59" s="7">
        <v>8</v>
      </c>
      <c r="AH59" s="7">
        <v>19</v>
      </c>
      <c r="AI59" s="7">
        <v>16</v>
      </c>
      <c r="AJ59" s="7">
        <v>11</v>
      </c>
      <c r="AK59" s="7">
        <v>7</v>
      </c>
      <c r="AL59" s="7">
        <v>14</v>
      </c>
      <c r="AM59" s="7">
        <v>5</v>
      </c>
      <c r="AN59" s="7">
        <v>4</v>
      </c>
      <c r="AO59" s="7">
        <v>5</v>
      </c>
      <c r="AP59" s="7">
        <v>0</v>
      </c>
      <c r="AQ59" s="203">
        <v>4</v>
      </c>
      <c r="AR59" s="117">
        <f t="shared" si="27"/>
        <v>74</v>
      </c>
      <c r="AS59" s="118">
        <f t="shared" si="28"/>
        <v>66</v>
      </c>
      <c r="AT59" s="215">
        <f t="shared" si="29"/>
        <v>140</v>
      </c>
      <c r="AU59" s="235">
        <f t="shared" si="30"/>
        <v>140</v>
      </c>
      <c r="AV59" s="60">
        <v>573</v>
      </c>
      <c r="AW59" s="61">
        <v>70</v>
      </c>
      <c r="AX59" s="194">
        <v>0</v>
      </c>
      <c r="AY59" s="8">
        <v>4</v>
      </c>
      <c r="AZ59" s="61">
        <v>1</v>
      </c>
      <c r="BA59" s="55">
        <f t="shared" si="19"/>
        <v>32.313440580426942</v>
      </c>
      <c r="BB59" s="9">
        <f t="shared" si="31"/>
        <v>62.385321100917437</v>
      </c>
      <c r="BC59" s="9">
        <f t="shared" si="32"/>
        <v>35.220532120534557</v>
      </c>
      <c r="BD59" s="10">
        <f t="shared" si="20"/>
        <v>2.8368794326241136</v>
      </c>
      <c r="BE59" s="9">
        <f t="shared" si="21"/>
        <v>46.531354435814798</v>
      </c>
      <c r="BF59" s="9">
        <f t="shared" si="33"/>
        <v>95.799847367853999</v>
      </c>
      <c r="BG59" s="11">
        <f t="shared" si="22"/>
        <v>12.216404886561955</v>
      </c>
    </row>
    <row r="60" spans="1:59" ht="48.75" customHeight="1">
      <c r="A60" s="13">
        <v>9</v>
      </c>
      <c r="B60" s="12" t="s">
        <v>67</v>
      </c>
      <c r="C60" s="229">
        <v>148483.63206259426</v>
      </c>
      <c r="D60" s="38">
        <v>10</v>
      </c>
      <c r="E60" s="7">
        <v>0</v>
      </c>
      <c r="F60" s="7">
        <v>0</v>
      </c>
      <c r="G60" s="7">
        <v>0</v>
      </c>
      <c r="H60" s="7">
        <v>0</v>
      </c>
      <c r="I60" s="208">
        <v>0</v>
      </c>
      <c r="J60" s="135">
        <f t="shared" si="23"/>
        <v>10</v>
      </c>
      <c r="K60" s="14">
        <v>4</v>
      </c>
      <c r="L60" s="7">
        <v>0</v>
      </c>
      <c r="M60" s="7">
        <v>0</v>
      </c>
      <c r="N60" s="7">
        <v>0</v>
      </c>
      <c r="O60" s="7">
        <v>0</v>
      </c>
      <c r="P60" s="208">
        <v>0</v>
      </c>
      <c r="Q60" s="135">
        <f t="shared" si="24"/>
        <v>4</v>
      </c>
      <c r="R60" s="38">
        <v>2</v>
      </c>
      <c r="S60" s="7">
        <v>0</v>
      </c>
      <c r="T60" s="7">
        <v>0</v>
      </c>
      <c r="U60" s="7">
        <v>0</v>
      </c>
      <c r="V60" s="7">
        <v>0</v>
      </c>
      <c r="W60" s="208">
        <v>0</v>
      </c>
      <c r="X60" s="135">
        <f t="shared" si="25"/>
        <v>2</v>
      </c>
      <c r="Y60" s="130">
        <f t="shared" si="26"/>
        <v>16</v>
      </c>
      <c r="Z60" s="42">
        <v>9</v>
      </c>
      <c r="AA60" s="45" t="s">
        <v>67</v>
      </c>
      <c r="AB60" s="38">
        <v>0</v>
      </c>
      <c r="AC60" s="7">
        <v>0</v>
      </c>
      <c r="AD60" s="7">
        <v>0</v>
      </c>
      <c r="AE60" s="7">
        <v>0</v>
      </c>
      <c r="AF60" s="7">
        <v>0</v>
      </c>
      <c r="AG60" s="7">
        <v>2</v>
      </c>
      <c r="AH60" s="7">
        <v>2</v>
      </c>
      <c r="AI60" s="7">
        <v>4</v>
      </c>
      <c r="AJ60" s="7">
        <v>1</v>
      </c>
      <c r="AK60" s="7">
        <v>0</v>
      </c>
      <c r="AL60" s="7">
        <v>1</v>
      </c>
      <c r="AM60" s="7">
        <v>2</v>
      </c>
      <c r="AN60" s="7">
        <v>3</v>
      </c>
      <c r="AO60" s="7">
        <v>1</v>
      </c>
      <c r="AP60" s="7">
        <v>0</v>
      </c>
      <c r="AQ60" s="203">
        <v>0</v>
      </c>
      <c r="AR60" s="117">
        <f t="shared" si="27"/>
        <v>7</v>
      </c>
      <c r="AS60" s="118">
        <f t="shared" si="28"/>
        <v>9</v>
      </c>
      <c r="AT60" s="215">
        <f t="shared" si="29"/>
        <v>16</v>
      </c>
      <c r="AU60" s="235">
        <f t="shared" si="30"/>
        <v>16</v>
      </c>
      <c r="AV60" s="60">
        <v>40</v>
      </c>
      <c r="AW60" s="61">
        <v>10</v>
      </c>
      <c r="AX60" s="194">
        <v>0</v>
      </c>
      <c r="AY60" s="8">
        <v>0</v>
      </c>
      <c r="AZ60" s="61">
        <v>0</v>
      </c>
      <c r="BA60" s="55">
        <f t="shared" si="19"/>
        <v>18.707636250484409</v>
      </c>
      <c r="BB60" s="9">
        <f t="shared" si="31"/>
        <v>71.428571428571431</v>
      </c>
      <c r="BC60" s="9">
        <f t="shared" si="32"/>
        <v>15.846468353351501</v>
      </c>
      <c r="BD60" s="10">
        <f t="shared" si="20"/>
        <v>0</v>
      </c>
      <c r="BE60" s="9">
        <f t="shared" si="21"/>
        <v>26.938996200697552</v>
      </c>
      <c r="BF60" s="9">
        <f t="shared" si="33"/>
        <v>43.102393921116082</v>
      </c>
      <c r="BG60" s="11">
        <f t="shared" si="22"/>
        <v>25</v>
      </c>
    </row>
    <row r="61" spans="1:59" ht="48.75" customHeight="1">
      <c r="A61" s="13">
        <v>10</v>
      </c>
      <c r="B61" s="12" t="s">
        <v>68</v>
      </c>
      <c r="C61" s="229">
        <v>321212.79730014323</v>
      </c>
      <c r="D61" s="38">
        <v>6</v>
      </c>
      <c r="E61" s="7">
        <v>0</v>
      </c>
      <c r="F61" s="7">
        <v>0</v>
      </c>
      <c r="G61" s="7">
        <v>0</v>
      </c>
      <c r="H61" s="7">
        <v>0</v>
      </c>
      <c r="I61" s="208">
        <v>0</v>
      </c>
      <c r="J61" s="135">
        <f t="shared" si="23"/>
        <v>6</v>
      </c>
      <c r="K61" s="14">
        <v>0</v>
      </c>
      <c r="L61" s="7">
        <v>0</v>
      </c>
      <c r="M61" s="7">
        <v>0</v>
      </c>
      <c r="N61" s="7">
        <v>0</v>
      </c>
      <c r="O61" s="7">
        <v>0</v>
      </c>
      <c r="P61" s="208">
        <v>0</v>
      </c>
      <c r="Q61" s="135">
        <f t="shared" si="24"/>
        <v>0</v>
      </c>
      <c r="R61" s="38">
        <v>8</v>
      </c>
      <c r="S61" s="7">
        <v>0</v>
      </c>
      <c r="T61" s="7">
        <v>0</v>
      </c>
      <c r="U61" s="7">
        <v>0</v>
      </c>
      <c r="V61" s="7">
        <v>4</v>
      </c>
      <c r="W61" s="208">
        <v>0</v>
      </c>
      <c r="X61" s="135">
        <f t="shared" si="25"/>
        <v>12</v>
      </c>
      <c r="Y61" s="130">
        <f t="shared" si="26"/>
        <v>18</v>
      </c>
      <c r="Z61" s="42">
        <v>10</v>
      </c>
      <c r="AA61" s="45" t="s">
        <v>68</v>
      </c>
      <c r="AB61" s="38">
        <v>0</v>
      </c>
      <c r="AC61" s="7">
        <v>0</v>
      </c>
      <c r="AD61" s="7">
        <v>0</v>
      </c>
      <c r="AE61" s="7">
        <v>0</v>
      </c>
      <c r="AF61" s="7">
        <v>1</v>
      </c>
      <c r="AG61" s="7">
        <v>0</v>
      </c>
      <c r="AH61" s="7">
        <v>0</v>
      </c>
      <c r="AI61" s="7">
        <v>2</v>
      </c>
      <c r="AJ61" s="7">
        <v>1</v>
      </c>
      <c r="AK61" s="7">
        <v>1</v>
      </c>
      <c r="AL61" s="7">
        <v>2</v>
      </c>
      <c r="AM61" s="7">
        <v>3</v>
      </c>
      <c r="AN61" s="7">
        <v>3</v>
      </c>
      <c r="AO61" s="7">
        <v>0</v>
      </c>
      <c r="AP61" s="7">
        <v>1</v>
      </c>
      <c r="AQ61" s="203">
        <v>0</v>
      </c>
      <c r="AR61" s="117">
        <f t="shared" si="27"/>
        <v>8</v>
      </c>
      <c r="AS61" s="118">
        <f t="shared" si="28"/>
        <v>6</v>
      </c>
      <c r="AT61" s="215">
        <f t="shared" si="29"/>
        <v>14</v>
      </c>
      <c r="AU61" s="235">
        <f t="shared" si="30"/>
        <v>14</v>
      </c>
      <c r="AV61" s="60">
        <v>86</v>
      </c>
      <c r="AW61" s="61">
        <v>6</v>
      </c>
      <c r="AX61" s="194">
        <v>0</v>
      </c>
      <c r="AY61" s="8">
        <v>0</v>
      </c>
      <c r="AZ61" s="61">
        <v>0</v>
      </c>
      <c r="BA61" s="55">
        <f t="shared" si="19"/>
        <v>5.1886683241618261</v>
      </c>
      <c r="BB61" s="9">
        <f t="shared" si="31"/>
        <v>100</v>
      </c>
      <c r="BC61" s="9">
        <f t="shared" si="32"/>
        <v>6.4095314592587274</v>
      </c>
      <c r="BD61" s="10">
        <f t="shared" si="20"/>
        <v>22.222222222222221</v>
      </c>
      <c r="BE61" s="9">
        <f t="shared" si="21"/>
        <v>7.4716823867930309</v>
      </c>
      <c r="BF61" s="9">
        <f t="shared" si="33"/>
        <v>17.433925569183739</v>
      </c>
      <c r="BG61" s="11">
        <f t="shared" si="22"/>
        <v>6.9767441860465116</v>
      </c>
    </row>
    <row r="62" spans="1:59" ht="48.75" customHeight="1">
      <c r="A62" s="13">
        <v>11</v>
      </c>
      <c r="B62" s="12" t="s">
        <v>69</v>
      </c>
      <c r="C62" s="229">
        <v>558063.24030882167</v>
      </c>
      <c r="D62" s="38">
        <v>16</v>
      </c>
      <c r="E62" s="7">
        <v>0</v>
      </c>
      <c r="F62" s="7">
        <v>0</v>
      </c>
      <c r="G62" s="7">
        <v>0</v>
      </c>
      <c r="H62" s="7">
        <v>0</v>
      </c>
      <c r="I62" s="208">
        <v>1</v>
      </c>
      <c r="J62" s="135">
        <f t="shared" si="23"/>
        <v>17</v>
      </c>
      <c r="K62" s="14">
        <v>18</v>
      </c>
      <c r="L62" s="7">
        <v>0</v>
      </c>
      <c r="M62" s="7">
        <v>0</v>
      </c>
      <c r="N62" s="7">
        <v>0</v>
      </c>
      <c r="O62" s="7">
        <v>0</v>
      </c>
      <c r="P62" s="208">
        <v>0</v>
      </c>
      <c r="Q62" s="135">
        <f t="shared" si="24"/>
        <v>18</v>
      </c>
      <c r="R62" s="38">
        <v>8</v>
      </c>
      <c r="S62" s="7">
        <v>0</v>
      </c>
      <c r="T62" s="7">
        <v>0</v>
      </c>
      <c r="U62" s="7">
        <v>0</v>
      </c>
      <c r="V62" s="7">
        <v>0</v>
      </c>
      <c r="W62" s="208">
        <v>0</v>
      </c>
      <c r="X62" s="135">
        <f t="shared" si="25"/>
        <v>8</v>
      </c>
      <c r="Y62" s="130">
        <f t="shared" si="26"/>
        <v>43</v>
      </c>
      <c r="Z62" s="42">
        <v>11</v>
      </c>
      <c r="AA62" s="45" t="s">
        <v>69</v>
      </c>
      <c r="AB62" s="38">
        <v>0</v>
      </c>
      <c r="AC62" s="7">
        <v>0</v>
      </c>
      <c r="AD62" s="7">
        <v>1</v>
      </c>
      <c r="AE62" s="7">
        <v>0</v>
      </c>
      <c r="AF62" s="7">
        <v>2</v>
      </c>
      <c r="AG62" s="7">
        <v>5</v>
      </c>
      <c r="AH62" s="7">
        <v>1</v>
      </c>
      <c r="AI62" s="7">
        <v>4</v>
      </c>
      <c r="AJ62" s="7">
        <v>1</v>
      </c>
      <c r="AK62" s="7">
        <v>2</v>
      </c>
      <c r="AL62" s="7">
        <v>1</v>
      </c>
      <c r="AM62" s="7">
        <v>5</v>
      </c>
      <c r="AN62" s="7">
        <v>4</v>
      </c>
      <c r="AO62" s="7">
        <v>6</v>
      </c>
      <c r="AP62" s="7">
        <v>3</v>
      </c>
      <c r="AQ62" s="203">
        <v>7</v>
      </c>
      <c r="AR62" s="117">
        <f t="shared" si="27"/>
        <v>13</v>
      </c>
      <c r="AS62" s="118">
        <f t="shared" si="28"/>
        <v>29</v>
      </c>
      <c r="AT62" s="215">
        <f t="shared" si="29"/>
        <v>42</v>
      </c>
      <c r="AU62" s="235">
        <f t="shared" si="30"/>
        <v>42</v>
      </c>
      <c r="AV62" s="60">
        <v>209</v>
      </c>
      <c r="AW62" s="61">
        <v>17</v>
      </c>
      <c r="AX62" s="194">
        <v>0</v>
      </c>
      <c r="AY62" s="8">
        <v>7</v>
      </c>
      <c r="AZ62" s="61">
        <v>1</v>
      </c>
      <c r="BA62" s="55">
        <f t="shared" si="19"/>
        <v>7.9640516045904981</v>
      </c>
      <c r="BB62" s="9">
        <f t="shared" si="31"/>
        <v>45.714285714285715</v>
      </c>
      <c r="BC62" s="9">
        <f t="shared" si="32"/>
        <v>11.067689362261794</v>
      </c>
      <c r="BD62" s="10">
        <f t="shared" si="20"/>
        <v>2.3255813953488373</v>
      </c>
      <c r="BE62" s="9">
        <f t="shared" si="21"/>
        <v>11.468234310610319</v>
      </c>
      <c r="BF62" s="9">
        <f t="shared" si="33"/>
        <v>30.104115065352083</v>
      </c>
      <c r="BG62" s="11">
        <f t="shared" si="22"/>
        <v>8.133971291866029</v>
      </c>
    </row>
    <row r="63" spans="1:59" ht="48.75" customHeight="1">
      <c r="A63" s="13">
        <v>12</v>
      </c>
      <c r="B63" s="12" t="s">
        <v>70</v>
      </c>
      <c r="C63" s="229">
        <v>178951.26702771243</v>
      </c>
      <c r="D63" s="38">
        <v>9</v>
      </c>
      <c r="E63" s="7">
        <v>0</v>
      </c>
      <c r="F63" s="7">
        <v>0</v>
      </c>
      <c r="G63" s="7">
        <v>0</v>
      </c>
      <c r="H63" s="7">
        <v>0</v>
      </c>
      <c r="I63" s="208">
        <v>0</v>
      </c>
      <c r="J63" s="135">
        <f t="shared" si="23"/>
        <v>9</v>
      </c>
      <c r="K63" s="14">
        <v>5</v>
      </c>
      <c r="L63" s="7">
        <v>0</v>
      </c>
      <c r="M63" s="7">
        <v>0</v>
      </c>
      <c r="N63" s="7">
        <v>0</v>
      </c>
      <c r="O63" s="7">
        <v>0</v>
      </c>
      <c r="P63" s="208">
        <v>0</v>
      </c>
      <c r="Q63" s="135">
        <f t="shared" si="24"/>
        <v>5</v>
      </c>
      <c r="R63" s="38">
        <v>0</v>
      </c>
      <c r="S63" s="7">
        <v>0</v>
      </c>
      <c r="T63" s="7">
        <v>0</v>
      </c>
      <c r="U63" s="7">
        <v>0</v>
      </c>
      <c r="V63" s="7">
        <v>0</v>
      </c>
      <c r="W63" s="208">
        <v>0</v>
      </c>
      <c r="X63" s="135">
        <f t="shared" si="25"/>
        <v>0</v>
      </c>
      <c r="Y63" s="130">
        <f t="shared" si="26"/>
        <v>14</v>
      </c>
      <c r="Z63" s="42">
        <v>12</v>
      </c>
      <c r="AA63" s="45" t="s">
        <v>70</v>
      </c>
      <c r="AB63" s="38">
        <v>0</v>
      </c>
      <c r="AC63" s="7">
        <v>0</v>
      </c>
      <c r="AD63" s="7">
        <v>0</v>
      </c>
      <c r="AE63" s="7">
        <v>0</v>
      </c>
      <c r="AF63" s="7">
        <v>1</v>
      </c>
      <c r="AG63" s="7">
        <v>0</v>
      </c>
      <c r="AH63" s="7">
        <v>1</v>
      </c>
      <c r="AI63" s="7">
        <v>3</v>
      </c>
      <c r="AJ63" s="7">
        <v>0</v>
      </c>
      <c r="AK63" s="7">
        <v>2</v>
      </c>
      <c r="AL63" s="7">
        <v>2</v>
      </c>
      <c r="AM63" s="7">
        <v>2</v>
      </c>
      <c r="AN63" s="7">
        <v>0</v>
      </c>
      <c r="AO63" s="7">
        <v>0</v>
      </c>
      <c r="AP63" s="7">
        <v>3</v>
      </c>
      <c r="AQ63" s="203">
        <v>0</v>
      </c>
      <c r="AR63" s="117">
        <f t="shared" si="27"/>
        <v>7</v>
      </c>
      <c r="AS63" s="118">
        <f t="shared" si="28"/>
        <v>7</v>
      </c>
      <c r="AT63" s="215">
        <f t="shared" si="29"/>
        <v>14</v>
      </c>
      <c r="AU63" s="235">
        <f t="shared" si="30"/>
        <v>14</v>
      </c>
      <c r="AV63" s="60">
        <v>42</v>
      </c>
      <c r="AW63" s="61">
        <v>9</v>
      </c>
      <c r="AX63" s="194">
        <v>0</v>
      </c>
      <c r="AY63" s="8">
        <v>6</v>
      </c>
      <c r="AZ63" s="61">
        <v>0</v>
      </c>
      <c r="BA63" s="55">
        <f t="shared" si="19"/>
        <v>13.970283874060804</v>
      </c>
      <c r="BB63" s="9">
        <f t="shared" si="31"/>
        <v>64.285714285714292</v>
      </c>
      <c r="BC63" s="9">
        <f t="shared" si="32"/>
        <v>11.504939660991251</v>
      </c>
      <c r="BD63" s="10">
        <f t="shared" si="20"/>
        <v>0</v>
      </c>
      <c r="BE63" s="9">
        <f t="shared" si="21"/>
        <v>20.117208778647559</v>
      </c>
      <c r="BF63" s="9">
        <f t="shared" si="33"/>
        <v>31.293435877896208</v>
      </c>
      <c r="BG63" s="11">
        <f t="shared" si="22"/>
        <v>21.428571428571427</v>
      </c>
    </row>
    <row r="64" spans="1:59" ht="48.75" customHeight="1">
      <c r="A64" s="13">
        <v>13</v>
      </c>
      <c r="B64" s="12" t="s">
        <v>71</v>
      </c>
      <c r="C64" s="229">
        <v>563819.39351691317</v>
      </c>
      <c r="D64" s="38">
        <v>39</v>
      </c>
      <c r="E64" s="7">
        <v>5</v>
      </c>
      <c r="F64" s="7">
        <v>0</v>
      </c>
      <c r="G64" s="7">
        <v>0</v>
      </c>
      <c r="H64" s="7">
        <v>0</v>
      </c>
      <c r="I64" s="208">
        <v>0</v>
      </c>
      <c r="J64" s="135">
        <f t="shared" si="23"/>
        <v>44</v>
      </c>
      <c r="K64" s="14">
        <v>21</v>
      </c>
      <c r="L64" s="7">
        <v>0</v>
      </c>
      <c r="M64" s="7">
        <v>0</v>
      </c>
      <c r="N64" s="7">
        <v>0</v>
      </c>
      <c r="O64" s="7">
        <v>0</v>
      </c>
      <c r="P64" s="208">
        <v>0</v>
      </c>
      <c r="Q64" s="135">
        <f t="shared" si="24"/>
        <v>21</v>
      </c>
      <c r="R64" s="38">
        <v>24</v>
      </c>
      <c r="S64" s="7">
        <v>0</v>
      </c>
      <c r="T64" s="7">
        <v>0</v>
      </c>
      <c r="U64" s="7">
        <v>0</v>
      </c>
      <c r="V64" s="7">
        <v>0</v>
      </c>
      <c r="W64" s="208">
        <v>0</v>
      </c>
      <c r="X64" s="135">
        <f t="shared" si="25"/>
        <v>24</v>
      </c>
      <c r="Y64" s="130">
        <f t="shared" si="26"/>
        <v>89</v>
      </c>
      <c r="Z64" s="42">
        <v>13</v>
      </c>
      <c r="AA64" s="45" t="s">
        <v>71</v>
      </c>
      <c r="AB64" s="38">
        <v>1</v>
      </c>
      <c r="AC64" s="7">
        <v>2</v>
      </c>
      <c r="AD64" s="7">
        <v>2</v>
      </c>
      <c r="AE64" s="7">
        <v>6</v>
      </c>
      <c r="AF64" s="7">
        <v>3</v>
      </c>
      <c r="AG64" s="7">
        <v>16</v>
      </c>
      <c r="AH64" s="7">
        <v>4</v>
      </c>
      <c r="AI64" s="7">
        <v>9</v>
      </c>
      <c r="AJ64" s="7">
        <v>3</v>
      </c>
      <c r="AK64" s="7">
        <v>5</v>
      </c>
      <c r="AL64" s="7">
        <v>6</v>
      </c>
      <c r="AM64" s="7">
        <v>9</v>
      </c>
      <c r="AN64" s="7">
        <v>5</v>
      </c>
      <c r="AO64" s="7">
        <v>8</v>
      </c>
      <c r="AP64" s="7">
        <v>5</v>
      </c>
      <c r="AQ64" s="203">
        <v>5</v>
      </c>
      <c r="AR64" s="117">
        <f t="shared" si="27"/>
        <v>29</v>
      </c>
      <c r="AS64" s="118">
        <f t="shared" si="28"/>
        <v>60</v>
      </c>
      <c r="AT64" s="215">
        <f t="shared" si="29"/>
        <v>89</v>
      </c>
      <c r="AU64" s="235">
        <f t="shared" si="30"/>
        <v>89</v>
      </c>
      <c r="AV64" s="60">
        <v>279</v>
      </c>
      <c r="AW64" s="61">
        <v>44</v>
      </c>
      <c r="AX64" s="194">
        <v>0</v>
      </c>
      <c r="AY64" s="8">
        <v>12</v>
      </c>
      <c r="AZ64" s="61">
        <v>2</v>
      </c>
      <c r="BA64" s="55">
        <f t="shared" si="19"/>
        <v>21.677548453919197</v>
      </c>
      <c r="BB64" s="9">
        <f t="shared" si="31"/>
        <v>67.692307692307693</v>
      </c>
      <c r="BC64" s="9">
        <f t="shared" si="32"/>
        <v>23.213524480734328</v>
      </c>
      <c r="BD64" s="10">
        <f t="shared" si="20"/>
        <v>5.6179775280898872</v>
      </c>
      <c r="BE64" s="9">
        <f t="shared" si="21"/>
        <v>31.215669773643647</v>
      </c>
      <c r="BF64" s="9">
        <f t="shared" si="33"/>
        <v>63.140786587597376</v>
      </c>
      <c r="BG64" s="11">
        <f t="shared" si="22"/>
        <v>15.770609318996415</v>
      </c>
    </row>
    <row r="65" spans="1:59" ht="48.75" customHeight="1">
      <c r="A65" s="13">
        <v>14</v>
      </c>
      <c r="B65" s="12" t="s">
        <v>72</v>
      </c>
      <c r="C65" s="229">
        <v>500076.27691384207</v>
      </c>
      <c r="D65" s="38">
        <v>30</v>
      </c>
      <c r="E65" s="7">
        <v>4</v>
      </c>
      <c r="F65" s="7">
        <v>0</v>
      </c>
      <c r="G65" s="7">
        <v>0</v>
      </c>
      <c r="H65" s="7">
        <v>0</v>
      </c>
      <c r="I65" s="208">
        <v>0</v>
      </c>
      <c r="J65" s="135">
        <f t="shared" si="23"/>
        <v>34</v>
      </c>
      <c r="K65" s="14">
        <v>71</v>
      </c>
      <c r="L65" s="7">
        <v>0</v>
      </c>
      <c r="M65" s="7">
        <v>0</v>
      </c>
      <c r="N65" s="7">
        <v>0</v>
      </c>
      <c r="O65" s="7">
        <v>0</v>
      </c>
      <c r="P65" s="208">
        <v>0</v>
      </c>
      <c r="Q65" s="135">
        <f t="shared" si="24"/>
        <v>71</v>
      </c>
      <c r="R65" s="38">
        <v>19</v>
      </c>
      <c r="S65" s="7">
        <v>0</v>
      </c>
      <c r="T65" s="7">
        <v>0</v>
      </c>
      <c r="U65" s="7">
        <v>0</v>
      </c>
      <c r="V65" s="7">
        <v>0</v>
      </c>
      <c r="W65" s="208">
        <v>0</v>
      </c>
      <c r="X65" s="135">
        <f t="shared" si="25"/>
        <v>19</v>
      </c>
      <c r="Y65" s="130">
        <f t="shared" si="26"/>
        <v>124</v>
      </c>
      <c r="Z65" s="42">
        <v>14</v>
      </c>
      <c r="AA65" s="45" t="s">
        <v>72</v>
      </c>
      <c r="AB65" s="38">
        <v>13</v>
      </c>
      <c r="AC65" s="7">
        <v>21</v>
      </c>
      <c r="AD65" s="7">
        <v>3</v>
      </c>
      <c r="AE65" s="7">
        <v>9</v>
      </c>
      <c r="AF65" s="7">
        <v>9</v>
      </c>
      <c r="AG65" s="7">
        <v>14</v>
      </c>
      <c r="AH65" s="7">
        <v>4</v>
      </c>
      <c r="AI65" s="7">
        <v>9</v>
      </c>
      <c r="AJ65" s="7">
        <v>7</v>
      </c>
      <c r="AK65" s="7">
        <v>3</v>
      </c>
      <c r="AL65" s="7">
        <v>2</v>
      </c>
      <c r="AM65" s="7">
        <v>3</v>
      </c>
      <c r="AN65" s="7">
        <v>4</v>
      </c>
      <c r="AO65" s="7">
        <v>10</v>
      </c>
      <c r="AP65" s="7">
        <v>9</v>
      </c>
      <c r="AQ65" s="203">
        <v>4</v>
      </c>
      <c r="AR65" s="117">
        <f t="shared" si="27"/>
        <v>51</v>
      </c>
      <c r="AS65" s="118">
        <f t="shared" si="28"/>
        <v>73</v>
      </c>
      <c r="AT65" s="215">
        <f t="shared" si="29"/>
        <v>124</v>
      </c>
      <c r="AU65" s="235">
        <f t="shared" si="30"/>
        <v>124</v>
      </c>
      <c r="AV65" s="60">
        <v>299</v>
      </c>
      <c r="AW65" s="61">
        <v>34</v>
      </c>
      <c r="AX65" s="194">
        <v>0</v>
      </c>
      <c r="AY65" s="8">
        <v>5</v>
      </c>
      <c r="AZ65" s="61">
        <v>1</v>
      </c>
      <c r="BA65" s="55">
        <f t="shared" si="19"/>
        <v>18.886007756116019</v>
      </c>
      <c r="BB65" s="9">
        <f t="shared" si="31"/>
        <v>32.38095238095238</v>
      </c>
      <c r="BC65" s="9">
        <f t="shared" si="32"/>
        <v>36.465025356099439</v>
      </c>
      <c r="BD65" s="10">
        <f t="shared" si="20"/>
        <v>3.225806451612903</v>
      </c>
      <c r="BE65" s="9">
        <f t="shared" si="21"/>
        <v>27.195851168807071</v>
      </c>
      <c r="BF65" s="9">
        <f t="shared" si="33"/>
        <v>99.184868968590493</v>
      </c>
      <c r="BG65" s="11">
        <f t="shared" si="22"/>
        <v>11.371237458193979</v>
      </c>
    </row>
    <row r="66" spans="1:59" ht="48.75" customHeight="1">
      <c r="A66" s="13">
        <v>15</v>
      </c>
      <c r="B66" s="12" t="s">
        <v>73</v>
      </c>
      <c r="C66" s="229">
        <v>261407.95914728165</v>
      </c>
      <c r="D66" s="38">
        <v>40</v>
      </c>
      <c r="E66" s="7">
        <v>0</v>
      </c>
      <c r="F66" s="7">
        <v>0</v>
      </c>
      <c r="G66" s="7">
        <v>0</v>
      </c>
      <c r="H66" s="7">
        <v>0</v>
      </c>
      <c r="I66" s="208">
        <v>0</v>
      </c>
      <c r="J66" s="135">
        <f t="shared" si="23"/>
        <v>40</v>
      </c>
      <c r="K66" s="14">
        <v>17</v>
      </c>
      <c r="L66" s="7">
        <v>0</v>
      </c>
      <c r="M66" s="7">
        <v>0</v>
      </c>
      <c r="N66" s="7">
        <v>0</v>
      </c>
      <c r="O66" s="7">
        <v>0</v>
      </c>
      <c r="P66" s="208">
        <v>0</v>
      </c>
      <c r="Q66" s="135">
        <f t="shared" si="24"/>
        <v>17</v>
      </c>
      <c r="R66" s="38">
        <v>7</v>
      </c>
      <c r="S66" s="7">
        <v>0</v>
      </c>
      <c r="T66" s="7">
        <v>0</v>
      </c>
      <c r="U66" s="7">
        <v>0</v>
      </c>
      <c r="V66" s="7">
        <v>0</v>
      </c>
      <c r="W66" s="208">
        <v>0</v>
      </c>
      <c r="X66" s="135">
        <f t="shared" si="25"/>
        <v>7</v>
      </c>
      <c r="Y66" s="130">
        <f t="shared" si="26"/>
        <v>64</v>
      </c>
      <c r="Z66" s="42">
        <v>15</v>
      </c>
      <c r="AA66" s="45" t="s">
        <v>73</v>
      </c>
      <c r="AB66" s="38">
        <v>0</v>
      </c>
      <c r="AC66" s="7">
        <v>0</v>
      </c>
      <c r="AD66" s="7">
        <v>0</v>
      </c>
      <c r="AE66" s="7">
        <v>0</v>
      </c>
      <c r="AF66" s="7">
        <v>2</v>
      </c>
      <c r="AG66" s="7">
        <v>9</v>
      </c>
      <c r="AH66" s="7">
        <v>3</v>
      </c>
      <c r="AI66" s="7">
        <v>16</v>
      </c>
      <c r="AJ66" s="7">
        <v>3</v>
      </c>
      <c r="AK66" s="7">
        <v>4</v>
      </c>
      <c r="AL66" s="7">
        <v>2</v>
      </c>
      <c r="AM66" s="7">
        <v>11</v>
      </c>
      <c r="AN66" s="7">
        <v>0</v>
      </c>
      <c r="AO66" s="7">
        <v>4</v>
      </c>
      <c r="AP66" s="7">
        <v>8</v>
      </c>
      <c r="AQ66" s="203">
        <v>2</v>
      </c>
      <c r="AR66" s="117">
        <f t="shared" si="27"/>
        <v>18</v>
      </c>
      <c r="AS66" s="118">
        <f t="shared" si="28"/>
        <v>46</v>
      </c>
      <c r="AT66" s="215">
        <f t="shared" si="29"/>
        <v>64</v>
      </c>
      <c r="AU66" s="235">
        <f t="shared" si="30"/>
        <v>64</v>
      </c>
      <c r="AV66" s="60">
        <v>209</v>
      </c>
      <c r="AW66" s="61">
        <v>39</v>
      </c>
      <c r="AX66" s="194">
        <v>0</v>
      </c>
      <c r="AY66" s="8">
        <v>0</v>
      </c>
      <c r="AZ66" s="61">
        <v>0</v>
      </c>
      <c r="BA66" s="55">
        <f t="shared" si="19"/>
        <v>42.504869198917248</v>
      </c>
      <c r="BB66" s="9">
        <f t="shared" si="31"/>
        <v>70.175438596491219</v>
      </c>
      <c r="BC66" s="9">
        <f t="shared" si="32"/>
        <v>36.004124497906375</v>
      </c>
      <c r="BD66" s="10">
        <f t="shared" si="20"/>
        <v>0</v>
      </c>
      <c r="BE66" s="9">
        <f t="shared" si="21"/>
        <v>61.207011646440847</v>
      </c>
      <c r="BF66" s="9">
        <f t="shared" si="33"/>
        <v>97.931218634305338</v>
      </c>
      <c r="BG66" s="11">
        <f t="shared" si="22"/>
        <v>18.660287081339714</v>
      </c>
    </row>
    <row r="67" spans="1:59" ht="48.75" customHeight="1">
      <c r="A67" s="13">
        <v>16</v>
      </c>
      <c r="B67" s="12" t="s">
        <v>74</v>
      </c>
      <c r="C67" s="229">
        <v>134849.57137848285</v>
      </c>
      <c r="D67" s="38">
        <v>9</v>
      </c>
      <c r="E67" s="7">
        <v>0</v>
      </c>
      <c r="F67" s="7">
        <v>0</v>
      </c>
      <c r="G67" s="7">
        <v>0</v>
      </c>
      <c r="H67" s="7">
        <v>1</v>
      </c>
      <c r="I67" s="208">
        <v>0</v>
      </c>
      <c r="J67" s="135">
        <f t="shared" si="23"/>
        <v>10</v>
      </c>
      <c r="K67" s="14">
        <v>9</v>
      </c>
      <c r="L67" s="7">
        <v>0</v>
      </c>
      <c r="M67" s="7">
        <v>0</v>
      </c>
      <c r="N67" s="7">
        <v>0</v>
      </c>
      <c r="O67" s="7">
        <v>0</v>
      </c>
      <c r="P67" s="208">
        <v>0</v>
      </c>
      <c r="Q67" s="135">
        <f t="shared" si="24"/>
        <v>9</v>
      </c>
      <c r="R67" s="38">
        <v>3</v>
      </c>
      <c r="S67" s="7">
        <v>0</v>
      </c>
      <c r="T67" s="7">
        <v>0</v>
      </c>
      <c r="U67" s="7">
        <v>0</v>
      </c>
      <c r="V67" s="7">
        <v>0</v>
      </c>
      <c r="W67" s="208">
        <v>0</v>
      </c>
      <c r="X67" s="135">
        <f t="shared" si="25"/>
        <v>3</v>
      </c>
      <c r="Y67" s="130">
        <f t="shared" si="26"/>
        <v>22</v>
      </c>
      <c r="Z67" s="42">
        <v>16</v>
      </c>
      <c r="AA67" s="45" t="s">
        <v>74</v>
      </c>
      <c r="AB67" s="38">
        <v>5</v>
      </c>
      <c r="AC67" s="7">
        <v>3</v>
      </c>
      <c r="AD67" s="7">
        <v>2</v>
      </c>
      <c r="AE67" s="7">
        <v>0</v>
      </c>
      <c r="AF67" s="7">
        <v>2</v>
      </c>
      <c r="AG67" s="7">
        <v>0</v>
      </c>
      <c r="AH67" s="7">
        <v>3</v>
      </c>
      <c r="AI67" s="7">
        <v>1</v>
      </c>
      <c r="AJ67" s="7">
        <v>1</v>
      </c>
      <c r="AK67" s="7">
        <v>0</v>
      </c>
      <c r="AL67" s="7">
        <v>1</v>
      </c>
      <c r="AM67" s="7">
        <v>2</v>
      </c>
      <c r="AN67" s="7">
        <v>0</v>
      </c>
      <c r="AO67" s="7">
        <v>0</v>
      </c>
      <c r="AP67" s="7">
        <v>1</v>
      </c>
      <c r="AQ67" s="203">
        <v>0</v>
      </c>
      <c r="AR67" s="117">
        <f t="shared" si="27"/>
        <v>15</v>
      </c>
      <c r="AS67" s="118">
        <f t="shared" si="28"/>
        <v>6</v>
      </c>
      <c r="AT67" s="215">
        <f t="shared" si="29"/>
        <v>21</v>
      </c>
      <c r="AU67" s="235">
        <f t="shared" si="30"/>
        <v>21</v>
      </c>
      <c r="AV67" s="60">
        <v>122</v>
      </c>
      <c r="AW67" s="61">
        <v>9</v>
      </c>
      <c r="AX67" s="194">
        <v>0</v>
      </c>
      <c r="AY67" s="8">
        <v>0</v>
      </c>
      <c r="AZ67" s="61">
        <v>0</v>
      </c>
      <c r="BA67" s="55">
        <f t="shared" si="19"/>
        <v>18.539176464886488</v>
      </c>
      <c r="BB67" s="9">
        <f t="shared" si="31"/>
        <v>47.368421052631575</v>
      </c>
      <c r="BC67" s="9">
        <f t="shared" si="32"/>
        <v>22.901335633095073</v>
      </c>
      <c r="BD67" s="10">
        <f t="shared" si="20"/>
        <v>4.5454545454545459</v>
      </c>
      <c r="BE67" s="9">
        <f t="shared" si="21"/>
        <v>26.696414109436542</v>
      </c>
      <c r="BF67" s="9">
        <f t="shared" si="33"/>
        <v>62.2916329220186</v>
      </c>
      <c r="BG67" s="11">
        <f t="shared" si="22"/>
        <v>7.3770491803278686</v>
      </c>
    </row>
    <row r="68" spans="1:59" ht="48.75" customHeight="1">
      <c r="A68" s="13">
        <v>17</v>
      </c>
      <c r="B68" s="12" t="s">
        <v>75</v>
      </c>
      <c r="C68" s="229">
        <v>422318.23730740038</v>
      </c>
      <c r="D68" s="38">
        <v>74</v>
      </c>
      <c r="E68" s="7">
        <v>2</v>
      </c>
      <c r="F68" s="7">
        <v>0</v>
      </c>
      <c r="G68" s="7">
        <v>1</v>
      </c>
      <c r="H68" s="7">
        <v>0</v>
      </c>
      <c r="I68" s="208">
        <v>1</v>
      </c>
      <c r="J68" s="135">
        <f t="shared" si="23"/>
        <v>78</v>
      </c>
      <c r="K68" s="14">
        <v>41</v>
      </c>
      <c r="L68" s="7">
        <v>0</v>
      </c>
      <c r="M68" s="7">
        <v>0</v>
      </c>
      <c r="N68" s="7">
        <v>0</v>
      </c>
      <c r="O68" s="7">
        <v>1</v>
      </c>
      <c r="P68" s="208">
        <v>1</v>
      </c>
      <c r="Q68" s="135">
        <f t="shared" si="24"/>
        <v>43</v>
      </c>
      <c r="R68" s="38">
        <v>7</v>
      </c>
      <c r="S68" s="7">
        <v>0</v>
      </c>
      <c r="T68" s="7">
        <v>0</v>
      </c>
      <c r="U68" s="7">
        <v>1</v>
      </c>
      <c r="V68" s="7">
        <v>0</v>
      </c>
      <c r="W68" s="208">
        <v>0</v>
      </c>
      <c r="X68" s="135">
        <f t="shared" si="25"/>
        <v>8</v>
      </c>
      <c r="Y68" s="130">
        <f t="shared" si="26"/>
        <v>129</v>
      </c>
      <c r="Z68" s="42">
        <v>17</v>
      </c>
      <c r="AA68" s="45" t="s">
        <v>75</v>
      </c>
      <c r="AB68" s="38">
        <v>1</v>
      </c>
      <c r="AC68" s="7">
        <v>0</v>
      </c>
      <c r="AD68" s="7">
        <v>1</v>
      </c>
      <c r="AE68" s="7">
        <v>3</v>
      </c>
      <c r="AF68" s="7">
        <v>6</v>
      </c>
      <c r="AG68" s="7">
        <v>23</v>
      </c>
      <c r="AH68" s="7">
        <v>9</v>
      </c>
      <c r="AI68" s="7">
        <v>14</v>
      </c>
      <c r="AJ68" s="7">
        <v>6</v>
      </c>
      <c r="AK68" s="7">
        <v>14</v>
      </c>
      <c r="AL68" s="7">
        <v>12</v>
      </c>
      <c r="AM68" s="7">
        <v>13</v>
      </c>
      <c r="AN68" s="7">
        <v>9</v>
      </c>
      <c r="AO68" s="7">
        <v>5</v>
      </c>
      <c r="AP68" s="7">
        <v>7</v>
      </c>
      <c r="AQ68" s="203">
        <v>1</v>
      </c>
      <c r="AR68" s="117">
        <f t="shared" si="27"/>
        <v>51</v>
      </c>
      <c r="AS68" s="118">
        <f t="shared" si="28"/>
        <v>73</v>
      </c>
      <c r="AT68" s="215">
        <f t="shared" si="29"/>
        <v>124</v>
      </c>
      <c r="AU68" s="235">
        <f t="shared" si="30"/>
        <v>124</v>
      </c>
      <c r="AV68" s="60">
        <v>573</v>
      </c>
      <c r="AW68" s="61">
        <v>78</v>
      </c>
      <c r="AX68" s="194">
        <v>0</v>
      </c>
      <c r="AY68" s="8">
        <v>20</v>
      </c>
      <c r="AZ68" s="61">
        <v>1</v>
      </c>
      <c r="BA68" s="55">
        <f t="shared" si="19"/>
        <v>49.988632377589191</v>
      </c>
      <c r="BB68" s="9">
        <f t="shared" si="31"/>
        <v>62.809917355371901</v>
      </c>
      <c r="BC68" s="9">
        <f t="shared" si="32"/>
        <v>43.179035397360316</v>
      </c>
      <c r="BD68" s="10">
        <f t="shared" si="20"/>
        <v>5.4263565891472867</v>
      </c>
      <c r="BE68" s="9">
        <f t="shared" si="21"/>
        <v>71.983630623728445</v>
      </c>
      <c r="BF68" s="9">
        <f t="shared" si="33"/>
        <v>117.44697628082008</v>
      </c>
      <c r="BG68" s="11">
        <f t="shared" si="22"/>
        <v>13.612565445026178</v>
      </c>
    </row>
    <row r="69" spans="1:59" ht="48.75" customHeight="1">
      <c r="A69" s="13">
        <v>18</v>
      </c>
      <c r="B69" s="12" t="s">
        <v>76</v>
      </c>
      <c r="C69" s="229">
        <v>416541.33500612236</v>
      </c>
      <c r="D69" s="38">
        <v>81</v>
      </c>
      <c r="E69" s="7">
        <v>1</v>
      </c>
      <c r="F69" s="7">
        <v>0</v>
      </c>
      <c r="G69" s="7">
        <v>0</v>
      </c>
      <c r="H69" s="7">
        <v>0</v>
      </c>
      <c r="I69" s="208">
        <v>0</v>
      </c>
      <c r="J69" s="135">
        <f t="shared" si="23"/>
        <v>82</v>
      </c>
      <c r="K69" s="14">
        <v>13</v>
      </c>
      <c r="L69" s="7">
        <v>0</v>
      </c>
      <c r="M69" s="7">
        <v>0</v>
      </c>
      <c r="N69" s="7">
        <v>0</v>
      </c>
      <c r="O69" s="7">
        <v>0</v>
      </c>
      <c r="P69" s="208">
        <v>0</v>
      </c>
      <c r="Q69" s="135">
        <f t="shared" si="24"/>
        <v>13</v>
      </c>
      <c r="R69" s="38">
        <v>38</v>
      </c>
      <c r="S69" s="7">
        <v>0</v>
      </c>
      <c r="T69" s="7">
        <v>0</v>
      </c>
      <c r="U69" s="7">
        <v>0</v>
      </c>
      <c r="V69" s="7">
        <v>0</v>
      </c>
      <c r="W69" s="208">
        <v>0</v>
      </c>
      <c r="X69" s="135">
        <f t="shared" si="25"/>
        <v>38</v>
      </c>
      <c r="Y69" s="130">
        <f t="shared" si="26"/>
        <v>133</v>
      </c>
      <c r="Z69" s="42">
        <v>18</v>
      </c>
      <c r="AA69" s="45" t="s">
        <v>76</v>
      </c>
      <c r="AB69" s="38">
        <v>1</v>
      </c>
      <c r="AC69" s="7">
        <v>1</v>
      </c>
      <c r="AD69" s="7">
        <v>2</v>
      </c>
      <c r="AE69" s="7">
        <v>8</v>
      </c>
      <c r="AF69" s="7">
        <v>13</v>
      </c>
      <c r="AG69" s="7">
        <v>7</v>
      </c>
      <c r="AH69" s="7">
        <v>8</v>
      </c>
      <c r="AI69" s="7">
        <v>18</v>
      </c>
      <c r="AJ69" s="7">
        <v>10</v>
      </c>
      <c r="AK69" s="7">
        <v>21</v>
      </c>
      <c r="AL69" s="7">
        <v>12</v>
      </c>
      <c r="AM69" s="7">
        <v>15</v>
      </c>
      <c r="AN69" s="7">
        <v>5</v>
      </c>
      <c r="AO69" s="7">
        <v>6</v>
      </c>
      <c r="AP69" s="7">
        <v>3</v>
      </c>
      <c r="AQ69" s="203">
        <v>3</v>
      </c>
      <c r="AR69" s="117">
        <f t="shared" si="27"/>
        <v>54</v>
      </c>
      <c r="AS69" s="118">
        <f t="shared" si="28"/>
        <v>79</v>
      </c>
      <c r="AT69" s="215">
        <f t="shared" si="29"/>
        <v>133</v>
      </c>
      <c r="AU69" s="235">
        <f t="shared" si="30"/>
        <v>133</v>
      </c>
      <c r="AV69" s="60">
        <v>458</v>
      </c>
      <c r="AW69" s="61">
        <v>82</v>
      </c>
      <c r="AX69" s="194">
        <v>0</v>
      </c>
      <c r="AY69" s="8">
        <v>16</v>
      </c>
      <c r="AZ69" s="61">
        <v>3</v>
      </c>
      <c r="BA69" s="55">
        <f t="shared" si="19"/>
        <v>54.683115128161255</v>
      </c>
      <c r="BB69" s="9">
        <f t="shared" si="31"/>
        <v>86.31578947368422</v>
      </c>
      <c r="BC69" s="9">
        <f t="shared" si="32"/>
        <v>46.955300436448368</v>
      </c>
      <c r="BD69" s="10">
        <f t="shared" si="20"/>
        <v>0.75187969924812026</v>
      </c>
      <c r="BE69" s="9">
        <f t="shared" si="21"/>
        <v>78.743685784552213</v>
      </c>
      <c r="BF69" s="9">
        <f t="shared" si="33"/>
        <v>127.71841718713958</v>
      </c>
      <c r="BG69" s="11">
        <f t="shared" si="22"/>
        <v>17.903930131004365</v>
      </c>
    </row>
    <row r="70" spans="1:59" ht="48.75" customHeight="1">
      <c r="A70" s="13">
        <v>19</v>
      </c>
      <c r="B70" s="12" t="s">
        <v>77</v>
      </c>
      <c r="C70" s="229">
        <v>230261.98022077567</v>
      </c>
      <c r="D70" s="38">
        <v>9</v>
      </c>
      <c r="E70" s="7">
        <v>2</v>
      </c>
      <c r="F70" s="7">
        <v>0</v>
      </c>
      <c r="G70" s="7">
        <v>0</v>
      </c>
      <c r="H70" s="7">
        <v>0</v>
      </c>
      <c r="I70" s="208">
        <v>0</v>
      </c>
      <c r="J70" s="135">
        <f t="shared" si="23"/>
        <v>11</v>
      </c>
      <c r="K70" s="14">
        <v>15</v>
      </c>
      <c r="L70" s="7">
        <v>0</v>
      </c>
      <c r="M70" s="7">
        <v>0</v>
      </c>
      <c r="N70" s="7">
        <v>0</v>
      </c>
      <c r="O70" s="7">
        <v>0</v>
      </c>
      <c r="P70" s="208">
        <v>0</v>
      </c>
      <c r="Q70" s="135">
        <f t="shared" si="24"/>
        <v>15</v>
      </c>
      <c r="R70" s="38">
        <v>3</v>
      </c>
      <c r="S70" s="7">
        <v>0</v>
      </c>
      <c r="T70" s="7">
        <v>0</v>
      </c>
      <c r="U70" s="7">
        <v>0</v>
      </c>
      <c r="V70" s="7">
        <v>0</v>
      </c>
      <c r="W70" s="208">
        <v>0</v>
      </c>
      <c r="X70" s="135">
        <f t="shared" si="25"/>
        <v>3</v>
      </c>
      <c r="Y70" s="130">
        <f t="shared" si="26"/>
        <v>29</v>
      </c>
      <c r="Z70" s="42">
        <v>19</v>
      </c>
      <c r="AA70" s="45" t="s">
        <v>77</v>
      </c>
      <c r="AB70" s="38">
        <v>0</v>
      </c>
      <c r="AC70" s="7">
        <v>0</v>
      </c>
      <c r="AD70" s="7">
        <v>0</v>
      </c>
      <c r="AE70" s="7">
        <v>3</v>
      </c>
      <c r="AF70" s="7">
        <v>3</v>
      </c>
      <c r="AG70" s="7">
        <v>3</v>
      </c>
      <c r="AH70" s="7">
        <v>2</v>
      </c>
      <c r="AI70" s="7">
        <v>4</v>
      </c>
      <c r="AJ70" s="7">
        <v>1</v>
      </c>
      <c r="AK70" s="7">
        <v>3</v>
      </c>
      <c r="AL70" s="7">
        <v>1</v>
      </c>
      <c r="AM70" s="7">
        <v>3</v>
      </c>
      <c r="AN70" s="7">
        <v>1</v>
      </c>
      <c r="AO70" s="7">
        <v>2</v>
      </c>
      <c r="AP70" s="7">
        <v>1</v>
      </c>
      <c r="AQ70" s="203">
        <v>2</v>
      </c>
      <c r="AR70" s="117">
        <f t="shared" si="27"/>
        <v>9</v>
      </c>
      <c r="AS70" s="118">
        <f t="shared" si="28"/>
        <v>20</v>
      </c>
      <c r="AT70" s="215">
        <f t="shared" si="29"/>
        <v>29</v>
      </c>
      <c r="AU70" s="235">
        <f t="shared" si="30"/>
        <v>29</v>
      </c>
      <c r="AV70" s="60">
        <v>184</v>
      </c>
      <c r="AW70" s="61">
        <v>12</v>
      </c>
      <c r="AX70" s="194">
        <v>0</v>
      </c>
      <c r="AY70" s="8">
        <v>0</v>
      </c>
      <c r="AZ70" s="61">
        <v>0</v>
      </c>
      <c r="BA70" s="55">
        <f t="shared" si="19"/>
        <v>13.269909138390465</v>
      </c>
      <c r="BB70" s="9">
        <f t="shared" si="31"/>
        <v>42.307692307692307</v>
      </c>
      <c r="BC70" s="9">
        <f t="shared" si="32"/>
        <v>18.521103128983484</v>
      </c>
      <c r="BD70" s="10">
        <f t="shared" si="20"/>
        <v>6.8965517241379306</v>
      </c>
      <c r="BE70" s="9">
        <f t="shared" si="21"/>
        <v>19.108669159282272</v>
      </c>
      <c r="BF70" s="9">
        <f t="shared" si="33"/>
        <v>50.377400510835074</v>
      </c>
      <c r="BG70" s="11">
        <f t="shared" si="22"/>
        <v>6.5217391304347823</v>
      </c>
    </row>
    <row r="71" spans="1:59" ht="48.75" customHeight="1">
      <c r="A71" s="13">
        <v>20</v>
      </c>
      <c r="B71" s="12" t="s">
        <v>78</v>
      </c>
      <c r="C71" s="229">
        <v>187572.96141580044</v>
      </c>
      <c r="D71" s="38">
        <v>5</v>
      </c>
      <c r="E71" s="7">
        <v>0</v>
      </c>
      <c r="F71" s="7">
        <v>0</v>
      </c>
      <c r="G71" s="7">
        <v>0</v>
      </c>
      <c r="H71" s="7">
        <v>0</v>
      </c>
      <c r="I71" s="208">
        <v>0</v>
      </c>
      <c r="J71" s="135">
        <f t="shared" si="23"/>
        <v>5</v>
      </c>
      <c r="K71" s="14">
        <v>0</v>
      </c>
      <c r="L71" s="7">
        <v>0</v>
      </c>
      <c r="M71" s="7">
        <v>0</v>
      </c>
      <c r="N71" s="7">
        <v>0</v>
      </c>
      <c r="O71" s="7">
        <v>0</v>
      </c>
      <c r="P71" s="208">
        <v>0</v>
      </c>
      <c r="Q71" s="135">
        <f t="shared" si="24"/>
        <v>0</v>
      </c>
      <c r="R71" s="38">
        <v>0</v>
      </c>
      <c r="S71" s="7">
        <v>0</v>
      </c>
      <c r="T71" s="7">
        <v>0</v>
      </c>
      <c r="U71" s="7">
        <v>0</v>
      </c>
      <c r="V71" s="7">
        <v>0</v>
      </c>
      <c r="W71" s="208">
        <v>0</v>
      </c>
      <c r="X71" s="135">
        <f t="shared" si="25"/>
        <v>0</v>
      </c>
      <c r="Y71" s="130">
        <f t="shared" si="26"/>
        <v>5</v>
      </c>
      <c r="Z71" s="42">
        <v>20</v>
      </c>
      <c r="AA71" s="45" t="s">
        <v>78</v>
      </c>
      <c r="AB71" s="38">
        <v>0</v>
      </c>
      <c r="AC71" s="7">
        <v>0</v>
      </c>
      <c r="AD71" s="7">
        <v>0</v>
      </c>
      <c r="AE71" s="7">
        <v>0</v>
      </c>
      <c r="AF71" s="7">
        <v>0</v>
      </c>
      <c r="AG71" s="7">
        <v>2</v>
      </c>
      <c r="AH71" s="7">
        <v>0</v>
      </c>
      <c r="AI71" s="7">
        <v>2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</v>
      </c>
      <c r="AQ71" s="203">
        <v>0</v>
      </c>
      <c r="AR71" s="117">
        <f t="shared" si="27"/>
        <v>1</v>
      </c>
      <c r="AS71" s="118">
        <f t="shared" si="28"/>
        <v>4</v>
      </c>
      <c r="AT71" s="215">
        <f t="shared" si="29"/>
        <v>5</v>
      </c>
      <c r="AU71" s="235">
        <f t="shared" si="30"/>
        <v>5</v>
      </c>
      <c r="AV71" s="60">
        <v>50</v>
      </c>
      <c r="AW71" s="61">
        <v>5</v>
      </c>
      <c r="AX71" s="194">
        <v>0</v>
      </c>
      <c r="AY71" s="8">
        <v>0</v>
      </c>
      <c r="AZ71" s="61">
        <v>0</v>
      </c>
      <c r="BA71" s="55">
        <f t="shared" si="19"/>
        <v>7.4045261022993785</v>
      </c>
      <c r="BB71" s="9">
        <f t="shared" si="31"/>
        <v>100</v>
      </c>
      <c r="BC71" s="9">
        <f t="shared" si="32"/>
        <v>3.9200432306290836</v>
      </c>
      <c r="BD71" s="10">
        <f t="shared" si="20"/>
        <v>0</v>
      </c>
      <c r="BE71" s="9">
        <f t="shared" si="21"/>
        <v>10.662517587311108</v>
      </c>
      <c r="BF71" s="9">
        <f t="shared" si="33"/>
        <v>10.662517587311108</v>
      </c>
      <c r="BG71" s="11">
        <f t="shared" si="22"/>
        <v>10</v>
      </c>
    </row>
    <row r="72" spans="1:59" ht="48.75" customHeight="1">
      <c r="A72" s="13">
        <v>21</v>
      </c>
      <c r="B72" s="12" t="s">
        <v>79</v>
      </c>
      <c r="C72" s="229">
        <v>344099.36370070989</v>
      </c>
      <c r="D72" s="38">
        <v>37</v>
      </c>
      <c r="E72" s="7">
        <v>0</v>
      </c>
      <c r="F72" s="7">
        <v>0</v>
      </c>
      <c r="G72" s="7">
        <v>0</v>
      </c>
      <c r="H72" s="7">
        <v>0</v>
      </c>
      <c r="I72" s="208">
        <v>0</v>
      </c>
      <c r="J72" s="135">
        <f t="shared" si="23"/>
        <v>37</v>
      </c>
      <c r="K72" s="14">
        <v>22</v>
      </c>
      <c r="L72" s="7">
        <v>0</v>
      </c>
      <c r="M72" s="7">
        <v>0</v>
      </c>
      <c r="N72" s="7">
        <v>1</v>
      </c>
      <c r="O72" s="7">
        <v>0</v>
      </c>
      <c r="P72" s="208">
        <v>0</v>
      </c>
      <c r="Q72" s="135">
        <f t="shared" si="24"/>
        <v>23</v>
      </c>
      <c r="R72" s="38">
        <v>7</v>
      </c>
      <c r="S72" s="7">
        <v>0</v>
      </c>
      <c r="T72" s="7">
        <v>0</v>
      </c>
      <c r="U72" s="7">
        <v>0</v>
      </c>
      <c r="V72" s="7">
        <v>0</v>
      </c>
      <c r="W72" s="208">
        <v>0</v>
      </c>
      <c r="X72" s="135">
        <f t="shared" si="25"/>
        <v>7</v>
      </c>
      <c r="Y72" s="130">
        <f t="shared" si="26"/>
        <v>67</v>
      </c>
      <c r="Z72" s="42">
        <v>21</v>
      </c>
      <c r="AA72" s="45" t="s">
        <v>79</v>
      </c>
      <c r="AB72" s="38">
        <v>2</v>
      </c>
      <c r="AC72" s="7">
        <v>3</v>
      </c>
      <c r="AD72" s="7">
        <v>3</v>
      </c>
      <c r="AE72" s="7">
        <v>6</v>
      </c>
      <c r="AF72" s="7">
        <v>8</v>
      </c>
      <c r="AG72" s="7">
        <v>7</v>
      </c>
      <c r="AH72" s="7">
        <v>7</v>
      </c>
      <c r="AI72" s="7">
        <v>6</v>
      </c>
      <c r="AJ72" s="7">
        <v>2</v>
      </c>
      <c r="AK72" s="7">
        <v>6</v>
      </c>
      <c r="AL72" s="7">
        <v>6</v>
      </c>
      <c r="AM72" s="7">
        <v>7</v>
      </c>
      <c r="AN72" s="7">
        <v>2</v>
      </c>
      <c r="AO72" s="7">
        <v>1</v>
      </c>
      <c r="AP72" s="7">
        <v>0</v>
      </c>
      <c r="AQ72" s="203">
        <v>0</v>
      </c>
      <c r="AR72" s="117">
        <f t="shared" si="27"/>
        <v>30</v>
      </c>
      <c r="AS72" s="118">
        <f t="shared" si="28"/>
        <v>36</v>
      </c>
      <c r="AT72" s="215">
        <f t="shared" si="29"/>
        <v>66</v>
      </c>
      <c r="AU72" s="235">
        <f t="shared" si="30"/>
        <v>66</v>
      </c>
      <c r="AV72" s="60">
        <v>269</v>
      </c>
      <c r="AW72" s="61">
        <v>40</v>
      </c>
      <c r="AX72" s="194">
        <v>0</v>
      </c>
      <c r="AY72" s="8">
        <v>3</v>
      </c>
      <c r="AZ72" s="61">
        <v>1</v>
      </c>
      <c r="BA72" s="55">
        <f t="shared" si="19"/>
        <v>29.868633487846736</v>
      </c>
      <c r="BB72" s="9">
        <f t="shared" si="31"/>
        <v>61.666666666666671</v>
      </c>
      <c r="BC72" s="9">
        <f t="shared" si="32"/>
        <v>28.206626854977678</v>
      </c>
      <c r="BD72" s="10">
        <f t="shared" si="20"/>
        <v>1.4925373134328357</v>
      </c>
      <c r="BE72" s="9">
        <f t="shared" si="21"/>
        <v>43.010832222499303</v>
      </c>
      <c r="BF72" s="9">
        <f t="shared" si="33"/>
        <v>76.722025045539297</v>
      </c>
      <c r="BG72" s="11">
        <f t="shared" si="22"/>
        <v>14.869888475836431</v>
      </c>
    </row>
    <row r="73" spans="1:59" ht="48.75" customHeight="1">
      <c r="A73" s="13">
        <v>22</v>
      </c>
      <c r="B73" s="12" t="s">
        <v>80</v>
      </c>
      <c r="C73" s="230">
        <v>185704.14502875812</v>
      </c>
      <c r="D73" s="38">
        <v>20</v>
      </c>
      <c r="E73" s="7">
        <v>0</v>
      </c>
      <c r="F73" s="7">
        <v>0</v>
      </c>
      <c r="G73" s="7">
        <v>0</v>
      </c>
      <c r="H73" s="7">
        <v>0</v>
      </c>
      <c r="I73" s="208">
        <v>0</v>
      </c>
      <c r="J73" s="135">
        <f t="shared" si="23"/>
        <v>20</v>
      </c>
      <c r="K73" s="14">
        <v>15</v>
      </c>
      <c r="L73" s="7">
        <v>0</v>
      </c>
      <c r="M73" s="7">
        <v>0</v>
      </c>
      <c r="N73" s="7">
        <v>0</v>
      </c>
      <c r="O73" s="7">
        <v>0</v>
      </c>
      <c r="P73" s="208">
        <v>0</v>
      </c>
      <c r="Q73" s="135">
        <f t="shared" si="24"/>
        <v>15</v>
      </c>
      <c r="R73" s="38">
        <v>6</v>
      </c>
      <c r="S73" s="7">
        <v>0</v>
      </c>
      <c r="T73" s="7">
        <v>0</v>
      </c>
      <c r="U73" s="7">
        <v>0</v>
      </c>
      <c r="V73" s="7">
        <v>0</v>
      </c>
      <c r="W73" s="208">
        <v>0</v>
      </c>
      <c r="X73" s="135">
        <f t="shared" si="25"/>
        <v>6</v>
      </c>
      <c r="Y73" s="130">
        <f t="shared" si="26"/>
        <v>41</v>
      </c>
      <c r="Z73" s="42">
        <v>22</v>
      </c>
      <c r="AA73" s="45" t="s">
        <v>80</v>
      </c>
      <c r="AB73" s="38">
        <v>0</v>
      </c>
      <c r="AC73" s="7">
        <v>0</v>
      </c>
      <c r="AD73" s="7">
        <v>2</v>
      </c>
      <c r="AE73" s="7">
        <v>2</v>
      </c>
      <c r="AF73" s="7">
        <v>6</v>
      </c>
      <c r="AG73" s="7">
        <v>5</v>
      </c>
      <c r="AH73" s="7">
        <v>1</v>
      </c>
      <c r="AI73" s="7">
        <v>5</v>
      </c>
      <c r="AJ73" s="7">
        <v>2</v>
      </c>
      <c r="AK73" s="7">
        <v>0</v>
      </c>
      <c r="AL73" s="7">
        <v>1</v>
      </c>
      <c r="AM73" s="7">
        <v>2</v>
      </c>
      <c r="AN73" s="7">
        <v>4</v>
      </c>
      <c r="AO73" s="7">
        <v>7</v>
      </c>
      <c r="AP73" s="7">
        <v>4</v>
      </c>
      <c r="AQ73" s="203">
        <v>0</v>
      </c>
      <c r="AR73" s="117">
        <f t="shared" si="27"/>
        <v>20</v>
      </c>
      <c r="AS73" s="118">
        <f t="shared" si="28"/>
        <v>21</v>
      </c>
      <c r="AT73" s="215">
        <f t="shared" si="29"/>
        <v>41</v>
      </c>
      <c r="AU73" s="235">
        <f t="shared" si="30"/>
        <v>41</v>
      </c>
      <c r="AV73" s="60">
        <v>116</v>
      </c>
      <c r="AW73" s="61">
        <v>18</v>
      </c>
      <c r="AX73" s="194">
        <v>0</v>
      </c>
      <c r="AY73" s="8">
        <v>10</v>
      </c>
      <c r="AZ73" s="61">
        <v>1</v>
      </c>
      <c r="BA73" s="55">
        <f t="shared" si="19"/>
        <v>29.916163447483751</v>
      </c>
      <c r="BB73" s="9">
        <f t="shared" si="31"/>
        <v>57.142857142857139</v>
      </c>
      <c r="BC73" s="9">
        <f t="shared" si="32"/>
        <v>32.467836212122073</v>
      </c>
      <c r="BD73" s="10">
        <f t="shared" si="20"/>
        <v>0</v>
      </c>
      <c r="BE73" s="9">
        <f t="shared" si="21"/>
        <v>43.079275364376606</v>
      </c>
      <c r="BF73" s="9">
        <f t="shared" si="33"/>
        <v>88.312514496972042</v>
      </c>
      <c r="BG73" s="11">
        <f t="shared" si="22"/>
        <v>15.517241379310345</v>
      </c>
    </row>
    <row r="74" spans="1:59" ht="48.75" customHeight="1">
      <c r="A74" s="13">
        <v>23</v>
      </c>
      <c r="B74" s="12" t="s">
        <v>81</v>
      </c>
      <c r="C74" s="229">
        <v>513561.83229015709</v>
      </c>
      <c r="D74" s="38">
        <v>49</v>
      </c>
      <c r="E74" s="7">
        <v>0</v>
      </c>
      <c r="F74" s="7">
        <v>0</v>
      </c>
      <c r="G74" s="7">
        <v>0</v>
      </c>
      <c r="H74" s="7">
        <v>0</v>
      </c>
      <c r="I74" s="208">
        <v>0</v>
      </c>
      <c r="J74" s="135">
        <f t="shared" si="23"/>
        <v>49</v>
      </c>
      <c r="K74" s="14">
        <v>73</v>
      </c>
      <c r="L74" s="7">
        <v>0</v>
      </c>
      <c r="M74" s="7">
        <v>0</v>
      </c>
      <c r="N74" s="7">
        <v>0</v>
      </c>
      <c r="O74" s="7">
        <v>0</v>
      </c>
      <c r="P74" s="208">
        <v>0</v>
      </c>
      <c r="Q74" s="135">
        <f t="shared" si="24"/>
        <v>73</v>
      </c>
      <c r="R74" s="38">
        <v>45</v>
      </c>
      <c r="S74" s="7">
        <v>0</v>
      </c>
      <c r="T74" s="7">
        <v>0</v>
      </c>
      <c r="U74" s="7">
        <v>0</v>
      </c>
      <c r="V74" s="7">
        <v>0</v>
      </c>
      <c r="W74" s="208">
        <v>0</v>
      </c>
      <c r="X74" s="135">
        <f t="shared" si="25"/>
        <v>45</v>
      </c>
      <c r="Y74" s="130">
        <f t="shared" si="26"/>
        <v>167</v>
      </c>
      <c r="Z74" s="42">
        <v>23</v>
      </c>
      <c r="AA74" s="45" t="s">
        <v>81</v>
      </c>
      <c r="AB74" s="38">
        <v>0</v>
      </c>
      <c r="AC74" s="7">
        <v>0</v>
      </c>
      <c r="AD74" s="7">
        <v>3</v>
      </c>
      <c r="AE74" s="7">
        <v>5</v>
      </c>
      <c r="AF74" s="7">
        <v>5</v>
      </c>
      <c r="AG74" s="7">
        <v>34</v>
      </c>
      <c r="AH74" s="7">
        <v>14</v>
      </c>
      <c r="AI74" s="7">
        <v>16</v>
      </c>
      <c r="AJ74" s="7">
        <v>7</v>
      </c>
      <c r="AK74" s="7">
        <v>14</v>
      </c>
      <c r="AL74" s="7">
        <v>14</v>
      </c>
      <c r="AM74" s="7">
        <v>18</v>
      </c>
      <c r="AN74" s="7">
        <v>7</v>
      </c>
      <c r="AO74" s="7">
        <v>9</v>
      </c>
      <c r="AP74" s="7">
        <v>15</v>
      </c>
      <c r="AQ74" s="203">
        <v>6</v>
      </c>
      <c r="AR74" s="117">
        <f t="shared" si="27"/>
        <v>65</v>
      </c>
      <c r="AS74" s="118">
        <f t="shared" si="28"/>
        <v>102</v>
      </c>
      <c r="AT74" s="215">
        <f t="shared" si="29"/>
        <v>167</v>
      </c>
      <c r="AU74" s="235">
        <f t="shared" si="30"/>
        <v>167</v>
      </c>
      <c r="AV74" s="60">
        <v>373</v>
      </c>
      <c r="AW74" s="61">
        <v>51</v>
      </c>
      <c r="AX74" s="194">
        <v>0</v>
      </c>
      <c r="AY74" s="8">
        <v>6</v>
      </c>
      <c r="AZ74" s="61">
        <v>1</v>
      </c>
      <c r="BA74" s="55">
        <f t="shared" si="19"/>
        <v>26.50335413442675</v>
      </c>
      <c r="BB74" s="9">
        <f t="shared" si="31"/>
        <v>40.16393442622951</v>
      </c>
      <c r="BC74" s="9">
        <f t="shared" si="32"/>
        <v>47.820577747951255</v>
      </c>
      <c r="BD74" s="10">
        <f t="shared" si="20"/>
        <v>0</v>
      </c>
      <c r="BE74" s="9">
        <f t="shared" si="21"/>
        <v>38.164829953574518</v>
      </c>
      <c r="BF74" s="9">
        <f t="shared" si="33"/>
        <v>130.07197147442741</v>
      </c>
      <c r="BG74" s="11">
        <f t="shared" si="22"/>
        <v>13.672922252010725</v>
      </c>
    </row>
    <row r="75" spans="1:59" ht="48.75" customHeight="1">
      <c r="A75" s="13">
        <v>24</v>
      </c>
      <c r="B75" s="12" t="s">
        <v>82</v>
      </c>
      <c r="C75" s="229">
        <v>327282.47750481049</v>
      </c>
      <c r="D75" s="38">
        <v>11</v>
      </c>
      <c r="E75" s="7">
        <v>0</v>
      </c>
      <c r="F75" s="7">
        <v>0</v>
      </c>
      <c r="G75" s="7">
        <v>0</v>
      </c>
      <c r="H75" s="7">
        <v>0</v>
      </c>
      <c r="I75" s="208">
        <v>0</v>
      </c>
      <c r="J75" s="135">
        <f t="shared" si="23"/>
        <v>11</v>
      </c>
      <c r="K75" s="14">
        <v>2</v>
      </c>
      <c r="L75" s="7">
        <v>0</v>
      </c>
      <c r="M75" s="7">
        <v>0</v>
      </c>
      <c r="N75" s="7">
        <v>0</v>
      </c>
      <c r="O75" s="7">
        <v>0</v>
      </c>
      <c r="P75" s="208">
        <v>0</v>
      </c>
      <c r="Q75" s="135">
        <f t="shared" si="24"/>
        <v>2</v>
      </c>
      <c r="R75" s="38">
        <v>2</v>
      </c>
      <c r="S75" s="7">
        <v>0</v>
      </c>
      <c r="T75" s="7">
        <v>0</v>
      </c>
      <c r="U75" s="7">
        <v>0</v>
      </c>
      <c r="V75" s="7">
        <v>0</v>
      </c>
      <c r="W75" s="208">
        <v>0</v>
      </c>
      <c r="X75" s="135">
        <f t="shared" si="25"/>
        <v>2</v>
      </c>
      <c r="Y75" s="130">
        <f t="shared" si="26"/>
        <v>15</v>
      </c>
      <c r="Z75" s="42">
        <v>24</v>
      </c>
      <c r="AA75" s="45" t="s">
        <v>82</v>
      </c>
      <c r="AB75" s="38">
        <v>0</v>
      </c>
      <c r="AC75" s="7">
        <v>0</v>
      </c>
      <c r="AD75" s="7">
        <v>2</v>
      </c>
      <c r="AE75" s="7">
        <v>0</v>
      </c>
      <c r="AF75" s="7">
        <v>0</v>
      </c>
      <c r="AG75" s="7">
        <v>0</v>
      </c>
      <c r="AH75" s="7">
        <v>3</v>
      </c>
      <c r="AI75" s="7">
        <v>2</v>
      </c>
      <c r="AJ75" s="7">
        <v>1</v>
      </c>
      <c r="AK75" s="7">
        <v>1</v>
      </c>
      <c r="AL75" s="7">
        <v>1</v>
      </c>
      <c r="AM75" s="7">
        <v>2</v>
      </c>
      <c r="AN75" s="7">
        <v>3</v>
      </c>
      <c r="AO75" s="7">
        <v>0</v>
      </c>
      <c r="AP75" s="7">
        <v>0</v>
      </c>
      <c r="AQ75" s="203">
        <v>0</v>
      </c>
      <c r="AR75" s="117">
        <f t="shared" si="27"/>
        <v>10</v>
      </c>
      <c r="AS75" s="118">
        <f t="shared" si="28"/>
        <v>5</v>
      </c>
      <c r="AT75" s="215">
        <f t="shared" si="29"/>
        <v>15</v>
      </c>
      <c r="AU75" s="235">
        <f t="shared" si="30"/>
        <v>15</v>
      </c>
      <c r="AV75" s="60">
        <v>124</v>
      </c>
      <c r="AW75" s="61">
        <v>11</v>
      </c>
      <c r="AX75" s="194">
        <v>0</v>
      </c>
      <c r="AY75" s="8">
        <v>2</v>
      </c>
      <c r="AZ75" s="61">
        <v>1</v>
      </c>
      <c r="BA75" s="55">
        <f t="shared" si="19"/>
        <v>9.3361416072470416</v>
      </c>
      <c r="BB75" s="9">
        <f t="shared" si="31"/>
        <v>84.615384615384613</v>
      </c>
      <c r="BC75" s="9">
        <f t="shared" si="32"/>
        <v>6.7399952779590944</v>
      </c>
      <c r="BD75" s="10">
        <f t="shared" si="20"/>
        <v>0</v>
      </c>
      <c r="BE75" s="9">
        <f t="shared" si="21"/>
        <v>13.444043914435742</v>
      </c>
      <c r="BF75" s="9">
        <f t="shared" si="33"/>
        <v>18.332787156048738</v>
      </c>
      <c r="BG75" s="11">
        <f t="shared" si="22"/>
        <v>8.870967741935484</v>
      </c>
    </row>
    <row r="76" spans="1:59" ht="48.75" customHeight="1">
      <c r="A76" s="13">
        <v>25</v>
      </c>
      <c r="B76" s="12" t="s">
        <v>83</v>
      </c>
      <c r="C76" s="229">
        <v>1063344.6502330203</v>
      </c>
      <c r="D76" s="38">
        <v>300</v>
      </c>
      <c r="E76" s="7">
        <v>20</v>
      </c>
      <c r="F76" s="7">
        <v>9</v>
      </c>
      <c r="G76" s="7">
        <v>2</v>
      </c>
      <c r="H76" s="7">
        <v>24</v>
      </c>
      <c r="I76" s="208">
        <v>0</v>
      </c>
      <c r="J76" s="135">
        <f t="shared" si="23"/>
        <v>355</v>
      </c>
      <c r="K76" s="14">
        <v>141</v>
      </c>
      <c r="L76" s="7">
        <v>2</v>
      </c>
      <c r="M76" s="7">
        <v>0</v>
      </c>
      <c r="N76" s="7">
        <v>0</v>
      </c>
      <c r="O76" s="7">
        <v>0</v>
      </c>
      <c r="P76" s="208">
        <v>6</v>
      </c>
      <c r="Q76" s="135">
        <f t="shared" si="24"/>
        <v>149</v>
      </c>
      <c r="R76" s="38">
        <v>272</v>
      </c>
      <c r="S76" s="7">
        <v>1</v>
      </c>
      <c r="T76" s="7">
        <v>0</v>
      </c>
      <c r="U76" s="7">
        <v>0</v>
      </c>
      <c r="V76" s="7">
        <v>0</v>
      </c>
      <c r="W76" s="208">
        <v>2</v>
      </c>
      <c r="X76" s="135">
        <f t="shared" si="25"/>
        <v>275</v>
      </c>
      <c r="Y76" s="130">
        <f t="shared" si="26"/>
        <v>779</v>
      </c>
      <c r="Z76" s="42">
        <v>25</v>
      </c>
      <c r="AA76" s="45" t="s">
        <v>83</v>
      </c>
      <c r="AB76" s="38">
        <v>22</v>
      </c>
      <c r="AC76" s="7">
        <v>21</v>
      </c>
      <c r="AD76" s="7">
        <v>33</v>
      </c>
      <c r="AE76" s="7">
        <v>55</v>
      </c>
      <c r="AF76" s="7">
        <v>71</v>
      </c>
      <c r="AG76" s="7">
        <v>92</v>
      </c>
      <c r="AH76" s="7">
        <v>45</v>
      </c>
      <c r="AI76" s="7">
        <v>76</v>
      </c>
      <c r="AJ76" s="7">
        <v>38</v>
      </c>
      <c r="AK76" s="7">
        <v>51</v>
      </c>
      <c r="AL76" s="7">
        <v>28</v>
      </c>
      <c r="AM76" s="7">
        <v>52</v>
      </c>
      <c r="AN76" s="7">
        <v>33</v>
      </c>
      <c r="AO76" s="7">
        <v>45</v>
      </c>
      <c r="AP76" s="7">
        <v>45</v>
      </c>
      <c r="AQ76" s="203">
        <v>29</v>
      </c>
      <c r="AR76" s="117">
        <f>AP76+AN76+AL76+AJ76+AH76+AF76+AD76+AB76</f>
        <v>315</v>
      </c>
      <c r="AS76" s="118">
        <f>AQ76+AO76+AM76+AK76+AI76+AG76+AE76+AC76</f>
        <v>421</v>
      </c>
      <c r="AT76" s="215">
        <f t="shared" si="29"/>
        <v>736</v>
      </c>
      <c r="AU76" s="235">
        <f t="shared" si="30"/>
        <v>736</v>
      </c>
      <c r="AV76" s="60">
        <v>2881</v>
      </c>
      <c r="AW76" s="61">
        <v>409</v>
      </c>
      <c r="AX76" s="194">
        <v>0</v>
      </c>
      <c r="AY76" s="8">
        <v>32</v>
      </c>
      <c r="AZ76" s="61">
        <v>1</v>
      </c>
      <c r="BA76" s="55">
        <f t="shared" si="19"/>
        <v>83.59367667802708</v>
      </c>
      <c r="BB76" s="9">
        <f t="shared" si="31"/>
        <v>63.492063492063487</v>
      </c>
      <c r="BC76" s="9">
        <f t="shared" si="32"/>
        <v>101.78759454324474</v>
      </c>
      <c r="BD76" s="10">
        <f t="shared" si="20"/>
        <v>8.472400513478819</v>
      </c>
      <c r="BE76" s="9">
        <f t="shared" si="21"/>
        <v>120.37489441635898</v>
      </c>
      <c r="BF76" s="9">
        <f t="shared" si="33"/>
        <v>276.86225715762566</v>
      </c>
      <c r="BG76" s="11">
        <f t="shared" si="22"/>
        <v>14.196459562651857</v>
      </c>
    </row>
    <row r="77" spans="1:59" ht="48.75" customHeight="1">
      <c r="A77" s="13">
        <v>26</v>
      </c>
      <c r="B77" s="12" t="s">
        <v>84</v>
      </c>
      <c r="C77" s="231">
        <v>130553.39039421754</v>
      </c>
      <c r="D77" s="38">
        <v>8</v>
      </c>
      <c r="E77" s="7">
        <v>0</v>
      </c>
      <c r="F77" s="7">
        <v>3</v>
      </c>
      <c r="G77" s="7">
        <v>0</v>
      </c>
      <c r="H77" s="7">
        <v>0</v>
      </c>
      <c r="I77" s="208">
        <v>0</v>
      </c>
      <c r="J77" s="135">
        <f t="shared" si="23"/>
        <v>11</v>
      </c>
      <c r="K77" s="14">
        <v>9</v>
      </c>
      <c r="L77" s="7">
        <v>0</v>
      </c>
      <c r="M77" s="7">
        <v>0</v>
      </c>
      <c r="N77" s="7">
        <v>0</v>
      </c>
      <c r="O77" s="7">
        <v>0</v>
      </c>
      <c r="P77" s="208">
        <v>0</v>
      </c>
      <c r="Q77" s="135">
        <f t="shared" si="24"/>
        <v>9</v>
      </c>
      <c r="R77" s="38">
        <v>6</v>
      </c>
      <c r="S77" s="7">
        <v>0</v>
      </c>
      <c r="T77" s="7">
        <v>0</v>
      </c>
      <c r="U77" s="7">
        <v>0</v>
      </c>
      <c r="V77" s="7">
        <v>0</v>
      </c>
      <c r="W77" s="208">
        <v>0</v>
      </c>
      <c r="X77" s="135">
        <f t="shared" si="25"/>
        <v>6</v>
      </c>
      <c r="Y77" s="130">
        <f t="shared" si="26"/>
        <v>26</v>
      </c>
      <c r="Z77" s="42">
        <v>26</v>
      </c>
      <c r="AA77" s="45" t="s">
        <v>84</v>
      </c>
      <c r="AB77" s="38">
        <v>1</v>
      </c>
      <c r="AC77" s="7">
        <v>1</v>
      </c>
      <c r="AD77" s="7">
        <v>1</v>
      </c>
      <c r="AE77" s="7">
        <v>3</v>
      </c>
      <c r="AF77" s="7">
        <v>0</v>
      </c>
      <c r="AG77" s="7">
        <v>0</v>
      </c>
      <c r="AH77" s="7">
        <v>1</v>
      </c>
      <c r="AI77" s="7">
        <v>5</v>
      </c>
      <c r="AJ77" s="7">
        <v>0</v>
      </c>
      <c r="AK77" s="7">
        <v>0</v>
      </c>
      <c r="AL77" s="7">
        <v>2</v>
      </c>
      <c r="AM77" s="7">
        <v>0</v>
      </c>
      <c r="AN77" s="7">
        <v>1</v>
      </c>
      <c r="AO77" s="7">
        <v>5</v>
      </c>
      <c r="AP77" s="7">
        <v>2</v>
      </c>
      <c r="AQ77" s="203">
        <v>1</v>
      </c>
      <c r="AR77" s="117">
        <f>AP77+AN77+AL77+AJ77+AH77+AF77+AD77+AB77</f>
        <v>8</v>
      </c>
      <c r="AS77" s="118">
        <f>AQ77+AO77+AM77+AK77+AI77+AG77+AE77+AC77</f>
        <v>15</v>
      </c>
      <c r="AT77" s="215">
        <f t="shared" si="29"/>
        <v>23</v>
      </c>
      <c r="AU77" s="235">
        <f t="shared" si="30"/>
        <v>23</v>
      </c>
      <c r="AV77" s="60">
        <v>31</v>
      </c>
      <c r="AW77" s="61">
        <v>10</v>
      </c>
      <c r="AX77" s="194">
        <v>0</v>
      </c>
      <c r="AY77" s="8">
        <v>0</v>
      </c>
      <c r="AZ77" s="61">
        <v>0</v>
      </c>
      <c r="BA77" s="55">
        <f t="shared" si="19"/>
        <v>17.021558884928417</v>
      </c>
      <c r="BB77" s="9">
        <f t="shared" si="31"/>
        <v>40</v>
      </c>
      <c r="BC77" s="9">
        <f t="shared" si="32"/>
        <v>25.907813891030756</v>
      </c>
      <c r="BD77" s="10">
        <f t="shared" si="20"/>
        <v>11.538461538461538</v>
      </c>
      <c r="BE77" s="9">
        <f t="shared" si="21"/>
        <v>24.511044794296929</v>
      </c>
      <c r="BF77" s="9">
        <f t="shared" si="33"/>
        <v>70.469253783603662</v>
      </c>
      <c r="BG77" s="11">
        <f t="shared" si="22"/>
        <v>32.258064516129032</v>
      </c>
    </row>
    <row r="78" spans="1:59" ht="48.75" customHeight="1">
      <c r="A78" s="13">
        <v>27</v>
      </c>
      <c r="B78" s="12" t="s">
        <v>85</v>
      </c>
      <c r="C78" s="229">
        <v>243641.13712653029</v>
      </c>
      <c r="D78" s="38">
        <v>29</v>
      </c>
      <c r="E78" s="7">
        <v>0</v>
      </c>
      <c r="F78" s="7">
        <v>0</v>
      </c>
      <c r="G78" s="7">
        <v>1</v>
      </c>
      <c r="H78" s="7">
        <v>0</v>
      </c>
      <c r="I78" s="208">
        <v>0</v>
      </c>
      <c r="J78" s="135">
        <f t="shared" si="23"/>
        <v>30</v>
      </c>
      <c r="K78" s="14">
        <v>41</v>
      </c>
      <c r="L78" s="7">
        <v>0</v>
      </c>
      <c r="M78" s="7">
        <v>0</v>
      </c>
      <c r="N78" s="7">
        <v>0</v>
      </c>
      <c r="O78" s="7">
        <v>0</v>
      </c>
      <c r="P78" s="208">
        <v>0</v>
      </c>
      <c r="Q78" s="135">
        <f t="shared" si="24"/>
        <v>41</v>
      </c>
      <c r="R78" s="38">
        <v>13</v>
      </c>
      <c r="S78" s="7">
        <v>0</v>
      </c>
      <c r="T78" s="7">
        <v>0</v>
      </c>
      <c r="U78" s="7">
        <v>0</v>
      </c>
      <c r="V78" s="7">
        <v>0</v>
      </c>
      <c r="W78" s="208">
        <v>0</v>
      </c>
      <c r="X78" s="135">
        <f t="shared" si="25"/>
        <v>13</v>
      </c>
      <c r="Y78" s="130">
        <f t="shared" si="26"/>
        <v>84</v>
      </c>
      <c r="Z78" s="42">
        <v>27</v>
      </c>
      <c r="AA78" s="45" t="s">
        <v>85</v>
      </c>
      <c r="AB78" s="38">
        <v>16</v>
      </c>
      <c r="AC78" s="7">
        <v>10</v>
      </c>
      <c r="AD78" s="7">
        <v>6</v>
      </c>
      <c r="AE78" s="7">
        <v>5</v>
      </c>
      <c r="AF78" s="7">
        <v>4</v>
      </c>
      <c r="AG78" s="7">
        <v>8</v>
      </c>
      <c r="AH78" s="7">
        <v>4</v>
      </c>
      <c r="AI78" s="7">
        <v>7</v>
      </c>
      <c r="AJ78" s="7">
        <v>1</v>
      </c>
      <c r="AK78" s="7">
        <v>7</v>
      </c>
      <c r="AL78" s="7">
        <v>1</v>
      </c>
      <c r="AM78" s="7">
        <v>4</v>
      </c>
      <c r="AN78" s="7">
        <v>4</v>
      </c>
      <c r="AO78" s="7">
        <v>3</v>
      </c>
      <c r="AP78" s="7">
        <v>3</v>
      </c>
      <c r="AQ78" s="203">
        <v>0</v>
      </c>
      <c r="AR78" s="117">
        <f t="shared" si="27"/>
        <v>39</v>
      </c>
      <c r="AS78" s="118">
        <f t="shared" si="28"/>
        <v>44</v>
      </c>
      <c r="AT78" s="215">
        <f t="shared" si="29"/>
        <v>83</v>
      </c>
      <c r="AU78" s="235">
        <f t="shared" si="30"/>
        <v>83</v>
      </c>
      <c r="AV78" s="60">
        <v>118</v>
      </c>
      <c r="AW78" s="61">
        <v>30</v>
      </c>
      <c r="AX78" s="194">
        <v>0</v>
      </c>
      <c r="AY78" s="8">
        <v>7</v>
      </c>
      <c r="AZ78" s="61">
        <v>0</v>
      </c>
      <c r="BA78" s="55">
        <f t="shared" si="19"/>
        <v>33.063199632712511</v>
      </c>
      <c r="BB78" s="9">
        <f t="shared" si="31"/>
        <v>40.845070422535215</v>
      </c>
      <c r="BC78" s="9">
        <f t="shared" si="32"/>
        <v>50.0977893014934</v>
      </c>
      <c r="BD78" s="10">
        <f t="shared" si="20"/>
        <v>1.1904761904761905</v>
      </c>
      <c r="BE78" s="9">
        <f t="shared" si="21"/>
        <v>47.611007471106021</v>
      </c>
      <c r="BF78" s="9">
        <f t="shared" si="33"/>
        <v>136.26598690006205</v>
      </c>
      <c r="BG78" s="11">
        <f t="shared" si="22"/>
        <v>25.423728813559322</v>
      </c>
    </row>
    <row r="79" spans="1:59" ht="48.75" customHeight="1">
      <c r="A79" s="13">
        <v>28</v>
      </c>
      <c r="B79" s="12" t="s">
        <v>86</v>
      </c>
      <c r="C79" s="230">
        <v>159598.86925231555</v>
      </c>
      <c r="D79" s="38">
        <v>12</v>
      </c>
      <c r="E79" s="7">
        <v>0</v>
      </c>
      <c r="F79" s="7">
        <v>0</v>
      </c>
      <c r="G79" s="7">
        <v>0</v>
      </c>
      <c r="H79" s="7">
        <v>0</v>
      </c>
      <c r="I79" s="208">
        <v>0</v>
      </c>
      <c r="J79" s="135">
        <f t="shared" si="23"/>
        <v>12</v>
      </c>
      <c r="K79" s="14">
        <v>0</v>
      </c>
      <c r="L79" s="7">
        <v>0</v>
      </c>
      <c r="M79" s="7">
        <v>0</v>
      </c>
      <c r="N79" s="7">
        <v>0</v>
      </c>
      <c r="O79" s="7">
        <v>0</v>
      </c>
      <c r="P79" s="208">
        <v>0</v>
      </c>
      <c r="Q79" s="135">
        <f t="shared" si="24"/>
        <v>0</v>
      </c>
      <c r="R79" s="38">
        <v>1</v>
      </c>
      <c r="S79" s="7">
        <v>0</v>
      </c>
      <c r="T79" s="7">
        <v>0</v>
      </c>
      <c r="U79" s="7">
        <v>0</v>
      </c>
      <c r="V79" s="7">
        <v>0</v>
      </c>
      <c r="W79" s="208">
        <v>0</v>
      </c>
      <c r="X79" s="135">
        <f t="shared" si="25"/>
        <v>1</v>
      </c>
      <c r="Y79" s="130">
        <f t="shared" si="26"/>
        <v>13</v>
      </c>
      <c r="Z79" s="42">
        <v>28</v>
      </c>
      <c r="AA79" s="45" t="s">
        <v>86</v>
      </c>
      <c r="AB79" s="38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2</v>
      </c>
      <c r="AI79" s="7">
        <v>2</v>
      </c>
      <c r="AJ79" s="7">
        <v>0</v>
      </c>
      <c r="AK79" s="7">
        <v>3</v>
      </c>
      <c r="AL79" s="7">
        <v>2</v>
      </c>
      <c r="AM79" s="7">
        <v>1</v>
      </c>
      <c r="AN79" s="7">
        <v>2</v>
      </c>
      <c r="AO79" s="7">
        <v>1</v>
      </c>
      <c r="AP79" s="7">
        <v>0</v>
      </c>
      <c r="AQ79" s="203">
        <v>0</v>
      </c>
      <c r="AR79" s="117">
        <f t="shared" si="27"/>
        <v>6</v>
      </c>
      <c r="AS79" s="118">
        <f t="shared" si="28"/>
        <v>7</v>
      </c>
      <c r="AT79" s="215">
        <f t="shared" si="29"/>
        <v>13</v>
      </c>
      <c r="AU79" s="235">
        <f t="shared" si="30"/>
        <v>13</v>
      </c>
      <c r="AV79" s="60">
        <v>138</v>
      </c>
      <c r="AW79" s="61">
        <v>12</v>
      </c>
      <c r="AX79" s="194">
        <v>0</v>
      </c>
      <c r="AY79" s="8">
        <v>8</v>
      </c>
      <c r="AZ79" s="61">
        <v>0</v>
      </c>
      <c r="BA79" s="55">
        <f t="shared" si="19"/>
        <v>20.885695174090159</v>
      </c>
      <c r="BB79" s="9">
        <f t="shared" si="31"/>
        <v>100</v>
      </c>
      <c r="BC79" s="9">
        <f t="shared" si="32"/>
        <v>11.978560467492885</v>
      </c>
      <c r="BD79" s="10">
        <f t="shared" si="20"/>
        <v>0</v>
      </c>
      <c r="BE79" s="9">
        <f t="shared" si="21"/>
        <v>30.075401050689834</v>
      </c>
      <c r="BF79" s="9">
        <f t="shared" si="33"/>
        <v>32.581684471580651</v>
      </c>
      <c r="BG79" s="11">
        <f t="shared" si="22"/>
        <v>8.695652173913043</v>
      </c>
    </row>
    <row r="80" spans="1:59" ht="48.75" customHeight="1">
      <c r="A80" s="13">
        <v>29</v>
      </c>
      <c r="B80" s="12" t="s">
        <v>87</v>
      </c>
      <c r="C80" s="229">
        <v>371600.07179274602</v>
      </c>
      <c r="D80" s="38">
        <v>57</v>
      </c>
      <c r="E80" s="7">
        <v>5</v>
      </c>
      <c r="F80" s="7">
        <v>4</v>
      </c>
      <c r="G80" s="7">
        <v>0</v>
      </c>
      <c r="H80" s="7">
        <v>0</v>
      </c>
      <c r="I80" s="208">
        <v>0</v>
      </c>
      <c r="J80" s="135">
        <f t="shared" si="23"/>
        <v>66</v>
      </c>
      <c r="K80" s="14">
        <v>62</v>
      </c>
      <c r="L80" s="7">
        <v>0</v>
      </c>
      <c r="M80" s="7">
        <v>0</v>
      </c>
      <c r="N80" s="7">
        <v>0</v>
      </c>
      <c r="O80" s="7">
        <v>0</v>
      </c>
      <c r="P80" s="208">
        <v>0</v>
      </c>
      <c r="Q80" s="135">
        <f t="shared" si="24"/>
        <v>62</v>
      </c>
      <c r="R80" s="38">
        <v>57</v>
      </c>
      <c r="S80" s="7">
        <v>0</v>
      </c>
      <c r="T80" s="7">
        <v>0</v>
      </c>
      <c r="U80" s="7">
        <v>0</v>
      </c>
      <c r="V80" s="7">
        <v>0</v>
      </c>
      <c r="W80" s="208">
        <v>0</v>
      </c>
      <c r="X80" s="135">
        <f t="shared" si="25"/>
        <v>57</v>
      </c>
      <c r="Y80" s="130">
        <f t="shared" si="26"/>
        <v>185</v>
      </c>
      <c r="Z80" s="42">
        <v>29</v>
      </c>
      <c r="AA80" s="45" t="s">
        <v>87</v>
      </c>
      <c r="AB80" s="38">
        <v>26</v>
      </c>
      <c r="AC80" s="7">
        <v>11</v>
      </c>
      <c r="AD80" s="7">
        <v>11</v>
      </c>
      <c r="AE80" s="7">
        <v>10</v>
      </c>
      <c r="AF80" s="7">
        <v>5</v>
      </c>
      <c r="AG80" s="7">
        <v>11</v>
      </c>
      <c r="AH80" s="7">
        <v>14</v>
      </c>
      <c r="AI80" s="7">
        <v>25</v>
      </c>
      <c r="AJ80" s="7">
        <v>4</v>
      </c>
      <c r="AK80" s="7">
        <v>9</v>
      </c>
      <c r="AL80" s="7">
        <v>5</v>
      </c>
      <c r="AM80" s="7">
        <v>11</v>
      </c>
      <c r="AN80" s="7">
        <v>6</v>
      </c>
      <c r="AO80" s="7">
        <v>13</v>
      </c>
      <c r="AP80" s="7">
        <v>14</v>
      </c>
      <c r="AQ80" s="203">
        <v>6</v>
      </c>
      <c r="AR80" s="117">
        <f t="shared" si="27"/>
        <v>85</v>
      </c>
      <c r="AS80" s="118">
        <f t="shared" si="28"/>
        <v>96</v>
      </c>
      <c r="AT80" s="215">
        <f t="shared" si="29"/>
        <v>181</v>
      </c>
      <c r="AU80" s="235">
        <f t="shared" si="30"/>
        <v>181</v>
      </c>
      <c r="AV80" s="60">
        <v>214</v>
      </c>
      <c r="AW80" s="61">
        <v>61</v>
      </c>
      <c r="AX80" s="194">
        <v>0</v>
      </c>
      <c r="AY80" s="8">
        <v>0</v>
      </c>
      <c r="AZ80" s="61">
        <v>0</v>
      </c>
      <c r="BA80" s="55">
        <f t="shared" si="19"/>
        <v>46.346121891568529</v>
      </c>
      <c r="BB80" s="9">
        <f t="shared" si="31"/>
        <v>48.4375</v>
      </c>
      <c r="BC80" s="9">
        <f t="shared" si="32"/>
        <v>71.629822164483031</v>
      </c>
      <c r="BD80" s="10">
        <f t="shared" si="20"/>
        <v>4.8648648648648649</v>
      </c>
      <c r="BE80" s="9">
        <f t="shared" si="21"/>
        <v>66.738415523858677</v>
      </c>
      <c r="BF80" s="9">
        <f t="shared" si="33"/>
        <v>194.83311628739386</v>
      </c>
      <c r="BG80" s="11">
        <f t="shared" si="22"/>
        <v>28.504672897196258</v>
      </c>
    </row>
    <row r="81" spans="1:59" ht="48.75" customHeight="1" thickBot="1">
      <c r="A81" s="28">
        <v>30</v>
      </c>
      <c r="B81" s="29" t="s">
        <v>88</v>
      </c>
      <c r="C81" s="229">
        <v>45028.19051097308</v>
      </c>
      <c r="D81" s="204">
        <v>3</v>
      </c>
      <c r="E81" s="205">
        <v>0</v>
      </c>
      <c r="F81" s="205">
        <v>0</v>
      </c>
      <c r="G81" s="205">
        <v>0</v>
      </c>
      <c r="H81" s="205">
        <v>0</v>
      </c>
      <c r="I81" s="209">
        <v>0</v>
      </c>
      <c r="J81" s="136">
        <f t="shared" si="23"/>
        <v>3</v>
      </c>
      <c r="K81" s="210">
        <v>5</v>
      </c>
      <c r="L81" s="205">
        <v>0</v>
      </c>
      <c r="M81" s="205">
        <v>0</v>
      </c>
      <c r="N81" s="205">
        <v>0</v>
      </c>
      <c r="O81" s="205">
        <v>0</v>
      </c>
      <c r="P81" s="209">
        <v>0</v>
      </c>
      <c r="Q81" s="136">
        <f t="shared" si="24"/>
        <v>5</v>
      </c>
      <c r="R81" s="204">
        <v>4</v>
      </c>
      <c r="S81" s="205">
        <v>0</v>
      </c>
      <c r="T81" s="205">
        <v>0</v>
      </c>
      <c r="U81" s="205">
        <v>0</v>
      </c>
      <c r="V81" s="205">
        <v>0</v>
      </c>
      <c r="W81" s="209">
        <v>0</v>
      </c>
      <c r="X81" s="136">
        <f t="shared" si="25"/>
        <v>4</v>
      </c>
      <c r="Y81" s="238">
        <f t="shared" si="26"/>
        <v>12</v>
      </c>
      <c r="Z81" s="43">
        <v>30</v>
      </c>
      <c r="AA81" s="46" t="s">
        <v>88</v>
      </c>
      <c r="AB81" s="204">
        <v>1</v>
      </c>
      <c r="AC81" s="205">
        <v>0</v>
      </c>
      <c r="AD81" s="205">
        <v>0</v>
      </c>
      <c r="AE81" s="205">
        <v>2</v>
      </c>
      <c r="AF81" s="205">
        <v>0</v>
      </c>
      <c r="AG81" s="205">
        <v>0</v>
      </c>
      <c r="AH81" s="205">
        <v>0</v>
      </c>
      <c r="AI81" s="205">
        <v>2</v>
      </c>
      <c r="AJ81" s="205">
        <v>2</v>
      </c>
      <c r="AK81" s="205">
        <v>1</v>
      </c>
      <c r="AL81" s="205">
        <v>0</v>
      </c>
      <c r="AM81" s="205">
        <v>0</v>
      </c>
      <c r="AN81" s="205">
        <v>2</v>
      </c>
      <c r="AO81" s="205">
        <v>0</v>
      </c>
      <c r="AP81" s="205">
        <v>1</v>
      </c>
      <c r="AQ81" s="206">
        <v>1</v>
      </c>
      <c r="AR81" s="120">
        <f t="shared" si="27"/>
        <v>6</v>
      </c>
      <c r="AS81" s="119">
        <f t="shared" si="28"/>
        <v>6</v>
      </c>
      <c r="AT81" s="216">
        <f t="shared" si="29"/>
        <v>12</v>
      </c>
      <c r="AU81" s="236">
        <f t="shared" si="30"/>
        <v>12</v>
      </c>
      <c r="AV81" s="196">
        <v>105</v>
      </c>
      <c r="AW81" s="197">
        <v>3</v>
      </c>
      <c r="AX81" s="195">
        <v>0</v>
      </c>
      <c r="AY81" s="17">
        <v>0</v>
      </c>
      <c r="AZ81" s="63">
        <v>0</v>
      </c>
      <c r="BA81" s="56">
        <f t="shared" si="19"/>
        <v>18.506924748180925</v>
      </c>
      <c r="BB81" s="18">
        <f t="shared" si="31"/>
        <v>37.5</v>
      </c>
      <c r="BC81" s="18">
        <f t="shared" si="32"/>
        <v>39.191134760853728</v>
      </c>
      <c r="BD81" s="19">
        <f t="shared" si="20"/>
        <v>0</v>
      </c>
      <c r="BE81" s="18">
        <f t="shared" si="21"/>
        <v>26.649971637380538</v>
      </c>
      <c r="BF81" s="18">
        <f t="shared" si="33"/>
        <v>106.59988654952215</v>
      </c>
      <c r="BG81" s="20">
        <f t="shared" si="22"/>
        <v>2.8571428571428572</v>
      </c>
    </row>
    <row r="82" spans="1:59" s="128" customFormat="1" ht="54" customHeight="1" thickBot="1">
      <c r="A82" s="243" t="s">
        <v>58</v>
      </c>
      <c r="B82" s="244"/>
      <c r="C82" s="125">
        <f>SUM(C50:C81)</f>
        <v>9592537.9873951674</v>
      </c>
      <c r="D82" s="103">
        <f>SUM(D52:D81)</f>
        <v>970</v>
      </c>
      <c r="E82" s="104">
        <f t="shared" ref="E82:I82" si="34">SUM(E52:E81)</f>
        <v>42</v>
      </c>
      <c r="F82" s="104">
        <f t="shared" si="34"/>
        <v>16</v>
      </c>
      <c r="G82" s="104">
        <f t="shared" si="34"/>
        <v>5</v>
      </c>
      <c r="H82" s="104">
        <f t="shared" si="34"/>
        <v>25</v>
      </c>
      <c r="I82" s="116">
        <f t="shared" si="34"/>
        <v>2</v>
      </c>
      <c r="J82" s="164">
        <f t="shared" ref="J82" si="35">D82+E82+F82+G82+H82+I82</f>
        <v>1060</v>
      </c>
      <c r="K82" s="115">
        <f t="shared" ref="K82:P82" si="36">SUM(K52:K81)</f>
        <v>653</v>
      </c>
      <c r="L82" s="104">
        <f t="shared" si="36"/>
        <v>2</v>
      </c>
      <c r="M82" s="104">
        <f t="shared" si="36"/>
        <v>0</v>
      </c>
      <c r="N82" s="104">
        <f t="shared" si="36"/>
        <v>1</v>
      </c>
      <c r="O82" s="104">
        <f t="shared" si="36"/>
        <v>1</v>
      </c>
      <c r="P82" s="104">
        <f t="shared" si="36"/>
        <v>7</v>
      </c>
      <c r="Q82" s="137">
        <f t="shared" ref="Q82" si="37">SUM(K82:P82)</f>
        <v>664</v>
      </c>
      <c r="R82" s="103">
        <f t="shared" ref="R82:W82" si="38">SUM(R52:R81)</f>
        <v>575</v>
      </c>
      <c r="S82" s="104">
        <f t="shared" si="38"/>
        <v>1</v>
      </c>
      <c r="T82" s="104">
        <f t="shared" si="38"/>
        <v>0</v>
      </c>
      <c r="U82" s="104">
        <f t="shared" si="38"/>
        <v>1</v>
      </c>
      <c r="V82" s="104">
        <f t="shared" si="38"/>
        <v>4</v>
      </c>
      <c r="W82" s="116">
        <f t="shared" si="38"/>
        <v>2</v>
      </c>
      <c r="X82" s="164">
        <f t="shared" si="25"/>
        <v>583</v>
      </c>
      <c r="Y82" s="164">
        <f t="shared" si="26"/>
        <v>2307</v>
      </c>
      <c r="Z82" s="269" t="s">
        <v>58</v>
      </c>
      <c r="AA82" s="270"/>
      <c r="AB82" s="103">
        <f t="shared" ref="AB82:AQ82" si="39">SUM(AB52:AB81)</f>
        <v>95</v>
      </c>
      <c r="AC82" s="104">
        <f t="shared" si="39"/>
        <v>81</v>
      </c>
      <c r="AD82" s="104">
        <f t="shared" si="39"/>
        <v>78</v>
      </c>
      <c r="AE82" s="104">
        <f t="shared" si="39"/>
        <v>132</v>
      </c>
      <c r="AF82" s="104">
        <f t="shared" si="39"/>
        <v>159</v>
      </c>
      <c r="AG82" s="104">
        <f t="shared" si="39"/>
        <v>250</v>
      </c>
      <c r="AH82" s="104">
        <f t="shared" si="39"/>
        <v>150</v>
      </c>
      <c r="AI82" s="104">
        <f t="shared" si="39"/>
        <v>255</v>
      </c>
      <c r="AJ82" s="104">
        <f t="shared" si="39"/>
        <v>109</v>
      </c>
      <c r="AK82" s="104">
        <f t="shared" si="39"/>
        <v>168</v>
      </c>
      <c r="AL82" s="104">
        <f t="shared" si="39"/>
        <v>123</v>
      </c>
      <c r="AM82" s="104">
        <f t="shared" si="39"/>
        <v>183</v>
      </c>
      <c r="AN82" s="104">
        <f t="shared" si="39"/>
        <v>109</v>
      </c>
      <c r="AO82" s="104">
        <f t="shared" si="39"/>
        <v>137</v>
      </c>
      <c r="AP82" s="104">
        <f t="shared" si="39"/>
        <v>137</v>
      </c>
      <c r="AQ82" s="104">
        <f t="shared" si="39"/>
        <v>77</v>
      </c>
      <c r="AR82" s="145">
        <f t="shared" si="27"/>
        <v>960</v>
      </c>
      <c r="AS82" s="213">
        <f t="shared" si="28"/>
        <v>1283</v>
      </c>
      <c r="AT82" s="217">
        <f t="shared" si="29"/>
        <v>2243</v>
      </c>
      <c r="AU82" s="237">
        <f t="shared" si="30"/>
        <v>2243</v>
      </c>
      <c r="AV82" s="103">
        <f>SUM(AV52:AV81)</f>
        <v>8350</v>
      </c>
      <c r="AW82" s="21">
        <f>SUM(AW52:AW81)</f>
        <v>1110</v>
      </c>
      <c r="AX82" s="21">
        <f>SUM(AX52:AX81)</f>
        <v>0</v>
      </c>
      <c r="AY82" s="21">
        <f>SUM(AY52:AY81)</f>
        <v>142</v>
      </c>
      <c r="AZ82" s="64">
        <f>SUM(AZ52:AZ81)</f>
        <v>14</v>
      </c>
      <c r="BA82" s="57">
        <f t="shared" si="19"/>
        <v>29.305186122848621</v>
      </c>
      <c r="BB82" s="22">
        <f>(D82+E82)/(J82+Q82)*100</f>
        <v>58.700696055684453</v>
      </c>
      <c r="BC82" s="22">
        <f>(4*AU82)/(C82*0.00272)*100</f>
        <v>34.386409687395087</v>
      </c>
      <c r="BD82" s="23">
        <f t="shared" si="20"/>
        <v>4.7247507585609014</v>
      </c>
      <c r="BE82" s="22">
        <f t="shared" si="21"/>
        <v>42.199468016902017</v>
      </c>
      <c r="BF82" s="22">
        <f t="shared" si="33"/>
        <v>93.531034349714645</v>
      </c>
      <c r="BG82" s="24">
        <f t="shared" si="22"/>
        <v>13.293413173652693</v>
      </c>
    </row>
    <row r="90" spans="1:59" ht="15" customHeight="1">
      <c r="A90" s="245" t="s">
        <v>58</v>
      </c>
      <c r="B90" s="245"/>
      <c r="C90" s="245"/>
      <c r="D90" s="246" t="s">
        <v>0</v>
      </c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 t="s">
        <v>6</v>
      </c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109"/>
      <c r="AV90" s="312" t="s">
        <v>18</v>
      </c>
      <c r="AW90" s="313"/>
      <c r="AX90" s="312" t="s">
        <v>19</v>
      </c>
      <c r="AY90" s="317"/>
      <c r="AZ90" s="317"/>
      <c r="BA90" s="310" t="s">
        <v>28</v>
      </c>
      <c r="BB90" s="310" t="s">
        <v>54</v>
      </c>
      <c r="BC90" s="310" t="s">
        <v>51</v>
      </c>
      <c r="BD90" s="272" t="s">
        <v>99</v>
      </c>
      <c r="BE90" s="272" t="s">
        <v>30</v>
      </c>
      <c r="BF90" s="272" t="s">
        <v>52</v>
      </c>
      <c r="BG90" s="272" t="s">
        <v>53</v>
      </c>
    </row>
    <row r="91" spans="1:59" ht="15" customHeight="1" thickBot="1">
      <c r="A91" s="245"/>
      <c r="B91" s="245"/>
      <c r="C91" s="245"/>
      <c r="D91" s="247"/>
      <c r="E91" s="247"/>
      <c r="F91" s="247"/>
      <c r="G91" s="247"/>
      <c r="H91" s="247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6"/>
      <c r="AA91" s="246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98"/>
      <c r="AV91" s="314"/>
      <c r="AW91" s="315"/>
      <c r="AX91" s="314"/>
      <c r="AY91" s="316"/>
      <c r="AZ91" s="316"/>
      <c r="BA91" s="310"/>
      <c r="BB91" s="310"/>
      <c r="BC91" s="310"/>
      <c r="BD91" s="272"/>
      <c r="BE91" s="272"/>
      <c r="BF91" s="272"/>
      <c r="BG91" s="272"/>
    </row>
    <row r="92" spans="1:59" ht="19.5" thickBot="1">
      <c r="A92" s="245" t="s">
        <v>96</v>
      </c>
      <c r="B92" s="245"/>
      <c r="C92" s="305"/>
      <c r="D92" s="275" t="s">
        <v>34</v>
      </c>
      <c r="E92" s="276"/>
      <c r="F92" s="276"/>
      <c r="G92" s="276"/>
      <c r="H92" s="276"/>
      <c r="I92" s="276"/>
      <c r="J92" s="276"/>
      <c r="K92" s="276"/>
      <c r="L92" s="276"/>
      <c r="M92" s="276"/>
      <c r="N92" s="276"/>
      <c r="O92" s="276"/>
      <c r="P92" s="276"/>
      <c r="Q92" s="277"/>
      <c r="R92" s="278" t="s">
        <v>36</v>
      </c>
      <c r="S92" s="279"/>
      <c r="T92" s="279"/>
      <c r="U92" s="279"/>
      <c r="V92" s="279"/>
      <c r="W92" s="279"/>
      <c r="X92" s="280"/>
      <c r="Y92" s="281" t="s">
        <v>25</v>
      </c>
      <c r="Z92" s="284" t="s">
        <v>26</v>
      </c>
      <c r="AA92" s="285" t="s">
        <v>7</v>
      </c>
      <c r="AB92" s="286" t="s">
        <v>46</v>
      </c>
      <c r="AC92" s="287"/>
      <c r="AD92" s="287"/>
      <c r="AE92" s="287"/>
      <c r="AF92" s="287"/>
      <c r="AG92" s="287"/>
      <c r="AH92" s="287"/>
      <c r="AI92" s="287"/>
      <c r="AJ92" s="287"/>
      <c r="AK92" s="287"/>
      <c r="AL92" s="287"/>
      <c r="AM92" s="287"/>
      <c r="AN92" s="287"/>
      <c r="AO92" s="287"/>
      <c r="AP92" s="287"/>
      <c r="AQ92" s="287"/>
      <c r="AR92" s="287"/>
      <c r="AS92" s="287"/>
      <c r="AT92" s="288"/>
      <c r="AU92" s="140"/>
      <c r="AV92" s="316"/>
      <c r="AW92" s="315"/>
      <c r="AX92" s="314"/>
      <c r="AY92" s="316"/>
      <c r="AZ92" s="316"/>
      <c r="BA92" s="310"/>
      <c r="BB92" s="310"/>
      <c r="BC92" s="310"/>
      <c r="BD92" s="272"/>
      <c r="BE92" s="272"/>
      <c r="BF92" s="272"/>
      <c r="BG92" s="272"/>
    </row>
    <row r="93" spans="1:59" ht="19.5" thickBot="1">
      <c r="A93" s="245"/>
      <c r="B93" s="245"/>
      <c r="C93" s="305"/>
      <c r="D93" s="292" t="s">
        <v>35</v>
      </c>
      <c r="E93" s="293"/>
      <c r="F93" s="293"/>
      <c r="G93" s="293"/>
      <c r="H93" s="293"/>
      <c r="I93" s="293"/>
      <c r="J93" s="294"/>
      <c r="K93" s="295" t="s">
        <v>45</v>
      </c>
      <c r="L93" s="296"/>
      <c r="M93" s="296"/>
      <c r="N93" s="296"/>
      <c r="O93" s="296"/>
      <c r="P93" s="296"/>
      <c r="Q93" s="297"/>
      <c r="R93" s="298" t="s">
        <v>37</v>
      </c>
      <c r="S93" s="299"/>
      <c r="T93" s="299"/>
      <c r="U93" s="299"/>
      <c r="V93" s="299"/>
      <c r="W93" s="299"/>
      <c r="X93" s="300"/>
      <c r="Y93" s="282"/>
      <c r="Z93" s="284"/>
      <c r="AA93" s="285"/>
      <c r="AB93" s="307"/>
      <c r="AC93" s="308"/>
      <c r="AD93" s="308"/>
      <c r="AE93" s="308"/>
      <c r="AF93" s="308"/>
      <c r="AG93" s="308"/>
      <c r="AH93" s="308"/>
      <c r="AI93" s="308"/>
      <c r="AJ93" s="308"/>
      <c r="AK93" s="308"/>
      <c r="AL93" s="308"/>
      <c r="AM93" s="308"/>
      <c r="AN93" s="308"/>
      <c r="AO93" s="308"/>
      <c r="AP93" s="308"/>
      <c r="AQ93" s="308"/>
      <c r="AR93" s="308"/>
      <c r="AS93" s="308"/>
      <c r="AT93" s="309"/>
      <c r="AU93" s="140"/>
      <c r="AV93" s="316"/>
      <c r="AW93" s="315"/>
      <c r="AX93" s="314"/>
      <c r="AY93" s="316"/>
      <c r="AZ93" s="316"/>
      <c r="BA93" s="310"/>
      <c r="BB93" s="310"/>
      <c r="BC93" s="310"/>
      <c r="BD93" s="272"/>
      <c r="BE93" s="272"/>
      <c r="BF93" s="272"/>
      <c r="BG93" s="272"/>
    </row>
    <row r="94" spans="1:59" ht="16.5" thickBot="1">
      <c r="A94" s="250" t="s">
        <v>33</v>
      </c>
      <c r="B94" s="267" t="s">
        <v>31</v>
      </c>
      <c r="C94" s="263" t="s">
        <v>32</v>
      </c>
      <c r="D94" s="261" t="s">
        <v>39</v>
      </c>
      <c r="E94" s="259" t="s">
        <v>38</v>
      </c>
      <c r="F94" s="301" t="s">
        <v>44</v>
      </c>
      <c r="G94" s="301"/>
      <c r="H94" s="301"/>
      <c r="I94" s="302"/>
      <c r="J94" s="303" t="s">
        <v>17</v>
      </c>
      <c r="K94" s="261" t="s">
        <v>39</v>
      </c>
      <c r="L94" s="259" t="s">
        <v>38</v>
      </c>
      <c r="M94" s="301" t="s">
        <v>44</v>
      </c>
      <c r="N94" s="301"/>
      <c r="O94" s="301"/>
      <c r="P94" s="302"/>
      <c r="Q94" s="303" t="s">
        <v>17</v>
      </c>
      <c r="R94" s="265" t="s">
        <v>39</v>
      </c>
      <c r="S94" s="252" t="s">
        <v>38</v>
      </c>
      <c r="T94" s="253" t="s">
        <v>44</v>
      </c>
      <c r="U94" s="253"/>
      <c r="V94" s="253"/>
      <c r="W94" s="254"/>
      <c r="X94" s="255" t="s">
        <v>17</v>
      </c>
      <c r="Y94" s="282"/>
      <c r="Z94" s="284"/>
      <c r="AA94" s="285"/>
      <c r="AB94" s="311" t="s">
        <v>8</v>
      </c>
      <c r="AC94" s="271"/>
      <c r="AD94" s="271" t="s">
        <v>9</v>
      </c>
      <c r="AE94" s="271"/>
      <c r="AF94" s="271" t="s">
        <v>10</v>
      </c>
      <c r="AG94" s="271"/>
      <c r="AH94" s="271" t="s">
        <v>11</v>
      </c>
      <c r="AI94" s="271"/>
      <c r="AJ94" s="271" t="s">
        <v>12</v>
      </c>
      <c r="AK94" s="271"/>
      <c r="AL94" s="271" t="s">
        <v>13</v>
      </c>
      <c r="AM94" s="271"/>
      <c r="AN94" s="271" t="s">
        <v>14</v>
      </c>
      <c r="AO94" s="271"/>
      <c r="AP94" s="271" t="s">
        <v>15</v>
      </c>
      <c r="AQ94" s="271"/>
      <c r="AR94" s="271" t="s">
        <v>16</v>
      </c>
      <c r="AS94" s="271"/>
      <c r="AT94" s="321"/>
      <c r="AU94" s="99"/>
      <c r="AV94" s="322" t="s">
        <v>47</v>
      </c>
      <c r="AW94" s="323"/>
      <c r="AX94" s="318" t="s">
        <v>50</v>
      </c>
      <c r="AY94" s="318"/>
      <c r="AZ94" s="319"/>
      <c r="BA94" s="320"/>
      <c r="BB94" s="310"/>
      <c r="BC94" s="310"/>
      <c r="BD94" s="272"/>
      <c r="BE94" s="272"/>
      <c r="BF94" s="272"/>
      <c r="BG94" s="272"/>
    </row>
    <row r="95" spans="1:59" ht="79.5" thickBot="1">
      <c r="A95" s="251"/>
      <c r="B95" s="267"/>
      <c r="C95" s="263"/>
      <c r="D95" s="261"/>
      <c r="E95" s="259"/>
      <c r="F95" s="113" t="s">
        <v>40</v>
      </c>
      <c r="G95" s="113" t="s">
        <v>41</v>
      </c>
      <c r="H95" s="113" t="s">
        <v>42</v>
      </c>
      <c r="I95" s="207" t="s">
        <v>43</v>
      </c>
      <c r="J95" s="304"/>
      <c r="K95" s="261"/>
      <c r="L95" s="259"/>
      <c r="M95" s="113" t="s">
        <v>40</v>
      </c>
      <c r="N95" s="113" t="s">
        <v>41</v>
      </c>
      <c r="O95" s="113" t="s">
        <v>56</v>
      </c>
      <c r="P95" s="207" t="s">
        <v>43</v>
      </c>
      <c r="Q95" s="304"/>
      <c r="R95" s="265"/>
      <c r="S95" s="252"/>
      <c r="T95" s="112" t="s">
        <v>40</v>
      </c>
      <c r="U95" s="112" t="s">
        <v>41</v>
      </c>
      <c r="V95" s="112" t="s">
        <v>57</v>
      </c>
      <c r="W95" s="211" t="s">
        <v>43</v>
      </c>
      <c r="X95" s="256"/>
      <c r="Y95" s="306"/>
      <c r="Z95" s="284"/>
      <c r="AA95" s="285"/>
      <c r="AB95" s="198" t="s">
        <v>3</v>
      </c>
      <c r="AC95" s="199" t="s">
        <v>4</v>
      </c>
      <c r="AD95" s="199" t="s">
        <v>3</v>
      </c>
      <c r="AE95" s="199" t="s">
        <v>4</v>
      </c>
      <c r="AF95" s="199" t="s">
        <v>3</v>
      </c>
      <c r="AG95" s="199" t="s">
        <v>4</v>
      </c>
      <c r="AH95" s="199" t="s">
        <v>3</v>
      </c>
      <c r="AI95" s="199" t="s">
        <v>4</v>
      </c>
      <c r="AJ95" s="199" t="s">
        <v>3</v>
      </c>
      <c r="AK95" s="199" t="s">
        <v>4</v>
      </c>
      <c r="AL95" s="199" t="s">
        <v>3</v>
      </c>
      <c r="AM95" s="199" t="s">
        <v>4</v>
      </c>
      <c r="AN95" s="199" t="s">
        <v>3</v>
      </c>
      <c r="AO95" s="199" t="s">
        <v>4</v>
      </c>
      <c r="AP95" s="199" t="s">
        <v>3</v>
      </c>
      <c r="AQ95" s="199" t="s">
        <v>4</v>
      </c>
      <c r="AR95" s="44" t="s">
        <v>3</v>
      </c>
      <c r="AS95" s="212" t="s">
        <v>4</v>
      </c>
      <c r="AT95" s="214" t="s">
        <v>17</v>
      </c>
      <c r="AU95" s="100" t="s">
        <v>93</v>
      </c>
      <c r="AV95" s="58" t="s">
        <v>48</v>
      </c>
      <c r="AW95" s="59" t="s">
        <v>49</v>
      </c>
      <c r="AX95" s="193" t="s">
        <v>89</v>
      </c>
      <c r="AY95" s="54" t="s">
        <v>90</v>
      </c>
      <c r="AZ95" s="59" t="s">
        <v>91</v>
      </c>
      <c r="BA95" s="320"/>
      <c r="BB95" s="310"/>
      <c r="BC95" s="310"/>
      <c r="BD95" s="272"/>
      <c r="BE95" s="272"/>
      <c r="BF95" s="272"/>
      <c r="BG95" s="272"/>
    </row>
    <row r="96" spans="1:59" ht="15.75">
      <c r="A96" s="13">
        <v>1</v>
      </c>
      <c r="B96" s="12" t="s">
        <v>59</v>
      </c>
      <c r="C96" s="228">
        <v>165581.64869808592</v>
      </c>
      <c r="D96" s="38">
        <v>11</v>
      </c>
      <c r="E96" s="7">
        <v>0</v>
      </c>
      <c r="F96" s="7">
        <v>0</v>
      </c>
      <c r="G96" s="7">
        <v>0</v>
      </c>
      <c r="H96" s="7">
        <v>0</v>
      </c>
      <c r="I96" s="208">
        <v>0</v>
      </c>
      <c r="J96" s="135">
        <f>D96+E96+F96+G96+H96+I96</f>
        <v>11</v>
      </c>
      <c r="K96" s="38">
        <v>7</v>
      </c>
      <c r="L96" s="7">
        <v>0</v>
      </c>
      <c r="M96" s="7">
        <v>0</v>
      </c>
      <c r="N96" s="7">
        <v>0</v>
      </c>
      <c r="O96" s="7">
        <v>0</v>
      </c>
      <c r="P96" s="208">
        <v>0</v>
      </c>
      <c r="Q96" s="135">
        <f>SUM(K96:P96)</f>
        <v>7</v>
      </c>
      <c r="R96" s="38">
        <v>6</v>
      </c>
      <c r="S96" s="7">
        <v>0</v>
      </c>
      <c r="T96" s="7">
        <v>0</v>
      </c>
      <c r="U96" s="7">
        <v>0</v>
      </c>
      <c r="V96" s="7">
        <v>0</v>
      </c>
      <c r="W96" s="208">
        <v>0</v>
      </c>
      <c r="X96" s="161">
        <f>SUM(R96:W96)</f>
        <v>6</v>
      </c>
      <c r="Y96" s="161">
        <f>J96+Q96+X96</f>
        <v>24</v>
      </c>
      <c r="Z96" s="42">
        <v>1</v>
      </c>
      <c r="AA96" s="45" t="s">
        <v>59</v>
      </c>
      <c r="AB96" s="200">
        <v>0</v>
      </c>
      <c r="AC96" s="201">
        <v>0</v>
      </c>
      <c r="AD96" s="201">
        <v>0</v>
      </c>
      <c r="AE96" s="201">
        <v>0</v>
      </c>
      <c r="AF96" s="201">
        <v>1</v>
      </c>
      <c r="AG96" s="201">
        <v>0</v>
      </c>
      <c r="AH96" s="201">
        <v>1</v>
      </c>
      <c r="AI96" s="201">
        <v>1</v>
      </c>
      <c r="AJ96" s="201">
        <v>1</v>
      </c>
      <c r="AK96" s="201">
        <v>2</v>
      </c>
      <c r="AL96" s="201">
        <v>2</v>
      </c>
      <c r="AM96" s="201">
        <v>1</v>
      </c>
      <c r="AN96" s="201">
        <v>6</v>
      </c>
      <c r="AO96" s="201">
        <v>1</v>
      </c>
      <c r="AP96" s="201">
        <v>3</v>
      </c>
      <c r="AQ96" s="202">
        <v>5</v>
      </c>
      <c r="AR96" s="117">
        <f>AP96+AN96+AL96+AJ96+AH96+AF96+AD96+AB96</f>
        <v>14</v>
      </c>
      <c r="AS96" s="118">
        <f>AQ96+AO96+AM96+AK96+AI96+AG96+AE96+AC96</f>
        <v>10</v>
      </c>
      <c r="AT96" s="215">
        <f>SUM(AR96:AS96)</f>
        <v>24</v>
      </c>
      <c r="AU96" s="147">
        <f>D96+E96+K96+L96+R96+S96</f>
        <v>24</v>
      </c>
      <c r="AV96" s="60">
        <v>115</v>
      </c>
      <c r="AW96" s="8">
        <v>11</v>
      </c>
      <c r="AX96" s="8"/>
      <c r="AY96" s="8">
        <v>4</v>
      </c>
      <c r="AZ96" s="61">
        <v>0</v>
      </c>
      <c r="BA96" s="55">
        <f t="shared" ref="BA96:BA126" si="40">((D96+E96)*4)/(C96*0.00144)*100</f>
        <v>18.453467395574233</v>
      </c>
      <c r="BB96" s="9">
        <f>(D96+E96)/(J96+Q96)*100</f>
        <v>61.111111111111114</v>
      </c>
      <c r="BC96" s="9">
        <f>(4*AU96)/(C96*0.00272)*100</f>
        <v>21.31523506654564</v>
      </c>
      <c r="BD96" s="10">
        <f t="shared" ref="BD96:BD126" si="41">(E96+F96+G96+H96+I96+L96+M96+N96+O96+P96+S96+T96+U96+V96+W96)/Y96*100</f>
        <v>0</v>
      </c>
      <c r="BE96" s="9">
        <f t="shared" ref="BE96:BE126" si="42">((D96+E96)*4)/(C96)*100000</f>
        <v>26.572993049626898</v>
      </c>
      <c r="BF96" s="9">
        <f>(AU96*4)/(C96)*100000</f>
        <v>57.977439381004146</v>
      </c>
      <c r="BG96" s="11">
        <f t="shared" ref="BG96:BG126" si="43">AW96/AV96*100</f>
        <v>9.5652173913043477</v>
      </c>
    </row>
    <row r="97" spans="1:59" ht="15.75">
      <c r="A97" s="13">
        <v>2</v>
      </c>
      <c r="B97" s="12" t="s">
        <v>60</v>
      </c>
      <c r="C97" s="229">
        <v>144883.94261082518</v>
      </c>
      <c r="D97" s="38">
        <v>10</v>
      </c>
      <c r="E97" s="7">
        <v>0</v>
      </c>
      <c r="F97" s="7">
        <v>0</v>
      </c>
      <c r="G97" s="7">
        <v>0</v>
      </c>
      <c r="H97" s="7">
        <v>0</v>
      </c>
      <c r="I97" s="208">
        <v>0</v>
      </c>
      <c r="J97" s="135">
        <f t="shared" ref="J97:J125" si="44">D97+E97+F97+G97+H97+I97</f>
        <v>10</v>
      </c>
      <c r="K97" s="38">
        <v>4</v>
      </c>
      <c r="L97" s="7">
        <v>0</v>
      </c>
      <c r="M97" s="7">
        <v>0</v>
      </c>
      <c r="N97" s="7">
        <v>0</v>
      </c>
      <c r="O97" s="7">
        <v>0</v>
      </c>
      <c r="P97" s="208">
        <v>0</v>
      </c>
      <c r="Q97" s="135">
        <f t="shared" ref="Q97:Q125" si="45">SUM(K97:P97)</f>
        <v>4</v>
      </c>
      <c r="R97" s="38">
        <v>0</v>
      </c>
      <c r="S97" s="7">
        <v>0</v>
      </c>
      <c r="T97" s="7">
        <v>0</v>
      </c>
      <c r="U97" s="7">
        <v>0</v>
      </c>
      <c r="V97" s="7">
        <v>0</v>
      </c>
      <c r="W97" s="208">
        <v>0</v>
      </c>
      <c r="X97" s="161">
        <f t="shared" ref="X97:X126" si="46">SUM(R97:W97)</f>
        <v>0</v>
      </c>
      <c r="Y97" s="161">
        <f t="shared" ref="Y97:Y125" si="47">J97+Q97+X97</f>
        <v>14</v>
      </c>
      <c r="Z97" s="42">
        <v>2</v>
      </c>
      <c r="AA97" s="45" t="s">
        <v>60</v>
      </c>
      <c r="AB97" s="38">
        <v>0</v>
      </c>
      <c r="AC97" s="7">
        <v>0</v>
      </c>
      <c r="AD97" s="239">
        <v>0</v>
      </c>
      <c r="AE97" s="239">
        <v>0</v>
      </c>
      <c r="AF97" s="7">
        <v>1</v>
      </c>
      <c r="AG97" s="432">
        <v>1</v>
      </c>
      <c r="AH97" s="239">
        <v>2</v>
      </c>
      <c r="AI97" s="239">
        <v>1</v>
      </c>
      <c r="AJ97" s="7">
        <v>1</v>
      </c>
      <c r="AK97" s="7">
        <v>2</v>
      </c>
      <c r="AL97" s="7">
        <v>0</v>
      </c>
      <c r="AM97" s="7">
        <v>3</v>
      </c>
      <c r="AN97" s="7">
        <v>2</v>
      </c>
      <c r="AO97" s="7">
        <v>0</v>
      </c>
      <c r="AP97" s="7">
        <v>1</v>
      </c>
      <c r="AQ97" s="203">
        <v>0</v>
      </c>
      <c r="AR97" s="117">
        <f t="shared" ref="AR97:AR126" si="48">AP97+AN97+AL97+AJ97+AH97+AF97+AD97+AB97</f>
        <v>7</v>
      </c>
      <c r="AS97" s="118">
        <f t="shared" ref="AS97:AS126" si="49">AQ97+AO97+AM97+AK97+AI97+AG97+AE97+AC97</f>
        <v>7</v>
      </c>
      <c r="AT97" s="215">
        <f t="shared" ref="AT97:AT126" si="50">SUM(AR97:AS97)</f>
        <v>14</v>
      </c>
      <c r="AU97" s="147">
        <f t="shared" ref="AU97:AU126" si="51">D97+E97+K97+L97+R97+S97</f>
        <v>14</v>
      </c>
      <c r="AV97" s="60">
        <v>55</v>
      </c>
      <c r="AW97" s="8">
        <v>10</v>
      </c>
      <c r="AX97" s="8"/>
      <c r="AY97" s="8">
        <v>0</v>
      </c>
      <c r="AZ97" s="61">
        <v>0</v>
      </c>
      <c r="BA97" s="55">
        <f t="shared" si="40"/>
        <v>19.172433657739465</v>
      </c>
      <c r="BB97" s="9">
        <f t="shared" ref="BB97:BB125" si="52">(D97+E97)/(J97+Q97)*100</f>
        <v>71.428571428571431</v>
      </c>
      <c r="BC97" s="9">
        <f t="shared" ref="BC97:BC125" si="53">(4*AU97)/(C97*0.00272)*100</f>
        <v>14.210156711030425</v>
      </c>
      <c r="BD97" s="10">
        <f t="shared" si="41"/>
        <v>0</v>
      </c>
      <c r="BE97" s="9">
        <f t="shared" si="42"/>
        <v>27.60830446714483</v>
      </c>
      <c r="BF97" s="9">
        <f t="shared" ref="BF97:BF126" si="54">(AU97*4)/(C97)*100000</f>
        <v>38.651626254002764</v>
      </c>
      <c r="BG97" s="11">
        <f t="shared" si="43"/>
        <v>18.181818181818183</v>
      </c>
    </row>
    <row r="98" spans="1:59" ht="15.75">
      <c r="A98" s="13">
        <v>3</v>
      </c>
      <c r="B98" s="12" t="s">
        <v>61</v>
      </c>
      <c r="C98" s="229">
        <v>403605.26870158437</v>
      </c>
      <c r="D98" s="38">
        <v>6</v>
      </c>
      <c r="E98" s="7">
        <v>1</v>
      </c>
      <c r="F98" s="7">
        <v>0</v>
      </c>
      <c r="G98" s="7">
        <v>0</v>
      </c>
      <c r="H98" s="7">
        <v>0</v>
      </c>
      <c r="I98" s="208">
        <v>0</v>
      </c>
      <c r="J98" s="135">
        <f t="shared" si="44"/>
        <v>7</v>
      </c>
      <c r="K98" s="38">
        <v>3</v>
      </c>
      <c r="L98" s="7">
        <v>0</v>
      </c>
      <c r="M98" s="7">
        <v>0</v>
      </c>
      <c r="N98" s="7">
        <v>0</v>
      </c>
      <c r="O98" s="7">
        <v>0</v>
      </c>
      <c r="P98" s="208">
        <v>0</v>
      </c>
      <c r="Q98" s="135">
        <f t="shared" si="45"/>
        <v>3</v>
      </c>
      <c r="R98" s="38">
        <v>0</v>
      </c>
      <c r="S98" s="7">
        <v>0</v>
      </c>
      <c r="T98" s="7">
        <v>0</v>
      </c>
      <c r="U98" s="7">
        <v>0</v>
      </c>
      <c r="V98" s="7">
        <v>0</v>
      </c>
      <c r="W98" s="208">
        <v>0</v>
      </c>
      <c r="X98" s="161">
        <f t="shared" si="46"/>
        <v>0</v>
      </c>
      <c r="Y98" s="161">
        <f t="shared" si="47"/>
        <v>10</v>
      </c>
      <c r="Z98" s="42">
        <v>3</v>
      </c>
      <c r="AA98" s="45" t="s">
        <v>61</v>
      </c>
      <c r="AB98" s="38">
        <v>0</v>
      </c>
      <c r="AC98" s="7">
        <v>0</v>
      </c>
      <c r="AD98" s="7">
        <v>0</v>
      </c>
      <c r="AE98" s="7">
        <v>0</v>
      </c>
      <c r="AF98" s="7">
        <v>0</v>
      </c>
      <c r="AG98" s="7">
        <v>1</v>
      </c>
      <c r="AH98" s="7">
        <v>1</v>
      </c>
      <c r="AI98" s="7">
        <v>2</v>
      </c>
      <c r="AJ98" s="7">
        <v>0</v>
      </c>
      <c r="AK98" s="7">
        <v>1</v>
      </c>
      <c r="AL98" s="7">
        <v>3</v>
      </c>
      <c r="AM98" s="7">
        <v>2</v>
      </c>
      <c r="AN98" s="7">
        <v>0</v>
      </c>
      <c r="AO98" s="7">
        <v>0</v>
      </c>
      <c r="AP98" s="7">
        <v>0</v>
      </c>
      <c r="AQ98" s="203">
        <v>0</v>
      </c>
      <c r="AR98" s="117">
        <f t="shared" si="48"/>
        <v>4</v>
      </c>
      <c r="AS98" s="118">
        <f t="shared" si="49"/>
        <v>6</v>
      </c>
      <c r="AT98" s="215">
        <f t="shared" si="50"/>
        <v>10</v>
      </c>
      <c r="AU98" s="147">
        <f t="shared" si="51"/>
        <v>10</v>
      </c>
      <c r="AV98" s="60">
        <v>73</v>
      </c>
      <c r="AW98" s="8">
        <v>7</v>
      </c>
      <c r="AX98" s="8"/>
      <c r="AY98" s="8">
        <v>0</v>
      </c>
      <c r="AZ98" s="61">
        <v>0</v>
      </c>
      <c r="BA98" s="55">
        <f t="shared" si="40"/>
        <v>4.8176884575858141</v>
      </c>
      <c r="BB98" s="9">
        <f t="shared" si="52"/>
        <v>70</v>
      </c>
      <c r="BC98" s="9">
        <f t="shared" si="53"/>
        <v>3.643629925905238</v>
      </c>
      <c r="BD98" s="10">
        <f t="shared" si="41"/>
        <v>10</v>
      </c>
      <c r="BE98" s="9">
        <f t="shared" si="42"/>
        <v>6.9374713789235747</v>
      </c>
      <c r="BF98" s="9">
        <f t="shared" si="54"/>
        <v>9.9106733984622473</v>
      </c>
      <c r="BG98" s="11">
        <f t="shared" si="43"/>
        <v>9.5890410958904102</v>
      </c>
    </row>
    <row r="99" spans="1:59" ht="15.75">
      <c r="A99" s="13">
        <v>4</v>
      </c>
      <c r="B99" s="12" t="s">
        <v>62</v>
      </c>
      <c r="C99" s="229">
        <v>283299.85206938139</v>
      </c>
      <c r="D99" s="38">
        <v>8</v>
      </c>
      <c r="E99" s="7">
        <v>0</v>
      </c>
      <c r="F99" s="7">
        <v>0</v>
      </c>
      <c r="G99" s="7">
        <v>0</v>
      </c>
      <c r="H99" s="7">
        <v>0</v>
      </c>
      <c r="I99" s="208">
        <v>0</v>
      </c>
      <c r="J99" s="135">
        <f t="shared" si="44"/>
        <v>8</v>
      </c>
      <c r="K99" s="38">
        <v>1</v>
      </c>
      <c r="L99" s="7">
        <v>0</v>
      </c>
      <c r="M99" s="7">
        <v>0</v>
      </c>
      <c r="N99" s="7">
        <v>0</v>
      </c>
      <c r="O99" s="7">
        <v>0</v>
      </c>
      <c r="P99" s="208">
        <v>0</v>
      </c>
      <c r="Q99" s="135">
        <f t="shared" si="45"/>
        <v>1</v>
      </c>
      <c r="R99" s="38">
        <v>0</v>
      </c>
      <c r="S99" s="7">
        <v>0</v>
      </c>
      <c r="T99" s="7">
        <v>0</v>
      </c>
      <c r="U99" s="7">
        <v>0</v>
      </c>
      <c r="V99" s="7">
        <v>0</v>
      </c>
      <c r="W99" s="208">
        <v>0</v>
      </c>
      <c r="X99" s="161">
        <f t="shared" si="46"/>
        <v>0</v>
      </c>
      <c r="Y99" s="161">
        <f t="shared" si="47"/>
        <v>9</v>
      </c>
      <c r="Z99" s="42">
        <v>4</v>
      </c>
      <c r="AA99" s="45" t="s">
        <v>62</v>
      </c>
      <c r="AB99" s="38">
        <v>0</v>
      </c>
      <c r="AC99" s="7">
        <v>0</v>
      </c>
      <c r="AD99" s="7">
        <v>0</v>
      </c>
      <c r="AE99" s="7">
        <v>2</v>
      </c>
      <c r="AF99" s="7">
        <v>1</v>
      </c>
      <c r="AG99" s="7">
        <v>0</v>
      </c>
      <c r="AH99" s="7">
        <v>1</v>
      </c>
      <c r="AI99" s="7">
        <v>1</v>
      </c>
      <c r="AJ99" s="7">
        <v>1</v>
      </c>
      <c r="AK99" s="7">
        <v>0</v>
      </c>
      <c r="AL99" s="7">
        <v>2</v>
      </c>
      <c r="AM99" s="7">
        <v>0</v>
      </c>
      <c r="AN99" s="7">
        <v>1</v>
      </c>
      <c r="AO99" s="7">
        <v>0</v>
      </c>
      <c r="AP99" s="7">
        <v>0</v>
      </c>
      <c r="AQ99" s="203">
        <v>0</v>
      </c>
      <c r="AR99" s="117">
        <f t="shared" si="48"/>
        <v>6</v>
      </c>
      <c r="AS99" s="118">
        <f t="shared" si="49"/>
        <v>3</v>
      </c>
      <c r="AT99" s="215">
        <f t="shared" si="50"/>
        <v>9</v>
      </c>
      <c r="AU99" s="147">
        <f t="shared" si="51"/>
        <v>9</v>
      </c>
      <c r="AV99" s="60">
        <v>39</v>
      </c>
      <c r="AW99" s="8">
        <v>8</v>
      </c>
      <c r="AX99" s="8"/>
      <c r="AY99" s="8">
        <v>0</v>
      </c>
      <c r="AZ99" s="61">
        <v>0</v>
      </c>
      <c r="BA99" s="55">
        <f t="shared" si="40"/>
        <v>7.844064181431305</v>
      </c>
      <c r="BB99" s="9">
        <f t="shared" si="52"/>
        <v>88.888888888888886</v>
      </c>
      <c r="BC99" s="9">
        <f t="shared" si="53"/>
        <v>4.6718323433524684</v>
      </c>
      <c r="BD99" s="10">
        <f t="shared" si="41"/>
        <v>0</v>
      </c>
      <c r="BE99" s="9">
        <f t="shared" si="42"/>
        <v>11.29545242126108</v>
      </c>
      <c r="BF99" s="9">
        <f t="shared" si="54"/>
        <v>12.707383973918716</v>
      </c>
      <c r="BG99" s="11">
        <f t="shared" si="43"/>
        <v>20.512820512820511</v>
      </c>
    </row>
    <row r="100" spans="1:59" ht="15.75">
      <c r="A100" s="13">
        <v>5</v>
      </c>
      <c r="B100" s="12" t="s">
        <v>63</v>
      </c>
      <c r="C100" s="229">
        <v>253546.89956894406</v>
      </c>
      <c r="D100" s="38">
        <v>3</v>
      </c>
      <c r="E100" s="7">
        <v>0</v>
      </c>
      <c r="F100" s="7">
        <v>0</v>
      </c>
      <c r="G100" s="7">
        <v>0</v>
      </c>
      <c r="H100" s="7">
        <v>0</v>
      </c>
      <c r="I100" s="208">
        <v>0</v>
      </c>
      <c r="J100" s="135">
        <f t="shared" si="44"/>
        <v>3</v>
      </c>
      <c r="K100" s="38">
        <v>1</v>
      </c>
      <c r="L100" s="7">
        <v>0</v>
      </c>
      <c r="M100" s="7">
        <v>0</v>
      </c>
      <c r="N100" s="7">
        <v>0</v>
      </c>
      <c r="O100" s="7">
        <v>0</v>
      </c>
      <c r="P100" s="208">
        <v>0</v>
      </c>
      <c r="Q100" s="135">
        <f t="shared" si="45"/>
        <v>1</v>
      </c>
      <c r="R100" s="38">
        <v>0</v>
      </c>
      <c r="S100" s="7">
        <v>0</v>
      </c>
      <c r="T100" s="7">
        <v>0</v>
      </c>
      <c r="U100" s="7">
        <v>0</v>
      </c>
      <c r="V100" s="7">
        <v>0</v>
      </c>
      <c r="W100" s="208">
        <v>0</v>
      </c>
      <c r="X100" s="161">
        <f t="shared" si="46"/>
        <v>0</v>
      </c>
      <c r="Y100" s="161">
        <f t="shared" si="47"/>
        <v>4</v>
      </c>
      <c r="Z100" s="42">
        <v>5</v>
      </c>
      <c r="AA100" s="45" t="s">
        <v>63</v>
      </c>
      <c r="AB100" s="38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1</v>
      </c>
      <c r="AK100" s="7">
        <v>2</v>
      </c>
      <c r="AL100" s="7">
        <v>0</v>
      </c>
      <c r="AM100" s="7">
        <v>0</v>
      </c>
      <c r="AN100" s="7">
        <v>1</v>
      </c>
      <c r="AO100" s="7">
        <v>0</v>
      </c>
      <c r="AP100" s="7">
        <v>0</v>
      </c>
      <c r="AQ100" s="203">
        <v>0</v>
      </c>
      <c r="AR100" s="117">
        <f t="shared" si="48"/>
        <v>2</v>
      </c>
      <c r="AS100" s="118">
        <f t="shared" si="49"/>
        <v>2</v>
      </c>
      <c r="AT100" s="215">
        <f t="shared" si="50"/>
        <v>4</v>
      </c>
      <c r="AU100" s="147">
        <f t="shared" si="51"/>
        <v>4</v>
      </c>
      <c r="AV100" s="60">
        <v>136</v>
      </c>
      <c r="AW100" s="8">
        <v>3</v>
      </c>
      <c r="AX100" s="8"/>
      <c r="AY100" s="8">
        <v>0</v>
      </c>
      <c r="AZ100" s="61">
        <v>0</v>
      </c>
      <c r="BA100" s="55">
        <f t="shared" si="40"/>
        <v>3.2867029127553371</v>
      </c>
      <c r="BB100" s="9">
        <f t="shared" si="52"/>
        <v>75</v>
      </c>
      <c r="BC100" s="9">
        <f t="shared" si="53"/>
        <v>2.320025585474355</v>
      </c>
      <c r="BD100" s="10">
        <f t="shared" si="41"/>
        <v>0</v>
      </c>
      <c r="BE100" s="9">
        <f t="shared" si="42"/>
        <v>4.7328521943676849</v>
      </c>
      <c r="BF100" s="9">
        <f t="shared" si="54"/>
        <v>6.3104695924902474</v>
      </c>
      <c r="BG100" s="11">
        <f t="shared" si="43"/>
        <v>2.2058823529411766</v>
      </c>
    </row>
    <row r="101" spans="1:59" ht="15.75">
      <c r="A101" s="13">
        <v>6</v>
      </c>
      <c r="B101" s="12" t="s">
        <v>64</v>
      </c>
      <c r="C101" s="229">
        <v>260014.93272121309</v>
      </c>
      <c r="D101" s="38">
        <v>9</v>
      </c>
      <c r="E101" s="7">
        <v>0</v>
      </c>
      <c r="F101" s="7">
        <v>0</v>
      </c>
      <c r="G101" s="7">
        <v>0</v>
      </c>
      <c r="H101" s="7">
        <v>0</v>
      </c>
      <c r="I101" s="208">
        <v>0</v>
      </c>
      <c r="J101" s="135">
        <f t="shared" si="44"/>
        <v>9</v>
      </c>
      <c r="K101" s="38">
        <v>4</v>
      </c>
      <c r="L101" s="7">
        <v>0</v>
      </c>
      <c r="M101" s="7">
        <v>0</v>
      </c>
      <c r="N101" s="7">
        <v>0</v>
      </c>
      <c r="O101" s="7">
        <v>0</v>
      </c>
      <c r="P101" s="208">
        <v>0</v>
      </c>
      <c r="Q101" s="135">
        <f t="shared" si="45"/>
        <v>4</v>
      </c>
      <c r="R101" s="38">
        <v>4</v>
      </c>
      <c r="S101" s="7">
        <v>0</v>
      </c>
      <c r="T101" s="7">
        <v>0</v>
      </c>
      <c r="U101" s="7">
        <v>0</v>
      </c>
      <c r="V101" s="7">
        <v>0</v>
      </c>
      <c r="W101" s="208">
        <v>0</v>
      </c>
      <c r="X101" s="161">
        <f t="shared" si="46"/>
        <v>4</v>
      </c>
      <c r="Y101" s="161">
        <f t="shared" si="47"/>
        <v>17</v>
      </c>
      <c r="Z101" s="42">
        <v>6</v>
      </c>
      <c r="AA101" s="45" t="s">
        <v>64</v>
      </c>
      <c r="AB101" s="38">
        <v>0</v>
      </c>
      <c r="AC101" s="7">
        <v>0</v>
      </c>
      <c r="AD101" s="7">
        <v>1</v>
      </c>
      <c r="AE101" s="7">
        <v>1</v>
      </c>
      <c r="AF101" s="7">
        <v>0</v>
      </c>
      <c r="AG101" s="7">
        <v>1</v>
      </c>
      <c r="AH101" s="7">
        <v>3</v>
      </c>
      <c r="AI101" s="7">
        <v>2</v>
      </c>
      <c r="AJ101" s="7">
        <v>2</v>
      </c>
      <c r="AK101" s="7">
        <v>2</v>
      </c>
      <c r="AL101" s="7">
        <v>1</v>
      </c>
      <c r="AM101" s="7">
        <v>1</v>
      </c>
      <c r="AN101" s="7">
        <v>1</v>
      </c>
      <c r="AO101" s="7">
        <v>1</v>
      </c>
      <c r="AP101" s="7">
        <v>0</v>
      </c>
      <c r="AQ101" s="203">
        <v>1</v>
      </c>
      <c r="AR101" s="117">
        <f t="shared" si="48"/>
        <v>8</v>
      </c>
      <c r="AS101" s="118">
        <f t="shared" si="49"/>
        <v>9</v>
      </c>
      <c r="AT101" s="215">
        <f t="shared" si="50"/>
        <v>17</v>
      </c>
      <c r="AU101" s="147">
        <f t="shared" si="51"/>
        <v>17</v>
      </c>
      <c r="AV101" s="60">
        <v>82</v>
      </c>
      <c r="AW101" s="8">
        <v>9</v>
      </c>
      <c r="AX101" s="8"/>
      <c r="AY101" s="240">
        <v>4</v>
      </c>
      <c r="AZ101" s="61">
        <v>0</v>
      </c>
      <c r="BA101" s="55">
        <f t="shared" si="40"/>
        <v>9.6148324014932225</v>
      </c>
      <c r="BB101" s="9">
        <f t="shared" si="52"/>
        <v>69.230769230769226</v>
      </c>
      <c r="BC101" s="9">
        <f t="shared" si="53"/>
        <v>9.6148324014932207</v>
      </c>
      <c r="BD101" s="10">
        <f t="shared" si="41"/>
        <v>0</v>
      </c>
      <c r="BE101" s="9">
        <f t="shared" si="42"/>
        <v>13.845358658150241</v>
      </c>
      <c r="BF101" s="9">
        <f t="shared" si="54"/>
        <v>26.152344132061568</v>
      </c>
      <c r="BG101" s="11">
        <f t="shared" si="43"/>
        <v>10.975609756097562</v>
      </c>
    </row>
    <row r="102" spans="1:59" ht="15.75">
      <c r="A102" s="13">
        <v>7</v>
      </c>
      <c r="B102" s="12" t="s">
        <v>65</v>
      </c>
      <c r="C102" s="230">
        <v>189080.5840292811</v>
      </c>
      <c r="D102" s="38">
        <v>2</v>
      </c>
      <c r="E102" s="7">
        <v>0</v>
      </c>
      <c r="F102" s="7">
        <v>0</v>
      </c>
      <c r="G102" s="7">
        <v>0</v>
      </c>
      <c r="H102" s="7">
        <v>0</v>
      </c>
      <c r="I102" s="208">
        <v>0</v>
      </c>
      <c r="J102" s="135">
        <f t="shared" si="44"/>
        <v>2</v>
      </c>
      <c r="K102" s="38">
        <v>1</v>
      </c>
      <c r="L102" s="7">
        <v>0</v>
      </c>
      <c r="M102" s="7">
        <v>0</v>
      </c>
      <c r="N102" s="7">
        <v>0</v>
      </c>
      <c r="O102" s="7">
        <v>0</v>
      </c>
      <c r="P102" s="208">
        <v>0</v>
      </c>
      <c r="Q102" s="135">
        <f t="shared" si="45"/>
        <v>1</v>
      </c>
      <c r="R102" s="38">
        <v>0</v>
      </c>
      <c r="S102" s="7">
        <v>0</v>
      </c>
      <c r="T102" s="7">
        <v>0</v>
      </c>
      <c r="U102" s="7">
        <v>0</v>
      </c>
      <c r="V102" s="7">
        <v>0</v>
      </c>
      <c r="W102" s="208">
        <v>0</v>
      </c>
      <c r="X102" s="161">
        <f t="shared" si="46"/>
        <v>0</v>
      </c>
      <c r="Y102" s="161">
        <f t="shared" si="47"/>
        <v>3</v>
      </c>
      <c r="Z102" s="42">
        <v>7</v>
      </c>
      <c r="AA102" s="45" t="s">
        <v>65</v>
      </c>
      <c r="AB102" s="38">
        <v>0</v>
      </c>
      <c r="AC102" s="7">
        <v>0</v>
      </c>
      <c r="AD102" s="7">
        <v>0</v>
      </c>
      <c r="AE102" s="7">
        <v>0</v>
      </c>
      <c r="AF102" s="7">
        <v>1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1</v>
      </c>
      <c r="AN102" s="7">
        <v>0</v>
      </c>
      <c r="AO102" s="7">
        <v>1</v>
      </c>
      <c r="AP102" s="7">
        <v>0</v>
      </c>
      <c r="AQ102" s="203">
        <v>0</v>
      </c>
      <c r="AR102" s="117">
        <f t="shared" si="48"/>
        <v>1</v>
      </c>
      <c r="AS102" s="118">
        <f t="shared" si="49"/>
        <v>2</v>
      </c>
      <c r="AT102" s="215">
        <f t="shared" si="50"/>
        <v>3</v>
      </c>
      <c r="AU102" s="147">
        <f t="shared" si="51"/>
        <v>3</v>
      </c>
      <c r="AV102" s="60">
        <v>48</v>
      </c>
      <c r="AW102" s="8">
        <v>2</v>
      </c>
      <c r="AX102" s="8"/>
      <c r="AY102" s="8">
        <v>0</v>
      </c>
      <c r="AZ102" s="61">
        <v>0</v>
      </c>
      <c r="BA102" s="55">
        <f t="shared" si="40"/>
        <v>2.9381946243064383</v>
      </c>
      <c r="BB102" s="9">
        <f t="shared" si="52"/>
        <v>66.666666666666657</v>
      </c>
      <c r="BC102" s="9">
        <f t="shared" si="53"/>
        <v>2.3332722016551126</v>
      </c>
      <c r="BD102" s="10">
        <f t="shared" si="41"/>
        <v>0</v>
      </c>
      <c r="BE102" s="9">
        <f t="shared" si="42"/>
        <v>4.231000259001271</v>
      </c>
      <c r="BF102" s="9">
        <f t="shared" si="54"/>
        <v>6.3465003885019069</v>
      </c>
      <c r="BG102" s="11">
        <f t="shared" si="43"/>
        <v>4.1666666666666661</v>
      </c>
    </row>
    <row r="103" spans="1:59" ht="15.75">
      <c r="A103" s="13">
        <v>8</v>
      </c>
      <c r="B103" s="12" t="s">
        <v>66</v>
      </c>
      <c r="C103" s="229">
        <v>584552.07955572393</v>
      </c>
      <c r="D103" s="38">
        <v>57</v>
      </c>
      <c r="E103" s="7">
        <v>5</v>
      </c>
      <c r="F103" s="7">
        <v>2</v>
      </c>
      <c r="G103" s="7">
        <v>1</v>
      </c>
      <c r="H103" s="7">
        <v>0</v>
      </c>
      <c r="I103" s="208">
        <v>0</v>
      </c>
      <c r="J103" s="135">
        <f t="shared" si="44"/>
        <v>65</v>
      </c>
      <c r="K103" s="38">
        <v>41</v>
      </c>
      <c r="L103" s="7">
        <v>0</v>
      </c>
      <c r="M103" s="7">
        <v>0</v>
      </c>
      <c r="N103" s="7">
        <v>0</v>
      </c>
      <c r="O103" s="7">
        <v>0</v>
      </c>
      <c r="P103" s="208">
        <v>0</v>
      </c>
      <c r="Q103" s="135">
        <f t="shared" si="45"/>
        <v>41</v>
      </c>
      <c r="R103" s="38">
        <v>18</v>
      </c>
      <c r="S103" s="7">
        <v>0</v>
      </c>
      <c r="T103" s="7">
        <v>0</v>
      </c>
      <c r="U103" s="7">
        <v>0</v>
      </c>
      <c r="V103" s="7">
        <v>0</v>
      </c>
      <c r="W103" s="208">
        <v>0</v>
      </c>
      <c r="X103" s="161">
        <f t="shared" si="46"/>
        <v>18</v>
      </c>
      <c r="Y103" s="161">
        <f t="shared" si="47"/>
        <v>124</v>
      </c>
      <c r="Z103" s="42">
        <v>8</v>
      </c>
      <c r="AA103" s="45" t="s">
        <v>66</v>
      </c>
      <c r="AB103" s="38">
        <v>5</v>
      </c>
      <c r="AC103" s="7">
        <v>9</v>
      </c>
      <c r="AD103" s="7">
        <v>1</v>
      </c>
      <c r="AE103" s="7">
        <v>7</v>
      </c>
      <c r="AF103" s="7">
        <v>9</v>
      </c>
      <c r="AG103" s="7">
        <v>5</v>
      </c>
      <c r="AH103" s="7">
        <v>10</v>
      </c>
      <c r="AI103" s="7">
        <v>18</v>
      </c>
      <c r="AJ103" s="7">
        <v>7</v>
      </c>
      <c r="AK103" s="7">
        <v>12</v>
      </c>
      <c r="AL103" s="7">
        <v>18</v>
      </c>
      <c r="AM103" s="7">
        <v>4</v>
      </c>
      <c r="AN103" s="7">
        <v>7</v>
      </c>
      <c r="AO103" s="7">
        <v>5</v>
      </c>
      <c r="AP103" s="7">
        <v>3</v>
      </c>
      <c r="AQ103" s="203">
        <v>1</v>
      </c>
      <c r="AR103" s="117">
        <f t="shared" si="48"/>
        <v>60</v>
      </c>
      <c r="AS103" s="118">
        <f t="shared" si="49"/>
        <v>61</v>
      </c>
      <c r="AT103" s="215">
        <f t="shared" si="50"/>
        <v>121</v>
      </c>
      <c r="AU103" s="147">
        <f t="shared" si="51"/>
        <v>121</v>
      </c>
      <c r="AV103" s="60">
        <v>494</v>
      </c>
      <c r="AW103" s="8">
        <v>63</v>
      </c>
      <c r="AX103" s="8"/>
      <c r="AY103" s="8">
        <v>10</v>
      </c>
      <c r="AZ103" s="61">
        <v>2</v>
      </c>
      <c r="BA103" s="55">
        <f t="shared" si="40"/>
        <v>29.462254646859858</v>
      </c>
      <c r="BB103" s="9">
        <f t="shared" si="52"/>
        <v>58.490566037735846</v>
      </c>
      <c r="BC103" s="9">
        <f t="shared" si="53"/>
        <v>30.440602761319152</v>
      </c>
      <c r="BD103" s="10">
        <f t="shared" si="41"/>
        <v>6.4516129032258061</v>
      </c>
      <c r="BE103" s="9">
        <f t="shared" si="42"/>
        <v>42.4256466914782</v>
      </c>
      <c r="BF103" s="9">
        <f t="shared" si="54"/>
        <v>82.7984395107881</v>
      </c>
      <c r="BG103" s="11">
        <f t="shared" si="43"/>
        <v>12.753036437246964</v>
      </c>
    </row>
    <row r="104" spans="1:59" ht="15.75">
      <c r="A104" s="13">
        <v>9</v>
      </c>
      <c r="B104" s="12" t="s">
        <v>67</v>
      </c>
      <c r="C104" s="229">
        <v>148483.63206259426</v>
      </c>
      <c r="D104" s="38">
        <v>13</v>
      </c>
      <c r="E104" s="7">
        <v>0</v>
      </c>
      <c r="F104" s="7">
        <v>0</v>
      </c>
      <c r="G104" s="7">
        <v>0</v>
      </c>
      <c r="H104" s="7">
        <v>1</v>
      </c>
      <c r="I104" s="208">
        <v>0</v>
      </c>
      <c r="J104" s="135">
        <f t="shared" si="44"/>
        <v>14</v>
      </c>
      <c r="K104" s="38">
        <v>2</v>
      </c>
      <c r="L104" s="7">
        <v>0</v>
      </c>
      <c r="M104" s="7">
        <v>0</v>
      </c>
      <c r="N104" s="7">
        <v>0</v>
      </c>
      <c r="O104" s="7">
        <v>0</v>
      </c>
      <c r="P104" s="208">
        <v>0</v>
      </c>
      <c r="Q104" s="135">
        <f t="shared" si="45"/>
        <v>2</v>
      </c>
      <c r="R104" s="38">
        <v>3</v>
      </c>
      <c r="S104" s="7">
        <v>0</v>
      </c>
      <c r="T104" s="7">
        <v>0</v>
      </c>
      <c r="U104" s="7">
        <v>0</v>
      </c>
      <c r="V104" s="7">
        <v>0</v>
      </c>
      <c r="W104" s="208">
        <v>0</v>
      </c>
      <c r="X104" s="161">
        <f t="shared" si="46"/>
        <v>3</v>
      </c>
      <c r="Y104" s="161">
        <f t="shared" si="47"/>
        <v>19</v>
      </c>
      <c r="Z104" s="42">
        <v>9</v>
      </c>
      <c r="AA104" s="45" t="s">
        <v>67</v>
      </c>
      <c r="AB104" s="38">
        <v>0</v>
      </c>
      <c r="AC104" s="7">
        <v>0</v>
      </c>
      <c r="AD104" s="7">
        <v>0</v>
      </c>
      <c r="AE104" s="7">
        <v>0</v>
      </c>
      <c r="AF104" s="7">
        <v>1</v>
      </c>
      <c r="AG104" s="7">
        <v>2</v>
      </c>
      <c r="AH104" s="7">
        <v>2</v>
      </c>
      <c r="AI104" s="7">
        <v>2</v>
      </c>
      <c r="AJ104" s="7">
        <v>1</v>
      </c>
      <c r="AK104" s="7">
        <v>3</v>
      </c>
      <c r="AL104" s="7">
        <v>1</v>
      </c>
      <c r="AM104" s="7">
        <v>1</v>
      </c>
      <c r="AN104" s="7">
        <v>1</v>
      </c>
      <c r="AO104" s="7">
        <v>1</v>
      </c>
      <c r="AP104" s="7">
        <v>2</v>
      </c>
      <c r="AQ104" s="203">
        <v>1</v>
      </c>
      <c r="AR104" s="117">
        <f t="shared" si="48"/>
        <v>8</v>
      </c>
      <c r="AS104" s="118">
        <f t="shared" si="49"/>
        <v>10</v>
      </c>
      <c r="AT104" s="215">
        <f t="shared" si="50"/>
        <v>18</v>
      </c>
      <c r="AU104" s="147">
        <f t="shared" si="51"/>
        <v>18</v>
      </c>
      <c r="AV104" s="60">
        <v>44</v>
      </c>
      <c r="AW104" s="8">
        <v>13</v>
      </c>
      <c r="AX104" s="8"/>
      <c r="AY104" s="8">
        <v>0</v>
      </c>
      <c r="AZ104" s="61">
        <v>0</v>
      </c>
      <c r="BA104" s="55">
        <f t="shared" si="40"/>
        <v>24.319927125629732</v>
      </c>
      <c r="BB104" s="9">
        <f t="shared" si="52"/>
        <v>81.25</v>
      </c>
      <c r="BC104" s="9">
        <f t="shared" si="53"/>
        <v>17.827276897520438</v>
      </c>
      <c r="BD104" s="10">
        <f t="shared" si="41"/>
        <v>5.2631578947368416</v>
      </c>
      <c r="BE104" s="9">
        <f t="shared" si="42"/>
        <v>35.020695060906817</v>
      </c>
      <c r="BF104" s="9">
        <f t="shared" si="54"/>
        <v>48.49019316125559</v>
      </c>
      <c r="BG104" s="11">
        <f t="shared" si="43"/>
        <v>29.545454545454547</v>
      </c>
    </row>
    <row r="105" spans="1:59" ht="15.75">
      <c r="A105" s="13">
        <v>10</v>
      </c>
      <c r="B105" s="12" t="s">
        <v>68</v>
      </c>
      <c r="C105" s="229">
        <v>321212.79730014323</v>
      </c>
      <c r="D105" s="38">
        <v>3</v>
      </c>
      <c r="E105" s="7">
        <v>0</v>
      </c>
      <c r="F105" s="7">
        <v>0</v>
      </c>
      <c r="G105" s="7">
        <v>0</v>
      </c>
      <c r="H105" s="7">
        <v>0</v>
      </c>
      <c r="I105" s="208">
        <v>0</v>
      </c>
      <c r="J105" s="135">
        <f t="shared" si="44"/>
        <v>3</v>
      </c>
      <c r="K105" s="38">
        <v>1</v>
      </c>
      <c r="L105" s="7">
        <v>0</v>
      </c>
      <c r="M105" s="7">
        <v>0</v>
      </c>
      <c r="N105" s="7">
        <v>0</v>
      </c>
      <c r="O105" s="7">
        <v>0</v>
      </c>
      <c r="P105" s="208">
        <v>0</v>
      </c>
      <c r="Q105" s="135">
        <f t="shared" si="45"/>
        <v>1</v>
      </c>
      <c r="R105" s="38">
        <v>5</v>
      </c>
      <c r="S105" s="7">
        <v>0</v>
      </c>
      <c r="T105" s="7">
        <v>0</v>
      </c>
      <c r="U105" s="7">
        <v>0</v>
      </c>
      <c r="V105" s="7">
        <v>2</v>
      </c>
      <c r="W105" s="208">
        <v>0</v>
      </c>
      <c r="X105" s="161">
        <f t="shared" si="46"/>
        <v>7</v>
      </c>
      <c r="Y105" s="161">
        <f t="shared" si="47"/>
        <v>11</v>
      </c>
      <c r="Z105" s="42">
        <v>10</v>
      </c>
      <c r="AA105" s="45" t="s">
        <v>68</v>
      </c>
      <c r="AB105" s="38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2</v>
      </c>
      <c r="AI105" s="7">
        <v>0</v>
      </c>
      <c r="AJ105" s="7">
        <v>0</v>
      </c>
      <c r="AK105" s="7">
        <v>1</v>
      </c>
      <c r="AL105" s="7">
        <v>1</v>
      </c>
      <c r="AM105" s="7">
        <v>2</v>
      </c>
      <c r="AN105" s="7">
        <v>3</v>
      </c>
      <c r="AO105" s="7">
        <v>0</v>
      </c>
      <c r="AP105" s="7">
        <v>0</v>
      </c>
      <c r="AQ105" s="203">
        <v>0</v>
      </c>
      <c r="AR105" s="117">
        <f t="shared" si="48"/>
        <v>6</v>
      </c>
      <c r="AS105" s="118">
        <f t="shared" si="49"/>
        <v>3</v>
      </c>
      <c r="AT105" s="215">
        <f t="shared" si="50"/>
        <v>9</v>
      </c>
      <c r="AU105" s="147">
        <f t="shared" si="51"/>
        <v>9</v>
      </c>
      <c r="AV105" s="60">
        <v>66</v>
      </c>
      <c r="AW105" s="8">
        <v>3</v>
      </c>
      <c r="AX105" s="8"/>
      <c r="AY105" s="8">
        <v>0</v>
      </c>
      <c r="AZ105" s="61">
        <v>0</v>
      </c>
      <c r="BA105" s="55">
        <f t="shared" si="40"/>
        <v>2.5943341620809131</v>
      </c>
      <c r="BB105" s="9">
        <f t="shared" si="52"/>
        <v>75</v>
      </c>
      <c r="BC105" s="9">
        <f t="shared" si="53"/>
        <v>4.120413080952039</v>
      </c>
      <c r="BD105" s="10">
        <f t="shared" si="41"/>
        <v>18.181818181818183</v>
      </c>
      <c r="BE105" s="9">
        <f t="shared" si="42"/>
        <v>3.7358411933965154</v>
      </c>
      <c r="BF105" s="9">
        <f t="shared" si="54"/>
        <v>11.207523580189545</v>
      </c>
      <c r="BG105" s="11">
        <f t="shared" si="43"/>
        <v>4.5454545454545459</v>
      </c>
    </row>
    <row r="106" spans="1:59" ht="15.75">
      <c r="A106" s="13">
        <v>11</v>
      </c>
      <c r="B106" s="12" t="s">
        <v>69</v>
      </c>
      <c r="C106" s="229">
        <v>558063.24030882167</v>
      </c>
      <c r="D106" s="38">
        <v>15</v>
      </c>
      <c r="E106" s="7">
        <v>0</v>
      </c>
      <c r="F106" s="7">
        <v>0</v>
      </c>
      <c r="G106" s="7">
        <v>0</v>
      </c>
      <c r="H106" s="7">
        <v>2</v>
      </c>
      <c r="I106" s="208">
        <v>0</v>
      </c>
      <c r="J106" s="135">
        <f t="shared" si="44"/>
        <v>17</v>
      </c>
      <c r="K106" s="38">
        <v>25</v>
      </c>
      <c r="L106" s="7">
        <v>0</v>
      </c>
      <c r="M106" s="7">
        <v>0</v>
      </c>
      <c r="N106" s="7">
        <v>0</v>
      </c>
      <c r="O106" s="7">
        <v>0</v>
      </c>
      <c r="P106" s="208">
        <v>0</v>
      </c>
      <c r="Q106" s="135">
        <f t="shared" si="45"/>
        <v>25</v>
      </c>
      <c r="R106" s="38">
        <v>22</v>
      </c>
      <c r="S106" s="7">
        <v>0</v>
      </c>
      <c r="T106" s="7">
        <v>0</v>
      </c>
      <c r="U106" s="7">
        <v>0</v>
      </c>
      <c r="V106" s="7">
        <v>0</v>
      </c>
      <c r="W106" s="208">
        <v>0</v>
      </c>
      <c r="X106" s="161">
        <f t="shared" si="46"/>
        <v>22</v>
      </c>
      <c r="Y106" s="161">
        <f t="shared" si="47"/>
        <v>64</v>
      </c>
      <c r="Z106" s="42">
        <v>11</v>
      </c>
      <c r="AA106" s="45" t="s">
        <v>69</v>
      </c>
      <c r="AB106" s="38">
        <v>1</v>
      </c>
      <c r="AC106" s="7">
        <v>1</v>
      </c>
      <c r="AD106" s="7">
        <v>1</v>
      </c>
      <c r="AE106" s="7">
        <v>1</v>
      </c>
      <c r="AF106" s="7">
        <v>4</v>
      </c>
      <c r="AG106" s="7">
        <v>6</v>
      </c>
      <c r="AH106" s="7">
        <v>2</v>
      </c>
      <c r="AI106" s="7">
        <v>3</v>
      </c>
      <c r="AJ106" s="7">
        <v>4</v>
      </c>
      <c r="AK106" s="7">
        <v>4</v>
      </c>
      <c r="AL106" s="7">
        <v>1</v>
      </c>
      <c r="AM106" s="7">
        <v>3</v>
      </c>
      <c r="AN106" s="7">
        <v>5</v>
      </c>
      <c r="AO106" s="7">
        <v>4</v>
      </c>
      <c r="AP106" s="7">
        <v>8</v>
      </c>
      <c r="AQ106" s="203">
        <v>14</v>
      </c>
      <c r="AR106" s="117">
        <f t="shared" si="48"/>
        <v>26</v>
      </c>
      <c r="AS106" s="118">
        <f t="shared" si="49"/>
        <v>36</v>
      </c>
      <c r="AT106" s="215">
        <f t="shared" si="50"/>
        <v>62</v>
      </c>
      <c r="AU106" s="147">
        <f t="shared" si="51"/>
        <v>62</v>
      </c>
      <c r="AV106" s="60">
        <v>192</v>
      </c>
      <c r="AW106" s="8">
        <v>16</v>
      </c>
      <c r="AX106" s="8"/>
      <c r="AY106" s="8">
        <v>6</v>
      </c>
      <c r="AZ106" s="61">
        <v>1</v>
      </c>
      <c r="BA106" s="55">
        <f t="shared" si="40"/>
        <v>7.4662983793035913</v>
      </c>
      <c r="BB106" s="9">
        <f t="shared" si="52"/>
        <v>35.714285714285715</v>
      </c>
      <c r="BC106" s="9">
        <f t="shared" si="53"/>
        <v>16.33801763000551</v>
      </c>
      <c r="BD106" s="10">
        <f t="shared" si="41"/>
        <v>3.125</v>
      </c>
      <c r="BE106" s="9">
        <f t="shared" si="42"/>
        <v>10.751469666197174</v>
      </c>
      <c r="BF106" s="9">
        <f t="shared" si="54"/>
        <v>44.439407953614982</v>
      </c>
      <c r="BG106" s="11">
        <f t="shared" si="43"/>
        <v>8.3333333333333321</v>
      </c>
    </row>
    <row r="107" spans="1:59" ht="15.75">
      <c r="A107" s="13">
        <v>12</v>
      </c>
      <c r="B107" s="12" t="s">
        <v>70</v>
      </c>
      <c r="C107" s="229">
        <v>178951.26702771243</v>
      </c>
      <c r="D107" s="38">
        <v>17</v>
      </c>
      <c r="E107" s="7">
        <v>0</v>
      </c>
      <c r="F107" s="7">
        <v>0</v>
      </c>
      <c r="G107" s="7">
        <v>0</v>
      </c>
      <c r="H107" s="7">
        <v>0</v>
      </c>
      <c r="I107" s="208">
        <v>0</v>
      </c>
      <c r="J107" s="135">
        <f t="shared" si="44"/>
        <v>17</v>
      </c>
      <c r="K107" s="38">
        <v>2</v>
      </c>
      <c r="L107" s="7">
        <v>0</v>
      </c>
      <c r="M107" s="7">
        <v>0</v>
      </c>
      <c r="N107" s="7">
        <v>0</v>
      </c>
      <c r="O107" s="7">
        <v>0</v>
      </c>
      <c r="P107" s="208">
        <v>0</v>
      </c>
      <c r="Q107" s="135">
        <f t="shared" si="45"/>
        <v>2</v>
      </c>
      <c r="R107" s="38">
        <v>1</v>
      </c>
      <c r="S107" s="7">
        <v>0</v>
      </c>
      <c r="T107" s="7">
        <v>0</v>
      </c>
      <c r="U107" s="7">
        <v>0</v>
      </c>
      <c r="V107" s="7">
        <v>0</v>
      </c>
      <c r="W107" s="208">
        <v>0</v>
      </c>
      <c r="X107" s="161">
        <f t="shared" si="46"/>
        <v>1</v>
      </c>
      <c r="Y107" s="161">
        <f t="shared" si="47"/>
        <v>20</v>
      </c>
      <c r="Z107" s="42">
        <v>12</v>
      </c>
      <c r="AA107" s="45" t="s">
        <v>70</v>
      </c>
      <c r="AB107" s="38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1</v>
      </c>
      <c r="AI107" s="7">
        <v>1</v>
      </c>
      <c r="AJ107" s="7">
        <v>0</v>
      </c>
      <c r="AK107" s="7">
        <v>4</v>
      </c>
      <c r="AL107" s="7">
        <v>2</v>
      </c>
      <c r="AM107" s="7">
        <v>3</v>
      </c>
      <c r="AN107" s="7">
        <v>4</v>
      </c>
      <c r="AO107" s="7">
        <v>1</v>
      </c>
      <c r="AP107" s="7">
        <v>4</v>
      </c>
      <c r="AQ107" s="203">
        <v>0</v>
      </c>
      <c r="AR107" s="117">
        <f t="shared" si="48"/>
        <v>11</v>
      </c>
      <c r="AS107" s="118">
        <f t="shared" si="49"/>
        <v>9</v>
      </c>
      <c r="AT107" s="215">
        <f t="shared" si="50"/>
        <v>20</v>
      </c>
      <c r="AU107" s="147">
        <f t="shared" si="51"/>
        <v>20</v>
      </c>
      <c r="AV107" s="60">
        <v>47</v>
      </c>
      <c r="AW107" s="8">
        <v>17</v>
      </c>
      <c r="AX107" s="8"/>
      <c r="AY107" s="8">
        <v>15</v>
      </c>
      <c r="AZ107" s="61">
        <v>1</v>
      </c>
      <c r="BA107" s="55">
        <f t="shared" si="40"/>
        <v>26.388313984337074</v>
      </c>
      <c r="BB107" s="9">
        <f t="shared" si="52"/>
        <v>89.473684210526315</v>
      </c>
      <c r="BC107" s="9">
        <f t="shared" si="53"/>
        <v>16.435628087130357</v>
      </c>
      <c r="BD107" s="10">
        <f t="shared" si="41"/>
        <v>0</v>
      </c>
      <c r="BE107" s="9">
        <f t="shared" si="42"/>
        <v>37.999172137445392</v>
      </c>
      <c r="BF107" s="9">
        <f t="shared" si="54"/>
        <v>44.704908396994576</v>
      </c>
      <c r="BG107" s="11">
        <f t="shared" si="43"/>
        <v>36.170212765957451</v>
      </c>
    </row>
    <row r="108" spans="1:59" ht="15.75">
      <c r="A108" s="13">
        <v>13</v>
      </c>
      <c r="B108" s="12" t="s">
        <v>71</v>
      </c>
      <c r="C108" s="229">
        <v>563819.39351691317</v>
      </c>
      <c r="D108" s="38">
        <v>43</v>
      </c>
      <c r="E108" s="7">
        <v>3</v>
      </c>
      <c r="F108" s="7">
        <v>0</v>
      </c>
      <c r="G108" s="7">
        <v>0</v>
      </c>
      <c r="H108" s="7">
        <v>0</v>
      </c>
      <c r="I108" s="208">
        <v>0</v>
      </c>
      <c r="J108" s="135">
        <f t="shared" si="44"/>
        <v>46</v>
      </c>
      <c r="K108" s="38">
        <v>18</v>
      </c>
      <c r="L108" s="7">
        <v>0</v>
      </c>
      <c r="M108" s="7">
        <v>0</v>
      </c>
      <c r="N108" s="7">
        <v>0</v>
      </c>
      <c r="O108" s="7">
        <v>0</v>
      </c>
      <c r="P108" s="208">
        <v>0</v>
      </c>
      <c r="Q108" s="135">
        <f t="shared" si="45"/>
        <v>18</v>
      </c>
      <c r="R108" s="38">
        <v>19</v>
      </c>
      <c r="S108" s="7">
        <v>0</v>
      </c>
      <c r="T108" s="7">
        <v>0</v>
      </c>
      <c r="U108" s="7">
        <v>0</v>
      </c>
      <c r="V108" s="7">
        <v>0</v>
      </c>
      <c r="W108" s="208">
        <v>0</v>
      </c>
      <c r="X108" s="161">
        <f t="shared" si="46"/>
        <v>19</v>
      </c>
      <c r="Y108" s="161">
        <f t="shared" si="47"/>
        <v>83</v>
      </c>
      <c r="Z108" s="42">
        <v>13</v>
      </c>
      <c r="AA108" s="45" t="s">
        <v>71</v>
      </c>
      <c r="AB108" s="38">
        <v>2</v>
      </c>
      <c r="AC108" s="7">
        <v>1</v>
      </c>
      <c r="AD108" s="7">
        <v>4</v>
      </c>
      <c r="AE108" s="7">
        <v>7</v>
      </c>
      <c r="AF108" s="7">
        <v>4</v>
      </c>
      <c r="AG108" s="7">
        <v>16</v>
      </c>
      <c r="AH108" s="7">
        <v>6</v>
      </c>
      <c r="AI108" s="7">
        <v>9</v>
      </c>
      <c r="AJ108" s="7">
        <v>2</v>
      </c>
      <c r="AK108" s="239">
        <v>3</v>
      </c>
      <c r="AL108" s="7">
        <v>3</v>
      </c>
      <c r="AM108" s="239">
        <v>1</v>
      </c>
      <c r="AN108" s="7">
        <v>9</v>
      </c>
      <c r="AO108" s="239">
        <v>9</v>
      </c>
      <c r="AP108" s="7">
        <v>4</v>
      </c>
      <c r="AQ108" s="203">
        <v>3</v>
      </c>
      <c r="AR108" s="117">
        <f t="shared" si="48"/>
        <v>34</v>
      </c>
      <c r="AS108" s="118">
        <f t="shared" si="49"/>
        <v>49</v>
      </c>
      <c r="AT108" s="215">
        <f t="shared" si="50"/>
        <v>83</v>
      </c>
      <c r="AU108" s="147">
        <f t="shared" si="51"/>
        <v>83</v>
      </c>
      <c r="AV108" s="60">
        <v>405</v>
      </c>
      <c r="AW108" s="8">
        <v>46</v>
      </c>
      <c r="AX108" s="8"/>
      <c r="AY108" s="8">
        <v>10</v>
      </c>
      <c r="AZ108" s="61">
        <v>3</v>
      </c>
      <c r="BA108" s="55">
        <f t="shared" si="40"/>
        <v>22.662891565460981</v>
      </c>
      <c r="BB108" s="9">
        <f t="shared" si="52"/>
        <v>71.875</v>
      </c>
      <c r="BC108" s="9">
        <f t="shared" si="53"/>
        <v>21.648567774167972</v>
      </c>
      <c r="BD108" s="10">
        <f t="shared" si="41"/>
        <v>3.6144578313253009</v>
      </c>
      <c r="BE108" s="9">
        <f t="shared" si="42"/>
        <v>32.634563854263817</v>
      </c>
      <c r="BF108" s="9">
        <f t="shared" si="54"/>
        <v>58.88410434573688</v>
      </c>
      <c r="BG108" s="11">
        <f t="shared" si="43"/>
        <v>11.358024691358025</v>
      </c>
    </row>
    <row r="109" spans="1:59" ht="15.75">
      <c r="A109" s="13">
        <v>14</v>
      </c>
      <c r="B109" s="12" t="s">
        <v>72</v>
      </c>
      <c r="C109" s="229">
        <v>500076.27691384207</v>
      </c>
      <c r="D109" s="38">
        <v>44</v>
      </c>
      <c r="E109" s="7">
        <v>4</v>
      </c>
      <c r="F109" s="7">
        <v>1</v>
      </c>
      <c r="G109" s="7">
        <v>0</v>
      </c>
      <c r="H109" s="7">
        <v>0</v>
      </c>
      <c r="I109" s="208">
        <v>0</v>
      </c>
      <c r="J109" s="135">
        <f t="shared" si="44"/>
        <v>49</v>
      </c>
      <c r="K109" s="38">
        <v>64</v>
      </c>
      <c r="L109" s="7">
        <v>0</v>
      </c>
      <c r="M109" s="7">
        <v>0</v>
      </c>
      <c r="N109" s="7">
        <v>0</v>
      </c>
      <c r="O109" s="7">
        <v>0</v>
      </c>
      <c r="P109" s="208">
        <v>0</v>
      </c>
      <c r="Q109" s="135">
        <f t="shared" si="45"/>
        <v>64</v>
      </c>
      <c r="R109" s="38">
        <v>29</v>
      </c>
      <c r="S109" s="7">
        <v>0</v>
      </c>
      <c r="T109" s="7">
        <v>0</v>
      </c>
      <c r="U109" s="7">
        <v>0</v>
      </c>
      <c r="V109" s="7">
        <v>0</v>
      </c>
      <c r="W109" s="208">
        <v>0</v>
      </c>
      <c r="X109" s="161">
        <f t="shared" si="46"/>
        <v>29</v>
      </c>
      <c r="Y109" s="161">
        <f t="shared" si="47"/>
        <v>142</v>
      </c>
      <c r="Z109" s="42">
        <v>14</v>
      </c>
      <c r="AA109" s="45" t="s">
        <v>72</v>
      </c>
      <c r="AB109" s="38">
        <v>22</v>
      </c>
      <c r="AC109" s="7">
        <v>12</v>
      </c>
      <c r="AD109" s="7">
        <v>10</v>
      </c>
      <c r="AE109" s="7">
        <v>14</v>
      </c>
      <c r="AF109" s="7">
        <v>15</v>
      </c>
      <c r="AG109" s="7">
        <v>15</v>
      </c>
      <c r="AH109" s="7">
        <v>6</v>
      </c>
      <c r="AI109" s="7">
        <v>3</v>
      </c>
      <c r="AJ109" s="7">
        <v>4</v>
      </c>
      <c r="AK109" s="7">
        <v>4</v>
      </c>
      <c r="AL109" s="7">
        <v>5</v>
      </c>
      <c r="AM109" s="7">
        <v>2</v>
      </c>
      <c r="AN109" s="7">
        <v>5</v>
      </c>
      <c r="AO109" s="7">
        <v>4</v>
      </c>
      <c r="AP109" s="7">
        <v>12</v>
      </c>
      <c r="AQ109" s="203">
        <v>8</v>
      </c>
      <c r="AR109" s="117">
        <f t="shared" si="48"/>
        <v>79</v>
      </c>
      <c r="AS109" s="118">
        <f t="shared" si="49"/>
        <v>62</v>
      </c>
      <c r="AT109" s="215">
        <f t="shared" si="50"/>
        <v>141</v>
      </c>
      <c r="AU109" s="147">
        <f t="shared" si="51"/>
        <v>141</v>
      </c>
      <c r="AV109" s="241">
        <v>403</v>
      </c>
      <c r="AW109" s="8">
        <v>48</v>
      </c>
      <c r="AX109" s="8"/>
      <c r="AY109" s="8">
        <v>4</v>
      </c>
      <c r="AZ109" s="61">
        <v>1</v>
      </c>
      <c r="BA109" s="55">
        <f t="shared" si="40"/>
        <v>26.66259918510497</v>
      </c>
      <c r="BB109" s="9">
        <f t="shared" si="52"/>
        <v>42.477876106194692</v>
      </c>
      <c r="BC109" s="9">
        <f t="shared" si="53"/>
        <v>41.464262703306623</v>
      </c>
      <c r="BD109" s="10">
        <f t="shared" si="41"/>
        <v>3.5211267605633805</v>
      </c>
      <c r="BE109" s="9">
        <f t="shared" si="42"/>
        <v>38.39414282655116</v>
      </c>
      <c r="BF109" s="9">
        <f t="shared" si="54"/>
        <v>112.78279455299402</v>
      </c>
      <c r="BG109" s="11">
        <f t="shared" si="43"/>
        <v>11.910669975186105</v>
      </c>
    </row>
    <row r="110" spans="1:59" ht="15.75">
      <c r="A110" s="13">
        <v>15</v>
      </c>
      <c r="B110" s="12" t="s">
        <v>73</v>
      </c>
      <c r="C110" s="229">
        <v>261407.95914728165</v>
      </c>
      <c r="D110" s="38">
        <v>33</v>
      </c>
      <c r="E110" s="7">
        <v>0</v>
      </c>
      <c r="F110" s="7">
        <v>1</v>
      </c>
      <c r="G110" s="7">
        <v>0</v>
      </c>
      <c r="H110" s="7">
        <v>0</v>
      </c>
      <c r="I110" s="208">
        <v>0</v>
      </c>
      <c r="J110" s="135">
        <f t="shared" si="44"/>
        <v>34</v>
      </c>
      <c r="K110" s="38">
        <v>17</v>
      </c>
      <c r="L110" s="7">
        <v>0</v>
      </c>
      <c r="M110" s="7">
        <v>0</v>
      </c>
      <c r="N110" s="7">
        <v>0</v>
      </c>
      <c r="O110" s="7">
        <v>0</v>
      </c>
      <c r="P110" s="208">
        <v>0</v>
      </c>
      <c r="Q110" s="135">
        <f t="shared" si="45"/>
        <v>17</v>
      </c>
      <c r="R110" s="38">
        <v>5</v>
      </c>
      <c r="S110" s="7">
        <v>0</v>
      </c>
      <c r="T110" s="7">
        <v>0</v>
      </c>
      <c r="U110" s="7">
        <v>0</v>
      </c>
      <c r="V110" s="7">
        <v>0</v>
      </c>
      <c r="W110" s="208">
        <v>0</v>
      </c>
      <c r="X110" s="161">
        <f t="shared" si="46"/>
        <v>5</v>
      </c>
      <c r="Y110" s="161">
        <f t="shared" si="47"/>
        <v>56</v>
      </c>
      <c r="Z110" s="42">
        <v>15</v>
      </c>
      <c r="AA110" s="45" t="s">
        <v>73</v>
      </c>
      <c r="AB110" s="38">
        <v>0</v>
      </c>
      <c r="AC110" s="7">
        <v>0</v>
      </c>
      <c r="AD110" s="7">
        <v>0</v>
      </c>
      <c r="AE110" s="7">
        <v>0</v>
      </c>
      <c r="AF110" s="7">
        <v>1</v>
      </c>
      <c r="AG110" s="7">
        <v>8</v>
      </c>
      <c r="AH110" s="7">
        <v>4</v>
      </c>
      <c r="AI110" s="7">
        <v>9</v>
      </c>
      <c r="AJ110" s="7">
        <v>2</v>
      </c>
      <c r="AK110" s="7">
        <v>7</v>
      </c>
      <c r="AL110" s="7">
        <v>4</v>
      </c>
      <c r="AM110" s="7">
        <v>7</v>
      </c>
      <c r="AN110" s="7">
        <v>2</v>
      </c>
      <c r="AO110" s="7">
        <v>2</v>
      </c>
      <c r="AP110" s="7">
        <v>4</v>
      </c>
      <c r="AQ110" s="203">
        <v>5</v>
      </c>
      <c r="AR110" s="117">
        <f t="shared" si="48"/>
        <v>17</v>
      </c>
      <c r="AS110" s="118">
        <f t="shared" si="49"/>
        <v>38</v>
      </c>
      <c r="AT110" s="215">
        <f t="shared" si="50"/>
        <v>55</v>
      </c>
      <c r="AU110" s="147">
        <f t="shared" si="51"/>
        <v>55</v>
      </c>
      <c r="AV110" s="60">
        <v>160</v>
      </c>
      <c r="AW110" s="8">
        <v>34</v>
      </c>
      <c r="AX110" s="8"/>
      <c r="AY110" s="8">
        <v>0</v>
      </c>
      <c r="AZ110" s="61">
        <v>0</v>
      </c>
      <c r="BA110" s="55">
        <f t="shared" si="40"/>
        <v>35.066517089106732</v>
      </c>
      <c r="BB110" s="9">
        <f t="shared" si="52"/>
        <v>64.705882352941174</v>
      </c>
      <c r="BC110" s="9">
        <f t="shared" si="53"/>
        <v>30.941044490388293</v>
      </c>
      <c r="BD110" s="10">
        <f t="shared" si="41"/>
        <v>1.7857142857142856</v>
      </c>
      <c r="BE110" s="9">
        <f t="shared" si="42"/>
        <v>50.495784608313691</v>
      </c>
      <c r="BF110" s="9">
        <f t="shared" si="54"/>
        <v>84.159641013856159</v>
      </c>
      <c r="BG110" s="11">
        <f t="shared" si="43"/>
        <v>21.25</v>
      </c>
    </row>
    <row r="111" spans="1:59" ht="15.75">
      <c r="A111" s="13">
        <v>16</v>
      </c>
      <c r="B111" s="12" t="s">
        <v>74</v>
      </c>
      <c r="C111" s="229">
        <v>134849.57137848285</v>
      </c>
      <c r="D111" s="38">
        <v>9</v>
      </c>
      <c r="E111" s="7">
        <v>0</v>
      </c>
      <c r="F111" s="7">
        <v>0</v>
      </c>
      <c r="G111" s="7">
        <v>0</v>
      </c>
      <c r="H111" s="7">
        <v>0</v>
      </c>
      <c r="I111" s="208">
        <v>0</v>
      </c>
      <c r="J111" s="135">
        <f t="shared" si="44"/>
        <v>9</v>
      </c>
      <c r="K111" s="38">
        <v>4</v>
      </c>
      <c r="L111" s="7">
        <v>0</v>
      </c>
      <c r="M111" s="7">
        <v>0</v>
      </c>
      <c r="N111" s="7">
        <v>0</v>
      </c>
      <c r="O111" s="7">
        <v>0</v>
      </c>
      <c r="P111" s="208">
        <v>0</v>
      </c>
      <c r="Q111" s="135">
        <f t="shared" si="45"/>
        <v>4</v>
      </c>
      <c r="R111" s="38">
        <v>3</v>
      </c>
      <c r="S111" s="7">
        <v>0</v>
      </c>
      <c r="T111" s="7">
        <v>0</v>
      </c>
      <c r="U111" s="7">
        <v>0</v>
      </c>
      <c r="V111" s="7">
        <v>0</v>
      </c>
      <c r="W111" s="208">
        <v>0</v>
      </c>
      <c r="X111" s="161">
        <f t="shared" si="46"/>
        <v>3</v>
      </c>
      <c r="Y111" s="161">
        <f t="shared" si="47"/>
        <v>16</v>
      </c>
      <c r="Z111" s="42">
        <v>16</v>
      </c>
      <c r="AA111" s="45" t="s">
        <v>74</v>
      </c>
      <c r="AB111" s="38">
        <v>1</v>
      </c>
      <c r="AC111" s="7">
        <v>3</v>
      </c>
      <c r="AD111" s="7">
        <v>1</v>
      </c>
      <c r="AE111" s="7">
        <v>0</v>
      </c>
      <c r="AF111" s="7">
        <v>0</v>
      </c>
      <c r="AG111" s="7">
        <v>1</v>
      </c>
      <c r="AH111" s="7">
        <v>0</v>
      </c>
      <c r="AI111" s="7">
        <v>4</v>
      </c>
      <c r="AJ111" s="7">
        <v>1</v>
      </c>
      <c r="AK111" s="7">
        <v>2</v>
      </c>
      <c r="AL111" s="7">
        <v>1</v>
      </c>
      <c r="AM111" s="7">
        <v>0</v>
      </c>
      <c r="AN111" s="7">
        <v>2</v>
      </c>
      <c r="AO111" s="7">
        <v>0</v>
      </c>
      <c r="AP111" s="7">
        <v>0</v>
      </c>
      <c r="AQ111" s="203">
        <v>0</v>
      </c>
      <c r="AR111" s="117">
        <f t="shared" si="48"/>
        <v>6</v>
      </c>
      <c r="AS111" s="118">
        <f t="shared" si="49"/>
        <v>10</v>
      </c>
      <c r="AT111" s="215">
        <f t="shared" si="50"/>
        <v>16</v>
      </c>
      <c r="AU111" s="147">
        <f t="shared" si="51"/>
        <v>16</v>
      </c>
      <c r="AV111" s="60">
        <v>85</v>
      </c>
      <c r="AW111" s="8">
        <v>9</v>
      </c>
      <c r="AX111" s="8"/>
      <c r="AY111" s="8">
        <v>0</v>
      </c>
      <c r="AZ111" s="61">
        <v>0</v>
      </c>
      <c r="BA111" s="55">
        <f t="shared" si="40"/>
        <v>18.539176464886488</v>
      </c>
      <c r="BB111" s="9">
        <f t="shared" si="52"/>
        <v>69.230769230769226</v>
      </c>
      <c r="BC111" s="9">
        <f t="shared" si="53"/>
        <v>17.448636672834343</v>
      </c>
      <c r="BD111" s="10">
        <f t="shared" si="41"/>
        <v>0</v>
      </c>
      <c r="BE111" s="9">
        <f t="shared" si="42"/>
        <v>26.696414109436542</v>
      </c>
      <c r="BF111" s="9">
        <f t="shared" si="54"/>
        <v>47.460291750109413</v>
      </c>
      <c r="BG111" s="11">
        <f t="shared" si="43"/>
        <v>10.588235294117647</v>
      </c>
    </row>
    <row r="112" spans="1:59" ht="15.75">
      <c r="A112" s="13">
        <v>17</v>
      </c>
      <c r="B112" s="12" t="s">
        <v>75</v>
      </c>
      <c r="C112" s="229">
        <v>422318.23730740038</v>
      </c>
      <c r="D112" s="38">
        <v>71</v>
      </c>
      <c r="E112" s="7">
        <v>2</v>
      </c>
      <c r="F112" s="7">
        <v>0</v>
      </c>
      <c r="G112" s="7">
        <v>0</v>
      </c>
      <c r="H112" s="7">
        <v>0</v>
      </c>
      <c r="I112" s="208">
        <v>0</v>
      </c>
      <c r="J112" s="135">
        <f t="shared" si="44"/>
        <v>73</v>
      </c>
      <c r="K112" s="38">
        <v>19</v>
      </c>
      <c r="L112" s="7">
        <v>0</v>
      </c>
      <c r="M112" s="7">
        <v>0</v>
      </c>
      <c r="N112" s="7">
        <v>0</v>
      </c>
      <c r="O112" s="7">
        <v>0</v>
      </c>
      <c r="P112" s="208">
        <v>0</v>
      </c>
      <c r="Q112" s="135">
        <f t="shared" si="45"/>
        <v>19</v>
      </c>
      <c r="R112" s="38">
        <v>11</v>
      </c>
      <c r="S112" s="7">
        <v>0</v>
      </c>
      <c r="T112" s="7">
        <v>0</v>
      </c>
      <c r="U112" s="7">
        <v>0</v>
      </c>
      <c r="V112" s="7">
        <v>0</v>
      </c>
      <c r="W112" s="208">
        <v>1</v>
      </c>
      <c r="X112" s="161">
        <f t="shared" si="46"/>
        <v>12</v>
      </c>
      <c r="Y112" s="161">
        <f t="shared" si="47"/>
        <v>104</v>
      </c>
      <c r="Z112" s="42">
        <v>17</v>
      </c>
      <c r="AA112" s="45" t="s">
        <v>75</v>
      </c>
      <c r="AB112" s="38">
        <v>0</v>
      </c>
      <c r="AC112" s="7">
        <v>0</v>
      </c>
      <c r="AD112" s="7">
        <v>2</v>
      </c>
      <c r="AE112" s="7">
        <v>1</v>
      </c>
      <c r="AF112" s="7">
        <v>9</v>
      </c>
      <c r="AG112" s="7">
        <v>12</v>
      </c>
      <c r="AH112" s="7">
        <v>15</v>
      </c>
      <c r="AI112" s="7">
        <v>12</v>
      </c>
      <c r="AJ112" s="7">
        <v>5</v>
      </c>
      <c r="AK112" s="7">
        <v>15</v>
      </c>
      <c r="AL112" s="7">
        <v>8</v>
      </c>
      <c r="AM112" s="7">
        <v>7</v>
      </c>
      <c r="AN112" s="7">
        <v>2</v>
      </c>
      <c r="AO112" s="7">
        <v>6</v>
      </c>
      <c r="AP112" s="7">
        <v>7</v>
      </c>
      <c r="AQ112" s="203">
        <v>2</v>
      </c>
      <c r="AR112" s="117">
        <f t="shared" si="48"/>
        <v>48</v>
      </c>
      <c r="AS112" s="118">
        <f t="shared" si="49"/>
        <v>55</v>
      </c>
      <c r="AT112" s="215">
        <f t="shared" si="50"/>
        <v>103</v>
      </c>
      <c r="AU112" s="147">
        <f t="shared" si="51"/>
        <v>103</v>
      </c>
      <c r="AV112" s="60">
        <v>404</v>
      </c>
      <c r="AW112" s="240">
        <v>73</v>
      </c>
      <c r="AX112" s="8"/>
      <c r="AY112" s="8">
        <v>25</v>
      </c>
      <c r="AZ112" s="61">
        <v>1</v>
      </c>
      <c r="BA112" s="55">
        <f t="shared" si="40"/>
        <v>48.015396889000144</v>
      </c>
      <c r="BB112" s="9">
        <f t="shared" si="52"/>
        <v>79.347826086956516</v>
      </c>
      <c r="BC112" s="9">
        <f t="shared" si="53"/>
        <v>35.866456822000906</v>
      </c>
      <c r="BD112" s="10">
        <f t="shared" si="41"/>
        <v>2.8846153846153846</v>
      </c>
      <c r="BE112" s="9">
        <f t="shared" si="42"/>
        <v>69.142171520160204</v>
      </c>
      <c r="BF112" s="9">
        <f t="shared" si="54"/>
        <v>97.556762555842496</v>
      </c>
      <c r="BG112" s="11">
        <f t="shared" si="43"/>
        <v>18.06930693069307</v>
      </c>
    </row>
    <row r="113" spans="1:59" ht="15.75">
      <c r="A113" s="13">
        <v>18</v>
      </c>
      <c r="B113" s="12" t="s">
        <v>76</v>
      </c>
      <c r="C113" s="229">
        <v>416541.33500612236</v>
      </c>
      <c r="D113" s="38">
        <v>65</v>
      </c>
      <c r="E113" s="7">
        <v>2</v>
      </c>
      <c r="F113" s="7">
        <v>0</v>
      </c>
      <c r="G113" s="7">
        <v>0</v>
      </c>
      <c r="H113" s="7">
        <v>0</v>
      </c>
      <c r="I113" s="208">
        <v>0</v>
      </c>
      <c r="J113" s="135">
        <f t="shared" si="44"/>
        <v>67</v>
      </c>
      <c r="K113" s="38">
        <v>11</v>
      </c>
      <c r="L113" s="7">
        <v>0</v>
      </c>
      <c r="M113" s="7">
        <v>0</v>
      </c>
      <c r="N113" s="7">
        <v>0</v>
      </c>
      <c r="O113" s="7">
        <v>0</v>
      </c>
      <c r="P113" s="208">
        <v>0</v>
      </c>
      <c r="Q113" s="135">
        <f t="shared" si="45"/>
        <v>11</v>
      </c>
      <c r="R113" s="38">
        <v>22</v>
      </c>
      <c r="S113" s="7">
        <v>0</v>
      </c>
      <c r="T113" s="7">
        <v>0</v>
      </c>
      <c r="U113" s="7">
        <v>0</v>
      </c>
      <c r="V113" s="7">
        <v>0</v>
      </c>
      <c r="W113" s="208">
        <v>0</v>
      </c>
      <c r="X113" s="161">
        <f t="shared" si="46"/>
        <v>22</v>
      </c>
      <c r="Y113" s="161">
        <f t="shared" si="47"/>
        <v>100</v>
      </c>
      <c r="Z113" s="42">
        <v>18</v>
      </c>
      <c r="AA113" s="45" t="s">
        <v>76</v>
      </c>
      <c r="AB113" s="38">
        <v>1</v>
      </c>
      <c r="AC113" s="7">
        <v>4</v>
      </c>
      <c r="AD113" s="7">
        <v>3</v>
      </c>
      <c r="AE113" s="7">
        <v>3</v>
      </c>
      <c r="AF113" s="7">
        <v>6</v>
      </c>
      <c r="AG113" s="7">
        <v>16</v>
      </c>
      <c r="AH113" s="7">
        <v>5</v>
      </c>
      <c r="AI113" s="7">
        <v>15</v>
      </c>
      <c r="AJ113" s="7">
        <v>1</v>
      </c>
      <c r="AK113" s="7">
        <v>4</v>
      </c>
      <c r="AL113" s="7">
        <v>6</v>
      </c>
      <c r="AM113" s="7">
        <v>9</v>
      </c>
      <c r="AN113" s="7">
        <v>7</v>
      </c>
      <c r="AO113" s="7">
        <v>9</v>
      </c>
      <c r="AP113" s="7">
        <v>4</v>
      </c>
      <c r="AQ113" s="203">
        <v>7</v>
      </c>
      <c r="AR113" s="117">
        <f t="shared" si="48"/>
        <v>33</v>
      </c>
      <c r="AS113" s="118">
        <f t="shared" si="49"/>
        <v>67</v>
      </c>
      <c r="AT113" s="215">
        <f t="shared" si="50"/>
        <v>100</v>
      </c>
      <c r="AU113" s="147">
        <f t="shared" si="51"/>
        <v>100</v>
      </c>
      <c r="AV113" s="60">
        <v>433</v>
      </c>
      <c r="AW113" s="240">
        <v>68</v>
      </c>
      <c r="AX113" s="8"/>
      <c r="AY113" s="8">
        <v>0</v>
      </c>
      <c r="AZ113" s="61">
        <v>0</v>
      </c>
      <c r="BA113" s="55">
        <f t="shared" si="40"/>
        <v>44.680106263253705</v>
      </c>
      <c r="BB113" s="9">
        <f t="shared" si="52"/>
        <v>85.897435897435898</v>
      </c>
      <c r="BC113" s="9">
        <f t="shared" si="53"/>
        <v>35.30473717026193</v>
      </c>
      <c r="BD113" s="10">
        <f t="shared" si="41"/>
        <v>2</v>
      </c>
      <c r="BE113" s="9">
        <f t="shared" si="42"/>
        <v>64.339353019085351</v>
      </c>
      <c r="BF113" s="9">
        <f t="shared" si="54"/>
        <v>96.028885103112458</v>
      </c>
      <c r="BG113" s="11">
        <f t="shared" si="43"/>
        <v>15.704387990762125</v>
      </c>
    </row>
    <row r="114" spans="1:59" ht="15.75">
      <c r="A114" s="13">
        <v>19</v>
      </c>
      <c r="B114" s="12" t="s">
        <v>77</v>
      </c>
      <c r="C114" s="229">
        <v>230261.98022077567</v>
      </c>
      <c r="D114" s="38">
        <v>15</v>
      </c>
      <c r="E114" s="7">
        <v>0</v>
      </c>
      <c r="F114" s="7">
        <v>0</v>
      </c>
      <c r="G114" s="7">
        <v>0</v>
      </c>
      <c r="H114" s="7">
        <v>0</v>
      </c>
      <c r="I114" s="208">
        <v>0</v>
      </c>
      <c r="J114" s="135">
        <f t="shared" si="44"/>
        <v>15</v>
      </c>
      <c r="K114" s="38">
        <v>12</v>
      </c>
      <c r="L114" s="7">
        <v>0</v>
      </c>
      <c r="M114" s="7">
        <v>0</v>
      </c>
      <c r="N114" s="7">
        <v>0</v>
      </c>
      <c r="O114" s="7">
        <v>0</v>
      </c>
      <c r="P114" s="208">
        <v>0</v>
      </c>
      <c r="Q114" s="135">
        <f t="shared" si="45"/>
        <v>12</v>
      </c>
      <c r="R114" s="38">
        <v>4</v>
      </c>
      <c r="S114" s="7">
        <v>0</v>
      </c>
      <c r="T114" s="7">
        <v>0</v>
      </c>
      <c r="U114" s="7">
        <v>0</v>
      </c>
      <c r="V114" s="7">
        <v>0</v>
      </c>
      <c r="W114" s="208">
        <v>0</v>
      </c>
      <c r="X114" s="161">
        <f t="shared" si="46"/>
        <v>4</v>
      </c>
      <c r="Y114" s="161">
        <f t="shared" si="47"/>
        <v>31</v>
      </c>
      <c r="Z114" s="42">
        <v>19</v>
      </c>
      <c r="AA114" s="45" t="s">
        <v>77</v>
      </c>
      <c r="AB114" s="38">
        <v>0</v>
      </c>
      <c r="AC114" s="7">
        <v>0</v>
      </c>
      <c r="AD114" s="7">
        <v>0</v>
      </c>
      <c r="AE114" s="7">
        <v>0</v>
      </c>
      <c r="AF114" s="7">
        <v>3</v>
      </c>
      <c r="AG114" s="7">
        <v>3</v>
      </c>
      <c r="AH114" s="7">
        <v>4</v>
      </c>
      <c r="AI114" s="7">
        <v>3</v>
      </c>
      <c r="AJ114" s="7">
        <v>3</v>
      </c>
      <c r="AK114" s="7">
        <v>4</v>
      </c>
      <c r="AL114" s="7">
        <v>3</v>
      </c>
      <c r="AM114" s="7">
        <v>1</v>
      </c>
      <c r="AN114" s="7">
        <v>2</v>
      </c>
      <c r="AO114" s="7">
        <v>3</v>
      </c>
      <c r="AP114" s="7">
        <v>2</v>
      </c>
      <c r="AQ114" s="203">
        <v>0</v>
      </c>
      <c r="AR114" s="117">
        <f t="shared" si="48"/>
        <v>17</v>
      </c>
      <c r="AS114" s="118">
        <f t="shared" si="49"/>
        <v>14</v>
      </c>
      <c r="AT114" s="215">
        <f t="shared" si="50"/>
        <v>31</v>
      </c>
      <c r="AU114" s="147">
        <f t="shared" si="51"/>
        <v>31</v>
      </c>
      <c r="AV114" s="60">
        <v>233</v>
      </c>
      <c r="AW114" s="8">
        <v>15</v>
      </c>
      <c r="AX114" s="8"/>
      <c r="AY114" s="8">
        <v>0</v>
      </c>
      <c r="AZ114" s="61">
        <v>0</v>
      </c>
      <c r="BA114" s="55">
        <f t="shared" si="40"/>
        <v>18.095330643259725</v>
      </c>
      <c r="BB114" s="9">
        <f t="shared" si="52"/>
        <v>55.555555555555557</v>
      </c>
      <c r="BC114" s="9">
        <f t="shared" si="53"/>
        <v>19.798420586154759</v>
      </c>
      <c r="BD114" s="10">
        <f t="shared" si="41"/>
        <v>0</v>
      </c>
      <c r="BE114" s="9">
        <f t="shared" si="42"/>
        <v>26.057276126294003</v>
      </c>
      <c r="BF114" s="9">
        <f t="shared" si="54"/>
        <v>53.851703994340944</v>
      </c>
      <c r="BG114" s="11">
        <f t="shared" si="43"/>
        <v>6.4377682403433472</v>
      </c>
    </row>
    <row r="115" spans="1:59" ht="15.75">
      <c r="A115" s="13">
        <v>20</v>
      </c>
      <c r="B115" s="12" t="s">
        <v>78</v>
      </c>
      <c r="C115" s="229">
        <v>187572.96141580044</v>
      </c>
      <c r="D115" s="38">
        <v>3</v>
      </c>
      <c r="E115" s="7">
        <v>0</v>
      </c>
      <c r="F115" s="7">
        <v>0</v>
      </c>
      <c r="G115" s="7">
        <v>0</v>
      </c>
      <c r="H115" s="7">
        <v>0</v>
      </c>
      <c r="I115" s="208">
        <v>0</v>
      </c>
      <c r="J115" s="135">
        <f t="shared" si="44"/>
        <v>3</v>
      </c>
      <c r="K115" s="38">
        <v>0</v>
      </c>
      <c r="L115" s="7">
        <v>0</v>
      </c>
      <c r="M115" s="7">
        <v>0</v>
      </c>
      <c r="N115" s="7">
        <v>0</v>
      </c>
      <c r="O115" s="7">
        <v>0</v>
      </c>
      <c r="P115" s="208">
        <v>0</v>
      </c>
      <c r="Q115" s="135">
        <f t="shared" si="45"/>
        <v>0</v>
      </c>
      <c r="R115" s="38">
        <v>3</v>
      </c>
      <c r="S115" s="7">
        <v>0</v>
      </c>
      <c r="T115" s="7">
        <v>0</v>
      </c>
      <c r="U115" s="7">
        <v>0</v>
      </c>
      <c r="V115" s="7">
        <v>0</v>
      </c>
      <c r="W115" s="208">
        <v>0</v>
      </c>
      <c r="X115" s="161">
        <f t="shared" si="46"/>
        <v>3</v>
      </c>
      <c r="Y115" s="161">
        <f t="shared" si="47"/>
        <v>6</v>
      </c>
      <c r="Z115" s="42">
        <v>20</v>
      </c>
      <c r="AA115" s="45" t="s">
        <v>78</v>
      </c>
      <c r="AB115" s="38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1</v>
      </c>
      <c r="AH115" s="7">
        <v>0</v>
      </c>
      <c r="AI115" s="7">
        <v>1</v>
      </c>
      <c r="AJ115" s="7">
        <v>0</v>
      </c>
      <c r="AK115" s="7">
        <v>3</v>
      </c>
      <c r="AL115" s="7">
        <v>1</v>
      </c>
      <c r="AM115" s="7">
        <v>0</v>
      </c>
      <c r="AN115" s="7">
        <v>0</v>
      </c>
      <c r="AO115" s="7">
        <v>0</v>
      </c>
      <c r="AP115" s="7">
        <v>0</v>
      </c>
      <c r="AQ115" s="203">
        <v>0</v>
      </c>
      <c r="AR115" s="117">
        <f t="shared" si="48"/>
        <v>1</v>
      </c>
      <c r="AS115" s="118">
        <f t="shared" si="49"/>
        <v>5</v>
      </c>
      <c r="AT115" s="215">
        <f t="shared" si="50"/>
        <v>6</v>
      </c>
      <c r="AU115" s="147">
        <f t="shared" si="51"/>
        <v>6</v>
      </c>
      <c r="AV115" s="60">
        <v>43</v>
      </c>
      <c r="AW115" s="8">
        <v>3</v>
      </c>
      <c r="AX115" s="8"/>
      <c r="AY115" s="8">
        <v>0</v>
      </c>
      <c r="AZ115" s="61">
        <v>0</v>
      </c>
      <c r="BA115" s="55">
        <f t="shared" si="40"/>
        <v>4.4427156613796281</v>
      </c>
      <c r="BB115" s="9">
        <f t="shared" si="52"/>
        <v>100</v>
      </c>
      <c r="BC115" s="9">
        <f t="shared" si="53"/>
        <v>4.7040518767548996</v>
      </c>
      <c r="BD115" s="10">
        <f t="shared" si="41"/>
        <v>0</v>
      </c>
      <c r="BE115" s="9">
        <f t="shared" si="42"/>
        <v>6.3975105523866649</v>
      </c>
      <c r="BF115" s="9">
        <f t="shared" si="54"/>
        <v>12.79502110477333</v>
      </c>
      <c r="BG115" s="11">
        <f t="shared" si="43"/>
        <v>6.9767441860465116</v>
      </c>
    </row>
    <row r="116" spans="1:59" ht="15.75">
      <c r="A116" s="13">
        <v>21</v>
      </c>
      <c r="B116" s="12" t="s">
        <v>79</v>
      </c>
      <c r="C116" s="229">
        <v>344099.36370070989</v>
      </c>
      <c r="D116" s="38">
        <v>39</v>
      </c>
      <c r="E116" s="7">
        <v>2</v>
      </c>
      <c r="F116" s="7">
        <v>0</v>
      </c>
      <c r="G116" s="7">
        <v>0</v>
      </c>
      <c r="H116" s="7">
        <v>0</v>
      </c>
      <c r="I116" s="208">
        <v>0</v>
      </c>
      <c r="J116" s="135">
        <f t="shared" si="44"/>
        <v>41</v>
      </c>
      <c r="K116" s="38">
        <v>52</v>
      </c>
      <c r="L116" s="7">
        <v>0</v>
      </c>
      <c r="M116" s="7">
        <v>0</v>
      </c>
      <c r="N116" s="7">
        <v>0</v>
      </c>
      <c r="O116" s="7">
        <v>0</v>
      </c>
      <c r="P116" s="208">
        <v>0</v>
      </c>
      <c r="Q116" s="135">
        <f t="shared" si="45"/>
        <v>52</v>
      </c>
      <c r="R116" s="38">
        <v>3</v>
      </c>
      <c r="S116" s="7">
        <v>0</v>
      </c>
      <c r="T116" s="7">
        <v>0</v>
      </c>
      <c r="U116" s="7">
        <v>0</v>
      </c>
      <c r="V116" s="7">
        <v>0</v>
      </c>
      <c r="W116" s="208">
        <v>0</v>
      </c>
      <c r="X116" s="161">
        <f t="shared" si="46"/>
        <v>3</v>
      </c>
      <c r="Y116" s="161">
        <f t="shared" si="47"/>
        <v>96</v>
      </c>
      <c r="Z116" s="42">
        <v>21</v>
      </c>
      <c r="AA116" s="45" t="s">
        <v>79</v>
      </c>
      <c r="AB116" s="38">
        <v>1</v>
      </c>
      <c r="AC116" s="7">
        <v>2</v>
      </c>
      <c r="AD116" s="7">
        <v>3</v>
      </c>
      <c r="AE116" s="7">
        <v>1</v>
      </c>
      <c r="AF116" s="7">
        <v>9</v>
      </c>
      <c r="AG116" s="239">
        <v>9</v>
      </c>
      <c r="AH116" s="7">
        <v>6</v>
      </c>
      <c r="AI116" s="7">
        <v>7</v>
      </c>
      <c r="AJ116" s="239">
        <v>5</v>
      </c>
      <c r="AK116" s="239">
        <v>17</v>
      </c>
      <c r="AL116" s="239">
        <v>9</v>
      </c>
      <c r="AM116" s="7">
        <v>8</v>
      </c>
      <c r="AN116" s="7">
        <v>4</v>
      </c>
      <c r="AO116" s="7">
        <v>7</v>
      </c>
      <c r="AP116" s="7">
        <v>7</v>
      </c>
      <c r="AQ116" s="203">
        <v>1</v>
      </c>
      <c r="AR116" s="117">
        <f t="shared" si="48"/>
        <v>44</v>
      </c>
      <c r="AS116" s="118">
        <f t="shared" si="49"/>
        <v>52</v>
      </c>
      <c r="AT116" s="215">
        <f t="shared" si="50"/>
        <v>96</v>
      </c>
      <c r="AU116" s="147">
        <f t="shared" si="51"/>
        <v>96</v>
      </c>
      <c r="AV116" s="60">
        <v>285</v>
      </c>
      <c r="AW116" s="8">
        <v>44</v>
      </c>
      <c r="AX116" s="8"/>
      <c r="AY116" s="8">
        <v>4</v>
      </c>
      <c r="AZ116" s="61">
        <v>0</v>
      </c>
      <c r="BA116" s="55">
        <f t="shared" si="40"/>
        <v>33.097674945992331</v>
      </c>
      <c r="BB116" s="9">
        <f t="shared" si="52"/>
        <v>44.086021505376344</v>
      </c>
      <c r="BC116" s="9">
        <f t="shared" si="53"/>
        <v>41.027820879967535</v>
      </c>
      <c r="BD116" s="10">
        <f t="shared" si="41"/>
        <v>2.083333333333333</v>
      </c>
      <c r="BE116" s="9">
        <f t="shared" si="42"/>
        <v>47.660651922228958</v>
      </c>
      <c r="BF116" s="9">
        <f t="shared" si="54"/>
        <v>111.59567279351171</v>
      </c>
      <c r="BG116" s="11">
        <f t="shared" si="43"/>
        <v>15.43859649122807</v>
      </c>
    </row>
    <row r="117" spans="1:59" ht="15.75">
      <c r="A117" s="13">
        <v>22</v>
      </c>
      <c r="B117" s="12" t="s">
        <v>80</v>
      </c>
      <c r="C117" s="230">
        <v>185704.14502875812</v>
      </c>
      <c r="D117" s="38">
        <v>13</v>
      </c>
      <c r="E117" s="7">
        <v>2</v>
      </c>
      <c r="F117" s="7">
        <v>1</v>
      </c>
      <c r="G117" s="7">
        <v>0</v>
      </c>
      <c r="H117" s="7">
        <v>3</v>
      </c>
      <c r="I117" s="208">
        <v>0</v>
      </c>
      <c r="J117" s="135">
        <f t="shared" si="44"/>
        <v>19</v>
      </c>
      <c r="K117" s="38">
        <v>13</v>
      </c>
      <c r="L117" s="7">
        <v>0</v>
      </c>
      <c r="M117" s="7">
        <v>0</v>
      </c>
      <c r="N117" s="7">
        <v>0</v>
      </c>
      <c r="O117" s="7">
        <v>0</v>
      </c>
      <c r="P117" s="208">
        <v>0</v>
      </c>
      <c r="Q117" s="135">
        <f t="shared" si="45"/>
        <v>13</v>
      </c>
      <c r="R117" s="38">
        <v>7</v>
      </c>
      <c r="S117" s="7">
        <v>0</v>
      </c>
      <c r="T117" s="7">
        <v>0</v>
      </c>
      <c r="U117" s="7">
        <v>0</v>
      </c>
      <c r="V117" s="7">
        <v>0</v>
      </c>
      <c r="W117" s="208">
        <v>0</v>
      </c>
      <c r="X117" s="161">
        <f t="shared" si="46"/>
        <v>7</v>
      </c>
      <c r="Y117" s="161">
        <f t="shared" si="47"/>
        <v>39</v>
      </c>
      <c r="Z117" s="42">
        <v>22</v>
      </c>
      <c r="AA117" s="45" t="s">
        <v>80</v>
      </c>
      <c r="AB117" s="38">
        <v>0</v>
      </c>
      <c r="AC117" s="7">
        <v>0</v>
      </c>
      <c r="AD117" s="7">
        <v>1</v>
      </c>
      <c r="AE117" s="7">
        <v>1</v>
      </c>
      <c r="AF117" s="7">
        <v>2</v>
      </c>
      <c r="AG117" s="7">
        <v>3</v>
      </c>
      <c r="AH117" s="7">
        <v>3</v>
      </c>
      <c r="AI117" s="7">
        <v>3</v>
      </c>
      <c r="AJ117" s="7">
        <v>4</v>
      </c>
      <c r="AK117" s="7">
        <v>3</v>
      </c>
      <c r="AL117" s="7">
        <v>3</v>
      </c>
      <c r="AM117" s="7">
        <v>4</v>
      </c>
      <c r="AN117" s="7">
        <v>2</v>
      </c>
      <c r="AO117" s="7">
        <v>2</v>
      </c>
      <c r="AP117" s="7">
        <v>2</v>
      </c>
      <c r="AQ117" s="203">
        <v>2</v>
      </c>
      <c r="AR117" s="117">
        <f t="shared" si="48"/>
        <v>17</v>
      </c>
      <c r="AS117" s="118">
        <f t="shared" si="49"/>
        <v>18</v>
      </c>
      <c r="AT117" s="215">
        <f t="shared" si="50"/>
        <v>35</v>
      </c>
      <c r="AU117" s="147">
        <f t="shared" si="51"/>
        <v>35</v>
      </c>
      <c r="AV117" s="60">
        <v>85</v>
      </c>
      <c r="AW117" s="8">
        <v>20</v>
      </c>
      <c r="AX117" s="8"/>
      <c r="AY117" s="8">
        <v>6</v>
      </c>
      <c r="AZ117" s="61">
        <v>1</v>
      </c>
      <c r="BA117" s="55">
        <f t="shared" si="40"/>
        <v>22.437122585612816</v>
      </c>
      <c r="BB117" s="9">
        <f t="shared" si="52"/>
        <v>46.875</v>
      </c>
      <c r="BC117" s="9">
        <f t="shared" si="53"/>
        <v>27.716445546933478</v>
      </c>
      <c r="BD117" s="10">
        <f t="shared" si="41"/>
        <v>15.384615384615385</v>
      </c>
      <c r="BE117" s="9">
        <f t="shared" si="42"/>
        <v>32.309456523282449</v>
      </c>
      <c r="BF117" s="9">
        <f t="shared" si="54"/>
        <v>75.388731887659063</v>
      </c>
      <c r="BG117" s="11">
        <f t="shared" si="43"/>
        <v>23.52941176470588</v>
      </c>
    </row>
    <row r="118" spans="1:59" ht="15.75">
      <c r="A118" s="13">
        <v>23</v>
      </c>
      <c r="B118" s="12" t="s">
        <v>81</v>
      </c>
      <c r="C118" s="229">
        <v>513561.83229015709</v>
      </c>
      <c r="D118" s="38">
        <v>47</v>
      </c>
      <c r="E118" s="7">
        <v>0</v>
      </c>
      <c r="F118" s="7">
        <v>0</v>
      </c>
      <c r="G118" s="7">
        <v>0</v>
      </c>
      <c r="H118" s="7">
        <v>0</v>
      </c>
      <c r="I118" s="208">
        <v>0</v>
      </c>
      <c r="J118" s="135">
        <f t="shared" si="44"/>
        <v>47</v>
      </c>
      <c r="K118" s="38">
        <v>60</v>
      </c>
      <c r="L118" s="7">
        <v>0</v>
      </c>
      <c r="M118" s="7">
        <v>0</v>
      </c>
      <c r="N118" s="7">
        <v>0</v>
      </c>
      <c r="O118" s="7">
        <v>0</v>
      </c>
      <c r="P118" s="208">
        <v>0</v>
      </c>
      <c r="Q118" s="135">
        <f t="shared" si="45"/>
        <v>60</v>
      </c>
      <c r="R118" s="38">
        <v>50</v>
      </c>
      <c r="S118" s="7">
        <v>0</v>
      </c>
      <c r="T118" s="7">
        <v>0</v>
      </c>
      <c r="U118" s="7">
        <v>0</v>
      </c>
      <c r="V118" s="7">
        <v>0</v>
      </c>
      <c r="W118" s="208">
        <v>0</v>
      </c>
      <c r="X118" s="161">
        <f t="shared" si="46"/>
        <v>50</v>
      </c>
      <c r="Y118" s="161">
        <f t="shared" si="47"/>
        <v>157</v>
      </c>
      <c r="Z118" s="42">
        <v>23</v>
      </c>
      <c r="AA118" s="45" t="s">
        <v>81</v>
      </c>
      <c r="AB118" s="38">
        <v>4</v>
      </c>
      <c r="AC118" s="7">
        <v>1</v>
      </c>
      <c r="AD118" s="7">
        <v>3</v>
      </c>
      <c r="AE118" s="7">
        <v>6</v>
      </c>
      <c r="AF118" s="7">
        <v>11</v>
      </c>
      <c r="AG118" s="7">
        <v>21</v>
      </c>
      <c r="AH118" s="7">
        <v>12</v>
      </c>
      <c r="AI118" s="7">
        <v>21</v>
      </c>
      <c r="AJ118" s="7">
        <v>2</v>
      </c>
      <c r="AK118" s="7">
        <v>14</v>
      </c>
      <c r="AL118" s="7">
        <v>12</v>
      </c>
      <c r="AM118" s="7">
        <v>13</v>
      </c>
      <c r="AN118" s="7">
        <v>9</v>
      </c>
      <c r="AO118" s="7">
        <v>11</v>
      </c>
      <c r="AP118" s="7">
        <v>11</v>
      </c>
      <c r="AQ118" s="203">
        <v>6</v>
      </c>
      <c r="AR118" s="117">
        <f t="shared" si="48"/>
        <v>64</v>
      </c>
      <c r="AS118" s="118">
        <f t="shared" si="49"/>
        <v>93</v>
      </c>
      <c r="AT118" s="215">
        <f t="shared" si="50"/>
        <v>157</v>
      </c>
      <c r="AU118" s="147">
        <f t="shared" si="51"/>
        <v>157</v>
      </c>
      <c r="AV118" s="60">
        <v>253</v>
      </c>
      <c r="AW118" s="8">
        <v>49</v>
      </c>
      <c r="AX118" s="8"/>
      <c r="AY118" s="8">
        <v>0</v>
      </c>
      <c r="AZ118" s="61">
        <v>0</v>
      </c>
      <c r="BA118" s="55">
        <f t="shared" si="40"/>
        <v>25.421584577919532</v>
      </c>
      <c r="BB118" s="9">
        <f t="shared" si="52"/>
        <v>43.925233644859816</v>
      </c>
      <c r="BC118" s="9">
        <f t="shared" si="53"/>
        <v>44.957070098373336</v>
      </c>
      <c r="BD118" s="10">
        <f t="shared" si="41"/>
        <v>0</v>
      </c>
      <c r="BE118" s="9">
        <f t="shared" si="42"/>
        <v>36.607081792204127</v>
      </c>
      <c r="BF118" s="9">
        <f t="shared" si="54"/>
        <v>122.28323066757549</v>
      </c>
      <c r="BG118" s="11">
        <f t="shared" si="43"/>
        <v>19.367588932806324</v>
      </c>
    </row>
    <row r="119" spans="1:59" ht="15.75">
      <c r="A119" s="13">
        <v>24</v>
      </c>
      <c r="B119" s="12" t="s">
        <v>82</v>
      </c>
      <c r="C119" s="229">
        <v>327282.47750481049</v>
      </c>
      <c r="D119" s="38">
        <v>16</v>
      </c>
      <c r="E119" s="7">
        <v>0</v>
      </c>
      <c r="F119" s="7">
        <v>0</v>
      </c>
      <c r="G119" s="7">
        <v>0</v>
      </c>
      <c r="H119" s="7">
        <v>0</v>
      </c>
      <c r="I119" s="208">
        <v>0</v>
      </c>
      <c r="J119" s="135">
        <f t="shared" si="44"/>
        <v>16</v>
      </c>
      <c r="K119" s="38">
        <v>4</v>
      </c>
      <c r="L119" s="7">
        <v>0</v>
      </c>
      <c r="M119" s="7">
        <v>0</v>
      </c>
      <c r="N119" s="7">
        <v>0</v>
      </c>
      <c r="O119" s="7">
        <v>0</v>
      </c>
      <c r="P119" s="208">
        <v>0</v>
      </c>
      <c r="Q119" s="135">
        <f t="shared" si="45"/>
        <v>4</v>
      </c>
      <c r="R119" s="38">
        <v>2</v>
      </c>
      <c r="S119" s="7">
        <v>0</v>
      </c>
      <c r="T119" s="7">
        <v>0</v>
      </c>
      <c r="U119" s="7">
        <v>0</v>
      </c>
      <c r="V119" s="7">
        <v>0</v>
      </c>
      <c r="W119" s="208">
        <v>0</v>
      </c>
      <c r="X119" s="161">
        <f t="shared" si="46"/>
        <v>2</v>
      </c>
      <c r="Y119" s="161">
        <f t="shared" si="47"/>
        <v>22</v>
      </c>
      <c r="Z119" s="42">
        <v>24</v>
      </c>
      <c r="AA119" s="45" t="s">
        <v>82</v>
      </c>
      <c r="AB119" s="38">
        <v>0</v>
      </c>
      <c r="AC119" s="7">
        <v>0</v>
      </c>
      <c r="AD119" s="7">
        <v>0</v>
      </c>
      <c r="AE119" s="7">
        <v>1</v>
      </c>
      <c r="AF119" s="7">
        <v>0</v>
      </c>
      <c r="AG119" s="7">
        <v>0</v>
      </c>
      <c r="AH119" s="7">
        <v>0</v>
      </c>
      <c r="AI119" s="7">
        <v>0</v>
      </c>
      <c r="AJ119" s="7">
        <v>2</v>
      </c>
      <c r="AK119" s="7">
        <v>3</v>
      </c>
      <c r="AL119" s="7">
        <v>0</v>
      </c>
      <c r="AM119" s="7">
        <v>3</v>
      </c>
      <c r="AN119" s="7">
        <v>4</v>
      </c>
      <c r="AO119" s="7">
        <v>3</v>
      </c>
      <c r="AP119" s="7">
        <v>4</v>
      </c>
      <c r="AQ119" s="203">
        <v>2</v>
      </c>
      <c r="AR119" s="117">
        <f t="shared" si="48"/>
        <v>10</v>
      </c>
      <c r="AS119" s="118">
        <f t="shared" si="49"/>
        <v>12</v>
      </c>
      <c r="AT119" s="215">
        <f t="shared" si="50"/>
        <v>22</v>
      </c>
      <c r="AU119" s="147">
        <f t="shared" si="51"/>
        <v>22</v>
      </c>
      <c r="AV119" s="60">
        <v>187</v>
      </c>
      <c r="AW119" s="8">
        <v>16</v>
      </c>
      <c r="AX119" s="8"/>
      <c r="AY119" s="8">
        <v>4</v>
      </c>
      <c r="AZ119" s="61">
        <v>1</v>
      </c>
      <c r="BA119" s="55">
        <f t="shared" si="40"/>
        <v>13.579842337813879</v>
      </c>
      <c r="BB119" s="9">
        <f t="shared" si="52"/>
        <v>80</v>
      </c>
      <c r="BC119" s="9">
        <f t="shared" si="53"/>
        <v>9.8853264076733378</v>
      </c>
      <c r="BD119" s="10">
        <f t="shared" si="41"/>
        <v>0</v>
      </c>
      <c r="BE119" s="9">
        <f t="shared" si="42"/>
        <v>19.554972966451988</v>
      </c>
      <c r="BF119" s="9">
        <f t="shared" si="54"/>
        <v>26.888087828871484</v>
      </c>
      <c r="BG119" s="11">
        <f t="shared" si="43"/>
        <v>8.5561497326203195</v>
      </c>
    </row>
    <row r="120" spans="1:59" ht="15.75">
      <c r="A120" s="13">
        <v>25</v>
      </c>
      <c r="B120" s="12" t="s">
        <v>83</v>
      </c>
      <c r="C120" s="229">
        <v>1063344.6502330203</v>
      </c>
      <c r="D120" s="38">
        <v>236</v>
      </c>
      <c r="E120" s="7">
        <v>11</v>
      </c>
      <c r="F120" s="7">
        <v>4</v>
      </c>
      <c r="G120" s="7">
        <v>2</v>
      </c>
      <c r="H120" s="7">
        <v>34</v>
      </c>
      <c r="I120" s="208">
        <v>0</v>
      </c>
      <c r="J120" s="135">
        <f t="shared" si="44"/>
        <v>287</v>
      </c>
      <c r="K120" s="38">
        <v>133</v>
      </c>
      <c r="L120" s="7">
        <v>0</v>
      </c>
      <c r="M120" s="7">
        <v>1</v>
      </c>
      <c r="N120" s="7">
        <v>0</v>
      </c>
      <c r="O120" s="7">
        <v>11</v>
      </c>
      <c r="P120" s="208">
        <v>0</v>
      </c>
      <c r="Q120" s="135">
        <f t="shared" si="45"/>
        <v>145</v>
      </c>
      <c r="R120" s="38">
        <v>191</v>
      </c>
      <c r="S120" s="7">
        <v>3</v>
      </c>
      <c r="T120" s="7">
        <v>2</v>
      </c>
      <c r="U120" s="7">
        <v>0</v>
      </c>
      <c r="V120" s="7">
        <v>2</v>
      </c>
      <c r="W120" s="208">
        <v>0</v>
      </c>
      <c r="X120" s="161">
        <f t="shared" si="46"/>
        <v>198</v>
      </c>
      <c r="Y120" s="161">
        <f t="shared" si="47"/>
        <v>630</v>
      </c>
      <c r="Z120" s="42">
        <v>25</v>
      </c>
      <c r="AA120" s="45" t="s">
        <v>83</v>
      </c>
      <c r="AB120" s="38">
        <v>21</v>
      </c>
      <c r="AC120" s="7">
        <v>14</v>
      </c>
      <c r="AD120" s="7">
        <v>22</v>
      </c>
      <c r="AE120" s="7">
        <v>41</v>
      </c>
      <c r="AF120" s="7">
        <v>51</v>
      </c>
      <c r="AG120" s="7">
        <v>82</v>
      </c>
      <c r="AH120" s="7">
        <v>37</v>
      </c>
      <c r="AI120" s="7">
        <v>61</v>
      </c>
      <c r="AJ120" s="7">
        <v>28</v>
      </c>
      <c r="AK120" s="7">
        <v>32</v>
      </c>
      <c r="AL120" s="7">
        <v>24</v>
      </c>
      <c r="AM120" s="7">
        <v>35</v>
      </c>
      <c r="AN120" s="7">
        <v>26</v>
      </c>
      <c r="AO120" s="7">
        <v>38</v>
      </c>
      <c r="AP120" s="7">
        <v>43</v>
      </c>
      <c r="AQ120" s="203">
        <v>19</v>
      </c>
      <c r="AR120" s="117">
        <f t="shared" si="48"/>
        <v>252</v>
      </c>
      <c r="AS120" s="118">
        <f t="shared" si="49"/>
        <v>322</v>
      </c>
      <c r="AT120" s="215">
        <f t="shared" si="50"/>
        <v>574</v>
      </c>
      <c r="AU120" s="147">
        <f t="shared" si="51"/>
        <v>574</v>
      </c>
      <c r="AV120" s="60">
        <v>2414</v>
      </c>
      <c r="AW120" s="8">
        <v>336</v>
      </c>
      <c r="AX120" s="8"/>
      <c r="AY120" s="8">
        <v>14</v>
      </c>
      <c r="AZ120" s="61">
        <v>1</v>
      </c>
      <c r="BA120" s="55">
        <f t="shared" si="40"/>
        <v>64.523869185852149</v>
      </c>
      <c r="BB120" s="9">
        <f t="shared" si="52"/>
        <v>57.175925925925931</v>
      </c>
      <c r="BC120" s="9">
        <f t="shared" si="53"/>
        <v>79.383259874758807</v>
      </c>
      <c r="BD120" s="10">
        <f t="shared" si="41"/>
        <v>11.111111111111111</v>
      </c>
      <c r="BE120" s="9">
        <f t="shared" si="42"/>
        <v>92.914371627627091</v>
      </c>
      <c r="BF120" s="9">
        <f t="shared" si="54"/>
        <v>215.92246685934393</v>
      </c>
      <c r="BG120" s="11">
        <f t="shared" si="43"/>
        <v>13.918806959403479</v>
      </c>
    </row>
    <row r="121" spans="1:59" ht="15.75">
      <c r="A121" s="13">
        <v>26</v>
      </c>
      <c r="B121" s="12" t="s">
        <v>84</v>
      </c>
      <c r="C121" s="231">
        <v>130553.39039421754</v>
      </c>
      <c r="D121" s="38">
        <v>14</v>
      </c>
      <c r="E121" s="7">
        <v>0</v>
      </c>
      <c r="F121" s="7">
        <v>2</v>
      </c>
      <c r="G121" s="7">
        <v>0</v>
      </c>
      <c r="H121" s="7">
        <v>0</v>
      </c>
      <c r="I121" s="208">
        <v>0</v>
      </c>
      <c r="J121" s="135">
        <f t="shared" si="44"/>
        <v>16</v>
      </c>
      <c r="K121" s="38">
        <v>7</v>
      </c>
      <c r="L121" s="7">
        <v>0</v>
      </c>
      <c r="M121" s="7">
        <v>0</v>
      </c>
      <c r="N121" s="7">
        <v>0</v>
      </c>
      <c r="O121" s="7">
        <v>0</v>
      </c>
      <c r="P121" s="208">
        <v>0</v>
      </c>
      <c r="Q121" s="135">
        <f t="shared" si="45"/>
        <v>7</v>
      </c>
      <c r="R121" s="38">
        <v>6</v>
      </c>
      <c r="S121" s="7">
        <v>0</v>
      </c>
      <c r="T121" s="7">
        <v>0</v>
      </c>
      <c r="U121" s="7">
        <v>0</v>
      </c>
      <c r="V121" s="7">
        <v>0</v>
      </c>
      <c r="W121" s="208">
        <v>0</v>
      </c>
      <c r="X121" s="161">
        <f t="shared" si="46"/>
        <v>6</v>
      </c>
      <c r="Y121" s="161">
        <f t="shared" si="47"/>
        <v>29</v>
      </c>
      <c r="Z121" s="42">
        <v>26</v>
      </c>
      <c r="AA121" s="45" t="s">
        <v>84</v>
      </c>
      <c r="AB121" s="38">
        <v>4</v>
      </c>
      <c r="AC121" s="7">
        <v>2</v>
      </c>
      <c r="AD121" s="7">
        <v>2</v>
      </c>
      <c r="AE121" s="7">
        <v>2</v>
      </c>
      <c r="AF121" s="7">
        <v>1</v>
      </c>
      <c r="AG121" s="7">
        <v>2</v>
      </c>
      <c r="AH121" s="7">
        <v>1</v>
      </c>
      <c r="AI121" s="7">
        <v>1</v>
      </c>
      <c r="AJ121" s="7">
        <v>0</v>
      </c>
      <c r="AK121" s="7">
        <v>2</v>
      </c>
      <c r="AL121" s="7">
        <v>0</v>
      </c>
      <c r="AM121" s="7">
        <v>4</v>
      </c>
      <c r="AN121" s="7">
        <v>0</v>
      </c>
      <c r="AO121" s="7">
        <v>2</v>
      </c>
      <c r="AP121" s="7">
        <v>2</v>
      </c>
      <c r="AQ121" s="203">
        <v>2</v>
      </c>
      <c r="AR121" s="117">
        <f t="shared" si="48"/>
        <v>10</v>
      </c>
      <c r="AS121" s="118">
        <f t="shared" si="49"/>
        <v>17</v>
      </c>
      <c r="AT121" s="215">
        <f t="shared" si="50"/>
        <v>27</v>
      </c>
      <c r="AU121" s="147">
        <f t="shared" si="51"/>
        <v>27</v>
      </c>
      <c r="AV121" s="60">
        <v>67</v>
      </c>
      <c r="AW121" s="8">
        <v>11</v>
      </c>
      <c r="AX121" s="8"/>
      <c r="AY121" s="8">
        <v>0</v>
      </c>
      <c r="AZ121" s="61">
        <v>0</v>
      </c>
      <c r="BA121" s="55">
        <f t="shared" si="40"/>
        <v>29.787728048624736</v>
      </c>
      <c r="BB121" s="9">
        <f t="shared" si="52"/>
        <v>60.869565217391312</v>
      </c>
      <c r="BC121" s="9">
        <f t="shared" si="53"/>
        <v>30.413520654688281</v>
      </c>
      <c r="BD121" s="10">
        <f t="shared" si="41"/>
        <v>6.8965517241379306</v>
      </c>
      <c r="BE121" s="9">
        <f t="shared" si="42"/>
        <v>42.894328390019623</v>
      </c>
      <c r="BF121" s="9">
        <f t="shared" si="54"/>
        <v>82.724776180752116</v>
      </c>
      <c r="BG121" s="11">
        <f t="shared" si="43"/>
        <v>16.417910447761194</v>
      </c>
    </row>
    <row r="122" spans="1:59" ht="15.75">
      <c r="A122" s="13">
        <v>27</v>
      </c>
      <c r="B122" s="12" t="s">
        <v>85</v>
      </c>
      <c r="C122" s="229">
        <v>243641.13712653029</v>
      </c>
      <c r="D122" s="38">
        <v>24</v>
      </c>
      <c r="E122" s="7">
        <v>2</v>
      </c>
      <c r="F122" s="7">
        <v>0</v>
      </c>
      <c r="G122" s="7">
        <v>0</v>
      </c>
      <c r="H122" s="7">
        <v>0</v>
      </c>
      <c r="I122" s="208">
        <v>0</v>
      </c>
      <c r="J122" s="135">
        <f t="shared" si="44"/>
        <v>26</v>
      </c>
      <c r="K122" s="38">
        <v>22</v>
      </c>
      <c r="L122" s="7">
        <v>0</v>
      </c>
      <c r="M122" s="7">
        <v>0</v>
      </c>
      <c r="N122" s="7">
        <v>0</v>
      </c>
      <c r="O122" s="239">
        <v>0</v>
      </c>
      <c r="P122" s="242">
        <v>1</v>
      </c>
      <c r="Q122" s="135">
        <f t="shared" si="45"/>
        <v>23</v>
      </c>
      <c r="R122" s="38">
        <v>14</v>
      </c>
      <c r="S122" s="7">
        <v>0</v>
      </c>
      <c r="T122" s="7">
        <v>0</v>
      </c>
      <c r="U122" s="7">
        <v>0</v>
      </c>
      <c r="V122" s="7">
        <v>0</v>
      </c>
      <c r="W122" s="208">
        <v>0</v>
      </c>
      <c r="X122" s="161">
        <f t="shared" si="46"/>
        <v>14</v>
      </c>
      <c r="Y122" s="161">
        <f t="shared" si="47"/>
        <v>63</v>
      </c>
      <c r="Z122" s="42">
        <v>27</v>
      </c>
      <c r="AA122" s="45" t="s">
        <v>85</v>
      </c>
      <c r="AB122" s="38">
        <v>6</v>
      </c>
      <c r="AC122" s="7">
        <v>6</v>
      </c>
      <c r="AD122" s="7">
        <v>5</v>
      </c>
      <c r="AE122" s="7">
        <v>4</v>
      </c>
      <c r="AF122" s="7">
        <v>5</v>
      </c>
      <c r="AG122" s="7">
        <v>9</v>
      </c>
      <c r="AH122" s="7">
        <v>2</v>
      </c>
      <c r="AI122" s="7">
        <v>3</v>
      </c>
      <c r="AJ122" s="7">
        <v>3</v>
      </c>
      <c r="AK122" s="7">
        <v>4</v>
      </c>
      <c r="AL122" s="7">
        <v>1</v>
      </c>
      <c r="AM122" s="7">
        <v>3</v>
      </c>
      <c r="AN122" s="7">
        <v>3</v>
      </c>
      <c r="AO122" s="7">
        <v>6</v>
      </c>
      <c r="AP122" s="7">
        <v>1</v>
      </c>
      <c r="AQ122" s="203">
        <v>1</v>
      </c>
      <c r="AR122" s="117">
        <f t="shared" si="48"/>
        <v>26</v>
      </c>
      <c r="AS122" s="118">
        <f t="shared" si="49"/>
        <v>36</v>
      </c>
      <c r="AT122" s="215">
        <f t="shared" si="50"/>
        <v>62</v>
      </c>
      <c r="AU122" s="147">
        <f t="shared" si="51"/>
        <v>62</v>
      </c>
      <c r="AV122" s="60">
        <v>150</v>
      </c>
      <c r="AW122" s="8">
        <v>26</v>
      </c>
      <c r="AX122" s="8"/>
      <c r="AY122" s="8">
        <v>10</v>
      </c>
      <c r="AZ122" s="61">
        <v>0</v>
      </c>
      <c r="BA122" s="55">
        <f t="shared" si="40"/>
        <v>29.64286863622501</v>
      </c>
      <c r="BB122" s="9">
        <f t="shared" si="52"/>
        <v>53.061224489795919</v>
      </c>
      <c r="BC122" s="9">
        <f t="shared" si="53"/>
        <v>37.422445020392665</v>
      </c>
      <c r="BD122" s="10">
        <f t="shared" si="41"/>
        <v>4.7619047619047619</v>
      </c>
      <c r="BE122" s="9">
        <f t="shared" si="42"/>
        <v>42.685730836164019</v>
      </c>
      <c r="BF122" s="9">
        <f t="shared" si="54"/>
        <v>101.78905045546804</v>
      </c>
      <c r="BG122" s="11">
        <f t="shared" si="43"/>
        <v>17.333333333333336</v>
      </c>
    </row>
    <row r="123" spans="1:59" ht="15.75">
      <c r="A123" s="13">
        <v>28</v>
      </c>
      <c r="B123" s="12" t="s">
        <v>86</v>
      </c>
      <c r="C123" s="230">
        <v>159598.86925231555</v>
      </c>
      <c r="D123" s="38">
        <v>11</v>
      </c>
      <c r="E123" s="7">
        <v>0</v>
      </c>
      <c r="F123" s="7">
        <v>0</v>
      </c>
      <c r="G123" s="7">
        <v>0</v>
      </c>
      <c r="H123" s="7">
        <v>0</v>
      </c>
      <c r="I123" s="208">
        <v>0</v>
      </c>
      <c r="J123" s="135">
        <f t="shared" si="44"/>
        <v>11</v>
      </c>
      <c r="K123" s="38">
        <v>0</v>
      </c>
      <c r="L123" s="7">
        <v>0</v>
      </c>
      <c r="M123" s="7">
        <v>0</v>
      </c>
      <c r="N123" s="7">
        <v>0</v>
      </c>
      <c r="O123" s="7">
        <v>0</v>
      </c>
      <c r="P123" s="208">
        <v>0</v>
      </c>
      <c r="Q123" s="135">
        <f t="shared" si="45"/>
        <v>0</v>
      </c>
      <c r="R123" s="38">
        <v>1</v>
      </c>
      <c r="S123" s="7">
        <v>0</v>
      </c>
      <c r="T123" s="7">
        <v>0</v>
      </c>
      <c r="U123" s="7">
        <v>0</v>
      </c>
      <c r="V123" s="7">
        <v>0</v>
      </c>
      <c r="W123" s="208">
        <v>0</v>
      </c>
      <c r="X123" s="161">
        <f t="shared" si="46"/>
        <v>1</v>
      </c>
      <c r="Y123" s="161">
        <f t="shared" si="47"/>
        <v>12</v>
      </c>
      <c r="Z123" s="42">
        <v>28</v>
      </c>
      <c r="AA123" s="45" t="s">
        <v>86</v>
      </c>
      <c r="AB123" s="38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1</v>
      </c>
      <c r="AH123" s="7">
        <v>1</v>
      </c>
      <c r="AI123" s="7">
        <v>2</v>
      </c>
      <c r="AJ123" s="7">
        <v>0</v>
      </c>
      <c r="AK123" s="7">
        <v>1</v>
      </c>
      <c r="AL123" s="7">
        <v>1</v>
      </c>
      <c r="AM123" s="7">
        <v>4</v>
      </c>
      <c r="AN123" s="7">
        <v>2</v>
      </c>
      <c r="AO123" s="7">
        <v>0</v>
      </c>
      <c r="AP123" s="7">
        <v>0</v>
      </c>
      <c r="AQ123" s="203">
        <v>0</v>
      </c>
      <c r="AR123" s="117">
        <f t="shared" si="48"/>
        <v>4</v>
      </c>
      <c r="AS123" s="118">
        <f t="shared" si="49"/>
        <v>8</v>
      </c>
      <c r="AT123" s="215">
        <f t="shared" si="50"/>
        <v>12</v>
      </c>
      <c r="AU123" s="147">
        <f t="shared" si="51"/>
        <v>12</v>
      </c>
      <c r="AV123" s="60">
        <v>130</v>
      </c>
      <c r="AW123" s="8">
        <v>11</v>
      </c>
      <c r="AX123" s="8"/>
      <c r="AY123" s="8">
        <v>0</v>
      </c>
      <c r="AZ123" s="61">
        <v>0</v>
      </c>
      <c r="BA123" s="55">
        <f t="shared" si="40"/>
        <v>19.145220576249312</v>
      </c>
      <c r="BB123" s="9">
        <f t="shared" si="52"/>
        <v>100</v>
      </c>
      <c r="BC123" s="9">
        <f t="shared" si="53"/>
        <v>11.057132739224203</v>
      </c>
      <c r="BD123" s="10">
        <f t="shared" si="41"/>
        <v>0</v>
      </c>
      <c r="BE123" s="9">
        <f t="shared" si="42"/>
        <v>27.56911762979901</v>
      </c>
      <c r="BF123" s="9">
        <f t="shared" si="54"/>
        <v>30.075401050689834</v>
      </c>
      <c r="BG123" s="11">
        <f t="shared" si="43"/>
        <v>8.4615384615384617</v>
      </c>
    </row>
    <row r="124" spans="1:59" ht="15.75">
      <c r="A124" s="13">
        <v>29</v>
      </c>
      <c r="B124" s="12" t="s">
        <v>87</v>
      </c>
      <c r="C124" s="229">
        <v>371600.07179274602</v>
      </c>
      <c r="D124" s="38">
        <v>49</v>
      </c>
      <c r="E124" s="7">
        <v>5</v>
      </c>
      <c r="F124" s="7">
        <v>3</v>
      </c>
      <c r="G124" s="7">
        <v>0</v>
      </c>
      <c r="H124" s="7">
        <v>0</v>
      </c>
      <c r="I124" s="208">
        <v>0</v>
      </c>
      <c r="J124" s="135">
        <f t="shared" si="44"/>
        <v>57</v>
      </c>
      <c r="K124" s="38">
        <v>59</v>
      </c>
      <c r="L124" s="7">
        <v>0</v>
      </c>
      <c r="M124" s="7">
        <v>0</v>
      </c>
      <c r="N124" s="7">
        <v>0</v>
      </c>
      <c r="O124" s="7">
        <v>0</v>
      </c>
      <c r="P124" s="208">
        <v>0</v>
      </c>
      <c r="Q124" s="135">
        <f t="shared" si="45"/>
        <v>59</v>
      </c>
      <c r="R124" s="38">
        <v>66</v>
      </c>
      <c r="S124" s="7">
        <v>0</v>
      </c>
      <c r="T124" s="7">
        <v>0</v>
      </c>
      <c r="U124" s="7">
        <v>0</v>
      </c>
      <c r="V124" s="7">
        <v>0</v>
      </c>
      <c r="W124" s="208">
        <v>0</v>
      </c>
      <c r="X124" s="161">
        <f t="shared" si="46"/>
        <v>66</v>
      </c>
      <c r="Y124" s="161">
        <f t="shared" si="47"/>
        <v>182</v>
      </c>
      <c r="Z124" s="42">
        <v>29</v>
      </c>
      <c r="AA124" s="45" t="s">
        <v>87</v>
      </c>
      <c r="AB124" s="38">
        <v>31</v>
      </c>
      <c r="AC124" s="7">
        <v>22</v>
      </c>
      <c r="AD124" s="7">
        <v>8</v>
      </c>
      <c r="AE124" s="7">
        <v>12</v>
      </c>
      <c r="AF124" s="7">
        <v>8</v>
      </c>
      <c r="AG124" s="7">
        <v>9</v>
      </c>
      <c r="AH124" s="7">
        <v>6</v>
      </c>
      <c r="AI124" s="7">
        <v>16</v>
      </c>
      <c r="AJ124" s="7">
        <v>6</v>
      </c>
      <c r="AK124" s="7">
        <v>13</v>
      </c>
      <c r="AL124" s="7">
        <v>8</v>
      </c>
      <c r="AM124" s="7">
        <v>2</v>
      </c>
      <c r="AN124" s="7">
        <v>9</v>
      </c>
      <c r="AO124" s="7">
        <v>15</v>
      </c>
      <c r="AP124" s="7">
        <v>9</v>
      </c>
      <c r="AQ124" s="203">
        <v>5</v>
      </c>
      <c r="AR124" s="117">
        <f t="shared" si="48"/>
        <v>85</v>
      </c>
      <c r="AS124" s="118">
        <f t="shared" si="49"/>
        <v>94</v>
      </c>
      <c r="AT124" s="215">
        <f t="shared" si="50"/>
        <v>179</v>
      </c>
      <c r="AU124" s="147">
        <f t="shared" si="51"/>
        <v>179</v>
      </c>
      <c r="AV124" s="60">
        <v>320</v>
      </c>
      <c r="AW124" s="8">
        <v>57</v>
      </c>
      <c r="AX124" s="8"/>
      <c r="AY124" s="8">
        <v>1</v>
      </c>
      <c r="AZ124" s="61">
        <v>1</v>
      </c>
      <c r="BA124" s="55">
        <f t="shared" si="40"/>
        <v>40.36597713136613</v>
      </c>
      <c r="BB124" s="9">
        <f t="shared" si="52"/>
        <v>46.551724137931032</v>
      </c>
      <c r="BC124" s="9">
        <f t="shared" si="53"/>
        <v>70.838332416809195</v>
      </c>
      <c r="BD124" s="10">
        <f t="shared" si="41"/>
        <v>4.395604395604396</v>
      </c>
      <c r="BE124" s="9">
        <f t="shared" si="42"/>
        <v>58.127007069167242</v>
      </c>
      <c r="BF124" s="9">
        <f t="shared" si="54"/>
        <v>192.68026417372101</v>
      </c>
      <c r="BG124" s="11">
        <f t="shared" si="43"/>
        <v>17.8125</v>
      </c>
    </row>
    <row r="125" spans="1:59" ht="16.5" thickBot="1">
      <c r="A125" s="28">
        <v>30</v>
      </c>
      <c r="B125" s="29" t="s">
        <v>88</v>
      </c>
      <c r="C125" s="229">
        <v>45028.19051097308</v>
      </c>
      <c r="D125" s="204">
        <v>1</v>
      </c>
      <c r="E125" s="205">
        <v>0</v>
      </c>
      <c r="F125" s="205">
        <v>0</v>
      </c>
      <c r="G125" s="205">
        <v>0</v>
      </c>
      <c r="H125" s="205">
        <v>0</v>
      </c>
      <c r="I125" s="209">
        <v>0</v>
      </c>
      <c r="J125" s="136">
        <f t="shared" si="44"/>
        <v>1</v>
      </c>
      <c r="K125" s="204">
        <v>8</v>
      </c>
      <c r="L125" s="205">
        <v>0</v>
      </c>
      <c r="M125" s="205">
        <v>0</v>
      </c>
      <c r="N125" s="205">
        <v>0</v>
      </c>
      <c r="O125" s="205">
        <v>0</v>
      </c>
      <c r="P125" s="209">
        <v>0</v>
      </c>
      <c r="Q125" s="136">
        <f t="shared" si="45"/>
        <v>8</v>
      </c>
      <c r="R125" s="204">
        <v>8</v>
      </c>
      <c r="S125" s="205">
        <v>0</v>
      </c>
      <c r="T125" s="205">
        <v>0</v>
      </c>
      <c r="U125" s="205">
        <v>0</v>
      </c>
      <c r="V125" s="205">
        <v>0</v>
      </c>
      <c r="W125" s="209">
        <v>0</v>
      </c>
      <c r="X125" s="162">
        <f t="shared" si="46"/>
        <v>8</v>
      </c>
      <c r="Y125" s="163">
        <f t="shared" si="47"/>
        <v>17</v>
      </c>
      <c r="Z125" s="43">
        <v>30</v>
      </c>
      <c r="AA125" s="46" t="s">
        <v>88</v>
      </c>
      <c r="AB125" s="204">
        <v>0</v>
      </c>
      <c r="AC125" s="205">
        <v>0</v>
      </c>
      <c r="AD125" s="205">
        <v>0</v>
      </c>
      <c r="AE125" s="205">
        <v>0</v>
      </c>
      <c r="AF125" s="205">
        <v>3</v>
      </c>
      <c r="AG125" s="205">
        <v>1</v>
      </c>
      <c r="AH125" s="205">
        <v>2</v>
      </c>
      <c r="AI125" s="205">
        <v>2</v>
      </c>
      <c r="AJ125" s="205">
        <v>1</v>
      </c>
      <c r="AK125" s="205">
        <v>3</v>
      </c>
      <c r="AL125" s="205">
        <v>2</v>
      </c>
      <c r="AM125" s="205">
        <v>1</v>
      </c>
      <c r="AN125" s="205">
        <v>2</v>
      </c>
      <c r="AO125" s="205">
        <v>0</v>
      </c>
      <c r="AP125" s="205">
        <v>0</v>
      </c>
      <c r="AQ125" s="206">
        <v>0</v>
      </c>
      <c r="AR125" s="120">
        <f t="shared" si="48"/>
        <v>10</v>
      </c>
      <c r="AS125" s="119">
        <f t="shared" si="49"/>
        <v>7</v>
      </c>
      <c r="AT125" s="216">
        <f t="shared" si="50"/>
        <v>17</v>
      </c>
      <c r="AU125" s="105">
        <f t="shared" si="51"/>
        <v>17</v>
      </c>
      <c r="AV125" s="62">
        <v>108</v>
      </c>
      <c r="AW125" s="17">
        <v>1</v>
      </c>
      <c r="AX125" s="17"/>
      <c r="AY125" s="17">
        <v>0</v>
      </c>
      <c r="AZ125" s="63">
        <v>0</v>
      </c>
      <c r="BA125" s="56">
        <f t="shared" si="40"/>
        <v>6.1689749160603089</v>
      </c>
      <c r="BB125" s="18">
        <f t="shared" si="52"/>
        <v>11.111111111111111</v>
      </c>
      <c r="BC125" s="18">
        <f t="shared" si="53"/>
        <v>55.520774244542778</v>
      </c>
      <c r="BD125" s="19">
        <f t="shared" si="41"/>
        <v>0</v>
      </c>
      <c r="BE125" s="18">
        <f t="shared" si="42"/>
        <v>8.883323879126845</v>
      </c>
      <c r="BF125" s="18">
        <f t="shared" si="54"/>
        <v>151.01650594515638</v>
      </c>
      <c r="BG125" s="20">
        <f t="shared" si="43"/>
        <v>0.92592592592592582</v>
      </c>
    </row>
    <row r="126" spans="1:59" s="126" customFormat="1" ht="48.75" customHeight="1" thickBot="1">
      <c r="A126" s="243" t="s">
        <v>58</v>
      </c>
      <c r="B126" s="244"/>
      <c r="C126" s="125">
        <f t="shared" ref="C126:I126" si="55">SUM(C96:C125)</f>
        <v>9592537.9873951674</v>
      </c>
      <c r="D126" s="103">
        <f t="shared" si="55"/>
        <v>887</v>
      </c>
      <c r="E126" s="104">
        <f t="shared" si="55"/>
        <v>39</v>
      </c>
      <c r="F126" s="104">
        <f t="shared" si="55"/>
        <v>14</v>
      </c>
      <c r="G126" s="104">
        <f t="shared" si="55"/>
        <v>3</v>
      </c>
      <c r="H126" s="104">
        <f t="shared" si="55"/>
        <v>40</v>
      </c>
      <c r="I126" s="116">
        <f t="shared" si="55"/>
        <v>0</v>
      </c>
      <c r="J126" s="164">
        <f t="shared" ref="J126" si="56">D126+E126+F126+G126+H126+I126</f>
        <v>983</v>
      </c>
      <c r="K126" s="115">
        <f t="shared" ref="K126:P126" si="57">SUM(K96:K125)</f>
        <v>595</v>
      </c>
      <c r="L126" s="104">
        <f t="shared" si="57"/>
        <v>0</v>
      </c>
      <c r="M126" s="104">
        <f t="shared" si="57"/>
        <v>1</v>
      </c>
      <c r="N126" s="104">
        <f t="shared" si="57"/>
        <v>0</v>
      </c>
      <c r="O126" s="104">
        <f t="shared" si="57"/>
        <v>11</v>
      </c>
      <c r="P126" s="116">
        <f t="shared" si="57"/>
        <v>1</v>
      </c>
      <c r="Q126" s="164">
        <f t="shared" ref="Q126" si="58">SUM(K126:P126)</f>
        <v>608</v>
      </c>
      <c r="R126" s="103">
        <f t="shared" ref="R126:W126" si="59">SUM(R96:R125)</f>
        <v>503</v>
      </c>
      <c r="S126" s="104">
        <f t="shared" si="59"/>
        <v>3</v>
      </c>
      <c r="T126" s="104">
        <f t="shared" si="59"/>
        <v>2</v>
      </c>
      <c r="U126" s="104">
        <f t="shared" si="59"/>
        <v>0</v>
      </c>
      <c r="V126" s="104">
        <f t="shared" si="59"/>
        <v>4</v>
      </c>
      <c r="W126" s="104">
        <f t="shared" si="59"/>
        <v>1</v>
      </c>
      <c r="X126" s="137">
        <f t="shared" si="46"/>
        <v>513</v>
      </c>
      <c r="Y126" s="164">
        <f t="shared" ref="Y126" si="60">J126+Q126+X126</f>
        <v>2104</v>
      </c>
      <c r="Z126" s="269" t="s">
        <v>58</v>
      </c>
      <c r="AA126" s="270"/>
      <c r="AB126" s="103">
        <f t="shared" ref="AB126:AQ126" si="61">SUM(AB96:AB125)</f>
        <v>99</v>
      </c>
      <c r="AC126" s="104">
        <f t="shared" si="61"/>
        <v>77</v>
      </c>
      <c r="AD126" s="104">
        <f t="shared" si="61"/>
        <v>67</v>
      </c>
      <c r="AE126" s="104">
        <f t="shared" si="61"/>
        <v>104</v>
      </c>
      <c r="AF126" s="104">
        <f t="shared" si="61"/>
        <v>146</v>
      </c>
      <c r="AG126" s="104">
        <f t="shared" si="61"/>
        <v>225</v>
      </c>
      <c r="AH126" s="104">
        <f t="shared" si="61"/>
        <v>135</v>
      </c>
      <c r="AI126" s="104">
        <f t="shared" si="61"/>
        <v>203</v>
      </c>
      <c r="AJ126" s="104">
        <f t="shared" si="61"/>
        <v>87</v>
      </c>
      <c r="AK126" s="104">
        <f t="shared" si="61"/>
        <v>167</v>
      </c>
      <c r="AL126" s="104">
        <f t="shared" si="61"/>
        <v>122</v>
      </c>
      <c r="AM126" s="104">
        <f t="shared" si="61"/>
        <v>125</v>
      </c>
      <c r="AN126" s="104">
        <f t="shared" si="61"/>
        <v>121</v>
      </c>
      <c r="AO126" s="104">
        <f t="shared" si="61"/>
        <v>131</v>
      </c>
      <c r="AP126" s="104">
        <f t="shared" si="61"/>
        <v>133</v>
      </c>
      <c r="AQ126" s="104">
        <f t="shared" si="61"/>
        <v>85</v>
      </c>
      <c r="AR126" s="145">
        <f t="shared" si="48"/>
        <v>910</v>
      </c>
      <c r="AS126" s="213">
        <f t="shared" si="49"/>
        <v>1117</v>
      </c>
      <c r="AT126" s="217">
        <f t="shared" si="50"/>
        <v>2027</v>
      </c>
      <c r="AU126" s="148">
        <f t="shared" si="51"/>
        <v>2027</v>
      </c>
      <c r="AV126" s="110">
        <f>SUM(AV96:AV125)</f>
        <v>7556</v>
      </c>
      <c r="AW126" s="64">
        <f>SUM(AW96:AW125)</f>
        <v>1029</v>
      </c>
      <c r="AX126" s="220">
        <f>SUM(AX96:AX125)</f>
        <v>0</v>
      </c>
      <c r="AY126" s="21">
        <f>SUM(AY96:AY125)</f>
        <v>117</v>
      </c>
      <c r="AZ126" s="64">
        <f>SUM(AZ96:AZ125)</f>
        <v>13</v>
      </c>
      <c r="BA126" s="57">
        <f t="shared" si="40"/>
        <v>26.814824456282434</v>
      </c>
      <c r="BB126" s="22">
        <f>(D126+E126)/(J126+Q126)*100</f>
        <v>58.20238843494657</v>
      </c>
      <c r="BC126" s="22">
        <f>(4*AU126)/(C126*0.00272)*100</f>
        <v>31.075012231988335</v>
      </c>
      <c r="BD126" s="23">
        <f t="shared" si="41"/>
        <v>5.6558935361216731</v>
      </c>
      <c r="BE126" s="22">
        <f t="shared" si="42"/>
        <v>38.613347217046702</v>
      </c>
      <c r="BF126" s="22">
        <f t="shared" si="54"/>
        <v>84.524033271008278</v>
      </c>
      <c r="BG126" s="24">
        <f t="shared" si="43"/>
        <v>13.618316569613553</v>
      </c>
    </row>
    <row r="133" spans="1:59" ht="15" customHeight="1">
      <c r="A133" s="245" t="s">
        <v>58</v>
      </c>
      <c r="B133" s="245"/>
      <c r="C133" s="245"/>
      <c r="D133" s="246" t="s">
        <v>0</v>
      </c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 t="s">
        <v>6</v>
      </c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109"/>
      <c r="AV133" s="312" t="s">
        <v>18</v>
      </c>
      <c r="AW133" s="313"/>
      <c r="AX133" s="312" t="s">
        <v>19</v>
      </c>
      <c r="AY133" s="317"/>
      <c r="AZ133" s="317"/>
      <c r="BA133" s="310" t="s">
        <v>28</v>
      </c>
      <c r="BB133" s="310" t="s">
        <v>54</v>
      </c>
      <c r="BC133" s="310" t="s">
        <v>51</v>
      </c>
      <c r="BD133" s="272" t="s">
        <v>99</v>
      </c>
      <c r="BE133" s="272" t="s">
        <v>30</v>
      </c>
      <c r="BF133" s="272" t="s">
        <v>52</v>
      </c>
      <c r="BG133" s="272" t="s">
        <v>53</v>
      </c>
    </row>
    <row r="134" spans="1:59" ht="15" customHeight="1" thickBot="1">
      <c r="A134" s="245"/>
      <c r="B134" s="245"/>
      <c r="C134" s="245"/>
      <c r="D134" s="247"/>
      <c r="E134" s="247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6"/>
      <c r="AA134" s="246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98"/>
      <c r="AV134" s="314"/>
      <c r="AW134" s="315"/>
      <c r="AX134" s="314"/>
      <c r="AY134" s="316"/>
      <c r="AZ134" s="316"/>
      <c r="BA134" s="310"/>
      <c r="BB134" s="310"/>
      <c r="BC134" s="310"/>
      <c r="BD134" s="272"/>
      <c r="BE134" s="272"/>
      <c r="BF134" s="272"/>
      <c r="BG134" s="272"/>
    </row>
    <row r="135" spans="1:59" ht="19.5" thickBot="1">
      <c r="A135" s="273" t="s">
        <v>97</v>
      </c>
      <c r="B135" s="273"/>
      <c r="C135" s="273"/>
      <c r="D135" s="275" t="s">
        <v>34</v>
      </c>
      <c r="E135" s="276"/>
      <c r="F135" s="276"/>
      <c r="G135" s="276"/>
      <c r="H135" s="276"/>
      <c r="I135" s="276"/>
      <c r="J135" s="276"/>
      <c r="K135" s="276"/>
      <c r="L135" s="276"/>
      <c r="M135" s="276"/>
      <c r="N135" s="276"/>
      <c r="O135" s="276"/>
      <c r="P135" s="276"/>
      <c r="Q135" s="277"/>
      <c r="R135" s="278" t="s">
        <v>36</v>
      </c>
      <c r="S135" s="279"/>
      <c r="T135" s="279"/>
      <c r="U135" s="279"/>
      <c r="V135" s="279"/>
      <c r="W135" s="279"/>
      <c r="X135" s="280"/>
      <c r="Y135" s="281" t="s">
        <v>25</v>
      </c>
      <c r="Z135" s="284" t="s">
        <v>26</v>
      </c>
      <c r="AA135" s="285" t="s">
        <v>7</v>
      </c>
      <c r="AB135" s="286" t="s">
        <v>46</v>
      </c>
      <c r="AC135" s="287"/>
      <c r="AD135" s="287"/>
      <c r="AE135" s="287"/>
      <c r="AF135" s="287"/>
      <c r="AG135" s="287"/>
      <c r="AH135" s="287"/>
      <c r="AI135" s="287"/>
      <c r="AJ135" s="287"/>
      <c r="AK135" s="287"/>
      <c r="AL135" s="287"/>
      <c r="AM135" s="287"/>
      <c r="AN135" s="287"/>
      <c r="AO135" s="287"/>
      <c r="AP135" s="287"/>
      <c r="AQ135" s="287"/>
      <c r="AR135" s="287"/>
      <c r="AS135" s="287"/>
      <c r="AT135" s="288"/>
      <c r="AU135" s="140"/>
      <c r="AV135" s="316"/>
      <c r="AW135" s="315"/>
      <c r="AX135" s="314"/>
      <c r="AY135" s="316"/>
      <c r="AZ135" s="316"/>
      <c r="BA135" s="310"/>
      <c r="BB135" s="310"/>
      <c r="BC135" s="310"/>
      <c r="BD135" s="272"/>
      <c r="BE135" s="272"/>
      <c r="BF135" s="272"/>
      <c r="BG135" s="272"/>
    </row>
    <row r="136" spans="1:59" ht="19.5" thickBot="1">
      <c r="A136" s="274"/>
      <c r="B136" s="274"/>
      <c r="C136" s="274"/>
      <c r="D136" s="292" t="s">
        <v>35</v>
      </c>
      <c r="E136" s="293"/>
      <c r="F136" s="293"/>
      <c r="G136" s="293"/>
      <c r="H136" s="293"/>
      <c r="I136" s="293"/>
      <c r="J136" s="294"/>
      <c r="K136" s="295" t="s">
        <v>45</v>
      </c>
      <c r="L136" s="296"/>
      <c r="M136" s="296"/>
      <c r="N136" s="296"/>
      <c r="O136" s="296"/>
      <c r="P136" s="296"/>
      <c r="Q136" s="297"/>
      <c r="R136" s="298" t="s">
        <v>37</v>
      </c>
      <c r="S136" s="299"/>
      <c r="T136" s="299"/>
      <c r="U136" s="299"/>
      <c r="V136" s="299"/>
      <c r="W136" s="299"/>
      <c r="X136" s="300"/>
      <c r="Y136" s="282"/>
      <c r="Z136" s="284"/>
      <c r="AA136" s="285"/>
      <c r="AB136" s="289"/>
      <c r="AC136" s="290"/>
      <c r="AD136" s="290"/>
      <c r="AE136" s="290"/>
      <c r="AF136" s="290"/>
      <c r="AG136" s="290"/>
      <c r="AH136" s="290"/>
      <c r="AI136" s="290"/>
      <c r="AJ136" s="290"/>
      <c r="AK136" s="290"/>
      <c r="AL136" s="290"/>
      <c r="AM136" s="290"/>
      <c r="AN136" s="290"/>
      <c r="AO136" s="290"/>
      <c r="AP136" s="290"/>
      <c r="AQ136" s="290"/>
      <c r="AR136" s="290"/>
      <c r="AS136" s="290"/>
      <c r="AT136" s="291"/>
      <c r="AU136" s="140"/>
      <c r="AV136" s="316"/>
      <c r="AW136" s="315"/>
      <c r="AX136" s="314"/>
      <c r="AY136" s="316"/>
      <c r="AZ136" s="316"/>
      <c r="BA136" s="310"/>
      <c r="BB136" s="310"/>
      <c r="BC136" s="310"/>
      <c r="BD136" s="272"/>
      <c r="BE136" s="272"/>
      <c r="BF136" s="272"/>
      <c r="BG136" s="272"/>
    </row>
    <row r="137" spans="1:59" ht="16.5" thickBot="1">
      <c r="A137" s="250" t="s">
        <v>33</v>
      </c>
      <c r="B137" s="267" t="s">
        <v>31</v>
      </c>
      <c r="C137" s="263" t="s">
        <v>32</v>
      </c>
      <c r="D137" s="261" t="s">
        <v>39</v>
      </c>
      <c r="E137" s="259" t="s">
        <v>38</v>
      </c>
      <c r="F137" s="301" t="s">
        <v>44</v>
      </c>
      <c r="G137" s="301"/>
      <c r="H137" s="301"/>
      <c r="I137" s="302"/>
      <c r="J137" s="303" t="s">
        <v>17</v>
      </c>
      <c r="K137" s="261" t="s">
        <v>39</v>
      </c>
      <c r="L137" s="259" t="s">
        <v>38</v>
      </c>
      <c r="M137" s="301" t="s">
        <v>44</v>
      </c>
      <c r="N137" s="301"/>
      <c r="O137" s="301"/>
      <c r="P137" s="302"/>
      <c r="Q137" s="303" t="s">
        <v>17</v>
      </c>
      <c r="R137" s="265" t="s">
        <v>39</v>
      </c>
      <c r="S137" s="252" t="s">
        <v>38</v>
      </c>
      <c r="T137" s="253" t="s">
        <v>44</v>
      </c>
      <c r="U137" s="253"/>
      <c r="V137" s="253"/>
      <c r="W137" s="254"/>
      <c r="X137" s="255" t="s">
        <v>17</v>
      </c>
      <c r="Y137" s="282"/>
      <c r="Z137" s="284"/>
      <c r="AA137" s="285"/>
      <c r="AB137" s="257" t="s">
        <v>8</v>
      </c>
      <c r="AC137" s="258"/>
      <c r="AD137" s="258" t="s">
        <v>9</v>
      </c>
      <c r="AE137" s="258"/>
      <c r="AF137" s="258" t="s">
        <v>10</v>
      </c>
      <c r="AG137" s="258"/>
      <c r="AH137" s="258" t="s">
        <v>11</v>
      </c>
      <c r="AI137" s="258"/>
      <c r="AJ137" s="258" t="s">
        <v>12</v>
      </c>
      <c r="AK137" s="258"/>
      <c r="AL137" s="258" t="s">
        <v>13</v>
      </c>
      <c r="AM137" s="258"/>
      <c r="AN137" s="258" t="s">
        <v>14</v>
      </c>
      <c r="AO137" s="258"/>
      <c r="AP137" s="258" t="s">
        <v>15</v>
      </c>
      <c r="AQ137" s="258"/>
      <c r="AR137" s="258" t="s">
        <v>16</v>
      </c>
      <c r="AS137" s="258"/>
      <c r="AT137" s="366"/>
      <c r="AU137" s="99"/>
      <c r="AV137" s="322" t="s">
        <v>47</v>
      </c>
      <c r="AW137" s="323"/>
      <c r="AX137" s="348" t="s">
        <v>50</v>
      </c>
      <c r="AY137" s="318"/>
      <c r="AZ137" s="319"/>
      <c r="BA137" s="320"/>
      <c r="BB137" s="310"/>
      <c r="BC137" s="310"/>
      <c r="BD137" s="272"/>
      <c r="BE137" s="272"/>
      <c r="BF137" s="272"/>
      <c r="BG137" s="272"/>
    </row>
    <row r="138" spans="1:59" ht="79.5" thickBot="1">
      <c r="A138" s="251"/>
      <c r="B138" s="267"/>
      <c r="C138" s="263"/>
      <c r="D138" s="261"/>
      <c r="E138" s="259"/>
      <c r="F138" s="113" t="s">
        <v>40</v>
      </c>
      <c r="G138" s="113" t="s">
        <v>41</v>
      </c>
      <c r="H138" s="113" t="s">
        <v>42</v>
      </c>
      <c r="I138" s="207" t="s">
        <v>43</v>
      </c>
      <c r="J138" s="304"/>
      <c r="K138" s="261"/>
      <c r="L138" s="259"/>
      <c r="M138" s="113" t="s">
        <v>40</v>
      </c>
      <c r="N138" s="113" t="s">
        <v>41</v>
      </c>
      <c r="O138" s="113" t="s">
        <v>56</v>
      </c>
      <c r="P138" s="207" t="s">
        <v>43</v>
      </c>
      <c r="Q138" s="304"/>
      <c r="R138" s="265"/>
      <c r="S138" s="252"/>
      <c r="T138" s="112" t="s">
        <v>40</v>
      </c>
      <c r="U138" s="112" t="s">
        <v>41</v>
      </c>
      <c r="V138" s="112" t="s">
        <v>57</v>
      </c>
      <c r="W138" s="211" t="s">
        <v>43</v>
      </c>
      <c r="X138" s="256"/>
      <c r="Y138" s="283"/>
      <c r="Z138" s="284"/>
      <c r="AA138" s="285"/>
      <c r="AB138" s="198" t="s">
        <v>3</v>
      </c>
      <c r="AC138" s="199" t="s">
        <v>4</v>
      </c>
      <c r="AD138" s="199" t="s">
        <v>3</v>
      </c>
      <c r="AE138" s="199" t="s">
        <v>4</v>
      </c>
      <c r="AF138" s="199" t="s">
        <v>3</v>
      </c>
      <c r="AG138" s="199" t="s">
        <v>4</v>
      </c>
      <c r="AH138" s="199" t="s">
        <v>3</v>
      </c>
      <c r="AI138" s="199" t="s">
        <v>4</v>
      </c>
      <c r="AJ138" s="199" t="s">
        <v>3</v>
      </c>
      <c r="AK138" s="199" t="s">
        <v>4</v>
      </c>
      <c r="AL138" s="199" t="s">
        <v>3</v>
      </c>
      <c r="AM138" s="199" t="s">
        <v>4</v>
      </c>
      <c r="AN138" s="199" t="s">
        <v>3</v>
      </c>
      <c r="AO138" s="199" t="s">
        <v>4</v>
      </c>
      <c r="AP138" s="199" t="s">
        <v>3</v>
      </c>
      <c r="AQ138" s="199" t="s">
        <v>4</v>
      </c>
      <c r="AR138" s="44" t="s">
        <v>3</v>
      </c>
      <c r="AS138" s="212" t="s">
        <v>4</v>
      </c>
      <c r="AT138" s="214" t="s">
        <v>17</v>
      </c>
      <c r="AU138" s="100" t="s">
        <v>93</v>
      </c>
      <c r="AV138" s="58" t="s">
        <v>48</v>
      </c>
      <c r="AW138" s="59" t="s">
        <v>49</v>
      </c>
      <c r="AX138" s="221" t="s">
        <v>89</v>
      </c>
      <c r="AY138" s="54" t="s">
        <v>90</v>
      </c>
      <c r="AZ138" s="59" t="s">
        <v>91</v>
      </c>
      <c r="BA138" s="320"/>
      <c r="BB138" s="310"/>
      <c r="BC138" s="310"/>
      <c r="BD138" s="272"/>
      <c r="BE138" s="272"/>
      <c r="BF138" s="272"/>
      <c r="BG138" s="272"/>
    </row>
    <row r="139" spans="1:59" ht="15.75">
      <c r="A139" s="13">
        <v>1</v>
      </c>
      <c r="B139" s="12" t="s">
        <v>59</v>
      </c>
      <c r="C139" s="228">
        <v>165581.64869808592</v>
      </c>
      <c r="D139" s="38"/>
      <c r="E139" s="7"/>
      <c r="F139" s="7"/>
      <c r="G139" s="7"/>
      <c r="H139" s="7"/>
      <c r="I139" s="208"/>
      <c r="J139" s="135">
        <f>D139+E139+F139+G139+H139+I139</f>
        <v>0</v>
      </c>
      <c r="K139" s="38"/>
      <c r="L139" s="7"/>
      <c r="M139" s="7"/>
      <c r="N139" s="7"/>
      <c r="O139" s="7"/>
      <c r="P139" s="208"/>
      <c r="Q139" s="135">
        <f>SUM(K139:P139)</f>
        <v>0</v>
      </c>
      <c r="R139" s="38"/>
      <c r="S139" s="7"/>
      <c r="T139" s="7"/>
      <c r="U139" s="7"/>
      <c r="V139" s="7"/>
      <c r="W139" s="208"/>
      <c r="X139" s="161">
        <f>SUM(R139:W139)</f>
        <v>0</v>
      </c>
      <c r="Y139" s="160">
        <f>J139+Q139+X139</f>
        <v>0</v>
      </c>
      <c r="Z139" s="42">
        <v>1</v>
      </c>
      <c r="AA139" s="45" t="s">
        <v>59</v>
      </c>
      <c r="AB139" s="200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2"/>
      <c r="AR139" s="117">
        <f>AP139+AN139+AL139+AJ139+AH139+AF139+AD139+AB139</f>
        <v>0</v>
      </c>
      <c r="AS139" s="118">
        <f>AQ139+AO139+AM139+AK139+AI139+AG139+AE139+AC139</f>
        <v>0</v>
      </c>
      <c r="AT139" s="215">
        <f>SUM(AR139:AS139)</f>
        <v>0</v>
      </c>
      <c r="AU139" s="147">
        <f>D139+E139+K139+L139+R139+S139</f>
        <v>0</v>
      </c>
      <c r="AV139" s="60"/>
      <c r="AW139" s="61"/>
      <c r="AX139" s="222"/>
      <c r="AY139" s="8"/>
      <c r="AZ139" s="61"/>
      <c r="BA139" s="55">
        <f t="shared" ref="BA139:BA169" si="62">((D139+E139)*4)/(C139*0.00144)*100</f>
        <v>0</v>
      </c>
      <c r="BB139" s="9" t="e">
        <f>(D139+E139)/(J139+Q139)*100</f>
        <v>#DIV/0!</v>
      </c>
      <c r="BC139" s="9">
        <f>(4*AU139)/(C139*0.00272)*100</f>
        <v>0</v>
      </c>
      <c r="BD139" s="10" t="e">
        <f t="shared" ref="BD139:BD169" si="63">(E139+F139+G139+H139+I139+L139+M139+N139+O139+P139+S139+T139+U139+V139+W139)/Y139*100</f>
        <v>#DIV/0!</v>
      </c>
      <c r="BE139" s="9">
        <f t="shared" ref="BE139:BE169" si="64">((D139+E139)*4)/(C139)*100000</f>
        <v>0</v>
      </c>
      <c r="BF139" s="9">
        <f>(AU139*4)/(C139)*100000</f>
        <v>0</v>
      </c>
      <c r="BG139" s="11" t="e">
        <f t="shared" ref="BG139:BG169" si="65">AW139/AV139*100</f>
        <v>#DIV/0!</v>
      </c>
    </row>
    <row r="140" spans="1:59" ht="15.75">
      <c r="A140" s="13">
        <v>2</v>
      </c>
      <c r="B140" s="12" t="s">
        <v>60</v>
      </c>
      <c r="C140" s="229">
        <v>144883.94261082518</v>
      </c>
      <c r="D140" s="38"/>
      <c r="E140" s="7"/>
      <c r="F140" s="7"/>
      <c r="G140" s="7"/>
      <c r="H140" s="7"/>
      <c r="I140" s="208"/>
      <c r="J140" s="135">
        <f t="shared" ref="J140:J168" si="66">D140+E140+F140+G140+H140+I140</f>
        <v>0</v>
      </c>
      <c r="K140" s="38"/>
      <c r="L140" s="7"/>
      <c r="M140" s="7"/>
      <c r="N140" s="7"/>
      <c r="O140" s="7"/>
      <c r="P140" s="208"/>
      <c r="Q140" s="135">
        <f t="shared" ref="Q140:Q168" si="67">SUM(K140:P140)</f>
        <v>0</v>
      </c>
      <c r="R140" s="38"/>
      <c r="S140" s="7"/>
      <c r="T140" s="7"/>
      <c r="U140" s="7"/>
      <c r="V140" s="7"/>
      <c r="W140" s="208"/>
      <c r="X140" s="161">
        <f t="shared" ref="X140:X169" si="68">SUM(R140:W140)</f>
        <v>0</v>
      </c>
      <c r="Y140" s="161">
        <f t="shared" ref="Y140:Y168" si="69">J140+Q140+X140</f>
        <v>0</v>
      </c>
      <c r="Z140" s="42">
        <v>2</v>
      </c>
      <c r="AA140" s="45" t="s">
        <v>60</v>
      </c>
      <c r="AB140" s="38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203"/>
      <c r="AR140" s="117">
        <f t="shared" ref="AR140:AR169" si="70">AP140+AN140+AL140+AJ140+AH140+AF140+AD140+AB140</f>
        <v>0</v>
      </c>
      <c r="AS140" s="118">
        <f t="shared" ref="AS140:AS169" si="71">AQ140+AO140+AM140+AK140+AI140+AG140+AE140+AC140</f>
        <v>0</v>
      </c>
      <c r="AT140" s="215">
        <f t="shared" ref="AT140:AT169" si="72">SUM(AR140:AS140)</f>
        <v>0</v>
      </c>
      <c r="AU140" s="147">
        <f t="shared" ref="AU140:AU169" si="73">D140+E140+K140+L140+R140+S140</f>
        <v>0</v>
      </c>
      <c r="AV140" s="60"/>
      <c r="AW140" s="61"/>
      <c r="AX140" s="222"/>
      <c r="AY140" s="8"/>
      <c r="AZ140" s="61"/>
      <c r="BA140" s="55">
        <f t="shared" si="62"/>
        <v>0</v>
      </c>
      <c r="BB140" s="9" t="e">
        <f t="shared" ref="BB140:BB168" si="74">(D140+E140)/(J140+Q140)*100</f>
        <v>#DIV/0!</v>
      </c>
      <c r="BC140" s="9">
        <f t="shared" ref="BC140:BC168" si="75">(4*AU140)/(C140*0.00272)*100</f>
        <v>0</v>
      </c>
      <c r="BD140" s="10" t="e">
        <f t="shared" si="63"/>
        <v>#DIV/0!</v>
      </c>
      <c r="BE140" s="9">
        <f t="shared" si="64"/>
        <v>0</v>
      </c>
      <c r="BF140" s="9">
        <f t="shared" ref="BF140:BF169" si="76">(AU140*4)/(C140)*100000</f>
        <v>0</v>
      </c>
      <c r="BG140" s="11" t="e">
        <f t="shared" si="65"/>
        <v>#DIV/0!</v>
      </c>
    </row>
    <row r="141" spans="1:59" ht="15.75">
      <c r="A141" s="13">
        <v>3</v>
      </c>
      <c r="B141" s="12" t="s">
        <v>61</v>
      </c>
      <c r="C141" s="229">
        <v>403605.26870158437</v>
      </c>
      <c r="D141" s="38"/>
      <c r="E141" s="7"/>
      <c r="F141" s="7"/>
      <c r="G141" s="7"/>
      <c r="H141" s="7"/>
      <c r="I141" s="208"/>
      <c r="J141" s="135">
        <f t="shared" si="66"/>
        <v>0</v>
      </c>
      <c r="K141" s="38"/>
      <c r="L141" s="7"/>
      <c r="M141" s="7"/>
      <c r="N141" s="7"/>
      <c r="O141" s="7"/>
      <c r="P141" s="208"/>
      <c r="Q141" s="135">
        <f t="shared" si="67"/>
        <v>0</v>
      </c>
      <c r="R141" s="38"/>
      <c r="S141" s="7"/>
      <c r="T141" s="7"/>
      <c r="U141" s="7"/>
      <c r="V141" s="7"/>
      <c r="W141" s="208"/>
      <c r="X141" s="161">
        <f t="shared" si="68"/>
        <v>0</v>
      </c>
      <c r="Y141" s="161">
        <f t="shared" si="69"/>
        <v>0</v>
      </c>
      <c r="Z141" s="42">
        <v>3</v>
      </c>
      <c r="AA141" s="45" t="s">
        <v>61</v>
      </c>
      <c r="AB141" s="38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203"/>
      <c r="AR141" s="117">
        <f t="shared" si="70"/>
        <v>0</v>
      </c>
      <c r="AS141" s="118">
        <f t="shared" si="71"/>
        <v>0</v>
      </c>
      <c r="AT141" s="215">
        <f t="shared" si="72"/>
        <v>0</v>
      </c>
      <c r="AU141" s="147">
        <f t="shared" si="73"/>
        <v>0</v>
      </c>
      <c r="AV141" s="60"/>
      <c r="AW141" s="61"/>
      <c r="AX141" s="222"/>
      <c r="AY141" s="8"/>
      <c r="AZ141" s="61"/>
      <c r="BA141" s="55">
        <f t="shared" si="62"/>
        <v>0</v>
      </c>
      <c r="BB141" s="9" t="e">
        <f t="shared" si="74"/>
        <v>#DIV/0!</v>
      </c>
      <c r="BC141" s="9">
        <f t="shared" si="75"/>
        <v>0</v>
      </c>
      <c r="BD141" s="10" t="e">
        <f t="shared" si="63"/>
        <v>#DIV/0!</v>
      </c>
      <c r="BE141" s="9">
        <f t="shared" si="64"/>
        <v>0</v>
      </c>
      <c r="BF141" s="9">
        <f t="shared" si="76"/>
        <v>0</v>
      </c>
      <c r="BG141" s="11" t="e">
        <f t="shared" si="65"/>
        <v>#DIV/0!</v>
      </c>
    </row>
    <row r="142" spans="1:59" ht="15.75">
      <c r="A142" s="13">
        <v>4</v>
      </c>
      <c r="B142" s="12" t="s">
        <v>62</v>
      </c>
      <c r="C142" s="229">
        <v>283299.85206938139</v>
      </c>
      <c r="D142" s="38"/>
      <c r="E142" s="7"/>
      <c r="F142" s="7"/>
      <c r="G142" s="7"/>
      <c r="H142" s="7"/>
      <c r="I142" s="208"/>
      <c r="J142" s="135">
        <f t="shared" si="66"/>
        <v>0</v>
      </c>
      <c r="K142" s="38"/>
      <c r="L142" s="7"/>
      <c r="M142" s="7"/>
      <c r="N142" s="7"/>
      <c r="O142" s="7"/>
      <c r="P142" s="208"/>
      <c r="Q142" s="135">
        <f t="shared" si="67"/>
        <v>0</v>
      </c>
      <c r="R142" s="38"/>
      <c r="S142" s="7"/>
      <c r="T142" s="7"/>
      <c r="U142" s="7"/>
      <c r="V142" s="7"/>
      <c r="W142" s="208"/>
      <c r="X142" s="161">
        <f t="shared" si="68"/>
        <v>0</v>
      </c>
      <c r="Y142" s="161">
        <f t="shared" si="69"/>
        <v>0</v>
      </c>
      <c r="Z142" s="42">
        <v>4</v>
      </c>
      <c r="AA142" s="45" t="s">
        <v>62</v>
      </c>
      <c r="AB142" s="38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203"/>
      <c r="AR142" s="117">
        <f t="shared" si="70"/>
        <v>0</v>
      </c>
      <c r="AS142" s="118">
        <f t="shared" si="71"/>
        <v>0</v>
      </c>
      <c r="AT142" s="215">
        <f t="shared" si="72"/>
        <v>0</v>
      </c>
      <c r="AU142" s="147">
        <f t="shared" si="73"/>
        <v>0</v>
      </c>
      <c r="AV142" s="60"/>
      <c r="AW142" s="61"/>
      <c r="AX142" s="222"/>
      <c r="AY142" s="8"/>
      <c r="AZ142" s="61"/>
      <c r="BA142" s="55">
        <f t="shared" si="62"/>
        <v>0</v>
      </c>
      <c r="BB142" s="9" t="e">
        <f t="shared" si="74"/>
        <v>#DIV/0!</v>
      </c>
      <c r="BC142" s="9">
        <f t="shared" si="75"/>
        <v>0</v>
      </c>
      <c r="BD142" s="10" t="e">
        <f t="shared" si="63"/>
        <v>#DIV/0!</v>
      </c>
      <c r="BE142" s="9">
        <f t="shared" si="64"/>
        <v>0</v>
      </c>
      <c r="BF142" s="9">
        <f t="shared" si="76"/>
        <v>0</v>
      </c>
      <c r="BG142" s="11" t="e">
        <f t="shared" si="65"/>
        <v>#DIV/0!</v>
      </c>
    </row>
    <row r="143" spans="1:59" ht="15.75">
      <c r="A143" s="13">
        <v>5</v>
      </c>
      <c r="B143" s="12" t="s">
        <v>63</v>
      </c>
      <c r="C143" s="229">
        <v>253546.89956894406</v>
      </c>
      <c r="D143" s="38"/>
      <c r="E143" s="7"/>
      <c r="F143" s="7"/>
      <c r="G143" s="7"/>
      <c r="H143" s="7"/>
      <c r="I143" s="208"/>
      <c r="J143" s="135">
        <f t="shared" si="66"/>
        <v>0</v>
      </c>
      <c r="K143" s="38"/>
      <c r="L143" s="7"/>
      <c r="M143" s="7"/>
      <c r="N143" s="7"/>
      <c r="O143" s="7"/>
      <c r="P143" s="208"/>
      <c r="Q143" s="135">
        <f t="shared" si="67"/>
        <v>0</v>
      </c>
      <c r="R143" s="38"/>
      <c r="S143" s="7"/>
      <c r="T143" s="7"/>
      <c r="U143" s="7"/>
      <c r="V143" s="7"/>
      <c r="W143" s="208"/>
      <c r="X143" s="161">
        <f t="shared" si="68"/>
        <v>0</v>
      </c>
      <c r="Y143" s="161">
        <f t="shared" si="69"/>
        <v>0</v>
      </c>
      <c r="Z143" s="42">
        <v>5</v>
      </c>
      <c r="AA143" s="45" t="s">
        <v>63</v>
      </c>
      <c r="AB143" s="38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203"/>
      <c r="AR143" s="117">
        <f t="shared" si="70"/>
        <v>0</v>
      </c>
      <c r="AS143" s="118">
        <f t="shared" si="71"/>
        <v>0</v>
      </c>
      <c r="AT143" s="215">
        <f t="shared" si="72"/>
        <v>0</v>
      </c>
      <c r="AU143" s="147">
        <f t="shared" si="73"/>
        <v>0</v>
      </c>
      <c r="AV143" s="60"/>
      <c r="AW143" s="61"/>
      <c r="AX143" s="222"/>
      <c r="AY143" s="8"/>
      <c r="AZ143" s="61"/>
      <c r="BA143" s="55">
        <f t="shared" si="62"/>
        <v>0</v>
      </c>
      <c r="BB143" s="9" t="e">
        <f t="shared" si="74"/>
        <v>#DIV/0!</v>
      </c>
      <c r="BC143" s="9">
        <f t="shared" si="75"/>
        <v>0</v>
      </c>
      <c r="BD143" s="10" t="e">
        <f t="shared" si="63"/>
        <v>#DIV/0!</v>
      </c>
      <c r="BE143" s="9">
        <f t="shared" si="64"/>
        <v>0</v>
      </c>
      <c r="BF143" s="9">
        <f t="shared" si="76"/>
        <v>0</v>
      </c>
      <c r="BG143" s="11" t="e">
        <f t="shared" si="65"/>
        <v>#DIV/0!</v>
      </c>
    </row>
    <row r="144" spans="1:59" ht="15.75">
      <c r="A144" s="13">
        <v>6</v>
      </c>
      <c r="B144" s="12" t="s">
        <v>64</v>
      </c>
      <c r="C144" s="229">
        <v>260014.93272121309</v>
      </c>
      <c r="D144" s="38"/>
      <c r="E144" s="7"/>
      <c r="F144" s="7"/>
      <c r="G144" s="7"/>
      <c r="H144" s="7"/>
      <c r="I144" s="208"/>
      <c r="J144" s="135">
        <f t="shared" si="66"/>
        <v>0</v>
      </c>
      <c r="K144" s="38"/>
      <c r="L144" s="7"/>
      <c r="M144" s="7"/>
      <c r="N144" s="7"/>
      <c r="O144" s="7"/>
      <c r="P144" s="208"/>
      <c r="Q144" s="135">
        <f t="shared" si="67"/>
        <v>0</v>
      </c>
      <c r="R144" s="38"/>
      <c r="S144" s="7"/>
      <c r="T144" s="7"/>
      <c r="U144" s="7"/>
      <c r="V144" s="7"/>
      <c r="W144" s="208"/>
      <c r="X144" s="161">
        <f t="shared" si="68"/>
        <v>0</v>
      </c>
      <c r="Y144" s="161">
        <f t="shared" si="69"/>
        <v>0</v>
      </c>
      <c r="Z144" s="42">
        <v>6</v>
      </c>
      <c r="AA144" s="45" t="s">
        <v>64</v>
      </c>
      <c r="AB144" s="38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203"/>
      <c r="AR144" s="117">
        <f t="shared" si="70"/>
        <v>0</v>
      </c>
      <c r="AS144" s="118">
        <f t="shared" si="71"/>
        <v>0</v>
      </c>
      <c r="AT144" s="215">
        <f t="shared" si="72"/>
        <v>0</v>
      </c>
      <c r="AU144" s="147">
        <f t="shared" si="73"/>
        <v>0</v>
      </c>
      <c r="AV144" s="60"/>
      <c r="AW144" s="61"/>
      <c r="AX144" s="222"/>
      <c r="AY144" s="8"/>
      <c r="AZ144" s="61"/>
      <c r="BA144" s="55">
        <f t="shared" si="62"/>
        <v>0</v>
      </c>
      <c r="BB144" s="9" t="e">
        <f t="shared" si="74"/>
        <v>#DIV/0!</v>
      </c>
      <c r="BC144" s="9">
        <f t="shared" si="75"/>
        <v>0</v>
      </c>
      <c r="BD144" s="10" t="e">
        <f t="shared" si="63"/>
        <v>#DIV/0!</v>
      </c>
      <c r="BE144" s="9">
        <f t="shared" si="64"/>
        <v>0</v>
      </c>
      <c r="BF144" s="9">
        <f t="shared" si="76"/>
        <v>0</v>
      </c>
      <c r="BG144" s="11" t="e">
        <f t="shared" si="65"/>
        <v>#DIV/0!</v>
      </c>
    </row>
    <row r="145" spans="1:59" ht="15.75">
      <c r="A145" s="13">
        <v>7</v>
      </c>
      <c r="B145" s="12" t="s">
        <v>65</v>
      </c>
      <c r="C145" s="230">
        <v>189080.5840292811</v>
      </c>
      <c r="D145" s="38"/>
      <c r="E145" s="7"/>
      <c r="F145" s="7"/>
      <c r="G145" s="7"/>
      <c r="H145" s="7"/>
      <c r="I145" s="208"/>
      <c r="J145" s="135">
        <f t="shared" si="66"/>
        <v>0</v>
      </c>
      <c r="K145" s="38"/>
      <c r="L145" s="7"/>
      <c r="M145" s="7"/>
      <c r="N145" s="7"/>
      <c r="O145" s="7"/>
      <c r="P145" s="208"/>
      <c r="Q145" s="135">
        <f t="shared" si="67"/>
        <v>0</v>
      </c>
      <c r="R145" s="38"/>
      <c r="S145" s="7"/>
      <c r="T145" s="7"/>
      <c r="U145" s="7"/>
      <c r="V145" s="7"/>
      <c r="W145" s="208"/>
      <c r="X145" s="161">
        <f t="shared" si="68"/>
        <v>0</v>
      </c>
      <c r="Y145" s="161">
        <f t="shared" si="69"/>
        <v>0</v>
      </c>
      <c r="Z145" s="42">
        <v>7</v>
      </c>
      <c r="AA145" s="45" t="s">
        <v>65</v>
      </c>
      <c r="AB145" s="38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203"/>
      <c r="AR145" s="117">
        <f t="shared" si="70"/>
        <v>0</v>
      </c>
      <c r="AS145" s="118">
        <f t="shared" si="71"/>
        <v>0</v>
      </c>
      <c r="AT145" s="215">
        <f t="shared" si="72"/>
        <v>0</v>
      </c>
      <c r="AU145" s="147">
        <f t="shared" si="73"/>
        <v>0</v>
      </c>
      <c r="AV145" s="60"/>
      <c r="AW145" s="61"/>
      <c r="AX145" s="222"/>
      <c r="AY145" s="8"/>
      <c r="AZ145" s="61"/>
      <c r="BA145" s="55">
        <f t="shared" si="62"/>
        <v>0</v>
      </c>
      <c r="BB145" s="9" t="e">
        <f t="shared" si="74"/>
        <v>#DIV/0!</v>
      </c>
      <c r="BC145" s="9">
        <f t="shared" si="75"/>
        <v>0</v>
      </c>
      <c r="BD145" s="10" t="e">
        <f t="shared" si="63"/>
        <v>#DIV/0!</v>
      </c>
      <c r="BE145" s="9">
        <f t="shared" si="64"/>
        <v>0</v>
      </c>
      <c r="BF145" s="9">
        <f t="shared" si="76"/>
        <v>0</v>
      </c>
      <c r="BG145" s="11" t="e">
        <f t="shared" si="65"/>
        <v>#DIV/0!</v>
      </c>
    </row>
    <row r="146" spans="1:59" ht="15.75">
      <c r="A146" s="13">
        <v>8</v>
      </c>
      <c r="B146" s="12" t="s">
        <v>66</v>
      </c>
      <c r="C146" s="229">
        <v>584552.07955572393</v>
      </c>
      <c r="D146" s="38"/>
      <c r="E146" s="7"/>
      <c r="F146" s="7"/>
      <c r="G146" s="7"/>
      <c r="H146" s="7"/>
      <c r="I146" s="208"/>
      <c r="J146" s="135">
        <f t="shared" si="66"/>
        <v>0</v>
      </c>
      <c r="K146" s="38"/>
      <c r="L146" s="7"/>
      <c r="M146" s="7"/>
      <c r="N146" s="7"/>
      <c r="O146" s="7"/>
      <c r="P146" s="208"/>
      <c r="Q146" s="135">
        <f t="shared" si="67"/>
        <v>0</v>
      </c>
      <c r="R146" s="38"/>
      <c r="S146" s="7"/>
      <c r="T146" s="7"/>
      <c r="U146" s="7"/>
      <c r="V146" s="7"/>
      <c r="W146" s="208"/>
      <c r="X146" s="161">
        <f t="shared" si="68"/>
        <v>0</v>
      </c>
      <c r="Y146" s="161">
        <f t="shared" si="69"/>
        <v>0</v>
      </c>
      <c r="Z146" s="42">
        <v>8</v>
      </c>
      <c r="AA146" s="45" t="s">
        <v>66</v>
      </c>
      <c r="AB146" s="38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203"/>
      <c r="AR146" s="117">
        <f t="shared" si="70"/>
        <v>0</v>
      </c>
      <c r="AS146" s="118">
        <f t="shared" si="71"/>
        <v>0</v>
      </c>
      <c r="AT146" s="215">
        <f t="shared" si="72"/>
        <v>0</v>
      </c>
      <c r="AU146" s="147">
        <f t="shared" si="73"/>
        <v>0</v>
      </c>
      <c r="AV146" s="60"/>
      <c r="AW146" s="61"/>
      <c r="AX146" s="222"/>
      <c r="AY146" s="8"/>
      <c r="AZ146" s="61"/>
      <c r="BA146" s="55">
        <f t="shared" si="62"/>
        <v>0</v>
      </c>
      <c r="BB146" s="9" t="e">
        <f t="shared" si="74"/>
        <v>#DIV/0!</v>
      </c>
      <c r="BC146" s="9">
        <f t="shared" si="75"/>
        <v>0</v>
      </c>
      <c r="BD146" s="10" t="e">
        <f t="shared" si="63"/>
        <v>#DIV/0!</v>
      </c>
      <c r="BE146" s="9">
        <f t="shared" si="64"/>
        <v>0</v>
      </c>
      <c r="BF146" s="9">
        <f t="shared" si="76"/>
        <v>0</v>
      </c>
      <c r="BG146" s="11" t="e">
        <f t="shared" si="65"/>
        <v>#DIV/0!</v>
      </c>
    </row>
    <row r="147" spans="1:59" ht="15.75">
      <c r="A147" s="13">
        <v>9</v>
      </c>
      <c r="B147" s="12" t="s">
        <v>67</v>
      </c>
      <c r="C147" s="229">
        <v>148483.63206259426</v>
      </c>
      <c r="D147" s="38"/>
      <c r="E147" s="7"/>
      <c r="F147" s="7"/>
      <c r="G147" s="7"/>
      <c r="H147" s="7"/>
      <c r="I147" s="208"/>
      <c r="J147" s="135">
        <f t="shared" si="66"/>
        <v>0</v>
      </c>
      <c r="K147" s="38"/>
      <c r="L147" s="7"/>
      <c r="M147" s="7"/>
      <c r="N147" s="7"/>
      <c r="O147" s="7"/>
      <c r="P147" s="208"/>
      <c r="Q147" s="135">
        <f t="shared" si="67"/>
        <v>0</v>
      </c>
      <c r="R147" s="38"/>
      <c r="S147" s="7"/>
      <c r="T147" s="7"/>
      <c r="U147" s="7"/>
      <c r="V147" s="7"/>
      <c r="W147" s="208"/>
      <c r="X147" s="161">
        <f t="shared" si="68"/>
        <v>0</v>
      </c>
      <c r="Y147" s="161">
        <f t="shared" si="69"/>
        <v>0</v>
      </c>
      <c r="Z147" s="42">
        <v>9</v>
      </c>
      <c r="AA147" s="45" t="s">
        <v>67</v>
      </c>
      <c r="AB147" s="38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203"/>
      <c r="AR147" s="117">
        <f t="shared" si="70"/>
        <v>0</v>
      </c>
      <c r="AS147" s="118">
        <f t="shared" si="71"/>
        <v>0</v>
      </c>
      <c r="AT147" s="215">
        <f t="shared" si="72"/>
        <v>0</v>
      </c>
      <c r="AU147" s="147">
        <f t="shared" si="73"/>
        <v>0</v>
      </c>
      <c r="AV147" s="60"/>
      <c r="AW147" s="61"/>
      <c r="AX147" s="222"/>
      <c r="AY147" s="8"/>
      <c r="AZ147" s="61"/>
      <c r="BA147" s="55">
        <f t="shared" si="62"/>
        <v>0</v>
      </c>
      <c r="BB147" s="9" t="e">
        <f t="shared" si="74"/>
        <v>#DIV/0!</v>
      </c>
      <c r="BC147" s="9">
        <f t="shared" si="75"/>
        <v>0</v>
      </c>
      <c r="BD147" s="10" t="e">
        <f t="shared" si="63"/>
        <v>#DIV/0!</v>
      </c>
      <c r="BE147" s="9">
        <f t="shared" si="64"/>
        <v>0</v>
      </c>
      <c r="BF147" s="9">
        <f t="shared" si="76"/>
        <v>0</v>
      </c>
      <c r="BG147" s="11" t="e">
        <f t="shared" si="65"/>
        <v>#DIV/0!</v>
      </c>
    </row>
    <row r="148" spans="1:59" ht="15.75">
      <c r="A148" s="13">
        <v>10</v>
      </c>
      <c r="B148" s="12" t="s">
        <v>68</v>
      </c>
      <c r="C148" s="229">
        <v>321212.79730014323</v>
      </c>
      <c r="D148" s="38"/>
      <c r="E148" s="7"/>
      <c r="F148" s="7"/>
      <c r="G148" s="7"/>
      <c r="H148" s="7"/>
      <c r="I148" s="208"/>
      <c r="J148" s="135">
        <f t="shared" si="66"/>
        <v>0</v>
      </c>
      <c r="K148" s="38"/>
      <c r="L148" s="7"/>
      <c r="M148" s="7"/>
      <c r="N148" s="7"/>
      <c r="O148" s="7"/>
      <c r="P148" s="208"/>
      <c r="Q148" s="135">
        <f t="shared" si="67"/>
        <v>0</v>
      </c>
      <c r="R148" s="38"/>
      <c r="S148" s="7"/>
      <c r="T148" s="7"/>
      <c r="U148" s="7"/>
      <c r="V148" s="7"/>
      <c r="W148" s="208"/>
      <c r="X148" s="161">
        <f t="shared" si="68"/>
        <v>0</v>
      </c>
      <c r="Y148" s="161">
        <f t="shared" si="69"/>
        <v>0</v>
      </c>
      <c r="Z148" s="42">
        <v>10</v>
      </c>
      <c r="AA148" s="45" t="s">
        <v>68</v>
      </c>
      <c r="AB148" s="38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203"/>
      <c r="AR148" s="117">
        <f t="shared" si="70"/>
        <v>0</v>
      </c>
      <c r="AS148" s="118">
        <f t="shared" si="71"/>
        <v>0</v>
      </c>
      <c r="AT148" s="215">
        <f t="shared" si="72"/>
        <v>0</v>
      </c>
      <c r="AU148" s="147">
        <f t="shared" si="73"/>
        <v>0</v>
      </c>
      <c r="AV148" s="60"/>
      <c r="AW148" s="61"/>
      <c r="AX148" s="222"/>
      <c r="AY148" s="8"/>
      <c r="AZ148" s="61"/>
      <c r="BA148" s="55">
        <f t="shared" si="62"/>
        <v>0</v>
      </c>
      <c r="BB148" s="9" t="e">
        <f t="shared" si="74"/>
        <v>#DIV/0!</v>
      </c>
      <c r="BC148" s="9">
        <f t="shared" si="75"/>
        <v>0</v>
      </c>
      <c r="BD148" s="10" t="e">
        <f t="shared" si="63"/>
        <v>#DIV/0!</v>
      </c>
      <c r="BE148" s="9">
        <f t="shared" si="64"/>
        <v>0</v>
      </c>
      <c r="BF148" s="9">
        <f t="shared" si="76"/>
        <v>0</v>
      </c>
      <c r="BG148" s="11" t="e">
        <f t="shared" si="65"/>
        <v>#DIV/0!</v>
      </c>
    </row>
    <row r="149" spans="1:59" ht="15.75">
      <c r="A149" s="13">
        <v>11</v>
      </c>
      <c r="B149" s="12" t="s">
        <v>69</v>
      </c>
      <c r="C149" s="229">
        <v>558063.24030882167</v>
      </c>
      <c r="D149" s="38"/>
      <c r="E149" s="7"/>
      <c r="F149" s="7"/>
      <c r="G149" s="7"/>
      <c r="H149" s="7"/>
      <c r="I149" s="208"/>
      <c r="J149" s="135">
        <f t="shared" si="66"/>
        <v>0</v>
      </c>
      <c r="K149" s="38"/>
      <c r="L149" s="7"/>
      <c r="M149" s="7"/>
      <c r="N149" s="7"/>
      <c r="O149" s="7"/>
      <c r="P149" s="208"/>
      <c r="Q149" s="135">
        <f t="shared" si="67"/>
        <v>0</v>
      </c>
      <c r="R149" s="38"/>
      <c r="S149" s="7"/>
      <c r="T149" s="7"/>
      <c r="U149" s="7"/>
      <c r="V149" s="7"/>
      <c r="W149" s="208"/>
      <c r="X149" s="161">
        <f t="shared" si="68"/>
        <v>0</v>
      </c>
      <c r="Y149" s="161">
        <f t="shared" si="69"/>
        <v>0</v>
      </c>
      <c r="Z149" s="42">
        <v>11</v>
      </c>
      <c r="AA149" s="45" t="s">
        <v>69</v>
      </c>
      <c r="AB149" s="38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203"/>
      <c r="AR149" s="117">
        <f t="shared" si="70"/>
        <v>0</v>
      </c>
      <c r="AS149" s="118">
        <f t="shared" si="71"/>
        <v>0</v>
      </c>
      <c r="AT149" s="215">
        <f t="shared" si="72"/>
        <v>0</v>
      </c>
      <c r="AU149" s="147">
        <f t="shared" si="73"/>
        <v>0</v>
      </c>
      <c r="AV149" s="60"/>
      <c r="AW149" s="61"/>
      <c r="AX149" s="222"/>
      <c r="AY149" s="8"/>
      <c r="AZ149" s="61"/>
      <c r="BA149" s="55">
        <f t="shared" si="62"/>
        <v>0</v>
      </c>
      <c r="BB149" s="9" t="e">
        <f t="shared" si="74"/>
        <v>#DIV/0!</v>
      </c>
      <c r="BC149" s="9">
        <f t="shared" si="75"/>
        <v>0</v>
      </c>
      <c r="BD149" s="10" t="e">
        <f t="shared" si="63"/>
        <v>#DIV/0!</v>
      </c>
      <c r="BE149" s="9">
        <f t="shared" si="64"/>
        <v>0</v>
      </c>
      <c r="BF149" s="9">
        <f t="shared" si="76"/>
        <v>0</v>
      </c>
      <c r="BG149" s="11" t="e">
        <f t="shared" si="65"/>
        <v>#DIV/0!</v>
      </c>
    </row>
    <row r="150" spans="1:59" ht="15.75">
      <c r="A150" s="13">
        <v>12</v>
      </c>
      <c r="B150" s="12" t="s">
        <v>70</v>
      </c>
      <c r="C150" s="229">
        <v>178951.26702771243</v>
      </c>
      <c r="D150" s="38"/>
      <c r="E150" s="7"/>
      <c r="F150" s="7"/>
      <c r="G150" s="7"/>
      <c r="H150" s="7"/>
      <c r="I150" s="208"/>
      <c r="J150" s="135">
        <f t="shared" si="66"/>
        <v>0</v>
      </c>
      <c r="K150" s="38"/>
      <c r="L150" s="7"/>
      <c r="M150" s="7"/>
      <c r="N150" s="7"/>
      <c r="O150" s="7"/>
      <c r="P150" s="208"/>
      <c r="Q150" s="135">
        <f t="shared" si="67"/>
        <v>0</v>
      </c>
      <c r="R150" s="38"/>
      <c r="S150" s="7"/>
      <c r="T150" s="7"/>
      <c r="U150" s="7"/>
      <c r="V150" s="7"/>
      <c r="W150" s="208"/>
      <c r="X150" s="161">
        <f t="shared" si="68"/>
        <v>0</v>
      </c>
      <c r="Y150" s="161">
        <f t="shared" si="69"/>
        <v>0</v>
      </c>
      <c r="Z150" s="42">
        <v>12</v>
      </c>
      <c r="AA150" s="45" t="s">
        <v>70</v>
      </c>
      <c r="AB150" s="38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203"/>
      <c r="AR150" s="117">
        <f t="shared" si="70"/>
        <v>0</v>
      </c>
      <c r="AS150" s="118">
        <f t="shared" si="71"/>
        <v>0</v>
      </c>
      <c r="AT150" s="215">
        <f t="shared" si="72"/>
        <v>0</v>
      </c>
      <c r="AU150" s="147">
        <f t="shared" si="73"/>
        <v>0</v>
      </c>
      <c r="AV150" s="60"/>
      <c r="AW150" s="61"/>
      <c r="AX150" s="222"/>
      <c r="AY150" s="8"/>
      <c r="AZ150" s="61"/>
      <c r="BA150" s="55">
        <f t="shared" si="62"/>
        <v>0</v>
      </c>
      <c r="BB150" s="9" t="e">
        <f t="shared" si="74"/>
        <v>#DIV/0!</v>
      </c>
      <c r="BC150" s="9">
        <f t="shared" si="75"/>
        <v>0</v>
      </c>
      <c r="BD150" s="10" t="e">
        <f t="shared" si="63"/>
        <v>#DIV/0!</v>
      </c>
      <c r="BE150" s="9">
        <f t="shared" si="64"/>
        <v>0</v>
      </c>
      <c r="BF150" s="9">
        <f t="shared" si="76"/>
        <v>0</v>
      </c>
      <c r="BG150" s="11" t="e">
        <f t="shared" si="65"/>
        <v>#DIV/0!</v>
      </c>
    </row>
    <row r="151" spans="1:59" ht="15.75">
      <c r="A151" s="13">
        <v>13</v>
      </c>
      <c r="B151" s="12" t="s">
        <v>71</v>
      </c>
      <c r="C151" s="229">
        <v>563819.39351691317</v>
      </c>
      <c r="D151" s="38"/>
      <c r="E151" s="7"/>
      <c r="F151" s="7"/>
      <c r="G151" s="7"/>
      <c r="H151" s="7"/>
      <c r="I151" s="208"/>
      <c r="J151" s="135">
        <f t="shared" si="66"/>
        <v>0</v>
      </c>
      <c r="K151" s="38"/>
      <c r="L151" s="7"/>
      <c r="M151" s="7"/>
      <c r="N151" s="7"/>
      <c r="O151" s="7"/>
      <c r="P151" s="208"/>
      <c r="Q151" s="135">
        <f t="shared" si="67"/>
        <v>0</v>
      </c>
      <c r="R151" s="38"/>
      <c r="S151" s="7"/>
      <c r="T151" s="7"/>
      <c r="U151" s="7"/>
      <c r="V151" s="7"/>
      <c r="W151" s="208"/>
      <c r="X151" s="161">
        <f t="shared" si="68"/>
        <v>0</v>
      </c>
      <c r="Y151" s="161">
        <f t="shared" si="69"/>
        <v>0</v>
      </c>
      <c r="Z151" s="42">
        <v>13</v>
      </c>
      <c r="AA151" s="45" t="s">
        <v>71</v>
      </c>
      <c r="AB151" s="38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203"/>
      <c r="AR151" s="117">
        <f t="shared" si="70"/>
        <v>0</v>
      </c>
      <c r="AS151" s="118">
        <f t="shared" si="71"/>
        <v>0</v>
      </c>
      <c r="AT151" s="215">
        <f t="shared" si="72"/>
        <v>0</v>
      </c>
      <c r="AU151" s="147">
        <f t="shared" si="73"/>
        <v>0</v>
      </c>
      <c r="AV151" s="60"/>
      <c r="AW151" s="61"/>
      <c r="AX151" s="222"/>
      <c r="AY151" s="8"/>
      <c r="AZ151" s="61"/>
      <c r="BA151" s="55">
        <f t="shared" si="62"/>
        <v>0</v>
      </c>
      <c r="BB151" s="9" t="e">
        <f t="shared" si="74"/>
        <v>#DIV/0!</v>
      </c>
      <c r="BC151" s="9">
        <f t="shared" si="75"/>
        <v>0</v>
      </c>
      <c r="BD151" s="10" t="e">
        <f t="shared" si="63"/>
        <v>#DIV/0!</v>
      </c>
      <c r="BE151" s="9">
        <f t="shared" si="64"/>
        <v>0</v>
      </c>
      <c r="BF151" s="9">
        <f t="shared" si="76"/>
        <v>0</v>
      </c>
      <c r="BG151" s="11" t="e">
        <f t="shared" si="65"/>
        <v>#DIV/0!</v>
      </c>
    </row>
    <row r="152" spans="1:59" ht="15.75">
      <c r="A152" s="13">
        <v>14</v>
      </c>
      <c r="B152" s="12" t="s">
        <v>72</v>
      </c>
      <c r="C152" s="229">
        <v>500076.27691384207</v>
      </c>
      <c r="D152" s="38"/>
      <c r="E152" s="7"/>
      <c r="F152" s="7"/>
      <c r="G152" s="7"/>
      <c r="H152" s="7"/>
      <c r="I152" s="208"/>
      <c r="J152" s="135">
        <f t="shared" si="66"/>
        <v>0</v>
      </c>
      <c r="K152" s="38"/>
      <c r="L152" s="7"/>
      <c r="M152" s="7"/>
      <c r="N152" s="7"/>
      <c r="O152" s="7"/>
      <c r="P152" s="208"/>
      <c r="Q152" s="135">
        <f t="shared" si="67"/>
        <v>0</v>
      </c>
      <c r="R152" s="38"/>
      <c r="S152" s="7"/>
      <c r="T152" s="7"/>
      <c r="U152" s="7"/>
      <c r="V152" s="7"/>
      <c r="W152" s="208"/>
      <c r="X152" s="161">
        <f t="shared" si="68"/>
        <v>0</v>
      </c>
      <c r="Y152" s="161">
        <f t="shared" si="69"/>
        <v>0</v>
      </c>
      <c r="Z152" s="42">
        <v>14</v>
      </c>
      <c r="AA152" s="45" t="s">
        <v>72</v>
      </c>
      <c r="AB152" s="38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203"/>
      <c r="AR152" s="117">
        <f t="shared" si="70"/>
        <v>0</v>
      </c>
      <c r="AS152" s="118">
        <f t="shared" si="71"/>
        <v>0</v>
      </c>
      <c r="AT152" s="215">
        <f t="shared" si="72"/>
        <v>0</v>
      </c>
      <c r="AU152" s="147">
        <f t="shared" si="73"/>
        <v>0</v>
      </c>
      <c r="AV152" s="60"/>
      <c r="AW152" s="61"/>
      <c r="AX152" s="222"/>
      <c r="AY152" s="8"/>
      <c r="AZ152" s="61"/>
      <c r="BA152" s="55">
        <f t="shared" si="62"/>
        <v>0</v>
      </c>
      <c r="BB152" s="9" t="e">
        <f t="shared" si="74"/>
        <v>#DIV/0!</v>
      </c>
      <c r="BC152" s="9">
        <f t="shared" si="75"/>
        <v>0</v>
      </c>
      <c r="BD152" s="10" t="e">
        <f t="shared" si="63"/>
        <v>#DIV/0!</v>
      </c>
      <c r="BE152" s="9">
        <f t="shared" si="64"/>
        <v>0</v>
      </c>
      <c r="BF152" s="9">
        <f t="shared" si="76"/>
        <v>0</v>
      </c>
      <c r="BG152" s="11" t="e">
        <f t="shared" si="65"/>
        <v>#DIV/0!</v>
      </c>
    </row>
    <row r="153" spans="1:59" ht="15.75">
      <c r="A153" s="13">
        <v>15</v>
      </c>
      <c r="B153" s="12" t="s">
        <v>73</v>
      </c>
      <c r="C153" s="229">
        <v>261407.95914728165</v>
      </c>
      <c r="D153" s="38"/>
      <c r="E153" s="7"/>
      <c r="F153" s="7"/>
      <c r="G153" s="7"/>
      <c r="H153" s="7"/>
      <c r="I153" s="208"/>
      <c r="J153" s="135">
        <f t="shared" si="66"/>
        <v>0</v>
      </c>
      <c r="K153" s="38"/>
      <c r="L153" s="7"/>
      <c r="M153" s="7"/>
      <c r="N153" s="7"/>
      <c r="O153" s="7"/>
      <c r="P153" s="208"/>
      <c r="Q153" s="135">
        <f t="shared" si="67"/>
        <v>0</v>
      </c>
      <c r="R153" s="38"/>
      <c r="S153" s="7"/>
      <c r="T153" s="7"/>
      <c r="U153" s="7"/>
      <c r="V153" s="7"/>
      <c r="W153" s="208"/>
      <c r="X153" s="161">
        <f t="shared" si="68"/>
        <v>0</v>
      </c>
      <c r="Y153" s="161">
        <f t="shared" si="69"/>
        <v>0</v>
      </c>
      <c r="Z153" s="42">
        <v>15</v>
      </c>
      <c r="AA153" s="45" t="s">
        <v>73</v>
      </c>
      <c r="AB153" s="38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203"/>
      <c r="AR153" s="117">
        <f t="shared" si="70"/>
        <v>0</v>
      </c>
      <c r="AS153" s="118">
        <f t="shared" si="71"/>
        <v>0</v>
      </c>
      <c r="AT153" s="215">
        <f t="shared" si="72"/>
        <v>0</v>
      </c>
      <c r="AU153" s="147">
        <f t="shared" si="73"/>
        <v>0</v>
      </c>
      <c r="AV153" s="60"/>
      <c r="AW153" s="61"/>
      <c r="AX153" s="222"/>
      <c r="AY153" s="8"/>
      <c r="AZ153" s="61"/>
      <c r="BA153" s="55">
        <f t="shared" si="62"/>
        <v>0</v>
      </c>
      <c r="BB153" s="9" t="e">
        <f t="shared" si="74"/>
        <v>#DIV/0!</v>
      </c>
      <c r="BC153" s="9">
        <f t="shared" si="75"/>
        <v>0</v>
      </c>
      <c r="BD153" s="10" t="e">
        <f t="shared" si="63"/>
        <v>#DIV/0!</v>
      </c>
      <c r="BE153" s="9">
        <f t="shared" si="64"/>
        <v>0</v>
      </c>
      <c r="BF153" s="9">
        <f t="shared" si="76"/>
        <v>0</v>
      </c>
      <c r="BG153" s="11" t="e">
        <f t="shared" si="65"/>
        <v>#DIV/0!</v>
      </c>
    </row>
    <row r="154" spans="1:59" ht="15.75">
      <c r="A154" s="13">
        <v>16</v>
      </c>
      <c r="B154" s="12" t="s">
        <v>74</v>
      </c>
      <c r="C154" s="229">
        <v>134849.57137848285</v>
      </c>
      <c r="D154" s="38"/>
      <c r="E154" s="7"/>
      <c r="F154" s="7"/>
      <c r="G154" s="7"/>
      <c r="H154" s="7"/>
      <c r="I154" s="208"/>
      <c r="J154" s="135">
        <f t="shared" si="66"/>
        <v>0</v>
      </c>
      <c r="K154" s="38"/>
      <c r="L154" s="7"/>
      <c r="M154" s="7"/>
      <c r="N154" s="7"/>
      <c r="O154" s="7"/>
      <c r="P154" s="208"/>
      <c r="Q154" s="135">
        <f t="shared" si="67"/>
        <v>0</v>
      </c>
      <c r="R154" s="38"/>
      <c r="S154" s="7"/>
      <c r="T154" s="7"/>
      <c r="U154" s="7"/>
      <c r="V154" s="7"/>
      <c r="W154" s="208"/>
      <c r="X154" s="161">
        <f t="shared" si="68"/>
        <v>0</v>
      </c>
      <c r="Y154" s="161">
        <f t="shared" si="69"/>
        <v>0</v>
      </c>
      <c r="Z154" s="42">
        <v>16</v>
      </c>
      <c r="AA154" s="45" t="s">
        <v>74</v>
      </c>
      <c r="AB154" s="38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203"/>
      <c r="AR154" s="117">
        <f t="shared" si="70"/>
        <v>0</v>
      </c>
      <c r="AS154" s="118">
        <f t="shared" si="71"/>
        <v>0</v>
      </c>
      <c r="AT154" s="215">
        <f t="shared" si="72"/>
        <v>0</v>
      </c>
      <c r="AU154" s="147">
        <f t="shared" si="73"/>
        <v>0</v>
      </c>
      <c r="AV154" s="60"/>
      <c r="AW154" s="61"/>
      <c r="AX154" s="222"/>
      <c r="AY154" s="8"/>
      <c r="AZ154" s="61"/>
      <c r="BA154" s="55">
        <f t="shared" si="62"/>
        <v>0</v>
      </c>
      <c r="BB154" s="9" t="e">
        <f t="shared" si="74"/>
        <v>#DIV/0!</v>
      </c>
      <c r="BC154" s="9">
        <f t="shared" si="75"/>
        <v>0</v>
      </c>
      <c r="BD154" s="10" t="e">
        <f t="shared" si="63"/>
        <v>#DIV/0!</v>
      </c>
      <c r="BE154" s="9">
        <f t="shared" si="64"/>
        <v>0</v>
      </c>
      <c r="BF154" s="9">
        <f t="shared" si="76"/>
        <v>0</v>
      </c>
      <c r="BG154" s="11" t="e">
        <f t="shared" si="65"/>
        <v>#DIV/0!</v>
      </c>
    </row>
    <row r="155" spans="1:59" ht="15.75">
      <c r="A155" s="13">
        <v>17</v>
      </c>
      <c r="B155" s="12" t="s">
        <v>75</v>
      </c>
      <c r="C155" s="229">
        <v>422318.23730740038</v>
      </c>
      <c r="D155" s="38"/>
      <c r="E155" s="7"/>
      <c r="F155" s="7"/>
      <c r="G155" s="7"/>
      <c r="H155" s="7"/>
      <c r="I155" s="208"/>
      <c r="J155" s="135">
        <f t="shared" si="66"/>
        <v>0</v>
      </c>
      <c r="K155" s="38"/>
      <c r="L155" s="7"/>
      <c r="M155" s="7"/>
      <c r="N155" s="7"/>
      <c r="O155" s="7"/>
      <c r="P155" s="208"/>
      <c r="Q155" s="135">
        <f t="shared" si="67"/>
        <v>0</v>
      </c>
      <c r="R155" s="38"/>
      <c r="S155" s="7"/>
      <c r="T155" s="7"/>
      <c r="U155" s="7"/>
      <c r="V155" s="7"/>
      <c r="W155" s="208"/>
      <c r="X155" s="161">
        <f t="shared" si="68"/>
        <v>0</v>
      </c>
      <c r="Y155" s="161">
        <f t="shared" si="69"/>
        <v>0</v>
      </c>
      <c r="Z155" s="42">
        <v>17</v>
      </c>
      <c r="AA155" s="45" t="s">
        <v>75</v>
      </c>
      <c r="AB155" s="38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203"/>
      <c r="AR155" s="117">
        <f t="shared" si="70"/>
        <v>0</v>
      </c>
      <c r="AS155" s="118">
        <f t="shared" si="71"/>
        <v>0</v>
      </c>
      <c r="AT155" s="215">
        <f t="shared" si="72"/>
        <v>0</v>
      </c>
      <c r="AU155" s="147">
        <f t="shared" si="73"/>
        <v>0</v>
      </c>
      <c r="AV155" s="60"/>
      <c r="AW155" s="61"/>
      <c r="AX155" s="222"/>
      <c r="AY155" s="8"/>
      <c r="AZ155" s="61"/>
      <c r="BA155" s="55">
        <f t="shared" si="62"/>
        <v>0</v>
      </c>
      <c r="BB155" s="9" t="e">
        <f t="shared" si="74"/>
        <v>#DIV/0!</v>
      </c>
      <c r="BC155" s="9">
        <f t="shared" si="75"/>
        <v>0</v>
      </c>
      <c r="BD155" s="10" t="e">
        <f t="shared" si="63"/>
        <v>#DIV/0!</v>
      </c>
      <c r="BE155" s="9">
        <f t="shared" si="64"/>
        <v>0</v>
      </c>
      <c r="BF155" s="9">
        <f t="shared" si="76"/>
        <v>0</v>
      </c>
      <c r="BG155" s="11" t="e">
        <f t="shared" si="65"/>
        <v>#DIV/0!</v>
      </c>
    </row>
    <row r="156" spans="1:59" ht="15.75">
      <c r="A156" s="13">
        <v>18</v>
      </c>
      <c r="B156" s="12" t="s">
        <v>76</v>
      </c>
      <c r="C156" s="229">
        <v>416541.33500612236</v>
      </c>
      <c r="D156" s="38"/>
      <c r="E156" s="7"/>
      <c r="F156" s="7"/>
      <c r="G156" s="7"/>
      <c r="H156" s="7"/>
      <c r="I156" s="208"/>
      <c r="J156" s="135">
        <f t="shared" si="66"/>
        <v>0</v>
      </c>
      <c r="K156" s="38"/>
      <c r="L156" s="7"/>
      <c r="M156" s="7"/>
      <c r="N156" s="7"/>
      <c r="O156" s="7"/>
      <c r="P156" s="208"/>
      <c r="Q156" s="135">
        <f t="shared" si="67"/>
        <v>0</v>
      </c>
      <c r="R156" s="38"/>
      <c r="S156" s="7"/>
      <c r="T156" s="7"/>
      <c r="U156" s="7"/>
      <c r="V156" s="7"/>
      <c r="W156" s="208"/>
      <c r="X156" s="161">
        <f t="shared" si="68"/>
        <v>0</v>
      </c>
      <c r="Y156" s="161">
        <f t="shared" si="69"/>
        <v>0</v>
      </c>
      <c r="Z156" s="42">
        <v>18</v>
      </c>
      <c r="AA156" s="45" t="s">
        <v>76</v>
      </c>
      <c r="AB156" s="38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203"/>
      <c r="AR156" s="117">
        <f t="shared" si="70"/>
        <v>0</v>
      </c>
      <c r="AS156" s="118">
        <f t="shared" si="71"/>
        <v>0</v>
      </c>
      <c r="AT156" s="215">
        <f t="shared" si="72"/>
        <v>0</v>
      </c>
      <c r="AU156" s="147">
        <f t="shared" si="73"/>
        <v>0</v>
      </c>
      <c r="AV156" s="60"/>
      <c r="AW156" s="61"/>
      <c r="AX156" s="222"/>
      <c r="AY156" s="8"/>
      <c r="AZ156" s="61"/>
      <c r="BA156" s="55">
        <f t="shared" si="62"/>
        <v>0</v>
      </c>
      <c r="BB156" s="9" t="e">
        <f t="shared" si="74"/>
        <v>#DIV/0!</v>
      </c>
      <c r="BC156" s="9">
        <f t="shared" si="75"/>
        <v>0</v>
      </c>
      <c r="BD156" s="10" t="e">
        <f t="shared" si="63"/>
        <v>#DIV/0!</v>
      </c>
      <c r="BE156" s="9">
        <f t="shared" si="64"/>
        <v>0</v>
      </c>
      <c r="BF156" s="9">
        <f t="shared" si="76"/>
        <v>0</v>
      </c>
      <c r="BG156" s="11" t="e">
        <f t="shared" si="65"/>
        <v>#DIV/0!</v>
      </c>
    </row>
    <row r="157" spans="1:59" ht="15.75">
      <c r="A157" s="13">
        <v>19</v>
      </c>
      <c r="B157" s="12" t="s">
        <v>77</v>
      </c>
      <c r="C157" s="229">
        <v>230261.98022077567</v>
      </c>
      <c r="D157" s="38"/>
      <c r="E157" s="7"/>
      <c r="F157" s="7"/>
      <c r="G157" s="7"/>
      <c r="H157" s="7"/>
      <c r="I157" s="208"/>
      <c r="J157" s="135">
        <f t="shared" si="66"/>
        <v>0</v>
      </c>
      <c r="K157" s="38"/>
      <c r="L157" s="7"/>
      <c r="M157" s="7"/>
      <c r="N157" s="7"/>
      <c r="O157" s="7"/>
      <c r="P157" s="208"/>
      <c r="Q157" s="135">
        <f t="shared" si="67"/>
        <v>0</v>
      </c>
      <c r="R157" s="38"/>
      <c r="S157" s="7"/>
      <c r="T157" s="7"/>
      <c r="U157" s="7"/>
      <c r="V157" s="7"/>
      <c r="W157" s="208"/>
      <c r="X157" s="161">
        <f t="shared" si="68"/>
        <v>0</v>
      </c>
      <c r="Y157" s="161">
        <f t="shared" si="69"/>
        <v>0</v>
      </c>
      <c r="Z157" s="42">
        <v>19</v>
      </c>
      <c r="AA157" s="45" t="s">
        <v>77</v>
      </c>
      <c r="AB157" s="38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203"/>
      <c r="AR157" s="117">
        <f t="shared" si="70"/>
        <v>0</v>
      </c>
      <c r="AS157" s="118">
        <f t="shared" si="71"/>
        <v>0</v>
      </c>
      <c r="AT157" s="215">
        <f t="shared" si="72"/>
        <v>0</v>
      </c>
      <c r="AU157" s="147">
        <f t="shared" si="73"/>
        <v>0</v>
      </c>
      <c r="AV157" s="60"/>
      <c r="AW157" s="61"/>
      <c r="AX157" s="222"/>
      <c r="AY157" s="8"/>
      <c r="AZ157" s="61"/>
      <c r="BA157" s="55">
        <f t="shared" si="62"/>
        <v>0</v>
      </c>
      <c r="BB157" s="9" t="e">
        <f t="shared" si="74"/>
        <v>#DIV/0!</v>
      </c>
      <c r="BC157" s="9">
        <f t="shared" si="75"/>
        <v>0</v>
      </c>
      <c r="BD157" s="10" t="e">
        <f t="shared" si="63"/>
        <v>#DIV/0!</v>
      </c>
      <c r="BE157" s="9">
        <f t="shared" si="64"/>
        <v>0</v>
      </c>
      <c r="BF157" s="9">
        <f t="shared" si="76"/>
        <v>0</v>
      </c>
      <c r="BG157" s="11" t="e">
        <f t="shared" si="65"/>
        <v>#DIV/0!</v>
      </c>
    </row>
    <row r="158" spans="1:59" ht="15.75">
      <c r="A158" s="13">
        <v>20</v>
      </c>
      <c r="B158" s="12" t="s">
        <v>78</v>
      </c>
      <c r="C158" s="229">
        <v>187572.96141580044</v>
      </c>
      <c r="D158" s="38"/>
      <c r="E158" s="7"/>
      <c r="F158" s="7"/>
      <c r="G158" s="7"/>
      <c r="H158" s="7"/>
      <c r="I158" s="208"/>
      <c r="J158" s="135">
        <f t="shared" si="66"/>
        <v>0</v>
      </c>
      <c r="K158" s="38"/>
      <c r="L158" s="7"/>
      <c r="M158" s="7"/>
      <c r="N158" s="7"/>
      <c r="O158" s="7"/>
      <c r="P158" s="208"/>
      <c r="Q158" s="135">
        <f t="shared" si="67"/>
        <v>0</v>
      </c>
      <c r="R158" s="38"/>
      <c r="S158" s="7"/>
      <c r="T158" s="7"/>
      <c r="U158" s="7"/>
      <c r="V158" s="7"/>
      <c r="W158" s="208"/>
      <c r="X158" s="161">
        <f t="shared" si="68"/>
        <v>0</v>
      </c>
      <c r="Y158" s="161">
        <f t="shared" si="69"/>
        <v>0</v>
      </c>
      <c r="Z158" s="42">
        <v>20</v>
      </c>
      <c r="AA158" s="45" t="s">
        <v>78</v>
      </c>
      <c r="AB158" s="38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203"/>
      <c r="AR158" s="117">
        <f t="shared" si="70"/>
        <v>0</v>
      </c>
      <c r="AS158" s="118">
        <f t="shared" si="71"/>
        <v>0</v>
      </c>
      <c r="AT158" s="215">
        <f t="shared" si="72"/>
        <v>0</v>
      </c>
      <c r="AU158" s="147">
        <f t="shared" si="73"/>
        <v>0</v>
      </c>
      <c r="AV158" s="60"/>
      <c r="AW158" s="61"/>
      <c r="AX158" s="222"/>
      <c r="AY158" s="8"/>
      <c r="AZ158" s="61"/>
      <c r="BA158" s="55">
        <f t="shared" si="62"/>
        <v>0</v>
      </c>
      <c r="BB158" s="9" t="e">
        <f t="shared" si="74"/>
        <v>#DIV/0!</v>
      </c>
      <c r="BC158" s="9">
        <f t="shared" si="75"/>
        <v>0</v>
      </c>
      <c r="BD158" s="10" t="e">
        <f t="shared" si="63"/>
        <v>#DIV/0!</v>
      </c>
      <c r="BE158" s="9">
        <f t="shared" si="64"/>
        <v>0</v>
      </c>
      <c r="BF158" s="9">
        <f t="shared" si="76"/>
        <v>0</v>
      </c>
      <c r="BG158" s="11" t="e">
        <f t="shared" si="65"/>
        <v>#DIV/0!</v>
      </c>
    </row>
    <row r="159" spans="1:59" ht="15.75">
      <c r="A159" s="13">
        <v>21</v>
      </c>
      <c r="B159" s="12" t="s">
        <v>79</v>
      </c>
      <c r="C159" s="229">
        <v>344099.36370070989</v>
      </c>
      <c r="D159" s="38"/>
      <c r="E159" s="7"/>
      <c r="F159" s="7"/>
      <c r="G159" s="7"/>
      <c r="H159" s="7"/>
      <c r="I159" s="208"/>
      <c r="J159" s="135">
        <f t="shared" si="66"/>
        <v>0</v>
      </c>
      <c r="K159" s="38"/>
      <c r="L159" s="7"/>
      <c r="M159" s="7"/>
      <c r="N159" s="7"/>
      <c r="O159" s="7"/>
      <c r="P159" s="208"/>
      <c r="Q159" s="135">
        <f t="shared" si="67"/>
        <v>0</v>
      </c>
      <c r="R159" s="38"/>
      <c r="S159" s="7"/>
      <c r="T159" s="7"/>
      <c r="U159" s="7"/>
      <c r="V159" s="7"/>
      <c r="W159" s="208"/>
      <c r="X159" s="161">
        <f t="shared" si="68"/>
        <v>0</v>
      </c>
      <c r="Y159" s="161">
        <f t="shared" si="69"/>
        <v>0</v>
      </c>
      <c r="Z159" s="42">
        <v>21</v>
      </c>
      <c r="AA159" s="45" t="s">
        <v>79</v>
      </c>
      <c r="AB159" s="38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203"/>
      <c r="AR159" s="117">
        <f t="shared" si="70"/>
        <v>0</v>
      </c>
      <c r="AS159" s="118">
        <f t="shared" si="71"/>
        <v>0</v>
      </c>
      <c r="AT159" s="215">
        <f t="shared" si="72"/>
        <v>0</v>
      </c>
      <c r="AU159" s="147">
        <f t="shared" si="73"/>
        <v>0</v>
      </c>
      <c r="AV159" s="60"/>
      <c r="AW159" s="61"/>
      <c r="AX159" s="222"/>
      <c r="AY159" s="8"/>
      <c r="AZ159" s="61"/>
      <c r="BA159" s="55">
        <f t="shared" si="62"/>
        <v>0</v>
      </c>
      <c r="BB159" s="9" t="e">
        <f t="shared" si="74"/>
        <v>#DIV/0!</v>
      </c>
      <c r="BC159" s="9">
        <f t="shared" si="75"/>
        <v>0</v>
      </c>
      <c r="BD159" s="10" t="e">
        <f t="shared" si="63"/>
        <v>#DIV/0!</v>
      </c>
      <c r="BE159" s="9">
        <f t="shared" si="64"/>
        <v>0</v>
      </c>
      <c r="BF159" s="9">
        <f t="shared" si="76"/>
        <v>0</v>
      </c>
      <c r="BG159" s="11" t="e">
        <f t="shared" si="65"/>
        <v>#DIV/0!</v>
      </c>
    </row>
    <row r="160" spans="1:59" ht="15.75">
      <c r="A160" s="13">
        <v>22</v>
      </c>
      <c r="B160" s="12" t="s">
        <v>80</v>
      </c>
      <c r="C160" s="230">
        <v>185704.14502875812</v>
      </c>
      <c r="D160" s="38"/>
      <c r="E160" s="7"/>
      <c r="F160" s="7"/>
      <c r="G160" s="7"/>
      <c r="H160" s="7"/>
      <c r="I160" s="208"/>
      <c r="J160" s="135">
        <f t="shared" si="66"/>
        <v>0</v>
      </c>
      <c r="K160" s="38"/>
      <c r="L160" s="7"/>
      <c r="M160" s="7"/>
      <c r="N160" s="7"/>
      <c r="O160" s="7"/>
      <c r="P160" s="208"/>
      <c r="Q160" s="135">
        <f t="shared" si="67"/>
        <v>0</v>
      </c>
      <c r="R160" s="38"/>
      <c r="S160" s="7"/>
      <c r="T160" s="7"/>
      <c r="U160" s="7"/>
      <c r="V160" s="7"/>
      <c r="W160" s="208"/>
      <c r="X160" s="161">
        <f t="shared" si="68"/>
        <v>0</v>
      </c>
      <c r="Y160" s="161">
        <f t="shared" si="69"/>
        <v>0</v>
      </c>
      <c r="Z160" s="42">
        <v>22</v>
      </c>
      <c r="AA160" s="45" t="s">
        <v>80</v>
      </c>
      <c r="AB160" s="38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203"/>
      <c r="AR160" s="117">
        <f t="shared" si="70"/>
        <v>0</v>
      </c>
      <c r="AS160" s="118">
        <f t="shared" si="71"/>
        <v>0</v>
      </c>
      <c r="AT160" s="215">
        <f t="shared" si="72"/>
        <v>0</v>
      </c>
      <c r="AU160" s="147">
        <f t="shared" si="73"/>
        <v>0</v>
      </c>
      <c r="AV160" s="60"/>
      <c r="AW160" s="61"/>
      <c r="AX160" s="222"/>
      <c r="AY160" s="8"/>
      <c r="AZ160" s="61"/>
      <c r="BA160" s="55">
        <f t="shared" si="62"/>
        <v>0</v>
      </c>
      <c r="BB160" s="9" t="e">
        <f t="shared" si="74"/>
        <v>#DIV/0!</v>
      </c>
      <c r="BC160" s="9">
        <f t="shared" si="75"/>
        <v>0</v>
      </c>
      <c r="BD160" s="10" t="e">
        <f t="shared" si="63"/>
        <v>#DIV/0!</v>
      </c>
      <c r="BE160" s="9">
        <f t="shared" si="64"/>
        <v>0</v>
      </c>
      <c r="BF160" s="9">
        <f t="shared" si="76"/>
        <v>0</v>
      </c>
      <c r="BG160" s="11" t="e">
        <f t="shared" si="65"/>
        <v>#DIV/0!</v>
      </c>
    </row>
    <row r="161" spans="1:59" ht="15.75">
      <c r="A161" s="13">
        <v>23</v>
      </c>
      <c r="B161" s="12" t="s">
        <v>81</v>
      </c>
      <c r="C161" s="229">
        <v>513561.83229015709</v>
      </c>
      <c r="D161" s="38"/>
      <c r="E161" s="7"/>
      <c r="F161" s="7"/>
      <c r="G161" s="7"/>
      <c r="H161" s="7"/>
      <c r="I161" s="208"/>
      <c r="J161" s="135">
        <f t="shared" si="66"/>
        <v>0</v>
      </c>
      <c r="K161" s="38"/>
      <c r="L161" s="7"/>
      <c r="M161" s="7"/>
      <c r="N161" s="7"/>
      <c r="O161" s="7"/>
      <c r="P161" s="208"/>
      <c r="Q161" s="135">
        <f t="shared" si="67"/>
        <v>0</v>
      </c>
      <c r="R161" s="38"/>
      <c r="S161" s="7"/>
      <c r="T161" s="7"/>
      <c r="U161" s="7"/>
      <c r="V161" s="7"/>
      <c r="W161" s="208"/>
      <c r="X161" s="161">
        <f t="shared" si="68"/>
        <v>0</v>
      </c>
      <c r="Y161" s="161">
        <f t="shared" si="69"/>
        <v>0</v>
      </c>
      <c r="Z161" s="42">
        <v>23</v>
      </c>
      <c r="AA161" s="45" t="s">
        <v>81</v>
      </c>
      <c r="AB161" s="38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203"/>
      <c r="AR161" s="117">
        <f t="shared" si="70"/>
        <v>0</v>
      </c>
      <c r="AS161" s="118">
        <f t="shared" si="71"/>
        <v>0</v>
      </c>
      <c r="AT161" s="215">
        <f t="shared" si="72"/>
        <v>0</v>
      </c>
      <c r="AU161" s="147">
        <f t="shared" si="73"/>
        <v>0</v>
      </c>
      <c r="AV161" s="60"/>
      <c r="AW161" s="61"/>
      <c r="AX161" s="222"/>
      <c r="AY161" s="8"/>
      <c r="AZ161" s="61"/>
      <c r="BA161" s="55">
        <f t="shared" si="62"/>
        <v>0</v>
      </c>
      <c r="BB161" s="9" t="e">
        <f t="shared" si="74"/>
        <v>#DIV/0!</v>
      </c>
      <c r="BC161" s="9">
        <f t="shared" si="75"/>
        <v>0</v>
      </c>
      <c r="BD161" s="10" t="e">
        <f t="shared" si="63"/>
        <v>#DIV/0!</v>
      </c>
      <c r="BE161" s="9">
        <f t="shared" si="64"/>
        <v>0</v>
      </c>
      <c r="BF161" s="9">
        <f t="shared" si="76"/>
        <v>0</v>
      </c>
      <c r="BG161" s="11" t="e">
        <f t="shared" si="65"/>
        <v>#DIV/0!</v>
      </c>
    </row>
    <row r="162" spans="1:59" ht="15.75">
      <c r="A162" s="13">
        <v>24</v>
      </c>
      <c r="B162" s="12" t="s">
        <v>82</v>
      </c>
      <c r="C162" s="229">
        <v>327282.47750481049</v>
      </c>
      <c r="D162" s="38"/>
      <c r="E162" s="7"/>
      <c r="F162" s="7"/>
      <c r="G162" s="7"/>
      <c r="H162" s="7"/>
      <c r="I162" s="208"/>
      <c r="J162" s="135">
        <f t="shared" si="66"/>
        <v>0</v>
      </c>
      <c r="K162" s="38"/>
      <c r="L162" s="7"/>
      <c r="M162" s="7"/>
      <c r="N162" s="7"/>
      <c r="O162" s="7"/>
      <c r="P162" s="208"/>
      <c r="Q162" s="135">
        <f t="shared" si="67"/>
        <v>0</v>
      </c>
      <c r="R162" s="38"/>
      <c r="S162" s="7"/>
      <c r="T162" s="7"/>
      <c r="U162" s="7"/>
      <c r="V162" s="7"/>
      <c r="W162" s="208"/>
      <c r="X162" s="161">
        <f t="shared" si="68"/>
        <v>0</v>
      </c>
      <c r="Y162" s="161">
        <f t="shared" si="69"/>
        <v>0</v>
      </c>
      <c r="Z162" s="42">
        <v>24</v>
      </c>
      <c r="AA162" s="45" t="s">
        <v>82</v>
      </c>
      <c r="AB162" s="38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203"/>
      <c r="AR162" s="117">
        <f t="shared" si="70"/>
        <v>0</v>
      </c>
      <c r="AS162" s="118">
        <f t="shared" si="71"/>
        <v>0</v>
      </c>
      <c r="AT162" s="215">
        <f t="shared" si="72"/>
        <v>0</v>
      </c>
      <c r="AU162" s="147">
        <f t="shared" si="73"/>
        <v>0</v>
      </c>
      <c r="AV162" s="60"/>
      <c r="AW162" s="61"/>
      <c r="AX162" s="222"/>
      <c r="AY162" s="8"/>
      <c r="AZ162" s="61"/>
      <c r="BA162" s="55">
        <f t="shared" si="62"/>
        <v>0</v>
      </c>
      <c r="BB162" s="9" t="e">
        <f t="shared" si="74"/>
        <v>#DIV/0!</v>
      </c>
      <c r="BC162" s="9">
        <f t="shared" si="75"/>
        <v>0</v>
      </c>
      <c r="BD162" s="10" t="e">
        <f t="shared" si="63"/>
        <v>#DIV/0!</v>
      </c>
      <c r="BE162" s="9">
        <f t="shared" si="64"/>
        <v>0</v>
      </c>
      <c r="BF162" s="9">
        <f t="shared" si="76"/>
        <v>0</v>
      </c>
      <c r="BG162" s="11" t="e">
        <f t="shared" si="65"/>
        <v>#DIV/0!</v>
      </c>
    </row>
    <row r="163" spans="1:59" ht="15.75">
      <c r="A163" s="13">
        <v>25</v>
      </c>
      <c r="B163" s="12" t="s">
        <v>83</v>
      </c>
      <c r="C163" s="229">
        <v>1063344.6502330203</v>
      </c>
      <c r="D163" s="38"/>
      <c r="E163" s="7"/>
      <c r="F163" s="7"/>
      <c r="G163" s="7"/>
      <c r="H163" s="7"/>
      <c r="I163" s="208"/>
      <c r="J163" s="135">
        <f t="shared" si="66"/>
        <v>0</v>
      </c>
      <c r="K163" s="38"/>
      <c r="L163" s="7"/>
      <c r="M163" s="7"/>
      <c r="N163" s="7"/>
      <c r="O163" s="7"/>
      <c r="P163" s="208"/>
      <c r="Q163" s="135">
        <f t="shared" si="67"/>
        <v>0</v>
      </c>
      <c r="R163" s="38"/>
      <c r="S163" s="7"/>
      <c r="T163" s="7"/>
      <c r="U163" s="7"/>
      <c r="V163" s="7"/>
      <c r="W163" s="208"/>
      <c r="X163" s="161">
        <f t="shared" si="68"/>
        <v>0</v>
      </c>
      <c r="Y163" s="161">
        <f t="shared" si="69"/>
        <v>0</v>
      </c>
      <c r="Z163" s="42">
        <v>25</v>
      </c>
      <c r="AA163" s="45" t="s">
        <v>83</v>
      </c>
      <c r="AB163" s="38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203"/>
      <c r="AR163" s="117">
        <f t="shared" si="70"/>
        <v>0</v>
      </c>
      <c r="AS163" s="118">
        <f t="shared" si="71"/>
        <v>0</v>
      </c>
      <c r="AT163" s="215">
        <f t="shared" si="72"/>
        <v>0</v>
      </c>
      <c r="AU163" s="147">
        <f t="shared" si="73"/>
        <v>0</v>
      </c>
      <c r="AV163" s="60"/>
      <c r="AW163" s="61"/>
      <c r="AX163" s="222"/>
      <c r="AY163" s="8"/>
      <c r="AZ163" s="61"/>
      <c r="BA163" s="55">
        <f t="shared" si="62"/>
        <v>0</v>
      </c>
      <c r="BB163" s="9" t="e">
        <f t="shared" si="74"/>
        <v>#DIV/0!</v>
      </c>
      <c r="BC163" s="9">
        <f t="shared" si="75"/>
        <v>0</v>
      </c>
      <c r="BD163" s="10" t="e">
        <f t="shared" si="63"/>
        <v>#DIV/0!</v>
      </c>
      <c r="BE163" s="9">
        <f t="shared" si="64"/>
        <v>0</v>
      </c>
      <c r="BF163" s="9">
        <f t="shared" si="76"/>
        <v>0</v>
      </c>
      <c r="BG163" s="11" t="e">
        <f t="shared" si="65"/>
        <v>#DIV/0!</v>
      </c>
    </row>
    <row r="164" spans="1:59" ht="15.75">
      <c r="A164" s="13">
        <v>26</v>
      </c>
      <c r="B164" s="12" t="s">
        <v>84</v>
      </c>
      <c r="C164" s="231">
        <v>130553.39039421754</v>
      </c>
      <c r="D164" s="38"/>
      <c r="E164" s="7"/>
      <c r="F164" s="7"/>
      <c r="G164" s="7"/>
      <c r="H164" s="7"/>
      <c r="I164" s="208"/>
      <c r="J164" s="135">
        <f t="shared" si="66"/>
        <v>0</v>
      </c>
      <c r="K164" s="38"/>
      <c r="L164" s="7"/>
      <c r="M164" s="7"/>
      <c r="N164" s="7"/>
      <c r="O164" s="7"/>
      <c r="P164" s="208"/>
      <c r="Q164" s="135">
        <f t="shared" si="67"/>
        <v>0</v>
      </c>
      <c r="R164" s="38"/>
      <c r="S164" s="7"/>
      <c r="T164" s="7"/>
      <c r="U164" s="7"/>
      <c r="V164" s="7"/>
      <c r="W164" s="208"/>
      <c r="X164" s="161">
        <f t="shared" si="68"/>
        <v>0</v>
      </c>
      <c r="Y164" s="161">
        <f t="shared" si="69"/>
        <v>0</v>
      </c>
      <c r="Z164" s="42">
        <v>26</v>
      </c>
      <c r="AA164" s="45" t="s">
        <v>84</v>
      </c>
      <c r="AB164" s="38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203"/>
      <c r="AR164" s="117">
        <f t="shared" si="70"/>
        <v>0</v>
      </c>
      <c r="AS164" s="118">
        <f t="shared" si="71"/>
        <v>0</v>
      </c>
      <c r="AT164" s="215">
        <f t="shared" si="72"/>
        <v>0</v>
      </c>
      <c r="AU164" s="147">
        <f t="shared" si="73"/>
        <v>0</v>
      </c>
      <c r="AV164" s="60"/>
      <c r="AW164" s="61"/>
      <c r="AX164" s="222"/>
      <c r="AY164" s="8"/>
      <c r="AZ164" s="61"/>
      <c r="BA164" s="55">
        <f t="shared" si="62"/>
        <v>0</v>
      </c>
      <c r="BB164" s="9" t="e">
        <f t="shared" si="74"/>
        <v>#DIV/0!</v>
      </c>
      <c r="BC164" s="9">
        <f t="shared" si="75"/>
        <v>0</v>
      </c>
      <c r="BD164" s="10" t="e">
        <f t="shared" si="63"/>
        <v>#DIV/0!</v>
      </c>
      <c r="BE164" s="9">
        <f t="shared" si="64"/>
        <v>0</v>
      </c>
      <c r="BF164" s="9">
        <f t="shared" si="76"/>
        <v>0</v>
      </c>
      <c r="BG164" s="11" t="e">
        <f t="shared" si="65"/>
        <v>#DIV/0!</v>
      </c>
    </row>
    <row r="165" spans="1:59" ht="15.75">
      <c r="A165" s="13">
        <v>27</v>
      </c>
      <c r="B165" s="12" t="s">
        <v>85</v>
      </c>
      <c r="C165" s="229">
        <v>243641.13712653029</v>
      </c>
      <c r="D165" s="38"/>
      <c r="E165" s="7"/>
      <c r="F165" s="7"/>
      <c r="G165" s="7"/>
      <c r="H165" s="7"/>
      <c r="I165" s="208"/>
      <c r="J165" s="135">
        <f t="shared" si="66"/>
        <v>0</v>
      </c>
      <c r="K165" s="38"/>
      <c r="L165" s="7"/>
      <c r="M165" s="7"/>
      <c r="N165" s="7"/>
      <c r="O165" s="7"/>
      <c r="P165" s="208"/>
      <c r="Q165" s="135">
        <f t="shared" si="67"/>
        <v>0</v>
      </c>
      <c r="R165" s="38"/>
      <c r="S165" s="7"/>
      <c r="T165" s="7"/>
      <c r="U165" s="7"/>
      <c r="V165" s="7"/>
      <c r="W165" s="208"/>
      <c r="X165" s="161">
        <f t="shared" si="68"/>
        <v>0</v>
      </c>
      <c r="Y165" s="161">
        <f t="shared" si="69"/>
        <v>0</v>
      </c>
      <c r="Z165" s="42">
        <v>27</v>
      </c>
      <c r="AA165" s="45" t="s">
        <v>85</v>
      </c>
      <c r="AB165" s="38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203"/>
      <c r="AR165" s="117">
        <f t="shared" si="70"/>
        <v>0</v>
      </c>
      <c r="AS165" s="118">
        <f t="shared" si="71"/>
        <v>0</v>
      </c>
      <c r="AT165" s="215">
        <f t="shared" si="72"/>
        <v>0</v>
      </c>
      <c r="AU165" s="147">
        <f t="shared" si="73"/>
        <v>0</v>
      </c>
      <c r="AV165" s="60"/>
      <c r="AW165" s="61"/>
      <c r="AX165" s="222"/>
      <c r="AY165" s="8"/>
      <c r="AZ165" s="61"/>
      <c r="BA165" s="55">
        <f t="shared" si="62"/>
        <v>0</v>
      </c>
      <c r="BB165" s="9" t="e">
        <f t="shared" si="74"/>
        <v>#DIV/0!</v>
      </c>
      <c r="BC165" s="9">
        <f t="shared" si="75"/>
        <v>0</v>
      </c>
      <c r="BD165" s="10" t="e">
        <f t="shared" si="63"/>
        <v>#DIV/0!</v>
      </c>
      <c r="BE165" s="9">
        <f t="shared" si="64"/>
        <v>0</v>
      </c>
      <c r="BF165" s="9">
        <f t="shared" si="76"/>
        <v>0</v>
      </c>
      <c r="BG165" s="11" t="e">
        <f t="shared" si="65"/>
        <v>#DIV/0!</v>
      </c>
    </row>
    <row r="166" spans="1:59" ht="15.75">
      <c r="A166" s="13">
        <v>28</v>
      </c>
      <c r="B166" s="12" t="s">
        <v>86</v>
      </c>
      <c r="C166" s="230">
        <v>159598.86925231555</v>
      </c>
      <c r="D166" s="38"/>
      <c r="E166" s="7"/>
      <c r="F166" s="7"/>
      <c r="G166" s="7"/>
      <c r="H166" s="7"/>
      <c r="I166" s="208"/>
      <c r="J166" s="135">
        <f t="shared" si="66"/>
        <v>0</v>
      </c>
      <c r="K166" s="38"/>
      <c r="L166" s="7"/>
      <c r="M166" s="7"/>
      <c r="N166" s="7"/>
      <c r="O166" s="7"/>
      <c r="P166" s="208"/>
      <c r="Q166" s="135">
        <f t="shared" si="67"/>
        <v>0</v>
      </c>
      <c r="R166" s="38"/>
      <c r="S166" s="7"/>
      <c r="T166" s="7"/>
      <c r="U166" s="7"/>
      <c r="V166" s="7"/>
      <c r="W166" s="208"/>
      <c r="X166" s="161">
        <f t="shared" si="68"/>
        <v>0</v>
      </c>
      <c r="Y166" s="161">
        <f t="shared" si="69"/>
        <v>0</v>
      </c>
      <c r="Z166" s="42">
        <v>28</v>
      </c>
      <c r="AA166" s="45" t="s">
        <v>86</v>
      </c>
      <c r="AB166" s="38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203"/>
      <c r="AR166" s="117">
        <f t="shared" si="70"/>
        <v>0</v>
      </c>
      <c r="AS166" s="118">
        <f t="shared" si="71"/>
        <v>0</v>
      </c>
      <c r="AT166" s="215">
        <f t="shared" si="72"/>
        <v>0</v>
      </c>
      <c r="AU166" s="147">
        <f t="shared" si="73"/>
        <v>0</v>
      </c>
      <c r="AV166" s="60"/>
      <c r="AW166" s="61"/>
      <c r="AX166" s="222"/>
      <c r="AY166" s="8"/>
      <c r="AZ166" s="61"/>
      <c r="BA166" s="55">
        <f t="shared" si="62"/>
        <v>0</v>
      </c>
      <c r="BB166" s="9" t="e">
        <f t="shared" si="74"/>
        <v>#DIV/0!</v>
      </c>
      <c r="BC166" s="9">
        <f t="shared" si="75"/>
        <v>0</v>
      </c>
      <c r="BD166" s="10" t="e">
        <f t="shared" si="63"/>
        <v>#DIV/0!</v>
      </c>
      <c r="BE166" s="9">
        <f t="shared" si="64"/>
        <v>0</v>
      </c>
      <c r="BF166" s="9">
        <f t="shared" si="76"/>
        <v>0</v>
      </c>
      <c r="BG166" s="11" t="e">
        <f t="shared" si="65"/>
        <v>#DIV/0!</v>
      </c>
    </row>
    <row r="167" spans="1:59" ht="15.75">
      <c r="A167" s="13">
        <v>29</v>
      </c>
      <c r="B167" s="12" t="s">
        <v>87</v>
      </c>
      <c r="C167" s="229">
        <v>371600.07179274602</v>
      </c>
      <c r="D167" s="38"/>
      <c r="E167" s="7"/>
      <c r="F167" s="7"/>
      <c r="G167" s="7"/>
      <c r="H167" s="7"/>
      <c r="I167" s="208"/>
      <c r="J167" s="135">
        <f t="shared" si="66"/>
        <v>0</v>
      </c>
      <c r="K167" s="38"/>
      <c r="L167" s="7"/>
      <c r="M167" s="7"/>
      <c r="N167" s="7"/>
      <c r="O167" s="7"/>
      <c r="P167" s="208"/>
      <c r="Q167" s="135">
        <f t="shared" si="67"/>
        <v>0</v>
      </c>
      <c r="R167" s="38"/>
      <c r="S167" s="7"/>
      <c r="T167" s="7"/>
      <c r="U167" s="7"/>
      <c r="V167" s="7"/>
      <c r="W167" s="208"/>
      <c r="X167" s="161">
        <f t="shared" si="68"/>
        <v>0</v>
      </c>
      <c r="Y167" s="161">
        <f t="shared" si="69"/>
        <v>0</v>
      </c>
      <c r="Z167" s="42">
        <v>29</v>
      </c>
      <c r="AA167" s="45" t="s">
        <v>87</v>
      </c>
      <c r="AB167" s="38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203"/>
      <c r="AR167" s="117">
        <f t="shared" si="70"/>
        <v>0</v>
      </c>
      <c r="AS167" s="118">
        <f t="shared" si="71"/>
        <v>0</v>
      </c>
      <c r="AT167" s="215">
        <f t="shared" si="72"/>
        <v>0</v>
      </c>
      <c r="AU167" s="147">
        <f t="shared" si="73"/>
        <v>0</v>
      </c>
      <c r="AV167" s="60"/>
      <c r="AW167" s="61"/>
      <c r="AX167" s="222"/>
      <c r="AY167" s="8"/>
      <c r="AZ167" s="61"/>
      <c r="BA167" s="55">
        <f t="shared" si="62"/>
        <v>0</v>
      </c>
      <c r="BB167" s="9" t="e">
        <f t="shared" si="74"/>
        <v>#DIV/0!</v>
      </c>
      <c r="BC167" s="9">
        <f t="shared" si="75"/>
        <v>0</v>
      </c>
      <c r="BD167" s="10" t="e">
        <f t="shared" si="63"/>
        <v>#DIV/0!</v>
      </c>
      <c r="BE167" s="9">
        <f t="shared" si="64"/>
        <v>0</v>
      </c>
      <c r="BF167" s="9">
        <f t="shared" si="76"/>
        <v>0</v>
      </c>
      <c r="BG167" s="11" t="e">
        <f t="shared" si="65"/>
        <v>#DIV/0!</v>
      </c>
    </row>
    <row r="168" spans="1:59" ht="16.5" thickBot="1">
      <c r="A168" s="28">
        <v>30</v>
      </c>
      <c r="B168" s="29" t="s">
        <v>88</v>
      </c>
      <c r="C168" s="229">
        <v>45028.19051097308</v>
      </c>
      <c r="D168" s="204"/>
      <c r="E168" s="205"/>
      <c r="F168" s="205"/>
      <c r="G168" s="205"/>
      <c r="H168" s="205"/>
      <c r="I168" s="209"/>
      <c r="J168" s="136">
        <f t="shared" si="66"/>
        <v>0</v>
      </c>
      <c r="K168" s="204"/>
      <c r="L168" s="205"/>
      <c r="M168" s="205"/>
      <c r="N168" s="205"/>
      <c r="O168" s="205"/>
      <c r="P168" s="209"/>
      <c r="Q168" s="136">
        <f t="shared" si="67"/>
        <v>0</v>
      </c>
      <c r="R168" s="204"/>
      <c r="S168" s="205"/>
      <c r="T168" s="205"/>
      <c r="U168" s="205"/>
      <c r="V168" s="205"/>
      <c r="W168" s="209"/>
      <c r="X168" s="162">
        <f t="shared" si="68"/>
        <v>0</v>
      </c>
      <c r="Y168" s="163">
        <f t="shared" si="69"/>
        <v>0</v>
      </c>
      <c r="Z168" s="43">
        <v>30</v>
      </c>
      <c r="AA168" s="46" t="s">
        <v>88</v>
      </c>
      <c r="AB168" s="204"/>
      <c r="AC168" s="205"/>
      <c r="AD168" s="205"/>
      <c r="AE168" s="205"/>
      <c r="AF168" s="205"/>
      <c r="AG168" s="205"/>
      <c r="AH168" s="205"/>
      <c r="AI168" s="205"/>
      <c r="AJ168" s="205"/>
      <c r="AK168" s="205"/>
      <c r="AL168" s="205"/>
      <c r="AM168" s="205"/>
      <c r="AN168" s="205"/>
      <c r="AO168" s="205"/>
      <c r="AP168" s="205"/>
      <c r="AQ168" s="206"/>
      <c r="AR168" s="123">
        <f t="shared" si="70"/>
        <v>0</v>
      </c>
      <c r="AS168" s="122">
        <f t="shared" si="71"/>
        <v>0</v>
      </c>
      <c r="AT168" s="219">
        <f t="shared" si="72"/>
        <v>0</v>
      </c>
      <c r="AU168" s="105">
        <f t="shared" si="73"/>
        <v>0</v>
      </c>
      <c r="AV168" s="196"/>
      <c r="AW168" s="197"/>
      <c r="AX168" s="223"/>
      <c r="AY168" s="224"/>
      <c r="AZ168" s="197"/>
      <c r="BA168" s="56">
        <f t="shared" si="62"/>
        <v>0</v>
      </c>
      <c r="BB168" s="18" t="e">
        <f t="shared" si="74"/>
        <v>#DIV/0!</v>
      </c>
      <c r="BC168" s="18">
        <f t="shared" si="75"/>
        <v>0</v>
      </c>
      <c r="BD168" s="19" t="e">
        <f t="shared" si="63"/>
        <v>#DIV/0!</v>
      </c>
      <c r="BE168" s="18">
        <f t="shared" si="64"/>
        <v>0</v>
      </c>
      <c r="BF168" s="18">
        <f t="shared" si="76"/>
        <v>0</v>
      </c>
      <c r="BG168" s="20" t="e">
        <f t="shared" si="65"/>
        <v>#DIV/0!</v>
      </c>
    </row>
    <row r="169" spans="1:59" s="126" customFormat="1" ht="51.75" customHeight="1" thickBot="1">
      <c r="A169" s="243" t="s">
        <v>58</v>
      </c>
      <c r="B169" s="244"/>
      <c r="C169" s="125">
        <f t="shared" ref="C169:I169" si="77">SUM(C139:C168)</f>
        <v>9592537.9873951674</v>
      </c>
      <c r="D169" s="103">
        <f t="shared" si="77"/>
        <v>0</v>
      </c>
      <c r="E169" s="104">
        <f t="shared" si="77"/>
        <v>0</v>
      </c>
      <c r="F169" s="104">
        <f t="shared" si="77"/>
        <v>0</v>
      </c>
      <c r="G169" s="104">
        <f t="shared" si="77"/>
        <v>0</v>
      </c>
      <c r="H169" s="104">
        <f t="shared" si="77"/>
        <v>0</v>
      </c>
      <c r="I169" s="104">
        <f t="shared" si="77"/>
        <v>0</v>
      </c>
      <c r="J169" s="131">
        <f t="shared" ref="J169" si="78">D169+E169+F169+G169+H169+I169</f>
        <v>0</v>
      </c>
      <c r="K169" s="104">
        <f t="shared" ref="K169:P169" si="79">SUM(K139:K168)</f>
        <v>0</v>
      </c>
      <c r="L169" s="104">
        <f t="shared" si="79"/>
        <v>0</v>
      </c>
      <c r="M169" s="104">
        <f t="shared" si="79"/>
        <v>0</v>
      </c>
      <c r="N169" s="104">
        <f t="shared" si="79"/>
        <v>0</v>
      </c>
      <c r="O169" s="104">
        <f t="shared" si="79"/>
        <v>0</v>
      </c>
      <c r="P169" s="116">
        <f t="shared" si="79"/>
        <v>0</v>
      </c>
      <c r="Q169" s="164">
        <f t="shared" ref="Q169" si="80">SUM(K169:P169)</f>
        <v>0</v>
      </c>
      <c r="R169" s="103">
        <f t="shared" ref="R169:W169" si="81">SUM(R139:R168)</f>
        <v>0</v>
      </c>
      <c r="S169" s="104">
        <f t="shared" si="81"/>
        <v>0</v>
      </c>
      <c r="T169" s="104">
        <f t="shared" si="81"/>
        <v>0</v>
      </c>
      <c r="U169" s="104">
        <f t="shared" si="81"/>
        <v>0</v>
      </c>
      <c r="V169" s="104">
        <f t="shared" si="81"/>
        <v>0</v>
      </c>
      <c r="W169" s="116">
        <f t="shared" si="81"/>
        <v>0</v>
      </c>
      <c r="X169" s="164">
        <f t="shared" si="68"/>
        <v>0</v>
      </c>
      <c r="Y169" s="164">
        <f t="shared" ref="Y169" si="82">J169+Q169+X169</f>
        <v>0</v>
      </c>
      <c r="Z169" s="269" t="s">
        <v>58</v>
      </c>
      <c r="AA169" s="270"/>
      <c r="AB169" s="103">
        <f t="shared" ref="AB169:AQ169" si="83">SUM(AB139:AB168)</f>
        <v>0</v>
      </c>
      <c r="AC169" s="104">
        <f t="shared" si="83"/>
        <v>0</v>
      </c>
      <c r="AD169" s="104">
        <f t="shared" si="83"/>
        <v>0</v>
      </c>
      <c r="AE169" s="104">
        <f t="shared" si="83"/>
        <v>0</v>
      </c>
      <c r="AF169" s="104">
        <f t="shared" si="83"/>
        <v>0</v>
      </c>
      <c r="AG169" s="104">
        <f t="shared" si="83"/>
        <v>0</v>
      </c>
      <c r="AH169" s="104">
        <f t="shared" si="83"/>
        <v>0</v>
      </c>
      <c r="AI169" s="104">
        <f t="shared" si="83"/>
        <v>0</v>
      </c>
      <c r="AJ169" s="104">
        <f t="shared" si="83"/>
        <v>0</v>
      </c>
      <c r="AK169" s="104">
        <f t="shared" si="83"/>
        <v>0</v>
      </c>
      <c r="AL169" s="104">
        <f t="shared" si="83"/>
        <v>0</v>
      </c>
      <c r="AM169" s="104">
        <f t="shared" si="83"/>
        <v>0</v>
      </c>
      <c r="AN169" s="104">
        <f t="shared" si="83"/>
        <v>0</v>
      </c>
      <c r="AO169" s="104">
        <f t="shared" si="83"/>
        <v>0</v>
      </c>
      <c r="AP169" s="104">
        <f t="shared" si="83"/>
        <v>0</v>
      </c>
      <c r="AQ169" s="104">
        <f t="shared" si="83"/>
        <v>0</v>
      </c>
      <c r="AR169" s="145">
        <f t="shared" si="70"/>
        <v>0</v>
      </c>
      <c r="AS169" s="145">
        <f t="shared" si="71"/>
        <v>0</v>
      </c>
      <c r="AT169" s="146">
        <f t="shared" si="72"/>
        <v>0</v>
      </c>
      <c r="AU169" s="148">
        <f t="shared" si="73"/>
        <v>0</v>
      </c>
      <c r="AV169" s="103">
        <f>SUM(AV139:AV168)</f>
        <v>0</v>
      </c>
      <c r="AW169" s="21">
        <f>SUM(AW139:AW168)</f>
        <v>0</v>
      </c>
      <c r="AX169" s="21">
        <f>SUM(AX139:AX168)</f>
        <v>0</v>
      </c>
      <c r="AY169" s="21">
        <f>SUM(AY139:AY168)</f>
        <v>0</v>
      </c>
      <c r="AZ169" s="64">
        <f>SUM(AZ139:AZ168)</f>
        <v>0</v>
      </c>
      <c r="BA169" s="57">
        <f t="shared" si="62"/>
        <v>0</v>
      </c>
      <c r="BB169" s="22" t="e">
        <f>(D169+E169)/(J169+Q169)*100</f>
        <v>#DIV/0!</v>
      </c>
      <c r="BC169" s="22">
        <f>(4*AU169)/(C169*0.00272)*100</f>
        <v>0</v>
      </c>
      <c r="BD169" s="23" t="e">
        <f t="shared" si="63"/>
        <v>#DIV/0!</v>
      </c>
      <c r="BE169" s="22">
        <f t="shared" si="64"/>
        <v>0</v>
      </c>
      <c r="BF169" s="22">
        <f t="shared" si="76"/>
        <v>0</v>
      </c>
      <c r="BG169" s="24" t="e">
        <f t="shared" si="65"/>
        <v>#DIV/0!</v>
      </c>
    </row>
    <row r="178" spans="1:59" ht="19.5" customHeight="1">
      <c r="B178" s="431" t="s">
        <v>98</v>
      </c>
      <c r="C178" s="431"/>
      <c r="D178" s="431"/>
      <c r="E178" s="431"/>
      <c r="F178" s="431"/>
      <c r="G178" s="431"/>
    </row>
    <row r="179" spans="1:59">
      <c r="B179" s="431"/>
      <c r="C179" s="431"/>
      <c r="D179" s="431"/>
      <c r="E179" s="431"/>
      <c r="F179" s="431"/>
      <c r="G179" s="431"/>
    </row>
    <row r="180" spans="1:59">
      <c r="B180" s="431"/>
      <c r="C180" s="431"/>
      <c r="D180" s="431"/>
      <c r="E180" s="431"/>
      <c r="F180" s="431"/>
      <c r="G180" s="431"/>
    </row>
    <row r="181" spans="1:59" ht="15.75" thickBot="1"/>
    <row r="182" spans="1:59" ht="19.5" thickBot="1">
      <c r="A182" s="401" t="s">
        <v>58</v>
      </c>
      <c r="B182" s="402"/>
      <c r="C182" s="403"/>
      <c r="D182" s="398" t="s">
        <v>0</v>
      </c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399"/>
      <c r="P182" s="399"/>
      <c r="Q182" s="399"/>
      <c r="R182" s="399"/>
      <c r="S182" s="399"/>
      <c r="T182" s="399"/>
      <c r="U182" s="399"/>
      <c r="V182" s="399"/>
      <c r="W182" s="399"/>
      <c r="X182" s="399"/>
      <c r="Y182" s="400"/>
      <c r="Z182" s="418" t="s">
        <v>6</v>
      </c>
      <c r="AA182" s="419"/>
      <c r="AB182" s="419"/>
      <c r="AC182" s="419"/>
      <c r="AD182" s="419"/>
      <c r="AE182" s="419"/>
      <c r="AF182" s="419"/>
      <c r="AG182" s="419"/>
      <c r="AH182" s="419"/>
      <c r="AI182" s="419"/>
      <c r="AJ182" s="419"/>
      <c r="AK182" s="419"/>
      <c r="AL182" s="419"/>
      <c r="AM182" s="419"/>
      <c r="AN182" s="419"/>
      <c r="AO182" s="419"/>
      <c r="AP182" s="419"/>
      <c r="AQ182" s="419"/>
      <c r="AR182" s="419"/>
      <c r="AS182" s="419"/>
      <c r="AT182" s="420"/>
      <c r="AU182" s="106"/>
      <c r="AV182" s="421" t="s">
        <v>18</v>
      </c>
      <c r="AW182" s="422"/>
      <c r="AX182" s="395" t="s">
        <v>19</v>
      </c>
      <c r="AY182" s="395"/>
      <c r="AZ182" s="395"/>
      <c r="BA182" s="404" t="s">
        <v>27</v>
      </c>
      <c r="BB182" s="405"/>
      <c r="BC182" s="405"/>
      <c r="BD182" s="405"/>
      <c r="BE182" s="405"/>
      <c r="BF182" s="405"/>
      <c r="BG182" s="406"/>
    </row>
    <row r="183" spans="1:59" ht="19.5" thickBot="1">
      <c r="A183" s="398" t="s">
        <v>98</v>
      </c>
      <c r="B183" s="399"/>
      <c r="C183" s="399"/>
      <c r="D183" s="360" t="s">
        <v>21</v>
      </c>
      <c r="E183" s="361"/>
      <c r="F183" s="361"/>
      <c r="G183" s="361"/>
      <c r="H183" s="361"/>
      <c r="I183" s="361"/>
      <c r="J183" s="361"/>
      <c r="K183" s="361"/>
      <c r="L183" s="361"/>
      <c r="M183" s="361"/>
      <c r="N183" s="361"/>
      <c r="O183" s="361"/>
      <c r="P183" s="361"/>
      <c r="Q183" s="362"/>
      <c r="R183" s="413" t="s">
        <v>22</v>
      </c>
      <c r="S183" s="414"/>
      <c r="T183" s="414"/>
      <c r="U183" s="414"/>
      <c r="V183" s="414"/>
      <c r="W183" s="414"/>
      <c r="X183" s="414"/>
      <c r="Y183" s="415"/>
      <c r="Z183" s="416" t="s">
        <v>46</v>
      </c>
      <c r="AA183" s="416"/>
      <c r="AB183" s="416"/>
      <c r="AC183" s="416"/>
      <c r="AD183" s="416"/>
      <c r="AE183" s="416"/>
      <c r="AF183" s="416"/>
      <c r="AG183" s="416"/>
      <c r="AH183" s="416"/>
      <c r="AI183" s="416"/>
      <c r="AJ183" s="416"/>
      <c r="AK183" s="416"/>
      <c r="AL183" s="416"/>
      <c r="AM183" s="416"/>
      <c r="AN183" s="416"/>
      <c r="AO183" s="416"/>
      <c r="AP183" s="416"/>
      <c r="AQ183" s="416"/>
      <c r="AR183" s="416"/>
      <c r="AS183" s="416"/>
      <c r="AT183" s="417"/>
      <c r="AU183" s="149"/>
      <c r="AV183" s="423"/>
      <c r="AW183" s="424"/>
      <c r="AX183" s="396"/>
      <c r="AY183" s="396"/>
      <c r="AZ183" s="396"/>
      <c r="BA183" s="407"/>
      <c r="BB183" s="408"/>
      <c r="BC183" s="408"/>
      <c r="BD183" s="408"/>
      <c r="BE183" s="408"/>
      <c r="BF183" s="408"/>
      <c r="BG183" s="409"/>
    </row>
    <row r="184" spans="1:59" ht="27" customHeight="1" thickBot="1">
      <c r="A184" s="392" t="s">
        <v>26</v>
      </c>
      <c r="B184" s="392" t="s">
        <v>1</v>
      </c>
      <c r="C184" s="392" t="s">
        <v>2</v>
      </c>
      <c r="D184" s="429" t="s">
        <v>24</v>
      </c>
      <c r="E184" s="430"/>
      <c r="F184" s="430"/>
      <c r="G184" s="430"/>
      <c r="H184" s="430"/>
      <c r="I184" s="430"/>
      <c r="J184" s="430"/>
      <c r="K184" s="351" t="s">
        <v>29</v>
      </c>
      <c r="L184" s="352"/>
      <c r="M184" s="352"/>
      <c r="N184" s="352"/>
      <c r="O184" s="352"/>
      <c r="P184" s="352"/>
      <c r="Q184" s="353"/>
      <c r="R184" s="354" t="s">
        <v>23</v>
      </c>
      <c r="S184" s="355"/>
      <c r="T184" s="355"/>
      <c r="U184" s="355"/>
      <c r="V184" s="355"/>
      <c r="W184" s="355"/>
      <c r="X184" s="356"/>
      <c r="Y184" s="281" t="s">
        <v>25</v>
      </c>
      <c r="Z184" s="335" t="s">
        <v>26</v>
      </c>
      <c r="AA184" s="334" t="s">
        <v>7</v>
      </c>
      <c r="AB184" s="357" t="s">
        <v>55</v>
      </c>
      <c r="AC184" s="358"/>
      <c r="AD184" s="358"/>
      <c r="AE184" s="358"/>
      <c r="AF184" s="358"/>
      <c r="AG184" s="358"/>
      <c r="AH184" s="358"/>
      <c r="AI184" s="358"/>
      <c r="AJ184" s="358"/>
      <c r="AK184" s="358"/>
      <c r="AL184" s="358"/>
      <c r="AM184" s="358"/>
      <c r="AN184" s="358"/>
      <c r="AO184" s="358"/>
      <c r="AP184" s="358"/>
      <c r="AQ184" s="358"/>
      <c r="AR184" s="358"/>
      <c r="AS184" s="358"/>
      <c r="AT184" s="359"/>
      <c r="AU184" s="150"/>
      <c r="AV184" s="425"/>
      <c r="AW184" s="426"/>
      <c r="AX184" s="397"/>
      <c r="AY184" s="397"/>
      <c r="AZ184" s="397"/>
      <c r="BA184" s="410"/>
      <c r="BB184" s="411"/>
      <c r="BC184" s="411"/>
      <c r="BD184" s="411"/>
      <c r="BE184" s="411"/>
      <c r="BF184" s="411"/>
      <c r="BG184" s="412"/>
    </row>
    <row r="185" spans="1:59" ht="18.75" customHeight="1" thickBot="1">
      <c r="A185" s="393"/>
      <c r="B185" s="393"/>
      <c r="C185" s="393"/>
      <c r="D185" s="261" t="s">
        <v>39</v>
      </c>
      <c r="E185" s="259" t="s">
        <v>38</v>
      </c>
      <c r="F185" s="301" t="s">
        <v>44</v>
      </c>
      <c r="G185" s="301"/>
      <c r="H185" s="301"/>
      <c r="I185" s="301"/>
      <c r="J185" s="301" t="s">
        <v>17</v>
      </c>
      <c r="K185" s="259" t="s">
        <v>39</v>
      </c>
      <c r="L185" s="259" t="s">
        <v>38</v>
      </c>
      <c r="M185" s="301" t="s">
        <v>44</v>
      </c>
      <c r="N185" s="301"/>
      <c r="O185" s="301"/>
      <c r="P185" s="301"/>
      <c r="Q185" s="391" t="s">
        <v>17</v>
      </c>
      <c r="R185" s="265" t="s">
        <v>39</v>
      </c>
      <c r="S185" s="252" t="s">
        <v>38</v>
      </c>
      <c r="T185" s="253" t="s">
        <v>44</v>
      </c>
      <c r="U185" s="253"/>
      <c r="V185" s="253"/>
      <c r="W185" s="253"/>
      <c r="X185" s="427" t="s">
        <v>5</v>
      </c>
      <c r="Y185" s="282"/>
      <c r="Z185" s="337"/>
      <c r="AA185" s="336"/>
      <c r="AB185" s="390" t="s">
        <v>8</v>
      </c>
      <c r="AC185" s="380"/>
      <c r="AD185" s="379" t="s">
        <v>9</v>
      </c>
      <c r="AE185" s="380"/>
      <c r="AF185" s="379" t="s">
        <v>10</v>
      </c>
      <c r="AG185" s="380"/>
      <c r="AH185" s="379" t="s">
        <v>11</v>
      </c>
      <c r="AI185" s="380"/>
      <c r="AJ185" s="379" t="s">
        <v>12</v>
      </c>
      <c r="AK185" s="380"/>
      <c r="AL185" s="379" t="s">
        <v>13</v>
      </c>
      <c r="AM185" s="380"/>
      <c r="AN185" s="379" t="s">
        <v>14</v>
      </c>
      <c r="AO185" s="380"/>
      <c r="AP185" s="379" t="s">
        <v>15</v>
      </c>
      <c r="AQ185" s="381"/>
      <c r="AR185" s="382" t="s">
        <v>16</v>
      </c>
      <c r="AS185" s="383"/>
      <c r="AT185" s="384"/>
      <c r="AU185" s="101"/>
      <c r="AV185" s="385" t="s">
        <v>20</v>
      </c>
      <c r="AW185" s="386"/>
      <c r="AX185" s="387" t="s">
        <v>50</v>
      </c>
      <c r="AY185" s="388"/>
      <c r="AZ185" s="389"/>
      <c r="BA185" s="371" t="s">
        <v>28</v>
      </c>
      <c r="BB185" s="373" t="s">
        <v>54</v>
      </c>
      <c r="BC185" s="373" t="s">
        <v>51</v>
      </c>
      <c r="BD185" s="375" t="s">
        <v>99</v>
      </c>
      <c r="BE185" s="375" t="s">
        <v>30</v>
      </c>
      <c r="BF185" s="377" t="s">
        <v>52</v>
      </c>
      <c r="BG185" s="369" t="s">
        <v>53</v>
      </c>
    </row>
    <row r="186" spans="1:59" ht="79.5" thickBot="1">
      <c r="A186" s="394"/>
      <c r="B186" s="394"/>
      <c r="C186" s="394"/>
      <c r="D186" s="261"/>
      <c r="E186" s="259"/>
      <c r="F186" s="36" t="s">
        <v>40</v>
      </c>
      <c r="G186" s="36" t="s">
        <v>41</v>
      </c>
      <c r="H186" s="36" t="s">
        <v>42</v>
      </c>
      <c r="I186" s="37" t="s">
        <v>43</v>
      </c>
      <c r="J186" s="301"/>
      <c r="K186" s="259"/>
      <c r="L186" s="259"/>
      <c r="M186" s="36" t="s">
        <v>40</v>
      </c>
      <c r="N186" s="36" t="s">
        <v>41</v>
      </c>
      <c r="O186" s="36" t="s">
        <v>56</v>
      </c>
      <c r="P186" s="37" t="s">
        <v>43</v>
      </c>
      <c r="Q186" s="391"/>
      <c r="R186" s="265"/>
      <c r="S186" s="252"/>
      <c r="T186" s="34" t="s">
        <v>40</v>
      </c>
      <c r="U186" s="34" t="s">
        <v>41</v>
      </c>
      <c r="V186" s="34" t="s">
        <v>57</v>
      </c>
      <c r="W186" s="35" t="s">
        <v>43</v>
      </c>
      <c r="X186" s="428"/>
      <c r="Y186" s="283"/>
      <c r="Z186" s="339"/>
      <c r="AA186" s="338"/>
      <c r="AB186" s="49" t="s">
        <v>3</v>
      </c>
      <c r="AC186" s="47" t="s">
        <v>4</v>
      </c>
      <c r="AD186" s="47" t="s">
        <v>3</v>
      </c>
      <c r="AE186" s="47" t="s">
        <v>4</v>
      </c>
      <c r="AF186" s="47" t="s">
        <v>3</v>
      </c>
      <c r="AG186" s="47" t="s">
        <v>4</v>
      </c>
      <c r="AH186" s="47" t="s">
        <v>3</v>
      </c>
      <c r="AI186" s="47" t="s">
        <v>4</v>
      </c>
      <c r="AJ186" s="47" t="s">
        <v>3</v>
      </c>
      <c r="AK186" s="47" t="s">
        <v>4</v>
      </c>
      <c r="AL186" s="47" t="s">
        <v>3</v>
      </c>
      <c r="AM186" s="47" t="s">
        <v>4</v>
      </c>
      <c r="AN186" s="47" t="s">
        <v>3</v>
      </c>
      <c r="AO186" s="47" t="s">
        <v>4</v>
      </c>
      <c r="AP186" s="47" t="s">
        <v>3</v>
      </c>
      <c r="AQ186" s="48" t="s">
        <v>4</v>
      </c>
      <c r="AR186" s="49" t="s">
        <v>3</v>
      </c>
      <c r="AS186" s="47" t="s">
        <v>4</v>
      </c>
      <c r="AT186" s="50" t="s">
        <v>17</v>
      </c>
      <c r="AU186" s="151" t="s">
        <v>93</v>
      </c>
      <c r="AV186" s="51" t="s">
        <v>48</v>
      </c>
      <c r="AW186" s="52" t="s">
        <v>49</v>
      </c>
      <c r="AX186" s="53" t="s">
        <v>89</v>
      </c>
      <c r="AY186" s="53" t="s">
        <v>90</v>
      </c>
      <c r="AZ186" s="65" t="s">
        <v>91</v>
      </c>
      <c r="BA186" s="372"/>
      <c r="BB186" s="374"/>
      <c r="BC186" s="374"/>
      <c r="BD186" s="376"/>
      <c r="BE186" s="376"/>
      <c r="BF186" s="378"/>
      <c r="BG186" s="370"/>
    </row>
    <row r="187" spans="1:59" ht="18.75">
      <c r="A187" s="225">
        <v>1</v>
      </c>
      <c r="B187" s="12" t="s">
        <v>59</v>
      </c>
      <c r="C187" s="228">
        <v>165581.64869808592</v>
      </c>
      <c r="D187" s="39">
        <f t="shared" ref="D187:I196" si="84">D139+D96+D52+D9</f>
        <v>20</v>
      </c>
      <c r="E187" s="2">
        <f t="shared" si="84"/>
        <v>0</v>
      </c>
      <c r="F187" s="2">
        <f t="shared" si="84"/>
        <v>0</v>
      </c>
      <c r="G187" s="2">
        <f t="shared" si="84"/>
        <v>0</v>
      </c>
      <c r="H187" s="2">
        <f t="shared" si="84"/>
        <v>0</v>
      </c>
      <c r="I187" s="2">
        <f t="shared" si="84"/>
        <v>0</v>
      </c>
      <c r="J187" s="132">
        <f>D187+E187+F187+G187+H187+I187</f>
        <v>20</v>
      </c>
      <c r="K187" s="1">
        <f t="shared" ref="K187:P196" si="85">K139+K96+K52+K9</f>
        <v>29</v>
      </c>
      <c r="L187" s="1">
        <f t="shared" si="85"/>
        <v>0</v>
      </c>
      <c r="M187" s="1">
        <f t="shared" si="85"/>
        <v>0</v>
      </c>
      <c r="N187" s="1">
        <f t="shared" si="85"/>
        <v>0</v>
      </c>
      <c r="O187" s="1">
        <f t="shared" si="85"/>
        <v>0</v>
      </c>
      <c r="P187" s="1">
        <f t="shared" si="85"/>
        <v>0</v>
      </c>
      <c r="Q187" s="138">
        <f>SUM(K187:P187)</f>
        <v>29</v>
      </c>
      <c r="R187" s="39">
        <f t="shared" ref="R187:W196" si="86">R139+R96+R52+R9</f>
        <v>9</v>
      </c>
      <c r="S187" s="1">
        <f t="shared" si="86"/>
        <v>0</v>
      </c>
      <c r="T187" s="1">
        <f t="shared" si="86"/>
        <v>0</v>
      </c>
      <c r="U187" s="1">
        <f t="shared" si="86"/>
        <v>0</v>
      </c>
      <c r="V187" s="1">
        <f t="shared" si="86"/>
        <v>0</v>
      </c>
      <c r="W187" s="1">
        <f t="shared" si="86"/>
        <v>0</v>
      </c>
      <c r="X187" s="165">
        <f>SUM(R187:W187)</f>
        <v>9</v>
      </c>
      <c r="Y187" s="166">
        <f>J187+Q187+X187</f>
        <v>58</v>
      </c>
      <c r="Z187" s="42">
        <v>1</v>
      </c>
      <c r="AA187" s="45" t="s">
        <v>59</v>
      </c>
      <c r="AB187" s="39">
        <f t="shared" ref="AB187:AQ187" si="87">AB139+AB96+AB52+AB9</f>
        <v>0</v>
      </c>
      <c r="AC187" s="2">
        <f t="shared" si="87"/>
        <v>0</v>
      </c>
      <c r="AD187" s="2">
        <f t="shared" si="87"/>
        <v>0</v>
      </c>
      <c r="AE187" s="2">
        <f t="shared" si="87"/>
        <v>0</v>
      </c>
      <c r="AF187" s="2">
        <f t="shared" si="87"/>
        <v>1</v>
      </c>
      <c r="AG187" s="2">
        <f t="shared" si="87"/>
        <v>2</v>
      </c>
      <c r="AH187" s="2">
        <f t="shared" si="87"/>
        <v>4</v>
      </c>
      <c r="AI187" s="2">
        <f t="shared" si="87"/>
        <v>2</v>
      </c>
      <c r="AJ187" s="2">
        <f t="shared" si="87"/>
        <v>3</v>
      </c>
      <c r="AK187" s="2">
        <f t="shared" si="87"/>
        <v>5</v>
      </c>
      <c r="AL187" s="2">
        <f t="shared" si="87"/>
        <v>5</v>
      </c>
      <c r="AM187" s="2">
        <f t="shared" si="87"/>
        <v>5</v>
      </c>
      <c r="AN187" s="2">
        <f t="shared" si="87"/>
        <v>10</v>
      </c>
      <c r="AO187" s="2">
        <f t="shared" si="87"/>
        <v>3</v>
      </c>
      <c r="AP187" s="2">
        <f t="shared" si="87"/>
        <v>9</v>
      </c>
      <c r="AQ187" s="2">
        <f t="shared" si="87"/>
        <v>9</v>
      </c>
      <c r="AR187" s="152">
        <f>AP187+AN187+AL187+AJ187+AH187+AF187+AD187+AB187</f>
        <v>32</v>
      </c>
      <c r="AS187" s="153">
        <f>AQ187+AO187+AM187+AK187+AI187+AG187+AE187+AC187</f>
        <v>26</v>
      </c>
      <c r="AT187" s="154">
        <f>SUM(AR187:AS187)</f>
        <v>58</v>
      </c>
      <c r="AU187" s="155">
        <f>D187+E187+K187+L187+R187+S187</f>
        <v>58</v>
      </c>
      <c r="AV187" s="60">
        <f>(AV139+AV96+AV52+AV9)</f>
        <v>341</v>
      </c>
      <c r="AW187" s="4">
        <f>AW139+AW96+AW52+AW9</f>
        <v>20</v>
      </c>
      <c r="AX187" s="4">
        <f t="shared" ref="AX187:AZ187" si="88">AX139+AX96+AX52+AX9</f>
        <v>0</v>
      </c>
      <c r="AY187" s="4">
        <f t="shared" si="88"/>
        <v>6</v>
      </c>
      <c r="AZ187" s="66">
        <f t="shared" si="88"/>
        <v>0</v>
      </c>
      <c r="BA187" s="169">
        <f>((D187+E187))/(C187*0.00144)*100</f>
        <v>8.3879397252610151</v>
      </c>
      <c r="BB187" s="170">
        <f>(D187+E187)/(J187+Q187)*100</f>
        <v>40.816326530612244</v>
      </c>
      <c r="BC187" s="170">
        <f>(AU187)/(C187*0.00272)*100</f>
        <v>12.877954519371324</v>
      </c>
      <c r="BD187" s="170">
        <f t="shared" ref="BD187:BD217" si="89">(E187+F187+G187+H187+I187+L187+M187+N187+O187+P187+S187+T187+U187+V187+W187)/Y187*100</f>
        <v>0</v>
      </c>
      <c r="BE187" s="170">
        <f>((D187+E187))/(C187)*100000</f>
        <v>12.078633204375864</v>
      </c>
      <c r="BF187" s="171">
        <f>(AU187)/(C187)*100000</f>
        <v>35.028036292690004</v>
      </c>
      <c r="BG187" s="6">
        <f t="shared" ref="BG187:BG217" si="90">AW187/AV187*100</f>
        <v>5.8651026392961878</v>
      </c>
    </row>
    <row r="188" spans="1:59" ht="18.75">
      <c r="A188" s="225">
        <v>2</v>
      </c>
      <c r="B188" s="12" t="s">
        <v>60</v>
      </c>
      <c r="C188" s="229">
        <v>144883.94261082518</v>
      </c>
      <c r="D188" s="39">
        <f t="shared" si="84"/>
        <v>28</v>
      </c>
      <c r="E188" s="2">
        <f t="shared" si="84"/>
        <v>0</v>
      </c>
      <c r="F188" s="2">
        <f t="shared" si="84"/>
        <v>0</v>
      </c>
      <c r="G188" s="2">
        <f t="shared" si="84"/>
        <v>0</v>
      </c>
      <c r="H188" s="2">
        <f t="shared" si="84"/>
        <v>0</v>
      </c>
      <c r="I188" s="2">
        <f t="shared" si="84"/>
        <v>0</v>
      </c>
      <c r="J188" s="132">
        <f t="shared" ref="J188:J216" si="91">D188+E188+F188+G188+H188+I188</f>
        <v>28</v>
      </c>
      <c r="K188" s="1">
        <f t="shared" si="85"/>
        <v>15</v>
      </c>
      <c r="L188" s="1">
        <f t="shared" si="85"/>
        <v>0</v>
      </c>
      <c r="M188" s="1">
        <f t="shared" si="85"/>
        <v>0</v>
      </c>
      <c r="N188" s="1">
        <f t="shared" si="85"/>
        <v>0</v>
      </c>
      <c r="O188" s="1">
        <f t="shared" si="85"/>
        <v>0</v>
      </c>
      <c r="P188" s="1">
        <f t="shared" si="85"/>
        <v>0</v>
      </c>
      <c r="Q188" s="138">
        <f t="shared" ref="Q188:Q216" si="92">SUM(K188:P188)</f>
        <v>15</v>
      </c>
      <c r="R188" s="39">
        <f t="shared" si="86"/>
        <v>0</v>
      </c>
      <c r="S188" s="1">
        <f t="shared" si="86"/>
        <v>0</v>
      </c>
      <c r="T188" s="1">
        <f t="shared" si="86"/>
        <v>0</v>
      </c>
      <c r="U188" s="1">
        <f t="shared" si="86"/>
        <v>0</v>
      </c>
      <c r="V188" s="1">
        <f t="shared" si="86"/>
        <v>0</v>
      </c>
      <c r="W188" s="1">
        <f t="shared" si="86"/>
        <v>0</v>
      </c>
      <c r="X188" s="165">
        <f t="shared" ref="X188:X216" si="93">SUM(R188:W188)</f>
        <v>0</v>
      </c>
      <c r="Y188" s="166">
        <f t="shared" ref="Y188:Y216" si="94">J188+Q188+X188</f>
        <v>43</v>
      </c>
      <c r="Z188" s="42">
        <v>2</v>
      </c>
      <c r="AA188" s="45" t="s">
        <v>60</v>
      </c>
      <c r="AB188" s="39">
        <f t="shared" ref="AB188:AQ188" si="95">AB140+AB97+AB53+AB10</f>
        <v>0</v>
      </c>
      <c r="AC188" s="2">
        <f t="shared" si="95"/>
        <v>0</v>
      </c>
      <c r="AD188" s="2">
        <f t="shared" si="95"/>
        <v>0</v>
      </c>
      <c r="AE188" s="2">
        <f t="shared" si="95"/>
        <v>0</v>
      </c>
      <c r="AF188" s="2">
        <f t="shared" si="95"/>
        <v>2</v>
      </c>
      <c r="AG188" s="2">
        <f t="shared" si="95"/>
        <v>3</v>
      </c>
      <c r="AH188" s="2">
        <f t="shared" si="95"/>
        <v>2</v>
      </c>
      <c r="AI188" s="2">
        <f t="shared" si="95"/>
        <v>6</v>
      </c>
      <c r="AJ188" s="2">
        <f t="shared" si="95"/>
        <v>2</v>
      </c>
      <c r="AK188" s="2">
        <f t="shared" si="95"/>
        <v>10</v>
      </c>
      <c r="AL188" s="2">
        <f t="shared" si="95"/>
        <v>1</v>
      </c>
      <c r="AM188" s="2">
        <f t="shared" si="95"/>
        <v>9</v>
      </c>
      <c r="AN188" s="2">
        <f t="shared" si="95"/>
        <v>2</v>
      </c>
      <c r="AO188" s="2">
        <f t="shared" si="95"/>
        <v>4</v>
      </c>
      <c r="AP188" s="2">
        <f t="shared" si="95"/>
        <v>2</v>
      </c>
      <c r="AQ188" s="2">
        <f t="shared" si="95"/>
        <v>0</v>
      </c>
      <c r="AR188" s="152">
        <f t="shared" ref="AR188:AR216" si="96">AP188+AN188+AL188+AJ188+AH188+AF188+AD188+AB188</f>
        <v>11</v>
      </c>
      <c r="AS188" s="153">
        <f t="shared" ref="AS188:AS216" si="97">AQ188+AO188+AM188+AK188+AI188+AG188+AE188+AC188</f>
        <v>32</v>
      </c>
      <c r="AT188" s="154">
        <f t="shared" ref="AT188:AT216" si="98">SUM(AR188:AS188)</f>
        <v>43</v>
      </c>
      <c r="AU188" s="155">
        <f t="shared" ref="AU188:AU217" si="99">D188+E188+K188+L188+R188+S188</f>
        <v>43</v>
      </c>
      <c r="AV188" s="60">
        <f t="shared" ref="AV188:AV216" si="100">(AV140+AV97+AV53+AV10)</f>
        <v>174</v>
      </c>
      <c r="AW188" s="4">
        <f t="shared" ref="AW188:AZ188" si="101">AW140+AW97+AW53+AW10</f>
        <v>28</v>
      </c>
      <c r="AX188" s="4">
        <f t="shared" si="101"/>
        <v>0</v>
      </c>
      <c r="AY188" s="4">
        <f t="shared" si="101"/>
        <v>0</v>
      </c>
      <c r="AZ188" s="66">
        <f t="shared" si="101"/>
        <v>0</v>
      </c>
      <c r="BA188" s="169">
        <f t="shared" ref="BA188:BA217" si="102">((D188+E188))/(C188*0.00144)*100</f>
        <v>13.420703560417627</v>
      </c>
      <c r="BB188" s="170">
        <f t="shared" ref="BB188:BB216" si="103">(D188+E188)/(J188+Q188)*100</f>
        <v>65.116279069767444</v>
      </c>
      <c r="BC188" s="170">
        <f t="shared" ref="BC188:BC216" si="104">(AU188)/(C188*0.00272)*100</f>
        <v>10.911370331684077</v>
      </c>
      <c r="BD188" s="170">
        <f t="shared" si="89"/>
        <v>0</v>
      </c>
      <c r="BE188" s="170">
        <f t="shared" ref="BE188:BE217" si="105">((D188+E188))/(C188)*100000</f>
        <v>19.325813127001382</v>
      </c>
      <c r="BF188" s="171">
        <f t="shared" ref="BF188:BF217" si="106">(AU188)/(C188)*100000</f>
        <v>29.678927302180693</v>
      </c>
      <c r="BG188" s="6">
        <f t="shared" si="90"/>
        <v>16.091954022988507</v>
      </c>
    </row>
    <row r="189" spans="1:59" ht="18.75">
      <c r="A189" s="225">
        <v>3</v>
      </c>
      <c r="B189" s="12" t="s">
        <v>61</v>
      </c>
      <c r="C189" s="229">
        <v>403605.26870158437</v>
      </c>
      <c r="D189" s="39">
        <f t="shared" si="84"/>
        <v>19</v>
      </c>
      <c r="E189" s="2">
        <f t="shared" si="84"/>
        <v>2</v>
      </c>
      <c r="F189" s="2">
        <f t="shared" si="84"/>
        <v>0</v>
      </c>
      <c r="G189" s="2">
        <f t="shared" si="84"/>
        <v>0</v>
      </c>
      <c r="H189" s="2">
        <f t="shared" si="84"/>
        <v>0</v>
      </c>
      <c r="I189" s="2">
        <f t="shared" si="84"/>
        <v>0</v>
      </c>
      <c r="J189" s="132">
        <f t="shared" si="91"/>
        <v>21</v>
      </c>
      <c r="K189" s="1">
        <f t="shared" si="85"/>
        <v>6</v>
      </c>
      <c r="L189" s="1">
        <f t="shared" si="85"/>
        <v>0</v>
      </c>
      <c r="M189" s="1">
        <f t="shared" si="85"/>
        <v>0</v>
      </c>
      <c r="N189" s="1">
        <f t="shared" si="85"/>
        <v>0</v>
      </c>
      <c r="O189" s="1">
        <f t="shared" si="85"/>
        <v>0</v>
      </c>
      <c r="P189" s="1">
        <f t="shared" si="85"/>
        <v>1</v>
      </c>
      <c r="Q189" s="138">
        <f t="shared" si="92"/>
        <v>7</v>
      </c>
      <c r="R189" s="39">
        <f t="shared" si="86"/>
        <v>4</v>
      </c>
      <c r="S189" s="1">
        <f t="shared" si="86"/>
        <v>0</v>
      </c>
      <c r="T189" s="1">
        <f t="shared" si="86"/>
        <v>0</v>
      </c>
      <c r="U189" s="1">
        <f t="shared" si="86"/>
        <v>0</v>
      </c>
      <c r="V189" s="1">
        <f t="shared" si="86"/>
        <v>0</v>
      </c>
      <c r="W189" s="1">
        <f t="shared" si="86"/>
        <v>0</v>
      </c>
      <c r="X189" s="165">
        <f t="shared" si="93"/>
        <v>4</v>
      </c>
      <c r="Y189" s="166">
        <f t="shared" si="94"/>
        <v>32</v>
      </c>
      <c r="Z189" s="42">
        <v>3</v>
      </c>
      <c r="AA189" s="45" t="s">
        <v>61</v>
      </c>
      <c r="AB189" s="39">
        <f t="shared" ref="AB189:AQ189" si="107">AB141+AB98+AB54+AB11</f>
        <v>0</v>
      </c>
      <c r="AC189" s="2">
        <f t="shared" si="107"/>
        <v>0</v>
      </c>
      <c r="AD189" s="2">
        <f t="shared" si="107"/>
        <v>0</v>
      </c>
      <c r="AE189" s="2">
        <f t="shared" si="107"/>
        <v>0</v>
      </c>
      <c r="AF189" s="2">
        <f t="shared" si="107"/>
        <v>2</v>
      </c>
      <c r="AG189" s="2">
        <f t="shared" si="107"/>
        <v>1</v>
      </c>
      <c r="AH189" s="2">
        <f t="shared" si="107"/>
        <v>2</v>
      </c>
      <c r="AI189" s="2">
        <f t="shared" si="107"/>
        <v>5</v>
      </c>
      <c r="AJ189" s="2">
        <f t="shared" si="107"/>
        <v>4</v>
      </c>
      <c r="AK189" s="2">
        <f t="shared" si="107"/>
        <v>6</v>
      </c>
      <c r="AL189" s="2">
        <f t="shared" si="107"/>
        <v>3</v>
      </c>
      <c r="AM189" s="2">
        <f t="shared" si="107"/>
        <v>4</v>
      </c>
      <c r="AN189" s="2">
        <f t="shared" si="107"/>
        <v>0</v>
      </c>
      <c r="AO189" s="2">
        <f t="shared" si="107"/>
        <v>0</v>
      </c>
      <c r="AP189" s="2">
        <f t="shared" si="107"/>
        <v>2</v>
      </c>
      <c r="AQ189" s="2">
        <f t="shared" si="107"/>
        <v>2</v>
      </c>
      <c r="AR189" s="152">
        <f t="shared" si="96"/>
        <v>13</v>
      </c>
      <c r="AS189" s="153">
        <f t="shared" si="97"/>
        <v>18</v>
      </c>
      <c r="AT189" s="154">
        <f t="shared" si="98"/>
        <v>31</v>
      </c>
      <c r="AU189" s="155">
        <f t="shared" si="99"/>
        <v>31</v>
      </c>
      <c r="AV189" s="60">
        <f t="shared" si="100"/>
        <v>258</v>
      </c>
      <c r="AW189" s="4">
        <f t="shared" ref="AW189:AZ189" si="108">AW141+AW98+AW54+AW11</f>
        <v>22</v>
      </c>
      <c r="AX189" s="4">
        <f t="shared" si="108"/>
        <v>0</v>
      </c>
      <c r="AY189" s="4">
        <f t="shared" si="108"/>
        <v>0</v>
      </c>
      <c r="AZ189" s="66">
        <f t="shared" si="108"/>
        <v>0</v>
      </c>
      <c r="BA189" s="169">
        <f t="shared" si="102"/>
        <v>3.6132663431893608</v>
      </c>
      <c r="BB189" s="170">
        <f t="shared" si="103"/>
        <v>75</v>
      </c>
      <c r="BC189" s="170">
        <f t="shared" si="104"/>
        <v>2.8238131925765595</v>
      </c>
      <c r="BD189" s="170">
        <f t="shared" si="89"/>
        <v>9.375</v>
      </c>
      <c r="BE189" s="170">
        <f t="shared" si="105"/>
        <v>5.2031035341926808</v>
      </c>
      <c r="BF189" s="171">
        <f t="shared" si="106"/>
        <v>7.6807718838082426</v>
      </c>
      <c r="BG189" s="6">
        <f t="shared" si="90"/>
        <v>8.5271317829457356</v>
      </c>
    </row>
    <row r="190" spans="1:59" ht="18.75">
      <c r="A190" s="225">
        <v>4</v>
      </c>
      <c r="B190" s="12" t="s">
        <v>62</v>
      </c>
      <c r="C190" s="229">
        <v>283299.85206938139</v>
      </c>
      <c r="D190" s="39">
        <f t="shared" si="84"/>
        <v>22</v>
      </c>
      <c r="E190" s="2">
        <f t="shared" si="84"/>
        <v>0</v>
      </c>
      <c r="F190" s="2">
        <f t="shared" si="84"/>
        <v>0</v>
      </c>
      <c r="G190" s="2">
        <f t="shared" si="84"/>
        <v>0</v>
      </c>
      <c r="H190" s="2">
        <f t="shared" si="84"/>
        <v>0</v>
      </c>
      <c r="I190" s="2">
        <f t="shared" si="84"/>
        <v>0</v>
      </c>
      <c r="J190" s="132">
        <f t="shared" si="91"/>
        <v>22</v>
      </c>
      <c r="K190" s="1">
        <f t="shared" si="85"/>
        <v>6</v>
      </c>
      <c r="L190" s="1">
        <f t="shared" si="85"/>
        <v>0</v>
      </c>
      <c r="M190" s="1">
        <f t="shared" si="85"/>
        <v>0</v>
      </c>
      <c r="N190" s="1">
        <f t="shared" si="85"/>
        <v>0</v>
      </c>
      <c r="O190" s="1">
        <f t="shared" si="85"/>
        <v>0</v>
      </c>
      <c r="P190" s="1">
        <f t="shared" si="85"/>
        <v>0</v>
      </c>
      <c r="Q190" s="138">
        <f t="shared" si="92"/>
        <v>6</v>
      </c>
      <c r="R190" s="39">
        <f t="shared" si="86"/>
        <v>6</v>
      </c>
      <c r="S190" s="1">
        <f t="shared" si="86"/>
        <v>0</v>
      </c>
      <c r="T190" s="1">
        <f t="shared" si="86"/>
        <v>0</v>
      </c>
      <c r="U190" s="1">
        <f t="shared" si="86"/>
        <v>0</v>
      </c>
      <c r="V190" s="1">
        <f t="shared" si="86"/>
        <v>0</v>
      </c>
      <c r="W190" s="1">
        <f t="shared" si="86"/>
        <v>0</v>
      </c>
      <c r="X190" s="165">
        <f t="shared" si="93"/>
        <v>6</v>
      </c>
      <c r="Y190" s="166">
        <f t="shared" si="94"/>
        <v>34</v>
      </c>
      <c r="Z190" s="42">
        <v>4</v>
      </c>
      <c r="AA190" s="45" t="s">
        <v>62</v>
      </c>
      <c r="AB190" s="39">
        <f t="shared" ref="AB190:AQ190" si="109">AB142+AB99+AB55+AB12</f>
        <v>0</v>
      </c>
      <c r="AC190" s="2">
        <f t="shared" si="109"/>
        <v>0</v>
      </c>
      <c r="AD190" s="2">
        <f t="shared" si="109"/>
        <v>0</v>
      </c>
      <c r="AE190" s="2">
        <f t="shared" si="109"/>
        <v>2</v>
      </c>
      <c r="AF190" s="2">
        <f t="shared" si="109"/>
        <v>4</v>
      </c>
      <c r="AG190" s="2">
        <f t="shared" si="109"/>
        <v>1</v>
      </c>
      <c r="AH190" s="2">
        <f t="shared" si="109"/>
        <v>3</v>
      </c>
      <c r="AI190" s="2">
        <f t="shared" si="109"/>
        <v>2</v>
      </c>
      <c r="AJ190" s="2">
        <f t="shared" si="109"/>
        <v>4</v>
      </c>
      <c r="AK190" s="2">
        <f t="shared" si="109"/>
        <v>2</v>
      </c>
      <c r="AL190" s="2">
        <f t="shared" si="109"/>
        <v>3</v>
      </c>
      <c r="AM190" s="2">
        <f t="shared" si="109"/>
        <v>4</v>
      </c>
      <c r="AN190" s="2">
        <f t="shared" si="109"/>
        <v>3</v>
      </c>
      <c r="AO190" s="2">
        <f t="shared" si="109"/>
        <v>0</v>
      </c>
      <c r="AP190" s="2">
        <f t="shared" si="109"/>
        <v>4</v>
      </c>
      <c r="AQ190" s="2">
        <f t="shared" si="109"/>
        <v>2</v>
      </c>
      <c r="AR190" s="152">
        <f t="shared" si="96"/>
        <v>21</v>
      </c>
      <c r="AS190" s="153">
        <f t="shared" si="97"/>
        <v>13</v>
      </c>
      <c r="AT190" s="154">
        <f t="shared" si="98"/>
        <v>34</v>
      </c>
      <c r="AU190" s="155">
        <f t="shared" si="99"/>
        <v>34</v>
      </c>
      <c r="AV190" s="60">
        <f t="shared" si="100"/>
        <v>421</v>
      </c>
      <c r="AW190" s="4">
        <f t="shared" ref="AW190:AZ190" si="110">AW142+AW99+AW55+AW12</f>
        <v>22</v>
      </c>
      <c r="AX190" s="4">
        <f t="shared" si="110"/>
        <v>0</v>
      </c>
      <c r="AY190" s="4">
        <f t="shared" si="110"/>
        <v>0</v>
      </c>
      <c r="AZ190" s="66">
        <f t="shared" si="110"/>
        <v>0</v>
      </c>
      <c r="BA190" s="169">
        <f t="shared" si="102"/>
        <v>5.3927941247340225</v>
      </c>
      <c r="BB190" s="170">
        <f t="shared" si="103"/>
        <v>78.571428571428569</v>
      </c>
      <c r="BC190" s="170">
        <f t="shared" si="104"/>
        <v>4.4122861020551092</v>
      </c>
      <c r="BD190" s="170">
        <f t="shared" si="89"/>
        <v>0</v>
      </c>
      <c r="BE190" s="170">
        <f t="shared" si="105"/>
        <v>7.7656235396169926</v>
      </c>
      <c r="BF190" s="171">
        <f t="shared" si="106"/>
        <v>12.001418197589897</v>
      </c>
      <c r="BG190" s="6">
        <f t="shared" si="90"/>
        <v>5.225653206650831</v>
      </c>
    </row>
    <row r="191" spans="1:59" ht="23.25" customHeight="1">
      <c r="A191" s="225">
        <v>5</v>
      </c>
      <c r="B191" s="12" t="s">
        <v>63</v>
      </c>
      <c r="C191" s="229">
        <v>253546.89956894406</v>
      </c>
      <c r="D191" s="39">
        <f t="shared" si="84"/>
        <v>10</v>
      </c>
      <c r="E191" s="2">
        <f t="shared" si="84"/>
        <v>0</v>
      </c>
      <c r="F191" s="2">
        <f t="shared" si="84"/>
        <v>0</v>
      </c>
      <c r="G191" s="2">
        <f t="shared" si="84"/>
        <v>0</v>
      </c>
      <c r="H191" s="2">
        <f t="shared" si="84"/>
        <v>0</v>
      </c>
      <c r="I191" s="2">
        <f t="shared" si="84"/>
        <v>0</v>
      </c>
      <c r="J191" s="132">
        <f t="shared" si="91"/>
        <v>10</v>
      </c>
      <c r="K191" s="1">
        <f t="shared" si="85"/>
        <v>2</v>
      </c>
      <c r="L191" s="1">
        <f t="shared" si="85"/>
        <v>0</v>
      </c>
      <c r="M191" s="1">
        <f t="shared" si="85"/>
        <v>0</v>
      </c>
      <c r="N191" s="1">
        <f t="shared" si="85"/>
        <v>0</v>
      </c>
      <c r="O191" s="1">
        <f t="shared" si="85"/>
        <v>0</v>
      </c>
      <c r="P191" s="1">
        <f t="shared" si="85"/>
        <v>0</v>
      </c>
      <c r="Q191" s="138">
        <f t="shared" si="92"/>
        <v>2</v>
      </c>
      <c r="R191" s="39">
        <f t="shared" si="86"/>
        <v>1</v>
      </c>
      <c r="S191" s="1">
        <f t="shared" si="86"/>
        <v>0</v>
      </c>
      <c r="T191" s="1">
        <f t="shared" si="86"/>
        <v>0</v>
      </c>
      <c r="U191" s="1">
        <f t="shared" si="86"/>
        <v>0</v>
      </c>
      <c r="V191" s="1">
        <f t="shared" si="86"/>
        <v>0</v>
      </c>
      <c r="W191" s="1">
        <f t="shared" si="86"/>
        <v>0</v>
      </c>
      <c r="X191" s="165">
        <f t="shared" si="93"/>
        <v>1</v>
      </c>
      <c r="Y191" s="166">
        <f t="shared" si="94"/>
        <v>13</v>
      </c>
      <c r="Z191" s="42">
        <v>5</v>
      </c>
      <c r="AA191" s="45" t="s">
        <v>63</v>
      </c>
      <c r="AB191" s="39">
        <f t="shared" ref="AB191:AQ191" si="111">AB143+AB100+AB56+AB13</f>
        <v>0</v>
      </c>
      <c r="AC191" s="2">
        <f t="shared" si="111"/>
        <v>0</v>
      </c>
      <c r="AD191" s="2">
        <f t="shared" si="111"/>
        <v>0</v>
      </c>
      <c r="AE191" s="2">
        <f t="shared" si="111"/>
        <v>0</v>
      </c>
      <c r="AF191" s="2">
        <f t="shared" si="111"/>
        <v>0</v>
      </c>
      <c r="AG191" s="2">
        <f t="shared" si="111"/>
        <v>0</v>
      </c>
      <c r="AH191" s="2">
        <f t="shared" si="111"/>
        <v>1</v>
      </c>
      <c r="AI191" s="2">
        <f t="shared" si="111"/>
        <v>0</v>
      </c>
      <c r="AJ191" s="2">
        <f t="shared" si="111"/>
        <v>2</v>
      </c>
      <c r="AK191" s="2">
        <f t="shared" si="111"/>
        <v>3</v>
      </c>
      <c r="AL191" s="2">
        <f t="shared" si="111"/>
        <v>1</v>
      </c>
      <c r="AM191" s="2">
        <f t="shared" si="111"/>
        <v>2</v>
      </c>
      <c r="AN191" s="2">
        <f t="shared" si="111"/>
        <v>2</v>
      </c>
      <c r="AO191" s="2">
        <f t="shared" si="111"/>
        <v>0</v>
      </c>
      <c r="AP191" s="2">
        <f t="shared" si="111"/>
        <v>1</v>
      </c>
      <c r="AQ191" s="2">
        <f t="shared" si="111"/>
        <v>1</v>
      </c>
      <c r="AR191" s="152">
        <f t="shared" si="96"/>
        <v>7</v>
      </c>
      <c r="AS191" s="153">
        <f t="shared" si="97"/>
        <v>6</v>
      </c>
      <c r="AT191" s="154">
        <f t="shared" si="98"/>
        <v>13</v>
      </c>
      <c r="AU191" s="155">
        <f t="shared" si="99"/>
        <v>13</v>
      </c>
      <c r="AV191" s="60">
        <f t="shared" si="100"/>
        <v>352</v>
      </c>
      <c r="AW191" s="4">
        <f t="shared" ref="AW191:AZ191" si="112">AW143+AW100+AW56+AW13</f>
        <v>10</v>
      </c>
      <c r="AX191" s="4">
        <f t="shared" si="112"/>
        <v>0</v>
      </c>
      <c r="AY191" s="4">
        <f t="shared" si="112"/>
        <v>0</v>
      </c>
      <c r="AZ191" s="66">
        <f t="shared" si="112"/>
        <v>0</v>
      </c>
      <c r="BA191" s="169">
        <f t="shared" si="102"/>
        <v>2.7389190939627808</v>
      </c>
      <c r="BB191" s="170">
        <f t="shared" si="103"/>
        <v>83.333333333333343</v>
      </c>
      <c r="BC191" s="170">
        <f t="shared" si="104"/>
        <v>1.8850207881979135</v>
      </c>
      <c r="BD191" s="170">
        <f t="shared" si="89"/>
        <v>0</v>
      </c>
      <c r="BE191" s="170">
        <f t="shared" si="105"/>
        <v>3.9440434953064045</v>
      </c>
      <c r="BF191" s="171">
        <f t="shared" si="106"/>
        <v>5.1272565438983255</v>
      </c>
      <c r="BG191" s="6">
        <f t="shared" si="90"/>
        <v>2.8409090909090908</v>
      </c>
    </row>
    <row r="192" spans="1:59" ht="18.75">
      <c r="A192" s="225">
        <v>6</v>
      </c>
      <c r="B192" s="12" t="s">
        <v>64</v>
      </c>
      <c r="C192" s="229">
        <v>260014.93272121309</v>
      </c>
      <c r="D192" s="39">
        <f t="shared" si="84"/>
        <v>24</v>
      </c>
      <c r="E192" s="2">
        <f t="shared" si="84"/>
        <v>0</v>
      </c>
      <c r="F192" s="2">
        <f t="shared" si="84"/>
        <v>0</v>
      </c>
      <c r="G192" s="2">
        <f t="shared" si="84"/>
        <v>0</v>
      </c>
      <c r="H192" s="2">
        <f t="shared" si="84"/>
        <v>0</v>
      </c>
      <c r="I192" s="2">
        <f t="shared" si="84"/>
        <v>0</v>
      </c>
      <c r="J192" s="132">
        <f t="shared" si="91"/>
        <v>24</v>
      </c>
      <c r="K192" s="1">
        <f t="shared" si="85"/>
        <v>19</v>
      </c>
      <c r="L192" s="1">
        <f t="shared" si="85"/>
        <v>0</v>
      </c>
      <c r="M192" s="1">
        <f t="shared" si="85"/>
        <v>0</v>
      </c>
      <c r="N192" s="1">
        <f t="shared" si="85"/>
        <v>0</v>
      </c>
      <c r="O192" s="1">
        <f t="shared" si="85"/>
        <v>0</v>
      </c>
      <c r="P192" s="1">
        <f t="shared" si="85"/>
        <v>0</v>
      </c>
      <c r="Q192" s="138">
        <f t="shared" si="92"/>
        <v>19</v>
      </c>
      <c r="R192" s="39">
        <f t="shared" si="86"/>
        <v>9</v>
      </c>
      <c r="S192" s="1">
        <f t="shared" si="86"/>
        <v>0</v>
      </c>
      <c r="T192" s="1">
        <f t="shared" si="86"/>
        <v>0</v>
      </c>
      <c r="U192" s="1">
        <f t="shared" si="86"/>
        <v>0</v>
      </c>
      <c r="V192" s="1">
        <f t="shared" si="86"/>
        <v>0</v>
      </c>
      <c r="W192" s="1">
        <f t="shared" si="86"/>
        <v>0</v>
      </c>
      <c r="X192" s="165">
        <f t="shared" si="93"/>
        <v>9</v>
      </c>
      <c r="Y192" s="166">
        <f t="shared" si="94"/>
        <v>52</v>
      </c>
      <c r="Z192" s="42">
        <v>6</v>
      </c>
      <c r="AA192" s="45" t="s">
        <v>64</v>
      </c>
      <c r="AB192" s="39">
        <f t="shared" ref="AB192:AQ192" si="113">AB144+AB101+AB57+AB14</f>
        <v>0</v>
      </c>
      <c r="AC192" s="2">
        <f t="shared" si="113"/>
        <v>0</v>
      </c>
      <c r="AD192" s="2">
        <f t="shared" si="113"/>
        <v>3</v>
      </c>
      <c r="AE192" s="2">
        <f t="shared" si="113"/>
        <v>3</v>
      </c>
      <c r="AF192" s="2">
        <f t="shared" si="113"/>
        <v>2</v>
      </c>
      <c r="AG192" s="2">
        <f t="shared" si="113"/>
        <v>3</v>
      </c>
      <c r="AH192" s="2">
        <f t="shared" si="113"/>
        <v>5</v>
      </c>
      <c r="AI192" s="2">
        <f t="shared" si="113"/>
        <v>6</v>
      </c>
      <c r="AJ192" s="2">
        <f t="shared" si="113"/>
        <v>4</v>
      </c>
      <c r="AK192" s="2">
        <f t="shared" si="113"/>
        <v>5</v>
      </c>
      <c r="AL192" s="2">
        <f t="shared" si="113"/>
        <v>3</v>
      </c>
      <c r="AM192" s="2">
        <f t="shared" si="113"/>
        <v>3</v>
      </c>
      <c r="AN192" s="2">
        <f t="shared" si="113"/>
        <v>5</v>
      </c>
      <c r="AO192" s="2">
        <f t="shared" si="113"/>
        <v>3</v>
      </c>
      <c r="AP192" s="2">
        <f t="shared" si="113"/>
        <v>3</v>
      </c>
      <c r="AQ192" s="2">
        <f t="shared" si="113"/>
        <v>4</v>
      </c>
      <c r="AR192" s="152">
        <f t="shared" si="96"/>
        <v>25</v>
      </c>
      <c r="AS192" s="153">
        <f t="shared" si="97"/>
        <v>27</v>
      </c>
      <c r="AT192" s="154">
        <f t="shared" si="98"/>
        <v>52</v>
      </c>
      <c r="AU192" s="155">
        <f t="shared" si="99"/>
        <v>52</v>
      </c>
      <c r="AV192" s="60">
        <f t="shared" si="100"/>
        <v>320</v>
      </c>
      <c r="AW192" s="4">
        <f t="shared" ref="AW192:AZ192" si="114">AW144+AW101+AW57+AW14</f>
        <v>25</v>
      </c>
      <c r="AX192" s="4">
        <f t="shared" si="114"/>
        <v>0</v>
      </c>
      <c r="AY192" s="4">
        <f t="shared" si="114"/>
        <v>6</v>
      </c>
      <c r="AZ192" s="66">
        <f t="shared" si="114"/>
        <v>0</v>
      </c>
      <c r="BA192" s="169">
        <f t="shared" si="102"/>
        <v>6.409888267662148</v>
      </c>
      <c r="BB192" s="170">
        <f t="shared" si="103"/>
        <v>55.813953488372093</v>
      </c>
      <c r="BC192" s="170">
        <f t="shared" si="104"/>
        <v>7.3525188952595233</v>
      </c>
      <c r="BD192" s="170">
        <f t="shared" si="89"/>
        <v>0</v>
      </c>
      <c r="BE192" s="170">
        <f t="shared" si="105"/>
        <v>9.230239105433494</v>
      </c>
      <c r="BF192" s="171">
        <f t="shared" si="106"/>
        <v>19.998851395105902</v>
      </c>
      <c r="BG192" s="6">
        <f t="shared" si="90"/>
        <v>7.8125</v>
      </c>
    </row>
    <row r="193" spans="1:59" ht="18.75">
      <c r="A193" s="225">
        <v>7</v>
      </c>
      <c r="B193" s="12" t="s">
        <v>65</v>
      </c>
      <c r="C193" s="230">
        <v>189080.5840292811</v>
      </c>
      <c r="D193" s="39">
        <f t="shared" si="84"/>
        <v>13</v>
      </c>
      <c r="E193" s="2">
        <f t="shared" si="84"/>
        <v>0</v>
      </c>
      <c r="F193" s="2">
        <f t="shared" si="84"/>
        <v>0</v>
      </c>
      <c r="G193" s="2">
        <f t="shared" si="84"/>
        <v>0</v>
      </c>
      <c r="H193" s="2">
        <f t="shared" si="84"/>
        <v>0</v>
      </c>
      <c r="I193" s="2">
        <f t="shared" si="84"/>
        <v>0</v>
      </c>
      <c r="J193" s="132">
        <f t="shared" si="91"/>
        <v>13</v>
      </c>
      <c r="K193" s="1">
        <f t="shared" si="85"/>
        <v>3</v>
      </c>
      <c r="L193" s="1">
        <f t="shared" si="85"/>
        <v>0</v>
      </c>
      <c r="M193" s="1">
        <f t="shared" si="85"/>
        <v>0</v>
      </c>
      <c r="N193" s="1">
        <f t="shared" si="85"/>
        <v>0</v>
      </c>
      <c r="O193" s="1">
        <f t="shared" si="85"/>
        <v>0</v>
      </c>
      <c r="P193" s="1">
        <f t="shared" si="85"/>
        <v>0</v>
      </c>
      <c r="Q193" s="138">
        <f t="shared" si="92"/>
        <v>3</v>
      </c>
      <c r="R193" s="39">
        <f t="shared" si="86"/>
        <v>2</v>
      </c>
      <c r="S193" s="1">
        <f t="shared" si="86"/>
        <v>0</v>
      </c>
      <c r="T193" s="1">
        <f t="shared" si="86"/>
        <v>0</v>
      </c>
      <c r="U193" s="1">
        <f t="shared" si="86"/>
        <v>0</v>
      </c>
      <c r="V193" s="1">
        <f t="shared" si="86"/>
        <v>0</v>
      </c>
      <c r="W193" s="1">
        <f t="shared" si="86"/>
        <v>0</v>
      </c>
      <c r="X193" s="165">
        <f t="shared" si="93"/>
        <v>2</v>
      </c>
      <c r="Y193" s="166">
        <f t="shared" si="94"/>
        <v>18</v>
      </c>
      <c r="Z193" s="42">
        <v>7</v>
      </c>
      <c r="AA193" s="45" t="s">
        <v>65</v>
      </c>
      <c r="AB193" s="39">
        <f t="shared" ref="AB193:AQ193" si="115">AB145+AB102+AB58+AB15</f>
        <v>0</v>
      </c>
      <c r="AC193" s="2">
        <f t="shared" si="115"/>
        <v>1</v>
      </c>
      <c r="AD193" s="2">
        <f t="shared" si="115"/>
        <v>1</v>
      </c>
      <c r="AE193" s="2">
        <f t="shared" si="115"/>
        <v>0</v>
      </c>
      <c r="AF193" s="2">
        <f t="shared" si="115"/>
        <v>2</v>
      </c>
      <c r="AG193" s="2">
        <f t="shared" si="115"/>
        <v>2</v>
      </c>
      <c r="AH193" s="2">
        <f t="shared" si="115"/>
        <v>1</v>
      </c>
      <c r="AI193" s="2">
        <f t="shared" si="115"/>
        <v>1</v>
      </c>
      <c r="AJ193" s="2">
        <f t="shared" si="115"/>
        <v>0</v>
      </c>
      <c r="AK193" s="2">
        <f t="shared" si="115"/>
        <v>4</v>
      </c>
      <c r="AL193" s="2">
        <f t="shared" si="115"/>
        <v>1</v>
      </c>
      <c r="AM193" s="2">
        <f t="shared" si="115"/>
        <v>2</v>
      </c>
      <c r="AN193" s="2">
        <f t="shared" si="115"/>
        <v>1</v>
      </c>
      <c r="AO193" s="2">
        <f t="shared" si="115"/>
        <v>2</v>
      </c>
      <c r="AP193" s="2">
        <f t="shared" si="115"/>
        <v>0</v>
      </c>
      <c r="AQ193" s="2">
        <f t="shared" si="115"/>
        <v>0</v>
      </c>
      <c r="AR193" s="152">
        <f t="shared" si="96"/>
        <v>6</v>
      </c>
      <c r="AS193" s="153">
        <f t="shared" si="97"/>
        <v>12</v>
      </c>
      <c r="AT193" s="154">
        <f t="shared" si="98"/>
        <v>18</v>
      </c>
      <c r="AU193" s="155">
        <f t="shared" si="99"/>
        <v>18</v>
      </c>
      <c r="AV193" s="60">
        <f t="shared" si="100"/>
        <v>183</v>
      </c>
      <c r="AW193" s="4">
        <f t="shared" ref="AW193:AZ193" si="116">AW145+AW102+AW58+AW15</f>
        <v>13</v>
      </c>
      <c r="AX193" s="4">
        <f t="shared" si="116"/>
        <v>0</v>
      </c>
      <c r="AY193" s="4">
        <f t="shared" si="116"/>
        <v>0</v>
      </c>
      <c r="AZ193" s="66">
        <f t="shared" si="116"/>
        <v>0</v>
      </c>
      <c r="BA193" s="169">
        <f t="shared" si="102"/>
        <v>4.7745662644979623</v>
      </c>
      <c r="BB193" s="170">
        <f t="shared" si="103"/>
        <v>81.25</v>
      </c>
      <c r="BC193" s="170">
        <f t="shared" si="104"/>
        <v>3.4999083024826692</v>
      </c>
      <c r="BD193" s="170">
        <f t="shared" si="89"/>
        <v>0</v>
      </c>
      <c r="BE193" s="170">
        <f t="shared" si="105"/>
        <v>6.8753754208770657</v>
      </c>
      <c r="BF193" s="171">
        <f t="shared" si="106"/>
        <v>9.5197505827528595</v>
      </c>
      <c r="BG193" s="6">
        <f t="shared" si="90"/>
        <v>7.1038251366120218</v>
      </c>
    </row>
    <row r="194" spans="1:59" ht="18.75">
      <c r="A194" s="225">
        <v>8</v>
      </c>
      <c r="B194" s="12" t="s">
        <v>66</v>
      </c>
      <c r="C194" s="229">
        <v>584552.07955572393</v>
      </c>
      <c r="D194" s="39">
        <f t="shared" si="84"/>
        <v>184</v>
      </c>
      <c r="E194" s="2">
        <f t="shared" si="84"/>
        <v>8</v>
      </c>
      <c r="F194" s="2">
        <f t="shared" si="84"/>
        <v>2</v>
      </c>
      <c r="G194" s="2">
        <f t="shared" si="84"/>
        <v>2</v>
      </c>
      <c r="H194" s="2">
        <f t="shared" si="84"/>
        <v>1</v>
      </c>
      <c r="I194" s="2">
        <f t="shared" si="84"/>
        <v>0</v>
      </c>
      <c r="J194" s="133">
        <f t="shared" si="91"/>
        <v>197</v>
      </c>
      <c r="K194" s="1">
        <f t="shared" si="85"/>
        <v>115</v>
      </c>
      <c r="L194" s="1">
        <f t="shared" si="85"/>
        <v>1</v>
      </c>
      <c r="M194" s="1">
        <f t="shared" si="85"/>
        <v>0</v>
      </c>
      <c r="N194" s="1">
        <f t="shared" si="85"/>
        <v>0</v>
      </c>
      <c r="O194" s="1">
        <f t="shared" si="85"/>
        <v>1</v>
      </c>
      <c r="P194" s="1">
        <f t="shared" si="85"/>
        <v>0</v>
      </c>
      <c r="Q194" s="138">
        <f t="shared" si="92"/>
        <v>117</v>
      </c>
      <c r="R194" s="39">
        <f t="shared" si="86"/>
        <v>76</v>
      </c>
      <c r="S194" s="1">
        <f t="shared" si="86"/>
        <v>0</v>
      </c>
      <c r="T194" s="1">
        <f t="shared" si="86"/>
        <v>0</v>
      </c>
      <c r="U194" s="1">
        <f t="shared" si="86"/>
        <v>0</v>
      </c>
      <c r="V194" s="1">
        <f t="shared" si="86"/>
        <v>0</v>
      </c>
      <c r="W194" s="1">
        <f t="shared" si="86"/>
        <v>0</v>
      </c>
      <c r="X194" s="165">
        <f t="shared" si="93"/>
        <v>76</v>
      </c>
      <c r="Y194" s="166">
        <f t="shared" si="94"/>
        <v>390</v>
      </c>
      <c r="Z194" s="42">
        <v>8</v>
      </c>
      <c r="AA194" s="45" t="s">
        <v>66</v>
      </c>
      <c r="AB194" s="39">
        <f t="shared" ref="AB194:AQ194" si="117">AB146+AB103+AB59+AB16</f>
        <v>12</v>
      </c>
      <c r="AC194" s="2">
        <f t="shared" si="117"/>
        <v>18</v>
      </c>
      <c r="AD194" s="2">
        <f t="shared" si="117"/>
        <v>7</v>
      </c>
      <c r="AE194" s="2">
        <f t="shared" si="117"/>
        <v>24</v>
      </c>
      <c r="AF194" s="2">
        <f t="shared" si="117"/>
        <v>41</v>
      </c>
      <c r="AG194" s="2">
        <f t="shared" si="117"/>
        <v>27</v>
      </c>
      <c r="AH194" s="2">
        <f t="shared" si="117"/>
        <v>39</v>
      </c>
      <c r="AI194" s="2">
        <f t="shared" si="117"/>
        <v>45</v>
      </c>
      <c r="AJ194" s="2">
        <f t="shared" si="117"/>
        <v>28</v>
      </c>
      <c r="AK194" s="2">
        <f t="shared" si="117"/>
        <v>26</v>
      </c>
      <c r="AL194" s="2">
        <f t="shared" si="117"/>
        <v>43</v>
      </c>
      <c r="AM194" s="2">
        <f t="shared" si="117"/>
        <v>15</v>
      </c>
      <c r="AN194" s="2">
        <f t="shared" si="117"/>
        <v>23</v>
      </c>
      <c r="AO194" s="2">
        <f t="shared" si="117"/>
        <v>18</v>
      </c>
      <c r="AP194" s="2">
        <f t="shared" si="117"/>
        <v>11</v>
      </c>
      <c r="AQ194" s="2">
        <f t="shared" si="117"/>
        <v>7</v>
      </c>
      <c r="AR194" s="152">
        <f t="shared" si="96"/>
        <v>204</v>
      </c>
      <c r="AS194" s="153">
        <f t="shared" si="97"/>
        <v>180</v>
      </c>
      <c r="AT194" s="154">
        <f t="shared" si="98"/>
        <v>384</v>
      </c>
      <c r="AU194" s="155">
        <f t="shared" si="99"/>
        <v>384</v>
      </c>
      <c r="AV194" s="60">
        <f t="shared" si="100"/>
        <v>1612</v>
      </c>
      <c r="AW194" s="4">
        <f t="shared" ref="AW194:AZ194" si="118">AW146+AW103+AW59+AW16</f>
        <v>201</v>
      </c>
      <c r="AX194" s="4">
        <f t="shared" si="118"/>
        <v>0</v>
      </c>
      <c r="AY194" s="4">
        <f t="shared" si="118"/>
        <v>14</v>
      </c>
      <c r="AZ194" s="66">
        <f t="shared" si="118"/>
        <v>3</v>
      </c>
      <c r="BA194" s="169">
        <f t="shared" si="102"/>
        <v>22.809487468536666</v>
      </c>
      <c r="BB194" s="170">
        <f t="shared" si="103"/>
        <v>61.146496815286625</v>
      </c>
      <c r="BC194" s="170">
        <f t="shared" si="104"/>
        <v>24.151222025509409</v>
      </c>
      <c r="BD194" s="170">
        <f t="shared" si="89"/>
        <v>3.8461538461538463</v>
      </c>
      <c r="BE194" s="170">
        <f t="shared" si="105"/>
        <v>32.845661954692801</v>
      </c>
      <c r="BF194" s="171">
        <f t="shared" si="106"/>
        <v>65.691323909385602</v>
      </c>
      <c r="BG194" s="6">
        <f t="shared" si="90"/>
        <v>12.468982630272953</v>
      </c>
    </row>
    <row r="195" spans="1:59" ht="18.75">
      <c r="A195" s="225">
        <v>9</v>
      </c>
      <c r="B195" s="12" t="s">
        <v>67</v>
      </c>
      <c r="C195" s="229">
        <v>148483.63206259426</v>
      </c>
      <c r="D195" s="39">
        <f t="shared" si="84"/>
        <v>31</v>
      </c>
      <c r="E195" s="2">
        <f t="shared" si="84"/>
        <v>0</v>
      </c>
      <c r="F195" s="2">
        <f t="shared" si="84"/>
        <v>0</v>
      </c>
      <c r="G195" s="2">
        <f t="shared" si="84"/>
        <v>0</v>
      </c>
      <c r="H195" s="2">
        <f t="shared" si="84"/>
        <v>1</v>
      </c>
      <c r="I195" s="2">
        <f t="shared" si="84"/>
        <v>0</v>
      </c>
      <c r="J195" s="133">
        <f t="shared" si="91"/>
        <v>32</v>
      </c>
      <c r="K195" s="1">
        <f t="shared" si="85"/>
        <v>9</v>
      </c>
      <c r="L195" s="1">
        <f t="shared" si="85"/>
        <v>0</v>
      </c>
      <c r="M195" s="1">
        <f t="shared" si="85"/>
        <v>0</v>
      </c>
      <c r="N195" s="1">
        <f t="shared" si="85"/>
        <v>0</v>
      </c>
      <c r="O195" s="1">
        <f t="shared" si="85"/>
        <v>0</v>
      </c>
      <c r="P195" s="1">
        <f t="shared" si="85"/>
        <v>0</v>
      </c>
      <c r="Q195" s="138">
        <f t="shared" si="92"/>
        <v>9</v>
      </c>
      <c r="R195" s="39">
        <f t="shared" si="86"/>
        <v>6</v>
      </c>
      <c r="S195" s="1">
        <f t="shared" si="86"/>
        <v>0</v>
      </c>
      <c r="T195" s="1">
        <f t="shared" si="86"/>
        <v>0</v>
      </c>
      <c r="U195" s="1">
        <f t="shared" si="86"/>
        <v>0</v>
      </c>
      <c r="V195" s="1">
        <f t="shared" si="86"/>
        <v>0</v>
      </c>
      <c r="W195" s="1">
        <f t="shared" si="86"/>
        <v>0</v>
      </c>
      <c r="X195" s="165">
        <f t="shared" si="93"/>
        <v>6</v>
      </c>
      <c r="Y195" s="166">
        <f t="shared" si="94"/>
        <v>47</v>
      </c>
      <c r="Z195" s="42">
        <v>9</v>
      </c>
      <c r="AA195" s="45" t="s">
        <v>67</v>
      </c>
      <c r="AB195" s="39">
        <f t="shared" ref="AB195:AQ195" si="119">AB147+AB104+AB60+AB17</f>
        <v>0</v>
      </c>
      <c r="AC195" s="2">
        <f t="shared" si="119"/>
        <v>0</v>
      </c>
      <c r="AD195" s="2">
        <f t="shared" si="119"/>
        <v>0</v>
      </c>
      <c r="AE195" s="2">
        <f t="shared" si="119"/>
        <v>0</v>
      </c>
      <c r="AF195" s="2">
        <f t="shared" si="119"/>
        <v>2</v>
      </c>
      <c r="AG195" s="2">
        <f t="shared" si="119"/>
        <v>8</v>
      </c>
      <c r="AH195" s="2">
        <f t="shared" si="119"/>
        <v>4</v>
      </c>
      <c r="AI195" s="2">
        <f t="shared" si="119"/>
        <v>7</v>
      </c>
      <c r="AJ195" s="2">
        <f t="shared" si="119"/>
        <v>5</v>
      </c>
      <c r="AK195" s="2">
        <f t="shared" si="119"/>
        <v>5</v>
      </c>
      <c r="AL195" s="2">
        <f t="shared" si="119"/>
        <v>2</v>
      </c>
      <c r="AM195" s="2">
        <f t="shared" si="119"/>
        <v>4</v>
      </c>
      <c r="AN195" s="2">
        <f t="shared" si="119"/>
        <v>4</v>
      </c>
      <c r="AO195" s="2">
        <f t="shared" si="119"/>
        <v>2</v>
      </c>
      <c r="AP195" s="2">
        <f t="shared" si="119"/>
        <v>2</v>
      </c>
      <c r="AQ195" s="2">
        <f t="shared" si="119"/>
        <v>1</v>
      </c>
      <c r="AR195" s="152">
        <f t="shared" si="96"/>
        <v>19</v>
      </c>
      <c r="AS195" s="153">
        <f t="shared" si="97"/>
        <v>27</v>
      </c>
      <c r="AT195" s="154">
        <f t="shared" si="98"/>
        <v>46</v>
      </c>
      <c r="AU195" s="155">
        <f t="shared" si="99"/>
        <v>46</v>
      </c>
      <c r="AV195" s="60">
        <f t="shared" si="100"/>
        <v>148</v>
      </c>
      <c r="AW195" s="4">
        <f t="shared" ref="AW195:AZ195" si="120">AW147+AW104+AW60+AW17</f>
        <v>31</v>
      </c>
      <c r="AX195" s="4">
        <f t="shared" si="120"/>
        <v>0</v>
      </c>
      <c r="AY195" s="4">
        <f t="shared" si="120"/>
        <v>0</v>
      </c>
      <c r="AZ195" s="66">
        <f t="shared" si="120"/>
        <v>0</v>
      </c>
      <c r="BA195" s="169">
        <f t="shared" si="102"/>
        <v>14.498418094125418</v>
      </c>
      <c r="BB195" s="170">
        <f t="shared" si="103"/>
        <v>75.609756097560975</v>
      </c>
      <c r="BC195" s="170">
        <f t="shared" si="104"/>
        <v>11.38964912897139</v>
      </c>
      <c r="BD195" s="170">
        <f t="shared" si="89"/>
        <v>2.1276595744680851</v>
      </c>
      <c r="BE195" s="170">
        <f t="shared" si="105"/>
        <v>20.877722055540602</v>
      </c>
      <c r="BF195" s="171">
        <f t="shared" si="106"/>
        <v>30.979845630802181</v>
      </c>
      <c r="BG195" s="6">
        <f t="shared" si="90"/>
        <v>20.945945945945947</v>
      </c>
    </row>
    <row r="196" spans="1:59" ht="18.75">
      <c r="A196" s="225">
        <v>10</v>
      </c>
      <c r="B196" s="12" t="s">
        <v>68</v>
      </c>
      <c r="C196" s="229">
        <v>321212.79730014323</v>
      </c>
      <c r="D196" s="39">
        <f t="shared" si="84"/>
        <v>15</v>
      </c>
      <c r="E196" s="2">
        <f t="shared" si="84"/>
        <v>0</v>
      </c>
      <c r="F196" s="2">
        <f t="shared" si="84"/>
        <v>0</v>
      </c>
      <c r="G196" s="2">
        <f t="shared" si="84"/>
        <v>0</v>
      </c>
      <c r="H196" s="2">
        <f t="shared" si="84"/>
        <v>0</v>
      </c>
      <c r="I196" s="2">
        <f t="shared" si="84"/>
        <v>0</v>
      </c>
      <c r="J196" s="133">
        <f t="shared" si="91"/>
        <v>15</v>
      </c>
      <c r="K196" s="1">
        <f t="shared" si="85"/>
        <v>1</v>
      </c>
      <c r="L196" s="1">
        <f t="shared" si="85"/>
        <v>0</v>
      </c>
      <c r="M196" s="1">
        <f t="shared" si="85"/>
        <v>0</v>
      </c>
      <c r="N196" s="1">
        <f t="shared" si="85"/>
        <v>0</v>
      </c>
      <c r="O196" s="1">
        <f t="shared" si="85"/>
        <v>0</v>
      </c>
      <c r="P196" s="1">
        <f t="shared" si="85"/>
        <v>0</v>
      </c>
      <c r="Q196" s="138">
        <f t="shared" si="92"/>
        <v>1</v>
      </c>
      <c r="R196" s="39">
        <f t="shared" si="86"/>
        <v>21</v>
      </c>
      <c r="S196" s="1">
        <f t="shared" si="86"/>
        <v>0</v>
      </c>
      <c r="T196" s="1">
        <f t="shared" si="86"/>
        <v>0</v>
      </c>
      <c r="U196" s="1">
        <f t="shared" si="86"/>
        <v>0</v>
      </c>
      <c r="V196" s="1">
        <f t="shared" si="86"/>
        <v>6</v>
      </c>
      <c r="W196" s="1">
        <f t="shared" si="86"/>
        <v>0</v>
      </c>
      <c r="X196" s="165">
        <f t="shared" si="93"/>
        <v>27</v>
      </c>
      <c r="Y196" s="166">
        <f t="shared" si="94"/>
        <v>43</v>
      </c>
      <c r="Z196" s="42">
        <v>10</v>
      </c>
      <c r="AA196" s="45" t="s">
        <v>68</v>
      </c>
      <c r="AB196" s="39">
        <f t="shared" ref="AB196:AQ196" si="121">AB148+AB105+AB61+AB18</f>
        <v>0</v>
      </c>
      <c r="AC196" s="2">
        <f t="shared" si="121"/>
        <v>0</v>
      </c>
      <c r="AD196" s="2">
        <f t="shared" si="121"/>
        <v>0</v>
      </c>
      <c r="AE196" s="2">
        <f t="shared" si="121"/>
        <v>0</v>
      </c>
      <c r="AF196" s="2">
        <f t="shared" si="121"/>
        <v>1</v>
      </c>
      <c r="AG196" s="2">
        <f t="shared" si="121"/>
        <v>0</v>
      </c>
      <c r="AH196" s="2">
        <f t="shared" si="121"/>
        <v>3</v>
      </c>
      <c r="AI196" s="2">
        <f t="shared" si="121"/>
        <v>3</v>
      </c>
      <c r="AJ196" s="2">
        <f t="shared" si="121"/>
        <v>3</v>
      </c>
      <c r="AK196" s="2">
        <f t="shared" si="121"/>
        <v>6</v>
      </c>
      <c r="AL196" s="2">
        <f t="shared" si="121"/>
        <v>5</v>
      </c>
      <c r="AM196" s="2">
        <f t="shared" si="121"/>
        <v>6</v>
      </c>
      <c r="AN196" s="2">
        <f t="shared" si="121"/>
        <v>8</v>
      </c>
      <c r="AO196" s="2">
        <f t="shared" si="121"/>
        <v>0</v>
      </c>
      <c r="AP196" s="2">
        <f t="shared" si="121"/>
        <v>2</v>
      </c>
      <c r="AQ196" s="2">
        <f t="shared" si="121"/>
        <v>0</v>
      </c>
      <c r="AR196" s="152">
        <f t="shared" si="96"/>
        <v>22</v>
      </c>
      <c r="AS196" s="153">
        <f t="shared" si="97"/>
        <v>15</v>
      </c>
      <c r="AT196" s="154">
        <f t="shared" si="98"/>
        <v>37</v>
      </c>
      <c r="AU196" s="155">
        <f t="shared" si="99"/>
        <v>37</v>
      </c>
      <c r="AV196" s="60">
        <f t="shared" si="100"/>
        <v>203</v>
      </c>
      <c r="AW196" s="4">
        <f t="shared" ref="AW196:AZ196" si="122">AW148+AW105+AW61+AW18</f>
        <v>15</v>
      </c>
      <c r="AX196" s="4">
        <f t="shared" si="122"/>
        <v>0</v>
      </c>
      <c r="AY196" s="4">
        <f t="shared" si="122"/>
        <v>0</v>
      </c>
      <c r="AZ196" s="66">
        <f t="shared" si="122"/>
        <v>0</v>
      </c>
      <c r="BA196" s="169">
        <f t="shared" si="102"/>
        <v>3.2429177026011411</v>
      </c>
      <c r="BB196" s="170">
        <f t="shared" si="103"/>
        <v>93.75</v>
      </c>
      <c r="BC196" s="170">
        <f t="shared" si="104"/>
        <v>4.2348689998673725</v>
      </c>
      <c r="BD196" s="170">
        <f t="shared" si="89"/>
        <v>13.953488372093023</v>
      </c>
      <c r="BE196" s="170">
        <f t="shared" si="105"/>
        <v>4.6698014917456439</v>
      </c>
      <c r="BF196" s="171">
        <f t="shared" si="106"/>
        <v>11.518843679639255</v>
      </c>
      <c r="BG196" s="6">
        <f t="shared" si="90"/>
        <v>7.389162561576355</v>
      </c>
    </row>
    <row r="197" spans="1:59" ht="18.75">
      <c r="A197" s="225">
        <v>11</v>
      </c>
      <c r="B197" s="12" t="s">
        <v>69</v>
      </c>
      <c r="C197" s="229">
        <v>558063.24030882167</v>
      </c>
      <c r="D197" s="39">
        <f t="shared" ref="D197:I206" si="123">D149+D106+D62+D19</f>
        <v>51</v>
      </c>
      <c r="E197" s="2">
        <f t="shared" si="123"/>
        <v>1</v>
      </c>
      <c r="F197" s="2">
        <f t="shared" si="123"/>
        <v>0</v>
      </c>
      <c r="G197" s="2">
        <f t="shared" si="123"/>
        <v>0</v>
      </c>
      <c r="H197" s="2">
        <f t="shared" si="123"/>
        <v>3</v>
      </c>
      <c r="I197" s="2">
        <f t="shared" si="123"/>
        <v>2</v>
      </c>
      <c r="J197" s="133">
        <f t="shared" si="91"/>
        <v>57</v>
      </c>
      <c r="K197" s="1">
        <f t="shared" ref="K197:P206" si="124">K149+K106+K62+K19</f>
        <v>69</v>
      </c>
      <c r="L197" s="1">
        <f t="shared" si="124"/>
        <v>0</v>
      </c>
      <c r="M197" s="1">
        <f t="shared" si="124"/>
        <v>0</v>
      </c>
      <c r="N197" s="1">
        <f t="shared" si="124"/>
        <v>0</v>
      </c>
      <c r="O197" s="1">
        <f t="shared" si="124"/>
        <v>0</v>
      </c>
      <c r="P197" s="1">
        <f t="shared" si="124"/>
        <v>0</v>
      </c>
      <c r="Q197" s="138">
        <f t="shared" si="92"/>
        <v>69</v>
      </c>
      <c r="R197" s="39">
        <f t="shared" ref="R197:W206" si="125">R149+R106+R62+R19</f>
        <v>44</v>
      </c>
      <c r="S197" s="1">
        <f t="shared" si="125"/>
        <v>0</v>
      </c>
      <c r="T197" s="1">
        <f t="shared" si="125"/>
        <v>0</v>
      </c>
      <c r="U197" s="1">
        <f t="shared" si="125"/>
        <v>0</v>
      </c>
      <c r="V197" s="1">
        <f t="shared" si="125"/>
        <v>0</v>
      </c>
      <c r="W197" s="1">
        <f t="shared" si="125"/>
        <v>0</v>
      </c>
      <c r="X197" s="165">
        <f t="shared" si="93"/>
        <v>44</v>
      </c>
      <c r="Y197" s="166">
        <f t="shared" si="94"/>
        <v>170</v>
      </c>
      <c r="Z197" s="42">
        <v>11</v>
      </c>
      <c r="AA197" s="45" t="s">
        <v>69</v>
      </c>
      <c r="AB197" s="39">
        <f t="shared" ref="AB197:AQ197" si="126">AB149+AB106+AB62+AB19</f>
        <v>1</v>
      </c>
      <c r="AC197" s="2">
        <f t="shared" si="126"/>
        <v>1</v>
      </c>
      <c r="AD197" s="2">
        <f t="shared" si="126"/>
        <v>3</v>
      </c>
      <c r="AE197" s="2">
        <f t="shared" si="126"/>
        <v>3</v>
      </c>
      <c r="AF197" s="2">
        <f t="shared" si="126"/>
        <v>15</v>
      </c>
      <c r="AG197" s="2">
        <f t="shared" si="126"/>
        <v>16</v>
      </c>
      <c r="AH197" s="2">
        <f t="shared" si="126"/>
        <v>4</v>
      </c>
      <c r="AI197" s="2">
        <f t="shared" si="126"/>
        <v>10</v>
      </c>
      <c r="AJ197" s="2">
        <f t="shared" si="126"/>
        <v>7</v>
      </c>
      <c r="AK197" s="2">
        <f t="shared" si="126"/>
        <v>10</v>
      </c>
      <c r="AL197" s="2">
        <f t="shared" si="126"/>
        <v>6</v>
      </c>
      <c r="AM197" s="2">
        <f t="shared" si="126"/>
        <v>11</v>
      </c>
      <c r="AN197" s="2">
        <f t="shared" si="126"/>
        <v>15</v>
      </c>
      <c r="AO197" s="2">
        <f t="shared" si="126"/>
        <v>15</v>
      </c>
      <c r="AP197" s="2">
        <f t="shared" si="126"/>
        <v>15</v>
      </c>
      <c r="AQ197" s="2">
        <f t="shared" si="126"/>
        <v>33</v>
      </c>
      <c r="AR197" s="152">
        <f t="shared" si="96"/>
        <v>66</v>
      </c>
      <c r="AS197" s="153">
        <f t="shared" si="97"/>
        <v>99</v>
      </c>
      <c r="AT197" s="154">
        <f t="shared" si="98"/>
        <v>165</v>
      </c>
      <c r="AU197" s="155">
        <f t="shared" si="99"/>
        <v>165</v>
      </c>
      <c r="AV197" s="60">
        <f t="shared" si="100"/>
        <v>672</v>
      </c>
      <c r="AW197" s="4">
        <f t="shared" ref="AW197:AZ197" si="127">AW149+AW106+AW62+AW19</f>
        <v>55</v>
      </c>
      <c r="AX197" s="4">
        <f t="shared" si="127"/>
        <v>6</v>
      </c>
      <c r="AY197" s="4">
        <f t="shared" si="127"/>
        <v>13</v>
      </c>
      <c r="AZ197" s="66">
        <f t="shared" si="127"/>
        <v>3</v>
      </c>
      <c r="BA197" s="169">
        <f t="shared" si="102"/>
        <v>6.4707919287297795</v>
      </c>
      <c r="BB197" s="170">
        <f t="shared" si="103"/>
        <v>41.269841269841265</v>
      </c>
      <c r="BC197" s="170">
        <f t="shared" si="104"/>
        <v>10.870052052221405</v>
      </c>
      <c r="BD197" s="170">
        <f t="shared" si="89"/>
        <v>3.5294117647058822</v>
      </c>
      <c r="BE197" s="170">
        <f t="shared" si="105"/>
        <v>9.3179403773708849</v>
      </c>
      <c r="BF197" s="171">
        <f t="shared" si="106"/>
        <v>29.566541582042227</v>
      </c>
      <c r="BG197" s="6">
        <f t="shared" si="90"/>
        <v>8.1845238095238102</v>
      </c>
    </row>
    <row r="198" spans="1:59" ht="18.75">
      <c r="A198" s="225">
        <v>12</v>
      </c>
      <c r="B198" s="12" t="s">
        <v>70</v>
      </c>
      <c r="C198" s="229">
        <v>178951.26702771243</v>
      </c>
      <c r="D198" s="39">
        <f t="shared" si="123"/>
        <v>35</v>
      </c>
      <c r="E198" s="2">
        <f t="shared" si="123"/>
        <v>0</v>
      </c>
      <c r="F198" s="2">
        <f t="shared" si="123"/>
        <v>0</v>
      </c>
      <c r="G198" s="2">
        <f t="shared" si="123"/>
        <v>0</v>
      </c>
      <c r="H198" s="2">
        <f t="shared" si="123"/>
        <v>0</v>
      </c>
      <c r="I198" s="2">
        <f t="shared" si="123"/>
        <v>0</v>
      </c>
      <c r="J198" s="133">
        <f t="shared" si="91"/>
        <v>35</v>
      </c>
      <c r="K198" s="1">
        <f t="shared" si="124"/>
        <v>14</v>
      </c>
      <c r="L198" s="1">
        <f t="shared" si="124"/>
        <v>0</v>
      </c>
      <c r="M198" s="1">
        <f t="shared" si="124"/>
        <v>0</v>
      </c>
      <c r="N198" s="1">
        <f t="shared" si="124"/>
        <v>0</v>
      </c>
      <c r="O198" s="1">
        <f t="shared" si="124"/>
        <v>0</v>
      </c>
      <c r="P198" s="1">
        <f t="shared" si="124"/>
        <v>0</v>
      </c>
      <c r="Q198" s="138">
        <f t="shared" si="92"/>
        <v>14</v>
      </c>
      <c r="R198" s="39">
        <f t="shared" si="125"/>
        <v>1</v>
      </c>
      <c r="S198" s="1">
        <f t="shared" si="125"/>
        <v>0</v>
      </c>
      <c r="T198" s="1">
        <f t="shared" si="125"/>
        <v>0</v>
      </c>
      <c r="U198" s="1">
        <f t="shared" si="125"/>
        <v>0</v>
      </c>
      <c r="V198" s="1">
        <f t="shared" si="125"/>
        <v>0</v>
      </c>
      <c r="W198" s="1">
        <f t="shared" si="125"/>
        <v>0</v>
      </c>
      <c r="X198" s="165">
        <f t="shared" si="93"/>
        <v>1</v>
      </c>
      <c r="Y198" s="166">
        <f t="shared" si="94"/>
        <v>50</v>
      </c>
      <c r="Z198" s="42">
        <v>12</v>
      </c>
      <c r="AA198" s="45" t="s">
        <v>70</v>
      </c>
      <c r="AB198" s="39">
        <f t="shared" ref="AB198:AQ198" si="128">AB150+AB107+AB63+AB20</f>
        <v>0</v>
      </c>
      <c r="AC198" s="2">
        <f t="shared" si="128"/>
        <v>0</v>
      </c>
      <c r="AD198" s="2">
        <f t="shared" si="128"/>
        <v>0</v>
      </c>
      <c r="AE198" s="2">
        <f t="shared" si="128"/>
        <v>0</v>
      </c>
      <c r="AF198" s="2">
        <f t="shared" si="128"/>
        <v>2</v>
      </c>
      <c r="AG198" s="2">
        <f t="shared" si="128"/>
        <v>3</v>
      </c>
      <c r="AH198" s="2">
        <f t="shared" si="128"/>
        <v>2</v>
      </c>
      <c r="AI198" s="2">
        <f t="shared" si="128"/>
        <v>4</v>
      </c>
      <c r="AJ198" s="2">
        <f t="shared" si="128"/>
        <v>0</v>
      </c>
      <c r="AK198" s="2">
        <f t="shared" si="128"/>
        <v>10</v>
      </c>
      <c r="AL198" s="2">
        <f t="shared" si="128"/>
        <v>4</v>
      </c>
      <c r="AM198" s="2">
        <f t="shared" si="128"/>
        <v>7</v>
      </c>
      <c r="AN198" s="2">
        <f t="shared" si="128"/>
        <v>6</v>
      </c>
      <c r="AO198" s="2">
        <f t="shared" si="128"/>
        <v>2</v>
      </c>
      <c r="AP198" s="2">
        <f t="shared" si="128"/>
        <v>9</v>
      </c>
      <c r="AQ198" s="2">
        <f t="shared" si="128"/>
        <v>1</v>
      </c>
      <c r="AR198" s="152">
        <f t="shared" si="96"/>
        <v>23</v>
      </c>
      <c r="AS198" s="153">
        <f t="shared" si="97"/>
        <v>27</v>
      </c>
      <c r="AT198" s="154">
        <f t="shared" si="98"/>
        <v>50</v>
      </c>
      <c r="AU198" s="155">
        <f t="shared" si="99"/>
        <v>50</v>
      </c>
      <c r="AV198" s="60">
        <f t="shared" si="100"/>
        <v>129</v>
      </c>
      <c r="AW198" s="4">
        <f t="shared" ref="AW198:AZ198" si="129">AW150+AW107+AW63+AW20</f>
        <v>35</v>
      </c>
      <c r="AX198" s="4">
        <f t="shared" si="129"/>
        <v>8</v>
      </c>
      <c r="AY198" s="4">
        <f t="shared" si="129"/>
        <v>21</v>
      </c>
      <c r="AZ198" s="66">
        <f t="shared" si="129"/>
        <v>1</v>
      </c>
      <c r="BA198" s="169">
        <f t="shared" si="102"/>
        <v>13.582220433114669</v>
      </c>
      <c r="BB198" s="170">
        <f t="shared" si="103"/>
        <v>71.428571428571431</v>
      </c>
      <c r="BC198" s="170">
        <f t="shared" si="104"/>
        <v>10.272267554456475</v>
      </c>
      <c r="BD198" s="170">
        <f t="shared" si="89"/>
        <v>0</v>
      </c>
      <c r="BE198" s="170">
        <f t="shared" si="105"/>
        <v>19.558397423685129</v>
      </c>
      <c r="BF198" s="171">
        <f t="shared" si="106"/>
        <v>27.940567748121609</v>
      </c>
      <c r="BG198" s="6">
        <f t="shared" si="90"/>
        <v>27.131782945736433</v>
      </c>
    </row>
    <row r="199" spans="1:59" ht="18.75">
      <c r="A199" s="225">
        <v>13</v>
      </c>
      <c r="B199" s="12" t="s">
        <v>71</v>
      </c>
      <c r="C199" s="229">
        <v>563819.39351691317</v>
      </c>
      <c r="D199" s="39">
        <f t="shared" si="123"/>
        <v>123</v>
      </c>
      <c r="E199" s="2">
        <f t="shared" si="123"/>
        <v>10</v>
      </c>
      <c r="F199" s="2">
        <f t="shared" si="123"/>
        <v>0</v>
      </c>
      <c r="G199" s="2">
        <f t="shared" si="123"/>
        <v>0</v>
      </c>
      <c r="H199" s="2">
        <f t="shared" si="123"/>
        <v>0</v>
      </c>
      <c r="I199" s="2">
        <f t="shared" si="123"/>
        <v>0</v>
      </c>
      <c r="J199" s="133">
        <f t="shared" si="91"/>
        <v>133</v>
      </c>
      <c r="K199" s="1">
        <f t="shared" si="124"/>
        <v>55</v>
      </c>
      <c r="L199" s="1">
        <f t="shared" si="124"/>
        <v>0</v>
      </c>
      <c r="M199" s="1">
        <f t="shared" si="124"/>
        <v>0</v>
      </c>
      <c r="N199" s="1">
        <f t="shared" si="124"/>
        <v>0</v>
      </c>
      <c r="O199" s="1">
        <f t="shared" si="124"/>
        <v>0</v>
      </c>
      <c r="P199" s="1">
        <f t="shared" si="124"/>
        <v>0</v>
      </c>
      <c r="Q199" s="138">
        <f t="shared" si="92"/>
        <v>55</v>
      </c>
      <c r="R199" s="39">
        <f t="shared" si="125"/>
        <v>59</v>
      </c>
      <c r="S199" s="1">
        <f t="shared" si="125"/>
        <v>0</v>
      </c>
      <c r="T199" s="1">
        <f t="shared" si="125"/>
        <v>0</v>
      </c>
      <c r="U199" s="1">
        <f t="shared" si="125"/>
        <v>0</v>
      </c>
      <c r="V199" s="1">
        <f t="shared" si="125"/>
        <v>0</v>
      </c>
      <c r="W199" s="1">
        <f t="shared" si="125"/>
        <v>0</v>
      </c>
      <c r="X199" s="165">
        <f t="shared" si="93"/>
        <v>59</v>
      </c>
      <c r="Y199" s="166">
        <f t="shared" si="94"/>
        <v>247</v>
      </c>
      <c r="Z199" s="42">
        <v>13</v>
      </c>
      <c r="AA199" s="45" t="s">
        <v>71</v>
      </c>
      <c r="AB199" s="39">
        <f t="shared" ref="AB199:AQ199" si="130">AB151+AB108+AB64+AB21</f>
        <v>3</v>
      </c>
      <c r="AC199" s="2">
        <f t="shared" si="130"/>
        <v>3</v>
      </c>
      <c r="AD199" s="2">
        <f t="shared" si="130"/>
        <v>11</v>
      </c>
      <c r="AE199" s="2">
        <f t="shared" si="130"/>
        <v>17</v>
      </c>
      <c r="AF199" s="2">
        <f t="shared" si="130"/>
        <v>11</v>
      </c>
      <c r="AG199" s="2">
        <f t="shared" si="130"/>
        <v>39</v>
      </c>
      <c r="AH199" s="2">
        <f t="shared" si="130"/>
        <v>12</v>
      </c>
      <c r="AI199" s="2">
        <f t="shared" si="130"/>
        <v>34</v>
      </c>
      <c r="AJ199" s="2">
        <f t="shared" si="130"/>
        <v>9</v>
      </c>
      <c r="AK199" s="2">
        <f t="shared" si="130"/>
        <v>14</v>
      </c>
      <c r="AL199" s="2">
        <f t="shared" si="130"/>
        <v>11</v>
      </c>
      <c r="AM199" s="2">
        <f t="shared" si="130"/>
        <v>12</v>
      </c>
      <c r="AN199" s="2">
        <f t="shared" si="130"/>
        <v>22</v>
      </c>
      <c r="AO199" s="2">
        <f t="shared" si="130"/>
        <v>26</v>
      </c>
      <c r="AP199" s="2">
        <f t="shared" si="130"/>
        <v>13</v>
      </c>
      <c r="AQ199" s="2">
        <f t="shared" si="130"/>
        <v>10</v>
      </c>
      <c r="AR199" s="152">
        <f t="shared" si="96"/>
        <v>92</v>
      </c>
      <c r="AS199" s="153">
        <f t="shared" si="97"/>
        <v>155</v>
      </c>
      <c r="AT199" s="154">
        <f t="shared" si="98"/>
        <v>247</v>
      </c>
      <c r="AU199" s="155">
        <f t="shared" si="99"/>
        <v>247</v>
      </c>
      <c r="AV199" s="60">
        <f t="shared" si="100"/>
        <v>883</v>
      </c>
      <c r="AW199" s="4">
        <f t="shared" ref="AW199:AZ199" si="131">AW151+AW108+AW64+AW21</f>
        <v>133</v>
      </c>
      <c r="AX199" s="4">
        <f t="shared" si="131"/>
        <v>5</v>
      </c>
      <c r="AY199" s="4">
        <f t="shared" si="131"/>
        <v>22</v>
      </c>
      <c r="AZ199" s="66">
        <f t="shared" si="131"/>
        <v>7</v>
      </c>
      <c r="BA199" s="169">
        <f t="shared" si="102"/>
        <v>16.381329229382121</v>
      </c>
      <c r="BB199" s="170">
        <f t="shared" si="103"/>
        <v>70.744680851063833</v>
      </c>
      <c r="BC199" s="170">
        <f t="shared" si="104"/>
        <v>16.106012771745448</v>
      </c>
      <c r="BD199" s="170">
        <f t="shared" si="89"/>
        <v>4.048582995951417</v>
      </c>
      <c r="BE199" s="170">
        <f t="shared" si="105"/>
        <v>23.589114090310257</v>
      </c>
      <c r="BF199" s="171">
        <f t="shared" si="106"/>
        <v>43.808354739147617</v>
      </c>
      <c r="BG199" s="6">
        <f t="shared" si="90"/>
        <v>15.062287655719139</v>
      </c>
    </row>
    <row r="200" spans="1:59" ht="18.75">
      <c r="A200" s="225">
        <v>14</v>
      </c>
      <c r="B200" s="12" t="s">
        <v>72</v>
      </c>
      <c r="C200" s="229">
        <v>500076.27691384207</v>
      </c>
      <c r="D200" s="39">
        <f t="shared" si="123"/>
        <v>101</v>
      </c>
      <c r="E200" s="2">
        <f t="shared" si="123"/>
        <v>11</v>
      </c>
      <c r="F200" s="2">
        <f t="shared" si="123"/>
        <v>2</v>
      </c>
      <c r="G200" s="2">
        <f t="shared" si="123"/>
        <v>0</v>
      </c>
      <c r="H200" s="2">
        <f t="shared" si="123"/>
        <v>0</v>
      </c>
      <c r="I200" s="2">
        <f t="shared" si="123"/>
        <v>0</v>
      </c>
      <c r="J200" s="133">
        <f t="shared" si="91"/>
        <v>114</v>
      </c>
      <c r="K200" s="1">
        <f t="shared" si="124"/>
        <v>201</v>
      </c>
      <c r="L200" s="1">
        <f t="shared" si="124"/>
        <v>0</v>
      </c>
      <c r="M200" s="1">
        <f t="shared" si="124"/>
        <v>0</v>
      </c>
      <c r="N200" s="1">
        <f t="shared" si="124"/>
        <v>0</v>
      </c>
      <c r="O200" s="1">
        <f t="shared" si="124"/>
        <v>0</v>
      </c>
      <c r="P200" s="1">
        <f t="shared" si="124"/>
        <v>0</v>
      </c>
      <c r="Q200" s="138">
        <f t="shared" si="92"/>
        <v>201</v>
      </c>
      <c r="R200" s="39">
        <f t="shared" si="125"/>
        <v>81</v>
      </c>
      <c r="S200" s="1">
        <f t="shared" si="125"/>
        <v>0</v>
      </c>
      <c r="T200" s="1">
        <f t="shared" si="125"/>
        <v>0</v>
      </c>
      <c r="U200" s="1">
        <f t="shared" si="125"/>
        <v>0</v>
      </c>
      <c r="V200" s="1">
        <f t="shared" si="125"/>
        <v>0</v>
      </c>
      <c r="W200" s="1">
        <f t="shared" si="125"/>
        <v>0</v>
      </c>
      <c r="X200" s="165">
        <f t="shared" si="93"/>
        <v>81</v>
      </c>
      <c r="Y200" s="166">
        <f t="shared" si="94"/>
        <v>396</v>
      </c>
      <c r="Z200" s="42">
        <v>14</v>
      </c>
      <c r="AA200" s="45" t="s">
        <v>72</v>
      </c>
      <c r="AB200" s="39">
        <f t="shared" ref="AB200:AQ200" si="132">AB152+AB109+AB65+AB22</f>
        <v>65</v>
      </c>
      <c r="AC200" s="2">
        <f t="shared" si="132"/>
        <v>44</v>
      </c>
      <c r="AD200" s="2">
        <f t="shared" si="132"/>
        <v>18</v>
      </c>
      <c r="AE200" s="2">
        <f t="shared" si="132"/>
        <v>32</v>
      </c>
      <c r="AF200" s="2">
        <f t="shared" si="132"/>
        <v>33</v>
      </c>
      <c r="AG200" s="2">
        <f t="shared" si="132"/>
        <v>39</v>
      </c>
      <c r="AH200" s="2">
        <f t="shared" si="132"/>
        <v>22</v>
      </c>
      <c r="AI200" s="2">
        <f t="shared" si="132"/>
        <v>19</v>
      </c>
      <c r="AJ200" s="2">
        <f t="shared" si="132"/>
        <v>13</v>
      </c>
      <c r="AK200" s="2">
        <f t="shared" si="132"/>
        <v>14</v>
      </c>
      <c r="AL200" s="2">
        <f t="shared" si="132"/>
        <v>12</v>
      </c>
      <c r="AM200" s="2">
        <f t="shared" si="132"/>
        <v>10</v>
      </c>
      <c r="AN200" s="2">
        <f t="shared" si="132"/>
        <v>15</v>
      </c>
      <c r="AO200" s="2">
        <f t="shared" si="132"/>
        <v>21</v>
      </c>
      <c r="AP200" s="2">
        <f t="shared" si="132"/>
        <v>23</v>
      </c>
      <c r="AQ200" s="2">
        <f t="shared" si="132"/>
        <v>14</v>
      </c>
      <c r="AR200" s="152">
        <f t="shared" si="96"/>
        <v>201</v>
      </c>
      <c r="AS200" s="153">
        <f t="shared" si="97"/>
        <v>193</v>
      </c>
      <c r="AT200" s="154">
        <f t="shared" si="98"/>
        <v>394</v>
      </c>
      <c r="AU200" s="155">
        <f t="shared" si="99"/>
        <v>394</v>
      </c>
      <c r="AV200" s="60">
        <f t="shared" si="100"/>
        <v>961</v>
      </c>
      <c r="AW200" s="4">
        <f t="shared" ref="AW200:AZ200" si="133">AW152+AW109+AW65+AW22</f>
        <v>112</v>
      </c>
      <c r="AX200" s="4">
        <f t="shared" si="133"/>
        <v>1</v>
      </c>
      <c r="AY200" s="4">
        <f t="shared" si="133"/>
        <v>9</v>
      </c>
      <c r="AZ200" s="66">
        <f t="shared" si="133"/>
        <v>3</v>
      </c>
      <c r="BA200" s="169">
        <f t="shared" si="102"/>
        <v>15.553182857977898</v>
      </c>
      <c r="BB200" s="170">
        <f t="shared" si="103"/>
        <v>35.555555555555557</v>
      </c>
      <c r="BC200" s="170">
        <f t="shared" si="104"/>
        <v>28.966169335288672</v>
      </c>
      <c r="BD200" s="170">
        <f t="shared" si="89"/>
        <v>3.2828282828282833</v>
      </c>
      <c r="BE200" s="170">
        <f t="shared" si="105"/>
        <v>22.396583315488176</v>
      </c>
      <c r="BF200" s="171">
        <f t="shared" si="106"/>
        <v>78.787980591985189</v>
      </c>
      <c r="BG200" s="6">
        <f t="shared" si="90"/>
        <v>11.654526534859521</v>
      </c>
    </row>
    <row r="201" spans="1:59" ht="18.75">
      <c r="A201" s="225">
        <v>15</v>
      </c>
      <c r="B201" s="12" t="s">
        <v>73</v>
      </c>
      <c r="C201" s="229">
        <v>261407.95914728165</v>
      </c>
      <c r="D201" s="39">
        <f t="shared" si="123"/>
        <v>95</v>
      </c>
      <c r="E201" s="2">
        <f t="shared" si="123"/>
        <v>2</v>
      </c>
      <c r="F201" s="2">
        <f t="shared" si="123"/>
        <v>1</v>
      </c>
      <c r="G201" s="2">
        <f t="shared" si="123"/>
        <v>0</v>
      </c>
      <c r="H201" s="2">
        <f t="shared" si="123"/>
        <v>0</v>
      </c>
      <c r="I201" s="2">
        <f t="shared" si="123"/>
        <v>0</v>
      </c>
      <c r="J201" s="133">
        <f t="shared" si="91"/>
        <v>98</v>
      </c>
      <c r="K201" s="1">
        <f t="shared" si="124"/>
        <v>48</v>
      </c>
      <c r="L201" s="1">
        <f t="shared" si="124"/>
        <v>0</v>
      </c>
      <c r="M201" s="1">
        <f t="shared" si="124"/>
        <v>0</v>
      </c>
      <c r="N201" s="1">
        <f t="shared" si="124"/>
        <v>0</v>
      </c>
      <c r="O201" s="1">
        <f t="shared" si="124"/>
        <v>0</v>
      </c>
      <c r="P201" s="1">
        <f t="shared" si="124"/>
        <v>0</v>
      </c>
      <c r="Q201" s="138">
        <f t="shared" si="92"/>
        <v>48</v>
      </c>
      <c r="R201" s="39">
        <f t="shared" si="125"/>
        <v>21</v>
      </c>
      <c r="S201" s="1">
        <f t="shared" si="125"/>
        <v>0</v>
      </c>
      <c r="T201" s="1">
        <f t="shared" si="125"/>
        <v>0</v>
      </c>
      <c r="U201" s="1">
        <f t="shared" si="125"/>
        <v>0</v>
      </c>
      <c r="V201" s="1">
        <f t="shared" si="125"/>
        <v>0</v>
      </c>
      <c r="W201" s="1">
        <f t="shared" si="125"/>
        <v>0</v>
      </c>
      <c r="X201" s="165">
        <f t="shared" si="93"/>
        <v>21</v>
      </c>
      <c r="Y201" s="166">
        <f t="shared" si="94"/>
        <v>167</v>
      </c>
      <c r="Z201" s="42">
        <v>15</v>
      </c>
      <c r="AA201" s="45" t="s">
        <v>73</v>
      </c>
      <c r="AB201" s="39">
        <f t="shared" ref="AB201:AQ201" si="134">AB153+AB110+AB66+AB23</f>
        <v>0</v>
      </c>
      <c r="AC201" s="2">
        <f t="shared" si="134"/>
        <v>0</v>
      </c>
      <c r="AD201" s="2">
        <f t="shared" si="134"/>
        <v>0</v>
      </c>
      <c r="AE201" s="2">
        <f t="shared" si="134"/>
        <v>0</v>
      </c>
      <c r="AF201" s="2">
        <f t="shared" si="134"/>
        <v>4</v>
      </c>
      <c r="AG201" s="2">
        <f t="shared" si="134"/>
        <v>26</v>
      </c>
      <c r="AH201" s="2">
        <f t="shared" si="134"/>
        <v>9</v>
      </c>
      <c r="AI201" s="2">
        <f t="shared" si="134"/>
        <v>41</v>
      </c>
      <c r="AJ201" s="2">
        <f t="shared" si="134"/>
        <v>7</v>
      </c>
      <c r="AK201" s="2">
        <f t="shared" si="134"/>
        <v>14</v>
      </c>
      <c r="AL201" s="2">
        <f t="shared" si="134"/>
        <v>7</v>
      </c>
      <c r="AM201" s="2">
        <f t="shared" si="134"/>
        <v>19</v>
      </c>
      <c r="AN201" s="2">
        <f t="shared" si="134"/>
        <v>4</v>
      </c>
      <c r="AO201" s="2">
        <f t="shared" si="134"/>
        <v>10</v>
      </c>
      <c r="AP201" s="2">
        <f t="shared" si="134"/>
        <v>17</v>
      </c>
      <c r="AQ201" s="2">
        <f t="shared" si="134"/>
        <v>8</v>
      </c>
      <c r="AR201" s="152">
        <f t="shared" si="96"/>
        <v>48</v>
      </c>
      <c r="AS201" s="153">
        <f t="shared" si="97"/>
        <v>118</v>
      </c>
      <c r="AT201" s="154">
        <f t="shared" si="98"/>
        <v>166</v>
      </c>
      <c r="AU201" s="155">
        <f t="shared" si="99"/>
        <v>166</v>
      </c>
      <c r="AV201" s="60">
        <f t="shared" si="100"/>
        <v>558</v>
      </c>
      <c r="AW201" s="4">
        <f t="shared" ref="AW201:AZ201" si="135">AW153+AW110+AW66+AW23</f>
        <v>98</v>
      </c>
      <c r="AX201" s="4">
        <f t="shared" si="135"/>
        <v>0</v>
      </c>
      <c r="AY201" s="4">
        <f t="shared" si="135"/>
        <v>0</v>
      </c>
      <c r="AZ201" s="66">
        <f t="shared" si="135"/>
        <v>0</v>
      </c>
      <c r="BA201" s="169">
        <f t="shared" si="102"/>
        <v>25.768576951843581</v>
      </c>
      <c r="BB201" s="170">
        <f t="shared" si="103"/>
        <v>66.438356164383563</v>
      </c>
      <c r="BC201" s="170">
        <f t="shared" si="104"/>
        <v>23.346424479111167</v>
      </c>
      <c r="BD201" s="170">
        <f t="shared" si="89"/>
        <v>1.7964071856287425</v>
      </c>
      <c r="BE201" s="170">
        <f t="shared" si="105"/>
        <v>37.106750810654759</v>
      </c>
      <c r="BF201" s="171">
        <f t="shared" si="106"/>
        <v>63.502274583182377</v>
      </c>
      <c r="BG201" s="6">
        <f t="shared" si="90"/>
        <v>17.562724014336915</v>
      </c>
    </row>
    <row r="202" spans="1:59" ht="18.75">
      <c r="A202" s="225">
        <v>16</v>
      </c>
      <c r="B202" s="12" t="s">
        <v>74</v>
      </c>
      <c r="C202" s="229">
        <v>134849.57137848285</v>
      </c>
      <c r="D202" s="39">
        <f t="shared" si="123"/>
        <v>24</v>
      </c>
      <c r="E202" s="2">
        <f t="shared" si="123"/>
        <v>0</v>
      </c>
      <c r="F202" s="2">
        <f t="shared" si="123"/>
        <v>0</v>
      </c>
      <c r="G202" s="2">
        <f t="shared" si="123"/>
        <v>1</v>
      </c>
      <c r="H202" s="2">
        <f t="shared" si="123"/>
        <v>2</v>
      </c>
      <c r="I202" s="2">
        <f t="shared" si="123"/>
        <v>0</v>
      </c>
      <c r="J202" s="133">
        <f t="shared" si="91"/>
        <v>27</v>
      </c>
      <c r="K202" s="1">
        <f t="shared" si="124"/>
        <v>16</v>
      </c>
      <c r="L202" s="1">
        <f t="shared" si="124"/>
        <v>0</v>
      </c>
      <c r="M202" s="1">
        <f t="shared" si="124"/>
        <v>0</v>
      </c>
      <c r="N202" s="1">
        <f t="shared" si="124"/>
        <v>0</v>
      </c>
      <c r="O202" s="1">
        <f t="shared" si="124"/>
        <v>0</v>
      </c>
      <c r="P202" s="1">
        <f t="shared" si="124"/>
        <v>0</v>
      </c>
      <c r="Q202" s="138">
        <f t="shared" si="92"/>
        <v>16</v>
      </c>
      <c r="R202" s="39">
        <f t="shared" si="125"/>
        <v>9</v>
      </c>
      <c r="S202" s="1">
        <f t="shared" si="125"/>
        <v>0</v>
      </c>
      <c r="T202" s="1">
        <f t="shared" si="125"/>
        <v>0</v>
      </c>
      <c r="U202" s="1">
        <f t="shared" si="125"/>
        <v>0</v>
      </c>
      <c r="V202" s="1">
        <f t="shared" si="125"/>
        <v>0</v>
      </c>
      <c r="W202" s="1">
        <f t="shared" si="125"/>
        <v>0</v>
      </c>
      <c r="X202" s="165">
        <f t="shared" si="93"/>
        <v>9</v>
      </c>
      <c r="Y202" s="166">
        <f t="shared" si="94"/>
        <v>52</v>
      </c>
      <c r="Z202" s="42">
        <v>16</v>
      </c>
      <c r="AA202" s="45" t="s">
        <v>74</v>
      </c>
      <c r="AB202" s="39">
        <f t="shared" ref="AB202:AQ202" si="136">AB154+AB111+AB67+AB24</f>
        <v>7</v>
      </c>
      <c r="AC202" s="2">
        <f t="shared" si="136"/>
        <v>8</v>
      </c>
      <c r="AD202" s="2">
        <f t="shared" si="136"/>
        <v>3</v>
      </c>
      <c r="AE202" s="2">
        <f t="shared" si="136"/>
        <v>0</v>
      </c>
      <c r="AF202" s="2">
        <f t="shared" si="136"/>
        <v>2</v>
      </c>
      <c r="AG202" s="2">
        <f t="shared" si="136"/>
        <v>1</v>
      </c>
      <c r="AH202" s="2">
        <f t="shared" si="136"/>
        <v>3</v>
      </c>
      <c r="AI202" s="2">
        <f t="shared" si="136"/>
        <v>7</v>
      </c>
      <c r="AJ202" s="2">
        <f t="shared" si="136"/>
        <v>2</v>
      </c>
      <c r="AK202" s="2">
        <f t="shared" si="136"/>
        <v>4</v>
      </c>
      <c r="AL202" s="2">
        <f t="shared" si="136"/>
        <v>3</v>
      </c>
      <c r="AM202" s="2">
        <f t="shared" si="136"/>
        <v>3</v>
      </c>
      <c r="AN202" s="2">
        <f t="shared" si="136"/>
        <v>4</v>
      </c>
      <c r="AO202" s="2">
        <f t="shared" si="136"/>
        <v>1</v>
      </c>
      <c r="AP202" s="2">
        <f t="shared" si="136"/>
        <v>1</v>
      </c>
      <c r="AQ202" s="2">
        <f t="shared" si="136"/>
        <v>0</v>
      </c>
      <c r="AR202" s="152">
        <f t="shared" si="96"/>
        <v>25</v>
      </c>
      <c r="AS202" s="153">
        <f t="shared" si="97"/>
        <v>24</v>
      </c>
      <c r="AT202" s="154">
        <f t="shared" si="98"/>
        <v>49</v>
      </c>
      <c r="AU202" s="155">
        <f t="shared" si="99"/>
        <v>49</v>
      </c>
      <c r="AV202" s="60">
        <f t="shared" si="100"/>
        <v>297</v>
      </c>
      <c r="AW202" s="4">
        <f t="shared" ref="AW202:AZ202" si="137">AW154+AW111+AW67+AW24</f>
        <v>26</v>
      </c>
      <c r="AX202" s="4">
        <f t="shared" si="137"/>
        <v>0</v>
      </c>
      <c r="AY202" s="4">
        <f t="shared" si="137"/>
        <v>0</v>
      </c>
      <c r="AZ202" s="66">
        <f t="shared" si="137"/>
        <v>0</v>
      </c>
      <c r="BA202" s="169">
        <f t="shared" si="102"/>
        <v>12.359450976590992</v>
      </c>
      <c r="BB202" s="170">
        <f t="shared" si="103"/>
        <v>55.813953488372093</v>
      </c>
      <c r="BC202" s="170">
        <f t="shared" si="104"/>
        <v>13.359112452638794</v>
      </c>
      <c r="BD202" s="170">
        <f t="shared" si="89"/>
        <v>5.7692307692307692</v>
      </c>
      <c r="BE202" s="170">
        <f t="shared" si="105"/>
        <v>17.797609406291027</v>
      </c>
      <c r="BF202" s="171">
        <f t="shared" si="106"/>
        <v>36.336785871177518</v>
      </c>
      <c r="BG202" s="6">
        <f t="shared" si="90"/>
        <v>8.7542087542087543</v>
      </c>
    </row>
    <row r="203" spans="1:59" ht="18.75">
      <c r="A203" s="225">
        <v>17</v>
      </c>
      <c r="B203" s="12" t="s">
        <v>75</v>
      </c>
      <c r="C203" s="229">
        <v>422318.23730740038</v>
      </c>
      <c r="D203" s="39">
        <f t="shared" si="123"/>
        <v>212</v>
      </c>
      <c r="E203" s="2">
        <f t="shared" si="123"/>
        <v>8</v>
      </c>
      <c r="F203" s="2">
        <f t="shared" si="123"/>
        <v>0</v>
      </c>
      <c r="G203" s="2">
        <f t="shared" si="123"/>
        <v>2</v>
      </c>
      <c r="H203" s="2">
        <f t="shared" si="123"/>
        <v>3</v>
      </c>
      <c r="I203" s="2">
        <f t="shared" si="123"/>
        <v>4</v>
      </c>
      <c r="J203" s="133">
        <f t="shared" si="91"/>
        <v>229</v>
      </c>
      <c r="K203" s="1">
        <f t="shared" si="124"/>
        <v>80</v>
      </c>
      <c r="L203" s="1">
        <f t="shared" si="124"/>
        <v>0</v>
      </c>
      <c r="M203" s="1">
        <f t="shared" si="124"/>
        <v>0</v>
      </c>
      <c r="N203" s="1">
        <f t="shared" si="124"/>
        <v>0</v>
      </c>
      <c r="O203" s="1">
        <f t="shared" si="124"/>
        <v>1</v>
      </c>
      <c r="P203" s="1">
        <f t="shared" si="124"/>
        <v>1</v>
      </c>
      <c r="Q203" s="138">
        <f t="shared" si="92"/>
        <v>82</v>
      </c>
      <c r="R203" s="39">
        <f t="shared" si="125"/>
        <v>27</v>
      </c>
      <c r="S203" s="1">
        <f t="shared" si="125"/>
        <v>0</v>
      </c>
      <c r="T203" s="1">
        <f t="shared" si="125"/>
        <v>0</v>
      </c>
      <c r="U203" s="1">
        <f t="shared" si="125"/>
        <v>1</v>
      </c>
      <c r="V203" s="1">
        <f t="shared" si="125"/>
        <v>0</v>
      </c>
      <c r="W203" s="1">
        <f t="shared" si="125"/>
        <v>1</v>
      </c>
      <c r="X203" s="165">
        <f t="shared" si="93"/>
        <v>29</v>
      </c>
      <c r="Y203" s="166">
        <f t="shared" si="94"/>
        <v>340</v>
      </c>
      <c r="Z203" s="42">
        <v>17</v>
      </c>
      <c r="AA203" s="45" t="s">
        <v>75</v>
      </c>
      <c r="AB203" s="39">
        <f t="shared" ref="AB203:AQ203" si="138">AB155+AB112+AB68+AB25</f>
        <v>1</v>
      </c>
      <c r="AC203" s="2">
        <f t="shared" si="138"/>
        <v>0</v>
      </c>
      <c r="AD203" s="2">
        <f t="shared" si="138"/>
        <v>3</v>
      </c>
      <c r="AE203" s="2">
        <f t="shared" si="138"/>
        <v>7</v>
      </c>
      <c r="AF203" s="2">
        <f t="shared" si="138"/>
        <v>26</v>
      </c>
      <c r="AG203" s="2">
        <f t="shared" si="138"/>
        <v>45</v>
      </c>
      <c r="AH203" s="2">
        <f t="shared" si="138"/>
        <v>34</v>
      </c>
      <c r="AI203" s="2">
        <f t="shared" si="138"/>
        <v>36</v>
      </c>
      <c r="AJ203" s="2">
        <f t="shared" si="138"/>
        <v>16</v>
      </c>
      <c r="AK203" s="2">
        <f t="shared" si="138"/>
        <v>33</v>
      </c>
      <c r="AL203" s="2">
        <f t="shared" si="138"/>
        <v>28</v>
      </c>
      <c r="AM203" s="2">
        <f t="shared" si="138"/>
        <v>32</v>
      </c>
      <c r="AN203" s="2">
        <f t="shared" si="138"/>
        <v>20</v>
      </c>
      <c r="AO203" s="2">
        <f t="shared" si="138"/>
        <v>22</v>
      </c>
      <c r="AP203" s="2">
        <f t="shared" si="138"/>
        <v>19</v>
      </c>
      <c r="AQ203" s="2">
        <f t="shared" si="138"/>
        <v>5</v>
      </c>
      <c r="AR203" s="152">
        <f t="shared" si="96"/>
        <v>147</v>
      </c>
      <c r="AS203" s="153">
        <f t="shared" si="97"/>
        <v>180</v>
      </c>
      <c r="AT203" s="154">
        <f t="shared" si="98"/>
        <v>327</v>
      </c>
      <c r="AU203" s="155">
        <f t="shared" si="99"/>
        <v>327</v>
      </c>
      <c r="AV203" s="60">
        <f t="shared" si="100"/>
        <v>1510</v>
      </c>
      <c r="AW203" s="4">
        <f t="shared" ref="AW203:AZ203" si="139">AW155+AW112+AW68+AW25</f>
        <v>226</v>
      </c>
      <c r="AX203" s="4">
        <f t="shared" si="139"/>
        <v>17</v>
      </c>
      <c r="AY203" s="4">
        <f t="shared" si="139"/>
        <v>45</v>
      </c>
      <c r="AZ203" s="66">
        <f t="shared" si="139"/>
        <v>4</v>
      </c>
      <c r="BA203" s="169">
        <f t="shared" si="102"/>
        <v>36.17598395746586</v>
      </c>
      <c r="BB203" s="170">
        <f t="shared" si="103"/>
        <v>70.739549839228303</v>
      </c>
      <c r="BC203" s="170">
        <f t="shared" si="104"/>
        <v>28.466823739791984</v>
      </c>
      <c r="BD203" s="170">
        <f t="shared" si="89"/>
        <v>6.1764705882352944</v>
      </c>
      <c r="BE203" s="170">
        <f t="shared" si="105"/>
        <v>52.093416898750846</v>
      </c>
      <c r="BF203" s="171">
        <f t="shared" si="106"/>
        <v>77.429760572234201</v>
      </c>
      <c r="BG203" s="6">
        <f t="shared" si="90"/>
        <v>14.966887417218544</v>
      </c>
    </row>
    <row r="204" spans="1:59" ht="18.75">
      <c r="A204" s="225">
        <v>18</v>
      </c>
      <c r="B204" s="12" t="s">
        <v>76</v>
      </c>
      <c r="C204" s="229">
        <v>416541.33500612236</v>
      </c>
      <c r="D204" s="39">
        <f t="shared" si="123"/>
        <v>184</v>
      </c>
      <c r="E204" s="2">
        <f t="shared" si="123"/>
        <v>4</v>
      </c>
      <c r="F204" s="2">
        <f t="shared" si="123"/>
        <v>0</v>
      </c>
      <c r="G204" s="2">
        <f t="shared" si="123"/>
        <v>0</v>
      </c>
      <c r="H204" s="2">
        <f t="shared" si="123"/>
        <v>1</v>
      </c>
      <c r="I204" s="2">
        <f t="shared" si="123"/>
        <v>0</v>
      </c>
      <c r="J204" s="133">
        <f t="shared" si="91"/>
        <v>189</v>
      </c>
      <c r="K204" s="1">
        <f t="shared" si="124"/>
        <v>29</v>
      </c>
      <c r="L204" s="1">
        <f t="shared" si="124"/>
        <v>0</v>
      </c>
      <c r="M204" s="1">
        <f t="shared" si="124"/>
        <v>0</v>
      </c>
      <c r="N204" s="1">
        <f t="shared" si="124"/>
        <v>0</v>
      </c>
      <c r="O204" s="1">
        <f t="shared" si="124"/>
        <v>0</v>
      </c>
      <c r="P204" s="1">
        <f t="shared" si="124"/>
        <v>0</v>
      </c>
      <c r="Q204" s="138">
        <f t="shared" si="92"/>
        <v>29</v>
      </c>
      <c r="R204" s="39">
        <f t="shared" si="125"/>
        <v>80</v>
      </c>
      <c r="S204" s="1">
        <f t="shared" si="125"/>
        <v>0</v>
      </c>
      <c r="T204" s="1">
        <f t="shared" si="125"/>
        <v>0</v>
      </c>
      <c r="U204" s="1">
        <f t="shared" si="125"/>
        <v>0</v>
      </c>
      <c r="V204" s="1">
        <f t="shared" si="125"/>
        <v>0</v>
      </c>
      <c r="W204" s="1">
        <f t="shared" si="125"/>
        <v>0</v>
      </c>
      <c r="X204" s="165">
        <f t="shared" si="93"/>
        <v>80</v>
      </c>
      <c r="Y204" s="166">
        <f t="shared" si="94"/>
        <v>298</v>
      </c>
      <c r="Z204" s="42">
        <v>18</v>
      </c>
      <c r="AA204" s="45" t="s">
        <v>76</v>
      </c>
      <c r="AB204" s="39">
        <f t="shared" ref="AB204:AQ204" si="140">AB156+AB113+AB69+AB26</f>
        <v>3</v>
      </c>
      <c r="AC204" s="2">
        <f t="shared" si="140"/>
        <v>5</v>
      </c>
      <c r="AD204" s="2">
        <f t="shared" si="140"/>
        <v>6</v>
      </c>
      <c r="AE204" s="2">
        <f t="shared" si="140"/>
        <v>15</v>
      </c>
      <c r="AF204" s="2">
        <f t="shared" si="140"/>
        <v>23</v>
      </c>
      <c r="AG204" s="2">
        <f t="shared" si="140"/>
        <v>29</v>
      </c>
      <c r="AH204" s="2">
        <f t="shared" si="140"/>
        <v>17</v>
      </c>
      <c r="AI204" s="2">
        <f t="shared" si="140"/>
        <v>42</v>
      </c>
      <c r="AJ204" s="2">
        <f t="shared" si="140"/>
        <v>15</v>
      </c>
      <c r="AK204" s="2">
        <f t="shared" si="140"/>
        <v>35</v>
      </c>
      <c r="AL204" s="2">
        <f t="shared" si="140"/>
        <v>22</v>
      </c>
      <c r="AM204" s="2">
        <f t="shared" si="140"/>
        <v>27</v>
      </c>
      <c r="AN204" s="2">
        <f t="shared" si="140"/>
        <v>15</v>
      </c>
      <c r="AO204" s="2">
        <f t="shared" si="140"/>
        <v>19</v>
      </c>
      <c r="AP204" s="2">
        <f t="shared" si="140"/>
        <v>9</v>
      </c>
      <c r="AQ204" s="2">
        <f t="shared" si="140"/>
        <v>15</v>
      </c>
      <c r="AR204" s="152">
        <f t="shared" si="96"/>
        <v>110</v>
      </c>
      <c r="AS204" s="153">
        <f t="shared" si="97"/>
        <v>187</v>
      </c>
      <c r="AT204" s="154">
        <f t="shared" si="98"/>
        <v>297</v>
      </c>
      <c r="AU204" s="155">
        <f t="shared" si="99"/>
        <v>297</v>
      </c>
      <c r="AV204" s="60">
        <f t="shared" si="100"/>
        <v>1421</v>
      </c>
      <c r="AW204" s="4">
        <f t="shared" ref="AW204:AZ204" si="141">AW156+AW113+AW69+AW26</f>
        <v>191</v>
      </c>
      <c r="AX204" s="4">
        <f t="shared" si="141"/>
        <v>5</v>
      </c>
      <c r="AY204" s="4">
        <f t="shared" si="141"/>
        <v>16</v>
      </c>
      <c r="AZ204" s="66">
        <f t="shared" si="141"/>
        <v>4</v>
      </c>
      <c r="BA204" s="169">
        <f t="shared" si="102"/>
        <v>31.342761110043643</v>
      </c>
      <c r="BB204" s="170">
        <f t="shared" si="103"/>
        <v>86.238532110091754</v>
      </c>
      <c r="BC204" s="170">
        <f t="shared" si="104"/>
        <v>26.213767348919482</v>
      </c>
      <c r="BD204" s="170">
        <f t="shared" si="89"/>
        <v>1.6778523489932886</v>
      </c>
      <c r="BE204" s="170">
        <f t="shared" si="105"/>
        <v>45.133575998462852</v>
      </c>
      <c r="BF204" s="171">
        <f t="shared" si="106"/>
        <v>71.301447189061008</v>
      </c>
      <c r="BG204" s="6">
        <f t="shared" si="90"/>
        <v>13.441238564391272</v>
      </c>
    </row>
    <row r="205" spans="1:59" ht="18.75">
      <c r="A205" s="225">
        <v>19</v>
      </c>
      <c r="B205" s="12" t="s">
        <v>77</v>
      </c>
      <c r="C205" s="229">
        <v>230261.98022077567</v>
      </c>
      <c r="D205" s="39">
        <f t="shared" si="123"/>
        <v>28</v>
      </c>
      <c r="E205" s="2">
        <f t="shared" si="123"/>
        <v>2</v>
      </c>
      <c r="F205" s="2">
        <f t="shared" si="123"/>
        <v>0</v>
      </c>
      <c r="G205" s="2">
        <f t="shared" si="123"/>
        <v>0</v>
      </c>
      <c r="H205" s="2">
        <f t="shared" si="123"/>
        <v>0</v>
      </c>
      <c r="I205" s="2">
        <f t="shared" si="123"/>
        <v>0</v>
      </c>
      <c r="J205" s="133">
        <f t="shared" si="91"/>
        <v>30</v>
      </c>
      <c r="K205" s="1">
        <f t="shared" si="124"/>
        <v>47</v>
      </c>
      <c r="L205" s="1">
        <f t="shared" si="124"/>
        <v>0</v>
      </c>
      <c r="M205" s="1">
        <f t="shared" si="124"/>
        <v>0</v>
      </c>
      <c r="N205" s="1">
        <f t="shared" si="124"/>
        <v>0</v>
      </c>
      <c r="O205" s="1">
        <f t="shared" si="124"/>
        <v>0</v>
      </c>
      <c r="P205" s="1">
        <f t="shared" si="124"/>
        <v>0</v>
      </c>
      <c r="Q205" s="138">
        <f t="shared" si="92"/>
        <v>47</v>
      </c>
      <c r="R205" s="39">
        <f t="shared" si="125"/>
        <v>10</v>
      </c>
      <c r="S205" s="1">
        <f t="shared" si="125"/>
        <v>0</v>
      </c>
      <c r="T205" s="1">
        <f t="shared" si="125"/>
        <v>0</v>
      </c>
      <c r="U205" s="1">
        <f t="shared" si="125"/>
        <v>0</v>
      </c>
      <c r="V205" s="1">
        <f t="shared" si="125"/>
        <v>0</v>
      </c>
      <c r="W205" s="1">
        <f t="shared" si="125"/>
        <v>0</v>
      </c>
      <c r="X205" s="165">
        <f t="shared" si="93"/>
        <v>10</v>
      </c>
      <c r="Y205" s="166">
        <f t="shared" si="94"/>
        <v>87</v>
      </c>
      <c r="Z205" s="42">
        <v>19</v>
      </c>
      <c r="AA205" s="45" t="s">
        <v>77</v>
      </c>
      <c r="AB205" s="39">
        <f t="shared" ref="AB205:AQ205" si="142">AB157+AB114+AB70+AB27</f>
        <v>0</v>
      </c>
      <c r="AC205" s="2">
        <f t="shared" si="142"/>
        <v>1</v>
      </c>
      <c r="AD205" s="2">
        <f t="shared" si="142"/>
        <v>2</v>
      </c>
      <c r="AE205" s="2">
        <f t="shared" si="142"/>
        <v>4</v>
      </c>
      <c r="AF205" s="2">
        <f t="shared" si="142"/>
        <v>7</v>
      </c>
      <c r="AG205" s="2">
        <f t="shared" si="142"/>
        <v>8</v>
      </c>
      <c r="AH205" s="2">
        <f t="shared" si="142"/>
        <v>7</v>
      </c>
      <c r="AI205" s="2">
        <f t="shared" si="142"/>
        <v>14</v>
      </c>
      <c r="AJ205" s="2">
        <f t="shared" si="142"/>
        <v>4</v>
      </c>
      <c r="AK205" s="2">
        <f t="shared" si="142"/>
        <v>10</v>
      </c>
      <c r="AL205" s="2">
        <f t="shared" si="142"/>
        <v>5</v>
      </c>
      <c r="AM205" s="2">
        <f t="shared" si="142"/>
        <v>6</v>
      </c>
      <c r="AN205" s="2">
        <f t="shared" si="142"/>
        <v>4</v>
      </c>
      <c r="AO205" s="2">
        <f t="shared" si="142"/>
        <v>6</v>
      </c>
      <c r="AP205" s="2">
        <f t="shared" si="142"/>
        <v>4</v>
      </c>
      <c r="AQ205" s="2">
        <f t="shared" si="142"/>
        <v>5</v>
      </c>
      <c r="AR205" s="152">
        <f t="shared" si="96"/>
        <v>33</v>
      </c>
      <c r="AS205" s="153">
        <f t="shared" si="97"/>
        <v>54</v>
      </c>
      <c r="AT205" s="154">
        <f t="shared" si="98"/>
        <v>87</v>
      </c>
      <c r="AU205" s="155">
        <f t="shared" si="99"/>
        <v>87</v>
      </c>
      <c r="AV205" s="60">
        <f t="shared" si="100"/>
        <v>586</v>
      </c>
      <c r="AW205" s="4">
        <f t="shared" ref="AW205:AZ205" si="143">AW157+AW114+AW70+AW27</f>
        <v>29</v>
      </c>
      <c r="AX205" s="4">
        <f t="shared" si="143"/>
        <v>0</v>
      </c>
      <c r="AY205" s="4">
        <f t="shared" si="143"/>
        <v>0</v>
      </c>
      <c r="AZ205" s="66">
        <f t="shared" si="143"/>
        <v>0</v>
      </c>
      <c r="BA205" s="169">
        <f t="shared" si="102"/>
        <v>9.0476653216298626</v>
      </c>
      <c r="BB205" s="170">
        <f t="shared" si="103"/>
        <v>38.961038961038966</v>
      </c>
      <c r="BC205" s="170">
        <f t="shared" si="104"/>
        <v>13.890827346737614</v>
      </c>
      <c r="BD205" s="170">
        <f t="shared" si="89"/>
        <v>2.2988505747126435</v>
      </c>
      <c r="BE205" s="170">
        <f t="shared" si="105"/>
        <v>13.028638063147001</v>
      </c>
      <c r="BF205" s="171">
        <f t="shared" si="106"/>
        <v>37.783050383126309</v>
      </c>
      <c r="BG205" s="6">
        <f t="shared" si="90"/>
        <v>4.9488054607508536</v>
      </c>
    </row>
    <row r="206" spans="1:59" ht="18.75">
      <c r="A206" s="225">
        <v>20</v>
      </c>
      <c r="B206" s="12" t="s">
        <v>78</v>
      </c>
      <c r="C206" s="229">
        <v>187572.96141580044</v>
      </c>
      <c r="D206" s="39">
        <f t="shared" si="123"/>
        <v>9</v>
      </c>
      <c r="E206" s="2">
        <f t="shared" si="123"/>
        <v>0</v>
      </c>
      <c r="F206" s="2">
        <f t="shared" si="123"/>
        <v>0</v>
      </c>
      <c r="G206" s="2">
        <f t="shared" si="123"/>
        <v>0</v>
      </c>
      <c r="H206" s="2">
        <f t="shared" si="123"/>
        <v>0</v>
      </c>
      <c r="I206" s="2">
        <f t="shared" si="123"/>
        <v>0</v>
      </c>
      <c r="J206" s="133">
        <f t="shared" si="91"/>
        <v>9</v>
      </c>
      <c r="K206" s="1">
        <f t="shared" si="124"/>
        <v>1</v>
      </c>
      <c r="L206" s="1">
        <f t="shared" si="124"/>
        <v>0</v>
      </c>
      <c r="M206" s="1">
        <f t="shared" si="124"/>
        <v>0</v>
      </c>
      <c r="N206" s="1">
        <f t="shared" si="124"/>
        <v>0</v>
      </c>
      <c r="O206" s="1">
        <f t="shared" si="124"/>
        <v>0</v>
      </c>
      <c r="P206" s="1">
        <f t="shared" si="124"/>
        <v>0</v>
      </c>
      <c r="Q206" s="138">
        <f t="shared" si="92"/>
        <v>1</v>
      </c>
      <c r="R206" s="39">
        <f t="shared" si="125"/>
        <v>3</v>
      </c>
      <c r="S206" s="1">
        <f t="shared" si="125"/>
        <v>0</v>
      </c>
      <c r="T206" s="1">
        <f t="shared" si="125"/>
        <v>0</v>
      </c>
      <c r="U206" s="1">
        <f t="shared" si="125"/>
        <v>0</v>
      </c>
      <c r="V206" s="1">
        <f t="shared" si="125"/>
        <v>0</v>
      </c>
      <c r="W206" s="1">
        <f t="shared" si="125"/>
        <v>0</v>
      </c>
      <c r="X206" s="165">
        <f t="shared" si="93"/>
        <v>3</v>
      </c>
      <c r="Y206" s="166">
        <f t="shared" si="94"/>
        <v>13</v>
      </c>
      <c r="Z206" s="42">
        <v>20</v>
      </c>
      <c r="AA206" s="45" t="s">
        <v>78</v>
      </c>
      <c r="AB206" s="39">
        <f t="shared" ref="AB206:AQ206" si="144">AB158+AB115+AB71+AB28</f>
        <v>0</v>
      </c>
      <c r="AC206" s="2">
        <f t="shared" si="144"/>
        <v>0</v>
      </c>
      <c r="AD206" s="2">
        <f t="shared" si="144"/>
        <v>0</v>
      </c>
      <c r="AE206" s="2">
        <f t="shared" si="144"/>
        <v>0</v>
      </c>
      <c r="AF206" s="2">
        <f t="shared" si="144"/>
        <v>0</v>
      </c>
      <c r="AG206" s="2">
        <f t="shared" si="144"/>
        <v>3</v>
      </c>
      <c r="AH206" s="2">
        <f t="shared" si="144"/>
        <v>0</v>
      </c>
      <c r="AI206" s="2">
        <f t="shared" si="144"/>
        <v>3</v>
      </c>
      <c r="AJ206" s="2">
        <f t="shared" si="144"/>
        <v>0</v>
      </c>
      <c r="AK206" s="2">
        <f t="shared" si="144"/>
        <v>3</v>
      </c>
      <c r="AL206" s="2">
        <f t="shared" si="144"/>
        <v>1</v>
      </c>
      <c r="AM206" s="2">
        <f t="shared" si="144"/>
        <v>1</v>
      </c>
      <c r="AN206" s="2">
        <f t="shared" si="144"/>
        <v>0</v>
      </c>
      <c r="AO206" s="2">
        <f t="shared" si="144"/>
        <v>0</v>
      </c>
      <c r="AP206" s="2">
        <f t="shared" si="144"/>
        <v>2</v>
      </c>
      <c r="AQ206" s="2">
        <f t="shared" si="144"/>
        <v>0</v>
      </c>
      <c r="AR206" s="152">
        <f t="shared" si="96"/>
        <v>3</v>
      </c>
      <c r="AS206" s="153">
        <f t="shared" si="97"/>
        <v>10</v>
      </c>
      <c r="AT206" s="154">
        <f t="shared" si="98"/>
        <v>13</v>
      </c>
      <c r="AU206" s="155">
        <f t="shared" si="99"/>
        <v>13</v>
      </c>
      <c r="AV206" s="60">
        <f t="shared" si="100"/>
        <v>139</v>
      </c>
      <c r="AW206" s="4">
        <f t="shared" ref="AW206:AZ206" si="145">AW158+AW115+AW71+AW28</f>
        <v>9</v>
      </c>
      <c r="AX206" s="4">
        <f t="shared" si="145"/>
        <v>0</v>
      </c>
      <c r="AY206" s="4">
        <f t="shared" si="145"/>
        <v>0</v>
      </c>
      <c r="AZ206" s="66">
        <f t="shared" si="145"/>
        <v>0</v>
      </c>
      <c r="BA206" s="169">
        <f t="shared" si="102"/>
        <v>3.3320367460347207</v>
      </c>
      <c r="BB206" s="170">
        <f t="shared" si="103"/>
        <v>90</v>
      </c>
      <c r="BC206" s="170">
        <f t="shared" si="104"/>
        <v>2.5480280999089042</v>
      </c>
      <c r="BD206" s="170">
        <f t="shared" si="89"/>
        <v>0</v>
      </c>
      <c r="BE206" s="170">
        <f t="shared" si="105"/>
        <v>4.7981329142899982</v>
      </c>
      <c r="BF206" s="171">
        <f t="shared" si="106"/>
        <v>6.9306364317522196</v>
      </c>
      <c r="BG206" s="6">
        <f t="shared" si="90"/>
        <v>6.4748201438848918</v>
      </c>
    </row>
    <row r="207" spans="1:59" ht="18.75">
      <c r="A207" s="225">
        <v>21</v>
      </c>
      <c r="B207" s="12" t="s">
        <v>79</v>
      </c>
      <c r="C207" s="229">
        <v>344099.36370070989</v>
      </c>
      <c r="D207" s="39">
        <f t="shared" ref="D207:I216" si="146">D159+D116+D72+D29</f>
        <v>117</v>
      </c>
      <c r="E207" s="2">
        <f t="shared" si="146"/>
        <v>5</v>
      </c>
      <c r="F207" s="2">
        <f t="shared" si="146"/>
        <v>0</v>
      </c>
      <c r="G207" s="2">
        <f t="shared" si="146"/>
        <v>0</v>
      </c>
      <c r="H207" s="2">
        <f t="shared" si="146"/>
        <v>0</v>
      </c>
      <c r="I207" s="2">
        <f t="shared" si="146"/>
        <v>0</v>
      </c>
      <c r="J207" s="133">
        <f t="shared" si="91"/>
        <v>122</v>
      </c>
      <c r="K207" s="1">
        <f t="shared" ref="K207:P216" si="147">K159+K116+K72+K29</f>
        <v>115</v>
      </c>
      <c r="L207" s="1">
        <f t="shared" si="147"/>
        <v>0</v>
      </c>
      <c r="M207" s="1">
        <f t="shared" si="147"/>
        <v>0</v>
      </c>
      <c r="N207" s="1">
        <f t="shared" si="147"/>
        <v>1</v>
      </c>
      <c r="O207" s="1">
        <f t="shared" si="147"/>
        <v>0</v>
      </c>
      <c r="P207" s="1">
        <f t="shared" si="147"/>
        <v>1</v>
      </c>
      <c r="Q207" s="138">
        <f t="shared" si="92"/>
        <v>117</v>
      </c>
      <c r="R207" s="39">
        <f t="shared" ref="R207:W216" si="148">R159+R116+R72+R29</f>
        <v>15</v>
      </c>
      <c r="S207" s="1">
        <f t="shared" si="148"/>
        <v>0</v>
      </c>
      <c r="T207" s="1">
        <f t="shared" si="148"/>
        <v>0</v>
      </c>
      <c r="U207" s="1">
        <f t="shared" si="148"/>
        <v>0</v>
      </c>
      <c r="V207" s="1">
        <f t="shared" si="148"/>
        <v>0</v>
      </c>
      <c r="W207" s="1">
        <f t="shared" si="148"/>
        <v>1</v>
      </c>
      <c r="X207" s="165">
        <f t="shared" si="93"/>
        <v>16</v>
      </c>
      <c r="Y207" s="166">
        <f t="shared" si="94"/>
        <v>255</v>
      </c>
      <c r="Z207" s="42">
        <v>21</v>
      </c>
      <c r="AA207" s="45" t="s">
        <v>79</v>
      </c>
      <c r="AB207" s="39">
        <f t="shared" ref="AB207:AQ207" si="149">AB159+AB116+AB72+AB29</f>
        <v>10</v>
      </c>
      <c r="AC207" s="2">
        <f t="shared" si="149"/>
        <v>9</v>
      </c>
      <c r="AD207" s="2">
        <f t="shared" si="149"/>
        <v>8</v>
      </c>
      <c r="AE207" s="2">
        <f t="shared" si="149"/>
        <v>11</v>
      </c>
      <c r="AF207" s="2">
        <f t="shared" si="149"/>
        <v>32</v>
      </c>
      <c r="AG207" s="2">
        <f t="shared" si="149"/>
        <v>24</v>
      </c>
      <c r="AH207" s="2">
        <f t="shared" si="149"/>
        <v>26</v>
      </c>
      <c r="AI207" s="2">
        <f t="shared" si="149"/>
        <v>18</v>
      </c>
      <c r="AJ207" s="2">
        <f t="shared" si="149"/>
        <v>10</v>
      </c>
      <c r="AK207" s="2">
        <f t="shared" si="149"/>
        <v>28</v>
      </c>
      <c r="AL207" s="2">
        <f t="shared" si="149"/>
        <v>17</v>
      </c>
      <c r="AM207" s="2">
        <f t="shared" si="149"/>
        <v>28</v>
      </c>
      <c r="AN207" s="2">
        <f t="shared" si="149"/>
        <v>8</v>
      </c>
      <c r="AO207" s="2">
        <f t="shared" si="149"/>
        <v>15</v>
      </c>
      <c r="AP207" s="2">
        <f t="shared" si="149"/>
        <v>7</v>
      </c>
      <c r="AQ207" s="2">
        <f t="shared" si="149"/>
        <v>1</v>
      </c>
      <c r="AR207" s="152">
        <f t="shared" si="96"/>
        <v>118</v>
      </c>
      <c r="AS207" s="153">
        <f t="shared" si="97"/>
        <v>134</v>
      </c>
      <c r="AT207" s="154">
        <f t="shared" si="98"/>
        <v>252</v>
      </c>
      <c r="AU207" s="155">
        <f t="shared" si="99"/>
        <v>252</v>
      </c>
      <c r="AV207" s="60">
        <f t="shared" si="100"/>
        <v>959</v>
      </c>
      <c r="AW207" s="4">
        <f t="shared" ref="AW207:AZ207" si="150">AW159+AW116+AW72+AW29</f>
        <v>132</v>
      </c>
      <c r="AX207" s="4">
        <f t="shared" si="150"/>
        <v>0</v>
      </c>
      <c r="AY207" s="4">
        <f t="shared" si="150"/>
        <v>7</v>
      </c>
      <c r="AZ207" s="66">
        <f t="shared" si="150"/>
        <v>1</v>
      </c>
      <c r="BA207" s="169">
        <f t="shared" si="102"/>
        <v>24.621441118360149</v>
      </c>
      <c r="BB207" s="170">
        <f t="shared" si="103"/>
        <v>51.046025104602514</v>
      </c>
      <c r="BC207" s="170">
        <f t="shared" si="104"/>
        <v>26.924507452478696</v>
      </c>
      <c r="BD207" s="170">
        <f t="shared" si="89"/>
        <v>3.1372549019607843</v>
      </c>
      <c r="BE207" s="170">
        <f t="shared" si="105"/>
        <v>35.454875210438615</v>
      </c>
      <c r="BF207" s="171">
        <f t="shared" si="106"/>
        <v>73.234660270742054</v>
      </c>
      <c r="BG207" s="6">
        <f t="shared" si="90"/>
        <v>13.764337851929092</v>
      </c>
    </row>
    <row r="208" spans="1:59" ht="18.75">
      <c r="A208" s="225">
        <v>22</v>
      </c>
      <c r="B208" s="12" t="s">
        <v>80</v>
      </c>
      <c r="C208" s="230">
        <v>185704.14502875812</v>
      </c>
      <c r="D208" s="39">
        <f t="shared" si="146"/>
        <v>53</v>
      </c>
      <c r="E208" s="2">
        <f t="shared" si="146"/>
        <v>3</v>
      </c>
      <c r="F208" s="2">
        <f t="shared" si="146"/>
        <v>2</v>
      </c>
      <c r="G208" s="2">
        <f t="shared" si="146"/>
        <v>0</v>
      </c>
      <c r="H208" s="2">
        <f t="shared" si="146"/>
        <v>3</v>
      </c>
      <c r="I208" s="2">
        <f t="shared" si="146"/>
        <v>0</v>
      </c>
      <c r="J208" s="133">
        <f t="shared" si="91"/>
        <v>61</v>
      </c>
      <c r="K208" s="1">
        <f t="shared" si="147"/>
        <v>54</v>
      </c>
      <c r="L208" s="1">
        <f t="shared" si="147"/>
        <v>0</v>
      </c>
      <c r="M208" s="1">
        <f t="shared" si="147"/>
        <v>0</v>
      </c>
      <c r="N208" s="1">
        <f t="shared" si="147"/>
        <v>0</v>
      </c>
      <c r="O208" s="1">
        <f t="shared" si="147"/>
        <v>0</v>
      </c>
      <c r="P208" s="1">
        <f t="shared" si="147"/>
        <v>0</v>
      </c>
      <c r="Q208" s="138">
        <f t="shared" si="92"/>
        <v>54</v>
      </c>
      <c r="R208" s="39">
        <f t="shared" si="148"/>
        <v>28</v>
      </c>
      <c r="S208" s="1">
        <f t="shared" si="148"/>
        <v>0</v>
      </c>
      <c r="T208" s="1">
        <f t="shared" si="148"/>
        <v>0</v>
      </c>
      <c r="U208" s="1">
        <f t="shared" si="148"/>
        <v>0</v>
      </c>
      <c r="V208" s="1">
        <f t="shared" si="148"/>
        <v>0</v>
      </c>
      <c r="W208" s="1">
        <f t="shared" si="148"/>
        <v>0</v>
      </c>
      <c r="X208" s="165">
        <f t="shared" si="93"/>
        <v>28</v>
      </c>
      <c r="Y208" s="166">
        <f t="shared" si="94"/>
        <v>143</v>
      </c>
      <c r="Z208" s="42">
        <v>22</v>
      </c>
      <c r="AA208" s="45" t="s">
        <v>80</v>
      </c>
      <c r="AB208" s="39">
        <f t="shared" ref="AB208:AQ208" si="151">AB160+AB117+AB73+AB30</f>
        <v>1</v>
      </c>
      <c r="AC208" s="2">
        <f t="shared" si="151"/>
        <v>0</v>
      </c>
      <c r="AD208" s="2">
        <f t="shared" si="151"/>
        <v>3</v>
      </c>
      <c r="AE208" s="2">
        <f t="shared" si="151"/>
        <v>7</v>
      </c>
      <c r="AF208" s="2">
        <f t="shared" si="151"/>
        <v>11</v>
      </c>
      <c r="AG208" s="2">
        <f t="shared" si="151"/>
        <v>19</v>
      </c>
      <c r="AH208" s="2">
        <f t="shared" si="151"/>
        <v>6</v>
      </c>
      <c r="AI208" s="2">
        <f t="shared" si="151"/>
        <v>13</v>
      </c>
      <c r="AJ208" s="2">
        <f t="shared" si="151"/>
        <v>7</v>
      </c>
      <c r="AK208" s="2">
        <f t="shared" si="151"/>
        <v>7</v>
      </c>
      <c r="AL208" s="2">
        <f t="shared" si="151"/>
        <v>4</v>
      </c>
      <c r="AM208" s="2">
        <f t="shared" si="151"/>
        <v>14</v>
      </c>
      <c r="AN208" s="2">
        <f t="shared" si="151"/>
        <v>11</v>
      </c>
      <c r="AO208" s="2">
        <f t="shared" si="151"/>
        <v>18</v>
      </c>
      <c r="AP208" s="2">
        <f t="shared" si="151"/>
        <v>13</v>
      </c>
      <c r="AQ208" s="2">
        <f t="shared" si="151"/>
        <v>4</v>
      </c>
      <c r="AR208" s="152">
        <f t="shared" si="96"/>
        <v>56</v>
      </c>
      <c r="AS208" s="153">
        <f t="shared" si="97"/>
        <v>82</v>
      </c>
      <c r="AT208" s="154">
        <f t="shared" si="98"/>
        <v>138</v>
      </c>
      <c r="AU208" s="155">
        <f t="shared" si="99"/>
        <v>138</v>
      </c>
      <c r="AV208" s="60">
        <f t="shared" si="100"/>
        <v>331</v>
      </c>
      <c r="AW208" s="4">
        <f t="shared" ref="AW208:AZ208" si="152">AW160+AW117+AW73+AW30</f>
        <v>60</v>
      </c>
      <c r="AX208" s="4">
        <f t="shared" si="152"/>
        <v>10</v>
      </c>
      <c r="AY208" s="4">
        <f t="shared" si="152"/>
        <v>16</v>
      </c>
      <c r="AZ208" s="66">
        <f t="shared" si="152"/>
        <v>3</v>
      </c>
      <c r="BA208" s="169">
        <f t="shared" si="102"/>
        <v>20.941314413238626</v>
      </c>
      <c r="BB208" s="170">
        <f t="shared" si="103"/>
        <v>48.695652173913047</v>
      </c>
      <c r="BC208" s="170">
        <f t="shared" si="104"/>
        <v>27.320496324834426</v>
      </c>
      <c r="BD208" s="170">
        <f t="shared" si="89"/>
        <v>5.5944055944055942</v>
      </c>
      <c r="BE208" s="170">
        <f t="shared" si="105"/>
        <v>30.155492755063623</v>
      </c>
      <c r="BF208" s="171">
        <f t="shared" si="106"/>
        <v>74.311750003549648</v>
      </c>
      <c r="BG208" s="6">
        <f t="shared" si="90"/>
        <v>18.126888217522659</v>
      </c>
    </row>
    <row r="209" spans="1:59" ht="18.75">
      <c r="A209" s="225">
        <v>23</v>
      </c>
      <c r="B209" s="12" t="s">
        <v>81</v>
      </c>
      <c r="C209" s="229">
        <v>513561.83229015709</v>
      </c>
      <c r="D209" s="39">
        <f t="shared" si="146"/>
        <v>121</v>
      </c>
      <c r="E209" s="2">
        <f t="shared" si="146"/>
        <v>0</v>
      </c>
      <c r="F209" s="2">
        <f t="shared" si="146"/>
        <v>0</v>
      </c>
      <c r="G209" s="2">
        <f t="shared" si="146"/>
        <v>0</v>
      </c>
      <c r="H209" s="2">
        <f t="shared" si="146"/>
        <v>0</v>
      </c>
      <c r="I209" s="2">
        <f t="shared" si="146"/>
        <v>0</v>
      </c>
      <c r="J209" s="133">
        <f t="shared" si="91"/>
        <v>121</v>
      </c>
      <c r="K209" s="1">
        <f t="shared" si="147"/>
        <v>210</v>
      </c>
      <c r="L209" s="1">
        <f t="shared" si="147"/>
        <v>0</v>
      </c>
      <c r="M209" s="1">
        <f t="shared" si="147"/>
        <v>0</v>
      </c>
      <c r="N209" s="1">
        <f t="shared" si="147"/>
        <v>0</v>
      </c>
      <c r="O209" s="1">
        <f t="shared" si="147"/>
        <v>0</v>
      </c>
      <c r="P209" s="1">
        <f t="shared" si="147"/>
        <v>0</v>
      </c>
      <c r="Q209" s="138">
        <f t="shared" si="92"/>
        <v>210</v>
      </c>
      <c r="R209" s="39">
        <f t="shared" si="148"/>
        <v>147</v>
      </c>
      <c r="S209" s="1">
        <f t="shared" si="148"/>
        <v>0</v>
      </c>
      <c r="T209" s="1">
        <f t="shared" si="148"/>
        <v>0</v>
      </c>
      <c r="U209" s="1">
        <f t="shared" si="148"/>
        <v>0</v>
      </c>
      <c r="V209" s="1">
        <f t="shared" si="148"/>
        <v>0</v>
      </c>
      <c r="W209" s="1">
        <f t="shared" si="148"/>
        <v>0</v>
      </c>
      <c r="X209" s="165">
        <f t="shared" si="93"/>
        <v>147</v>
      </c>
      <c r="Y209" s="166">
        <f t="shared" si="94"/>
        <v>478</v>
      </c>
      <c r="Z209" s="42">
        <v>23</v>
      </c>
      <c r="AA209" s="45" t="s">
        <v>81</v>
      </c>
      <c r="AB209" s="39">
        <f t="shared" ref="AB209:AQ209" si="153">AB161+AB118+AB74+AB31</f>
        <v>7</v>
      </c>
      <c r="AC209" s="2">
        <f t="shared" si="153"/>
        <v>1</v>
      </c>
      <c r="AD209" s="2">
        <f t="shared" si="153"/>
        <v>9</v>
      </c>
      <c r="AE209" s="2">
        <f t="shared" si="153"/>
        <v>21</v>
      </c>
      <c r="AF209" s="2">
        <f t="shared" si="153"/>
        <v>28</v>
      </c>
      <c r="AG209" s="2">
        <f t="shared" si="153"/>
        <v>77</v>
      </c>
      <c r="AH209" s="2">
        <f t="shared" si="153"/>
        <v>33</v>
      </c>
      <c r="AI209" s="2">
        <f t="shared" si="153"/>
        <v>52</v>
      </c>
      <c r="AJ209" s="2">
        <f t="shared" si="153"/>
        <v>13</v>
      </c>
      <c r="AK209" s="2">
        <f t="shared" si="153"/>
        <v>42</v>
      </c>
      <c r="AL209" s="2">
        <f t="shared" si="153"/>
        <v>34</v>
      </c>
      <c r="AM209" s="2">
        <f t="shared" si="153"/>
        <v>41</v>
      </c>
      <c r="AN209" s="2">
        <f t="shared" si="153"/>
        <v>29</v>
      </c>
      <c r="AO209" s="2">
        <f t="shared" si="153"/>
        <v>23</v>
      </c>
      <c r="AP209" s="2">
        <f t="shared" si="153"/>
        <v>44</v>
      </c>
      <c r="AQ209" s="2">
        <f t="shared" si="153"/>
        <v>24</v>
      </c>
      <c r="AR209" s="152">
        <f t="shared" si="96"/>
        <v>197</v>
      </c>
      <c r="AS209" s="153">
        <f t="shared" si="97"/>
        <v>281</v>
      </c>
      <c r="AT209" s="154">
        <f t="shared" si="98"/>
        <v>478</v>
      </c>
      <c r="AU209" s="155">
        <f t="shared" si="99"/>
        <v>478</v>
      </c>
      <c r="AV209" s="60">
        <f t="shared" si="100"/>
        <v>992</v>
      </c>
      <c r="AW209" s="4">
        <f t="shared" ref="AW209:AZ209" si="154">AW161+AW118+AW74+AW31</f>
        <v>125</v>
      </c>
      <c r="AX209" s="4">
        <f t="shared" si="154"/>
        <v>0</v>
      </c>
      <c r="AY209" s="4">
        <f t="shared" si="154"/>
        <v>6</v>
      </c>
      <c r="AZ209" s="66">
        <f t="shared" si="154"/>
        <v>1</v>
      </c>
      <c r="BA209" s="169">
        <f t="shared" si="102"/>
        <v>16.361764542171613</v>
      </c>
      <c r="BB209" s="170">
        <f t="shared" si="103"/>
        <v>36.555891238670696</v>
      </c>
      <c r="BC209" s="170">
        <f t="shared" si="104"/>
        <v>34.218916412456139</v>
      </c>
      <c r="BD209" s="170">
        <f t="shared" si="89"/>
        <v>0</v>
      </c>
      <c r="BE209" s="170">
        <f t="shared" si="105"/>
        <v>23.560940940727125</v>
      </c>
      <c r="BF209" s="171">
        <f t="shared" si="106"/>
        <v>93.075452641880716</v>
      </c>
      <c r="BG209" s="6">
        <f t="shared" si="90"/>
        <v>12.600806451612904</v>
      </c>
    </row>
    <row r="210" spans="1:59" ht="18.75">
      <c r="A210" s="225">
        <v>24</v>
      </c>
      <c r="B210" s="12" t="s">
        <v>82</v>
      </c>
      <c r="C210" s="229">
        <v>327282.47750481049</v>
      </c>
      <c r="D210" s="39">
        <f t="shared" si="146"/>
        <v>30</v>
      </c>
      <c r="E210" s="2">
        <f t="shared" si="146"/>
        <v>1</v>
      </c>
      <c r="F210" s="2">
        <f t="shared" si="146"/>
        <v>0</v>
      </c>
      <c r="G210" s="2">
        <f t="shared" si="146"/>
        <v>0</v>
      </c>
      <c r="H210" s="2">
        <f t="shared" si="146"/>
        <v>0</v>
      </c>
      <c r="I210" s="2">
        <f t="shared" si="146"/>
        <v>0</v>
      </c>
      <c r="J210" s="133">
        <f t="shared" si="91"/>
        <v>31</v>
      </c>
      <c r="K210" s="1">
        <f t="shared" si="147"/>
        <v>12</v>
      </c>
      <c r="L210" s="1">
        <f t="shared" si="147"/>
        <v>0</v>
      </c>
      <c r="M210" s="1">
        <f t="shared" si="147"/>
        <v>0</v>
      </c>
      <c r="N210" s="1">
        <f t="shared" si="147"/>
        <v>0</v>
      </c>
      <c r="O210" s="1">
        <f t="shared" si="147"/>
        <v>0</v>
      </c>
      <c r="P210" s="1">
        <f t="shared" si="147"/>
        <v>0</v>
      </c>
      <c r="Q210" s="138">
        <f t="shared" si="92"/>
        <v>12</v>
      </c>
      <c r="R210" s="39">
        <f t="shared" si="148"/>
        <v>5</v>
      </c>
      <c r="S210" s="1">
        <f t="shared" si="148"/>
        <v>0</v>
      </c>
      <c r="T210" s="1">
        <f t="shared" si="148"/>
        <v>0</v>
      </c>
      <c r="U210" s="1">
        <f t="shared" si="148"/>
        <v>0</v>
      </c>
      <c r="V210" s="1">
        <f t="shared" si="148"/>
        <v>0</v>
      </c>
      <c r="W210" s="1">
        <f t="shared" si="148"/>
        <v>0</v>
      </c>
      <c r="X210" s="165">
        <f t="shared" si="93"/>
        <v>5</v>
      </c>
      <c r="Y210" s="166">
        <f t="shared" si="94"/>
        <v>48</v>
      </c>
      <c r="Z210" s="42">
        <v>24</v>
      </c>
      <c r="AA210" s="45" t="s">
        <v>82</v>
      </c>
      <c r="AB210" s="39">
        <f t="shared" ref="AB210:AQ210" si="155">AB162+AB119+AB75+AB32</f>
        <v>0</v>
      </c>
      <c r="AC210" s="2">
        <f t="shared" si="155"/>
        <v>0</v>
      </c>
      <c r="AD210" s="2">
        <f t="shared" si="155"/>
        <v>2</v>
      </c>
      <c r="AE210" s="2">
        <f t="shared" si="155"/>
        <v>2</v>
      </c>
      <c r="AF210" s="2">
        <f t="shared" si="155"/>
        <v>0</v>
      </c>
      <c r="AG210" s="2">
        <f t="shared" si="155"/>
        <v>1</v>
      </c>
      <c r="AH210" s="2">
        <f t="shared" si="155"/>
        <v>4</v>
      </c>
      <c r="AI210" s="2">
        <f t="shared" si="155"/>
        <v>3</v>
      </c>
      <c r="AJ210" s="2">
        <f t="shared" si="155"/>
        <v>3</v>
      </c>
      <c r="AK210" s="2">
        <f t="shared" si="155"/>
        <v>4</v>
      </c>
      <c r="AL210" s="2">
        <f t="shared" si="155"/>
        <v>4</v>
      </c>
      <c r="AM210" s="2">
        <f t="shared" si="155"/>
        <v>6</v>
      </c>
      <c r="AN210" s="2">
        <f t="shared" si="155"/>
        <v>9</v>
      </c>
      <c r="AO210" s="2">
        <f t="shared" si="155"/>
        <v>3</v>
      </c>
      <c r="AP210" s="2">
        <f t="shared" si="155"/>
        <v>4</v>
      </c>
      <c r="AQ210" s="2">
        <f t="shared" si="155"/>
        <v>3</v>
      </c>
      <c r="AR210" s="152">
        <f t="shared" si="96"/>
        <v>26</v>
      </c>
      <c r="AS210" s="153">
        <f t="shared" si="97"/>
        <v>22</v>
      </c>
      <c r="AT210" s="154">
        <f t="shared" si="98"/>
        <v>48</v>
      </c>
      <c r="AU210" s="155">
        <f t="shared" si="99"/>
        <v>48</v>
      </c>
      <c r="AV210" s="60">
        <f t="shared" si="100"/>
        <v>383</v>
      </c>
      <c r="AW210" s="4">
        <f t="shared" ref="AW210:AZ210" si="156">AW162+AW119+AW75+AW32</f>
        <v>31</v>
      </c>
      <c r="AX210" s="4">
        <f t="shared" si="156"/>
        <v>0</v>
      </c>
      <c r="AY210" s="4">
        <f t="shared" si="156"/>
        <v>6</v>
      </c>
      <c r="AZ210" s="66">
        <f t="shared" si="156"/>
        <v>2</v>
      </c>
      <c r="BA210" s="169">
        <f t="shared" si="102"/>
        <v>6.5777361323785977</v>
      </c>
      <c r="BB210" s="170">
        <f t="shared" si="103"/>
        <v>72.093023255813947</v>
      </c>
      <c r="BC210" s="170">
        <f t="shared" si="104"/>
        <v>5.3919962223672755</v>
      </c>
      <c r="BD210" s="170">
        <f t="shared" si="89"/>
        <v>2.083333333333333</v>
      </c>
      <c r="BE210" s="170">
        <f t="shared" si="105"/>
        <v>9.4719400306251806</v>
      </c>
      <c r="BF210" s="171">
        <f t="shared" si="106"/>
        <v>14.66622972483899</v>
      </c>
      <c r="BG210" s="6">
        <f t="shared" si="90"/>
        <v>8.093994778067886</v>
      </c>
    </row>
    <row r="211" spans="1:59" ht="18.75">
      <c r="A211" s="225">
        <v>25</v>
      </c>
      <c r="B211" s="12" t="s">
        <v>83</v>
      </c>
      <c r="C211" s="229">
        <v>1063344.6502330203</v>
      </c>
      <c r="D211" s="39">
        <f t="shared" si="146"/>
        <v>775</v>
      </c>
      <c r="E211" s="2">
        <f t="shared" si="146"/>
        <v>45</v>
      </c>
      <c r="F211" s="2">
        <f t="shared" si="146"/>
        <v>16</v>
      </c>
      <c r="G211" s="2">
        <f t="shared" si="146"/>
        <v>6</v>
      </c>
      <c r="H211" s="2">
        <f t="shared" si="146"/>
        <v>61</v>
      </c>
      <c r="I211" s="2">
        <f t="shared" si="146"/>
        <v>0</v>
      </c>
      <c r="J211" s="133">
        <f t="shared" si="91"/>
        <v>903</v>
      </c>
      <c r="K211" s="1">
        <f t="shared" si="147"/>
        <v>395</v>
      </c>
      <c r="L211" s="1">
        <f t="shared" si="147"/>
        <v>7</v>
      </c>
      <c r="M211" s="1">
        <f t="shared" si="147"/>
        <v>1</v>
      </c>
      <c r="N211" s="1">
        <f t="shared" si="147"/>
        <v>0</v>
      </c>
      <c r="O211" s="1">
        <f t="shared" si="147"/>
        <v>11</v>
      </c>
      <c r="P211" s="1">
        <f t="shared" si="147"/>
        <v>11</v>
      </c>
      <c r="Q211" s="138">
        <f t="shared" si="92"/>
        <v>425</v>
      </c>
      <c r="R211" s="39">
        <f t="shared" si="148"/>
        <v>647</v>
      </c>
      <c r="S211" s="1">
        <f t="shared" si="148"/>
        <v>8</v>
      </c>
      <c r="T211" s="1">
        <f t="shared" si="148"/>
        <v>2</v>
      </c>
      <c r="U211" s="1">
        <f t="shared" si="148"/>
        <v>0</v>
      </c>
      <c r="V211" s="1">
        <f t="shared" si="148"/>
        <v>2</v>
      </c>
      <c r="W211" s="1">
        <f t="shared" si="148"/>
        <v>3</v>
      </c>
      <c r="X211" s="165">
        <f t="shared" si="93"/>
        <v>662</v>
      </c>
      <c r="Y211" s="166">
        <f t="shared" si="94"/>
        <v>1990</v>
      </c>
      <c r="Z211" s="42">
        <v>25</v>
      </c>
      <c r="AA211" s="45" t="s">
        <v>83</v>
      </c>
      <c r="AB211" s="39">
        <f t="shared" ref="AB211:AQ211" si="157">AB163+AB120+AB76+AB33</f>
        <v>67</v>
      </c>
      <c r="AC211" s="2">
        <f t="shared" si="157"/>
        <v>49</v>
      </c>
      <c r="AD211" s="2">
        <f t="shared" ref="AD211:AG212" si="158">AD163+AD120+AD76+AD33</f>
        <v>79</v>
      </c>
      <c r="AE211" s="2">
        <f t="shared" si="158"/>
        <v>126</v>
      </c>
      <c r="AF211" s="2">
        <f t="shared" si="158"/>
        <v>159</v>
      </c>
      <c r="AG211" s="2">
        <f t="shared" si="158"/>
        <v>246</v>
      </c>
      <c r="AH211" s="2">
        <f t="shared" si="157"/>
        <v>111</v>
      </c>
      <c r="AI211" s="2">
        <f t="shared" si="157"/>
        <v>198</v>
      </c>
      <c r="AJ211" s="2">
        <f t="shared" si="157"/>
        <v>86</v>
      </c>
      <c r="AK211" s="2">
        <f t="shared" si="157"/>
        <v>123</v>
      </c>
      <c r="AL211" s="2">
        <f t="shared" si="157"/>
        <v>80</v>
      </c>
      <c r="AM211" s="2">
        <f t="shared" si="157"/>
        <v>119</v>
      </c>
      <c r="AN211" s="2">
        <f t="shared" si="157"/>
        <v>94</v>
      </c>
      <c r="AO211" s="2">
        <f t="shared" si="157"/>
        <v>123</v>
      </c>
      <c r="AP211" s="2">
        <f t="shared" si="157"/>
        <v>125</v>
      </c>
      <c r="AQ211" s="2">
        <f t="shared" si="157"/>
        <v>92</v>
      </c>
      <c r="AR211" s="152">
        <f t="shared" si="96"/>
        <v>801</v>
      </c>
      <c r="AS211" s="153">
        <f t="shared" si="97"/>
        <v>1076</v>
      </c>
      <c r="AT211" s="154">
        <f t="shared" si="98"/>
        <v>1877</v>
      </c>
      <c r="AU211" s="155">
        <f t="shared" si="99"/>
        <v>1877</v>
      </c>
      <c r="AV211" s="60">
        <f t="shared" si="100"/>
        <v>7726</v>
      </c>
      <c r="AW211" s="4">
        <f t="shared" ref="AW211:AZ211" si="159">AW163+AW120+AW76+AW33</f>
        <v>1018</v>
      </c>
      <c r="AX211" s="4">
        <f t="shared" si="159"/>
        <v>29</v>
      </c>
      <c r="AY211" s="4">
        <f t="shared" si="159"/>
        <v>46</v>
      </c>
      <c r="AZ211" s="66">
        <f t="shared" si="159"/>
        <v>5</v>
      </c>
      <c r="BA211" s="169">
        <f t="shared" si="102"/>
        <v>53.552199121861101</v>
      </c>
      <c r="BB211" s="170">
        <f t="shared" si="103"/>
        <v>61.746987951807228</v>
      </c>
      <c r="BC211" s="170">
        <f t="shared" si="104"/>
        <v>64.896506439426076</v>
      </c>
      <c r="BD211" s="170">
        <f t="shared" si="89"/>
        <v>8.6934673366834172</v>
      </c>
      <c r="BE211" s="170">
        <f t="shared" si="105"/>
        <v>77.115166735479974</v>
      </c>
      <c r="BF211" s="171">
        <f t="shared" si="106"/>
        <v>176.51849751523892</v>
      </c>
      <c r="BG211" s="6">
        <f t="shared" si="90"/>
        <v>13.176287859176805</v>
      </c>
    </row>
    <row r="212" spans="1:59" ht="18.75">
      <c r="A212" s="225">
        <v>26</v>
      </c>
      <c r="B212" s="12" t="s">
        <v>84</v>
      </c>
      <c r="C212" s="231">
        <v>130553.39039421754</v>
      </c>
      <c r="D212" s="39">
        <f t="shared" si="146"/>
        <v>37</v>
      </c>
      <c r="E212" s="2">
        <f t="shared" si="146"/>
        <v>0</v>
      </c>
      <c r="F212" s="2">
        <f t="shared" si="146"/>
        <v>5</v>
      </c>
      <c r="G212" s="2">
        <f t="shared" si="146"/>
        <v>0</v>
      </c>
      <c r="H212" s="2">
        <f t="shared" si="146"/>
        <v>0</v>
      </c>
      <c r="I212" s="2">
        <f t="shared" si="146"/>
        <v>0</v>
      </c>
      <c r="J212" s="133">
        <f t="shared" si="91"/>
        <v>42</v>
      </c>
      <c r="K212" s="1">
        <f t="shared" si="147"/>
        <v>20</v>
      </c>
      <c r="L212" s="1">
        <f t="shared" si="147"/>
        <v>0</v>
      </c>
      <c r="M212" s="1">
        <f t="shared" si="147"/>
        <v>0</v>
      </c>
      <c r="N212" s="1">
        <f t="shared" si="147"/>
        <v>0</v>
      </c>
      <c r="O212" s="1">
        <f t="shared" si="147"/>
        <v>0</v>
      </c>
      <c r="P212" s="1">
        <f t="shared" si="147"/>
        <v>0</v>
      </c>
      <c r="Q212" s="138">
        <f t="shared" si="92"/>
        <v>20</v>
      </c>
      <c r="R212" s="39">
        <f t="shared" si="148"/>
        <v>15</v>
      </c>
      <c r="S212" s="1">
        <f t="shared" si="148"/>
        <v>0</v>
      </c>
      <c r="T212" s="1">
        <f t="shared" si="148"/>
        <v>0</v>
      </c>
      <c r="U212" s="1">
        <f t="shared" si="148"/>
        <v>0</v>
      </c>
      <c r="V212" s="1">
        <f t="shared" si="148"/>
        <v>0</v>
      </c>
      <c r="W212" s="1">
        <f t="shared" si="148"/>
        <v>0</v>
      </c>
      <c r="X212" s="165">
        <f t="shared" si="93"/>
        <v>15</v>
      </c>
      <c r="Y212" s="166">
        <f t="shared" si="94"/>
        <v>77</v>
      </c>
      <c r="Z212" s="42">
        <v>26</v>
      </c>
      <c r="AA212" s="45" t="s">
        <v>84</v>
      </c>
      <c r="AB212" s="39">
        <f t="shared" ref="AB212:AQ212" si="160">AB164+AB121+AB77+AB34</f>
        <v>5</v>
      </c>
      <c r="AC212" s="2">
        <f t="shared" si="160"/>
        <v>3</v>
      </c>
      <c r="AD212" s="2">
        <f t="shared" si="158"/>
        <v>4</v>
      </c>
      <c r="AE212" s="2">
        <f t="shared" si="158"/>
        <v>7</v>
      </c>
      <c r="AF212" s="2">
        <f t="shared" si="158"/>
        <v>1</v>
      </c>
      <c r="AG212" s="2">
        <f t="shared" si="158"/>
        <v>5</v>
      </c>
      <c r="AH212" s="2">
        <f t="shared" si="160"/>
        <v>3</v>
      </c>
      <c r="AI212" s="2">
        <f t="shared" si="160"/>
        <v>10</v>
      </c>
      <c r="AJ212" s="2">
        <f t="shared" si="160"/>
        <v>0</v>
      </c>
      <c r="AK212" s="2">
        <f t="shared" si="160"/>
        <v>5</v>
      </c>
      <c r="AL212" s="2">
        <f t="shared" si="160"/>
        <v>2</v>
      </c>
      <c r="AM212" s="2">
        <f t="shared" si="160"/>
        <v>6</v>
      </c>
      <c r="AN212" s="2">
        <f t="shared" si="160"/>
        <v>2</v>
      </c>
      <c r="AO212" s="2">
        <f t="shared" si="160"/>
        <v>11</v>
      </c>
      <c r="AP212" s="2">
        <f t="shared" si="160"/>
        <v>4</v>
      </c>
      <c r="AQ212" s="2">
        <f t="shared" si="160"/>
        <v>4</v>
      </c>
      <c r="AR212" s="152">
        <f t="shared" si="96"/>
        <v>21</v>
      </c>
      <c r="AS212" s="153">
        <f t="shared" si="97"/>
        <v>51</v>
      </c>
      <c r="AT212" s="154">
        <f t="shared" si="98"/>
        <v>72</v>
      </c>
      <c r="AU212" s="155">
        <f t="shared" si="99"/>
        <v>72</v>
      </c>
      <c r="AV212" s="60">
        <f t="shared" si="100"/>
        <v>142</v>
      </c>
      <c r="AW212" s="4">
        <f t="shared" ref="AW212:AZ212" si="161">AW164+AW121+AW77+AW34</f>
        <v>37</v>
      </c>
      <c r="AX212" s="4">
        <f t="shared" si="161"/>
        <v>0</v>
      </c>
      <c r="AY212" s="4">
        <f t="shared" si="161"/>
        <v>0</v>
      </c>
      <c r="AZ212" s="66">
        <f t="shared" si="161"/>
        <v>0</v>
      </c>
      <c r="BA212" s="169">
        <f t="shared" si="102"/>
        <v>19.681177460698486</v>
      </c>
      <c r="BB212" s="170">
        <f t="shared" si="103"/>
        <v>59.677419354838712</v>
      </c>
      <c r="BC212" s="170">
        <f t="shared" si="104"/>
        <v>20.275680436458853</v>
      </c>
      <c r="BD212" s="170">
        <f t="shared" si="89"/>
        <v>6.4935064935064926</v>
      </c>
      <c r="BE212" s="170">
        <f t="shared" si="105"/>
        <v>28.340895543405818</v>
      </c>
      <c r="BF212" s="171">
        <f t="shared" si="106"/>
        <v>55.149850787168077</v>
      </c>
      <c r="BG212" s="6">
        <f t="shared" si="90"/>
        <v>26.056338028169012</v>
      </c>
    </row>
    <row r="213" spans="1:59" ht="18.75">
      <c r="A213" s="225">
        <v>27</v>
      </c>
      <c r="B213" s="12" t="s">
        <v>85</v>
      </c>
      <c r="C213" s="229">
        <v>243641.13712653029</v>
      </c>
      <c r="D213" s="39">
        <f t="shared" si="146"/>
        <v>97</v>
      </c>
      <c r="E213" s="2">
        <f t="shared" si="146"/>
        <v>4</v>
      </c>
      <c r="F213" s="2">
        <f t="shared" si="146"/>
        <v>0</v>
      </c>
      <c r="G213" s="2">
        <f t="shared" si="146"/>
        <v>1</v>
      </c>
      <c r="H213" s="2">
        <f t="shared" si="146"/>
        <v>0</v>
      </c>
      <c r="I213" s="2">
        <f t="shared" si="146"/>
        <v>0</v>
      </c>
      <c r="J213" s="133">
        <f t="shared" si="91"/>
        <v>102</v>
      </c>
      <c r="K213" s="1">
        <f t="shared" si="147"/>
        <v>108</v>
      </c>
      <c r="L213" s="1">
        <f t="shared" si="147"/>
        <v>0</v>
      </c>
      <c r="M213" s="1">
        <f t="shared" si="147"/>
        <v>0</v>
      </c>
      <c r="N213" s="1">
        <f t="shared" si="147"/>
        <v>0</v>
      </c>
      <c r="O213" s="1">
        <f t="shared" si="147"/>
        <v>0</v>
      </c>
      <c r="P213" s="1">
        <f t="shared" si="147"/>
        <v>1</v>
      </c>
      <c r="Q213" s="138">
        <f t="shared" si="92"/>
        <v>109</v>
      </c>
      <c r="R213" s="39">
        <f t="shared" si="148"/>
        <v>45</v>
      </c>
      <c r="S213" s="1">
        <f t="shared" si="148"/>
        <v>0</v>
      </c>
      <c r="T213" s="1">
        <f t="shared" si="148"/>
        <v>0</v>
      </c>
      <c r="U213" s="1">
        <f t="shared" si="148"/>
        <v>0</v>
      </c>
      <c r="V213" s="1">
        <f t="shared" si="148"/>
        <v>0</v>
      </c>
      <c r="W213" s="1">
        <f t="shared" si="148"/>
        <v>0</v>
      </c>
      <c r="X213" s="165">
        <f t="shared" si="93"/>
        <v>45</v>
      </c>
      <c r="Y213" s="166">
        <f t="shared" si="94"/>
        <v>256</v>
      </c>
      <c r="Z213" s="42">
        <v>27</v>
      </c>
      <c r="AA213" s="45" t="s">
        <v>85</v>
      </c>
      <c r="AB213" s="39">
        <f t="shared" ref="AB213:AQ213" si="162">AB165+AB122+AB78+AB35</f>
        <v>37</v>
      </c>
      <c r="AC213" s="2">
        <f t="shared" si="162"/>
        <v>27</v>
      </c>
      <c r="AD213" s="2">
        <f t="shared" si="162"/>
        <v>12</v>
      </c>
      <c r="AE213" s="2">
        <f t="shared" si="162"/>
        <v>13</v>
      </c>
      <c r="AF213" s="2">
        <f t="shared" si="162"/>
        <v>18</v>
      </c>
      <c r="AG213" s="2">
        <f t="shared" si="162"/>
        <v>25</v>
      </c>
      <c r="AH213" s="2">
        <f t="shared" si="162"/>
        <v>9</v>
      </c>
      <c r="AI213" s="2">
        <f t="shared" si="162"/>
        <v>22</v>
      </c>
      <c r="AJ213" s="2">
        <f t="shared" si="162"/>
        <v>6</v>
      </c>
      <c r="AK213" s="2">
        <f t="shared" si="162"/>
        <v>24</v>
      </c>
      <c r="AL213" s="2">
        <f t="shared" si="162"/>
        <v>8</v>
      </c>
      <c r="AM213" s="2">
        <f t="shared" si="162"/>
        <v>17</v>
      </c>
      <c r="AN213" s="2">
        <f t="shared" si="162"/>
        <v>9</v>
      </c>
      <c r="AO213" s="2">
        <f t="shared" si="162"/>
        <v>14</v>
      </c>
      <c r="AP213" s="2">
        <f t="shared" si="162"/>
        <v>10</v>
      </c>
      <c r="AQ213" s="2">
        <f t="shared" si="162"/>
        <v>3</v>
      </c>
      <c r="AR213" s="152">
        <f t="shared" si="96"/>
        <v>109</v>
      </c>
      <c r="AS213" s="153">
        <f t="shared" si="97"/>
        <v>145</v>
      </c>
      <c r="AT213" s="154">
        <f t="shared" si="98"/>
        <v>254</v>
      </c>
      <c r="AU213" s="155">
        <f t="shared" si="99"/>
        <v>254</v>
      </c>
      <c r="AV213" s="60">
        <f t="shared" si="100"/>
        <v>426</v>
      </c>
      <c r="AW213" s="4">
        <f t="shared" ref="AW213:AZ213" si="163">AW165+AW122+AW78+AW35</f>
        <v>101</v>
      </c>
      <c r="AX213" s="4">
        <f t="shared" si="163"/>
        <v>8</v>
      </c>
      <c r="AY213" s="4">
        <f t="shared" si="163"/>
        <v>17</v>
      </c>
      <c r="AZ213" s="66">
        <f t="shared" si="163"/>
        <v>0</v>
      </c>
      <c r="BA213" s="169">
        <f t="shared" si="102"/>
        <v>28.787785887103134</v>
      </c>
      <c r="BB213" s="170">
        <f t="shared" si="103"/>
        <v>47.867298578199055</v>
      </c>
      <c r="BC213" s="170">
        <f t="shared" si="104"/>
        <v>38.327826754756998</v>
      </c>
      <c r="BD213" s="170">
        <f t="shared" si="89"/>
        <v>2.34375</v>
      </c>
      <c r="BE213" s="170">
        <f t="shared" si="105"/>
        <v>41.454411677428517</v>
      </c>
      <c r="BF213" s="171">
        <f t="shared" si="106"/>
        <v>104.25168877293905</v>
      </c>
      <c r="BG213" s="6">
        <f t="shared" si="90"/>
        <v>23.708920187793428</v>
      </c>
    </row>
    <row r="214" spans="1:59" ht="18.75">
      <c r="A214" s="225">
        <v>28</v>
      </c>
      <c r="B214" s="12" t="s">
        <v>86</v>
      </c>
      <c r="C214" s="230">
        <v>159598.86925231555</v>
      </c>
      <c r="D214" s="39">
        <f t="shared" si="146"/>
        <v>33</v>
      </c>
      <c r="E214" s="2">
        <f t="shared" si="146"/>
        <v>0</v>
      </c>
      <c r="F214" s="2">
        <f t="shared" si="146"/>
        <v>0</v>
      </c>
      <c r="G214" s="2">
        <f t="shared" si="146"/>
        <v>0</v>
      </c>
      <c r="H214" s="2">
        <f t="shared" si="146"/>
        <v>0</v>
      </c>
      <c r="I214" s="2">
        <f t="shared" si="146"/>
        <v>0</v>
      </c>
      <c r="J214" s="133">
        <f t="shared" si="91"/>
        <v>33</v>
      </c>
      <c r="K214" s="1">
        <f t="shared" si="147"/>
        <v>0</v>
      </c>
      <c r="L214" s="1">
        <f t="shared" si="147"/>
        <v>0</v>
      </c>
      <c r="M214" s="1">
        <f t="shared" si="147"/>
        <v>0</v>
      </c>
      <c r="N214" s="1">
        <f t="shared" si="147"/>
        <v>0</v>
      </c>
      <c r="O214" s="1">
        <f t="shared" si="147"/>
        <v>0</v>
      </c>
      <c r="P214" s="1">
        <f t="shared" si="147"/>
        <v>0</v>
      </c>
      <c r="Q214" s="138">
        <f t="shared" si="92"/>
        <v>0</v>
      </c>
      <c r="R214" s="39">
        <f t="shared" si="148"/>
        <v>3</v>
      </c>
      <c r="S214" s="1">
        <f t="shared" si="148"/>
        <v>0</v>
      </c>
      <c r="T214" s="1">
        <f t="shared" si="148"/>
        <v>0</v>
      </c>
      <c r="U214" s="1">
        <f t="shared" si="148"/>
        <v>0</v>
      </c>
      <c r="V214" s="1">
        <f t="shared" si="148"/>
        <v>0</v>
      </c>
      <c r="W214" s="1">
        <f t="shared" si="148"/>
        <v>0</v>
      </c>
      <c r="X214" s="165">
        <f t="shared" si="93"/>
        <v>3</v>
      </c>
      <c r="Y214" s="166">
        <f t="shared" si="94"/>
        <v>36</v>
      </c>
      <c r="Z214" s="42">
        <v>28</v>
      </c>
      <c r="AA214" s="45" t="s">
        <v>86</v>
      </c>
      <c r="AB214" s="39">
        <f t="shared" ref="AB214:AQ214" si="164">AB166+AB123+AB79+AB36</f>
        <v>0</v>
      </c>
      <c r="AC214" s="2">
        <f t="shared" si="164"/>
        <v>0</v>
      </c>
      <c r="AD214" s="2">
        <f t="shared" si="164"/>
        <v>0</v>
      </c>
      <c r="AE214" s="2">
        <f t="shared" si="164"/>
        <v>0</v>
      </c>
      <c r="AF214" s="2">
        <f t="shared" si="164"/>
        <v>0</v>
      </c>
      <c r="AG214" s="2">
        <f t="shared" si="164"/>
        <v>2</v>
      </c>
      <c r="AH214" s="2">
        <f t="shared" si="164"/>
        <v>3</v>
      </c>
      <c r="AI214" s="2">
        <f t="shared" si="164"/>
        <v>8</v>
      </c>
      <c r="AJ214" s="2">
        <f t="shared" si="164"/>
        <v>2</v>
      </c>
      <c r="AK214" s="2">
        <f t="shared" si="164"/>
        <v>6</v>
      </c>
      <c r="AL214" s="2">
        <f t="shared" si="164"/>
        <v>4</v>
      </c>
      <c r="AM214" s="2">
        <f t="shared" si="164"/>
        <v>5</v>
      </c>
      <c r="AN214" s="2">
        <f t="shared" si="164"/>
        <v>4</v>
      </c>
      <c r="AO214" s="2">
        <f t="shared" si="164"/>
        <v>1</v>
      </c>
      <c r="AP214" s="2">
        <f t="shared" si="164"/>
        <v>1</v>
      </c>
      <c r="AQ214" s="2">
        <f t="shared" si="164"/>
        <v>0</v>
      </c>
      <c r="AR214" s="152">
        <f t="shared" si="96"/>
        <v>14</v>
      </c>
      <c r="AS214" s="153">
        <f t="shared" si="97"/>
        <v>22</v>
      </c>
      <c r="AT214" s="154">
        <f t="shared" si="98"/>
        <v>36</v>
      </c>
      <c r="AU214" s="155">
        <f t="shared" si="99"/>
        <v>36</v>
      </c>
      <c r="AV214" s="60">
        <f t="shared" si="100"/>
        <v>377</v>
      </c>
      <c r="AW214" s="4">
        <f t="shared" ref="AW214:AZ214" si="165">AW166+AW123+AW79+AW36</f>
        <v>33</v>
      </c>
      <c r="AX214" s="4">
        <f t="shared" si="165"/>
        <v>0</v>
      </c>
      <c r="AY214" s="4">
        <f t="shared" si="165"/>
        <v>8</v>
      </c>
      <c r="AZ214" s="66">
        <f t="shared" si="165"/>
        <v>0</v>
      </c>
      <c r="BA214" s="169">
        <f t="shared" si="102"/>
        <v>14.358915432186983</v>
      </c>
      <c r="BB214" s="170">
        <f t="shared" si="103"/>
        <v>100</v>
      </c>
      <c r="BC214" s="170">
        <f t="shared" si="104"/>
        <v>8.2928495544181509</v>
      </c>
      <c r="BD214" s="170">
        <f t="shared" si="89"/>
        <v>0</v>
      </c>
      <c r="BE214" s="170">
        <f t="shared" si="105"/>
        <v>20.676838222349261</v>
      </c>
      <c r="BF214" s="171">
        <f t="shared" si="106"/>
        <v>22.556550788017372</v>
      </c>
      <c r="BG214" s="6">
        <f t="shared" si="90"/>
        <v>8.7533156498673748</v>
      </c>
    </row>
    <row r="215" spans="1:59" ht="18.75">
      <c r="A215" s="225">
        <v>29</v>
      </c>
      <c r="B215" s="12" t="s">
        <v>87</v>
      </c>
      <c r="C215" s="229">
        <v>371600.07179274602</v>
      </c>
      <c r="D215" s="39">
        <f t="shared" si="146"/>
        <v>150</v>
      </c>
      <c r="E215" s="2">
        <f t="shared" si="146"/>
        <v>12</v>
      </c>
      <c r="F215" s="2">
        <f t="shared" si="146"/>
        <v>10</v>
      </c>
      <c r="G215" s="2">
        <f t="shared" si="146"/>
        <v>0</v>
      </c>
      <c r="H215" s="2">
        <f t="shared" si="146"/>
        <v>0</v>
      </c>
      <c r="I215" s="2">
        <f t="shared" si="146"/>
        <v>0</v>
      </c>
      <c r="J215" s="133">
        <f t="shared" si="91"/>
        <v>172</v>
      </c>
      <c r="K215" s="1">
        <f t="shared" si="147"/>
        <v>159</v>
      </c>
      <c r="L215" s="1">
        <f t="shared" si="147"/>
        <v>0</v>
      </c>
      <c r="M215" s="1">
        <f t="shared" si="147"/>
        <v>0</v>
      </c>
      <c r="N215" s="1">
        <f t="shared" si="147"/>
        <v>0</v>
      </c>
      <c r="O215" s="1">
        <f t="shared" si="147"/>
        <v>0</v>
      </c>
      <c r="P215" s="1">
        <f t="shared" si="147"/>
        <v>0</v>
      </c>
      <c r="Q215" s="138">
        <f t="shared" si="92"/>
        <v>159</v>
      </c>
      <c r="R215" s="39">
        <f t="shared" si="148"/>
        <v>153</v>
      </c>
      <c r="S215" s="1">
        <f t="shared" si="148"/>
        <v>0</v>
      </c>
      <c r="T215" s="1">
        <f t="shared" si="148"/>
        <v>0</v>
      </c>
      <c r="U215" s="1">
        <f t="shared" si="148"/>
        <v>0</v>
      </c>
      <c r="V215" s="1">
        <f t="shared" si="148"/>
        <v>0</v>
      </c>
      <c r="W215" s="1">
        <f t="shared" si="148"/>
        <v>0</v>
      </c>
      <c r="X215" s="165">
        <f t="shared" si="93"/>
        <v>153</v>
      </c>
      <c r="Y215" s="166">
        <f t="shared" si="94"/>
        <v>484</v>
      </c>
      <c r="Z215" s="42">
        <v>29</v>
      </c>
      <c r="AA215" s="45" t="s">
        <v>87</v>
      </c>
      <c r="AB215" s="39">
        <f t="shared" ref="AB215:AQ215" si="166">AB167+AB124+AB80+AB37</f>
        <v>57</v>
      </c>
      <c r="AC215" s="2">
        <f t="shared" si="166"/>
        <v>33</v>
      </c>
      <c r="AD215" s="2">
        <f t="shared" si="166"/>
        <v>19</v>
      </c>
      <c r="AE215" s="2">
        <f t="shared" si="166"/>
        <v>25</v>
      </c>
      <c r="AF215" s="2">
        <f t="shared" si="166"/>
        <v>18</v>
      </c>
      <c r="AG215" s="2">
        <f t="shared" si="166"/>
        <v>29</v>
      </c>
      <c r="AH215" s="2">
        <f t="shared" si="166"/>
        <v>22</v>
      </c>
      <c r="AI215" s="2">
        <f t="shared" si="166"/>
        <v>64</v>
      </c>
      <c r="AJ215" s="2">
        <f t="shared" si="166"/>
        <v>12</v>
      </c>
      <c r="AK215" s="2">
        <f t="shared" si="166"/>
        <v>30</v>
      </c>
      <c r="AL215" s="2">
        <f t="shared" si="166"/>
        <v>19</v>
      </c>
      <c r="AM215" s="2">
        <f t="shared" si="166"/>
        <v>25</v>
      </c>
      <c r="AN215" s="2">
        <f t="shared" si="166"/>
        <v>24</v>
      </c>
      <c r="AO215" s="2">
        <f t="shared" si="166"/>
        <v>39</v>
      </c>
      <c r="AP215" s="2">
        <f t="shared" si="166"/>
        <v>41</v>
      </c>
      <c r="AQ215" s="2">
        <f t="shared" si="166"/>
        <v>17</v>
      </c>
      <c r="AR215" s="152">
        <f t="shared" si="96"/>
        <v>212</v>
      </c>
      <c r="AS215" s="153">
        <f t="shared" si="97"/>
        <v>262</v>
      </c>
      <c r="AT215" s="154">
        <f t="shared" si="98"/>
        <v>474</v>
      </c>
      <c r="AU215" s="155">
        <f t="shared" si="99"/>
        <v>474</v>
      </c>
      <c r="AV215" s="60">
        <f t="shared" si="100"/>
        <v>786</v>
      </c>
      <c r="AW215" s="4">
        <f t="shared" ref="AW215:AZ215" si="167">AW167+AW124+AW80+AW37</f>
        <v>167</v>
      </c>
      <c r="AX215" s="4">
        <f t="shared" si="167"/>
        <v>0</v>
      </c>
      <c r="AY215" s="4">
        <f t="shared" si="167"/>
        <v>1</v>
      </c>
      <c r="AZ215" s="66">
        <f t="shared" si="167"/>
        <v>1</v>
      </c>
      <c r="BA215" s="169">
        <f t="shared" si="102"/>
        <v>30.274482848524599</v>
      </c>
      <c r="BB215" s="170">
        <f t="shared" si="103"/>
        <v>48.942598187311177</v>
      </c>
      <c r="BC215" s="170">
        <f t="shared" si="104"/>
        <v>46.895767549675362</v>
      </c>
      <c r="BD215" s="170">
        <f t="shared" si="89"/>
        <v>4.5454545454545459</v>
      </c>
      <c r="BE215" s="170">
        <f t="shared" si="105"/>
        <v>43.595255301875426</v>
      </c>
      <c r="BF215" s="171">
        <f t="shared" si="106"/>
        <v>127.55648773511699</v>
      </c>
      <c r="BG215" s="6">
        <f t="shared" si="90"/>
        <v>21.246819338422394</v>
      </c>
    </row>
    <row r="216" spans="1:59" ht="19.5" thickBot="1">
      <c r="A216" s="226">
        <v>30</v>
      </c>
      <c r="B216" s="29" t="s">
        <v>88</v>
      </c>
      <c r="C216" s="229">
        <v>45028.19051097308</v>
      </c>
      <c r="D216" s="40">
        <f t="shared" si="146"/>
        <v>5</v>
      </c>
      <c r="E216" s="30">
        <f t="shared" si="146"/>
        <v>0</v>
      </c>
      <c r="F216" s="30">
        <f t="shared" si="146"/>
        <v>0</v>
      </c>
      <c r="G216" s="30">
        <f t="shared" si="146"/>
        <v>0</v>
      </c>
      <c r="H216" s="30">
        <f t="shared" si="146"/>
        <v>0</v>
      </c>
      <c r="I216" s="30">
        <f t="shared" si="146"/>
        <v>0</v>
      </c>
      <c r="J216" s="133">
        <f t="shared" si="91"/>
        <v>5</v>
      </c>
      <c r="K216" s="31">
        <f t="shared" si="147"/>
        <v>22</v>
      </c>
      <c r="L216" s="31">
        <f t="shared" si="147"/>
        <v>0</v>
      </c>
      <c r="M216" s="31">
        <f t="shared" si="147"/>
        <v>0</v>
      </c>
      <c r="N216" s="31">
        <f t="shared" si="147"/>
        <v>0</v>
      </c>
      <c r="O216" s="31">
        <f t="shared" si="147"/>
        <v>0</v>
      </c>
      <c r="P216" s="31">
        <f t="shared" si="147"/>
        <v>0</v>
      </c>
      <c r="Q216" s="139">
        <f t="shared" si="92"/>
        <v>22</v>
      </c>
      <c r="R216" s="40">
        <f t="shared" si="148"/>
        <v>16</v>
      </c>
      <c r="S216" s="31">
        <f t="shared" si="148"/>
        <v>0</v>
      </c>
      <c r="T216" s="31">
        <f t="shared" si="148"/>
        <v>0</v>
      </c>
      <c r="U216" s="31">
        <f t="shared" si="148"/>
        <v>0</v>
      </c>
      <c r="V216" s="31">
        <f t="shared" si="148"/>
        <v>0</v>
      </c>
      <c r="W216" s="31">
        <f t="shared" si="148"/>
        <v>0</v>
      </c>
      <c r="X216" s="167">
        <f t="shared" si="93"/>
        <v>16</v>
      </c>
      <c r="Y216" s="168">
        <f t="shared" si="94"/>
        <v>43</v>
      </c>
      <c r="Z216" s="43">
        <v>30</v>
      </c>
      <c r="AA216" s="46" t="s">
        <v>88</v>
      </c>
      <c r="AB216" s="40">
        <f t="shared" ref="AB216:AQ216" si="168">AB168+AB125+AB81+AB38</f>
        <v>1</v>
      </c>
      <c r="AC216" s="30">
        <f t="shared" si="168"/>
        <v>0</v>
      </c>
      <c r="AD216" s="30">
        <f t="shared" si="168"/>
        <v>0</v>
      </c>
      <c r="AE216" s="30">
        <f t="shared" si="168"/>
        <v>2</v>
      </c>
      <c r="AF216" s="30">
        <f t="shared" si="168"/>
        <v>5</v>
      </c>
      <c r="AG216" s="30">
        <f t="shared" si="168"/>
        <v>2</v>
      </c>
      <c r="AH216" s="30">
        <f t="shared" si="168"/>
        <v>6</v>
      </c>
      <c r="AI216" s="30">
        <f t="shared" si="168"/>
        <v>5</v>
      </c>
      <c r="AJ216" s="30">
        <f t="shared" si="168"/>
        <v>3</v>
      </c>
      <c r="AK216" s="30">
        <f t="shared" si="168"/>
        <v>5</v>
      </c>
      <c r="AL216" s="30">
        <f t="shared" si="168"/>
        <v>3</v>
      </c>
      <c r="AM216" s="30">
        <f t="shared" si="168"/>
        <v>1</v>
      </c>
      <c r="AN216" s="30">
        <f t="shared" si="168"/>
        <v>5</v>
      </c>
      <c r="AO216" s="30">
        <f t="shared" si="168"/>
        <v>0</v>
      </c>
      <c r="AP216" s="30">
        <f t="shared" si="168"/>
        <v>2</v>
      </c>
      <c r="AQ216" s="30">
        <f t="shared" si="168"/>
        <v>3</v>
      </c>
      <c r="AR216" s="156">
        <f t="shared" si="96"/>
        <v>25</v>
      </c>
      <c r="AS216" s="157">
        <f t="shared" si="97"/>
        <v>18</v>
      </c>
      <c r="AT216" s="158">
        <f t="shared" si="98"/>
        <v>43</v>
      </c>
      <c r="AU216" s="159">
        <f t="shared" si="99"/>
        <v>43</v>
      </c>
      <c r="AV216" s="62">
        <f t="shared" si="100"/>
        <v>289</v>
      </c>
      <c r="AW216" s="4">
        <f t="shared" ref="AW216:AZ216" si="169">AW168+AW125+AW81+AW38</f>
        <v>5</v>
      </c>
      <c r="AX216" s="4">
        <f t="shared" si="169"/>
        <v>0</v>
      </c>
      <c r="AY216" s="4">
        <f t="shared" si="169"/>
        <v>0</v>
      </c>
      <c r="AZ216" s="66">
        <f t="shared" si="169"/>
        <v>0</v>
      </c>
      <c r="BA216" s="169">
        <f t="shared" si="102"/>
        <v>7.7112186450753866</v>
      </c>
      <c r="BB216" s="172">
        <f t="shared" si="103"/>
        <v>18.518518518518519</v>
      </c>
      <c r="BC216" s="170">
        <f t="shared" si="104"/>
        <v>35.108724889931466</v>
      </c>
      <c r="BD216" s="172">
        <f t="shared" si="89"/>
        <v>0</v>
      </c>
      <c r="BE216" s="170">
        <f t="shared" si="105"/>
        <v>11.104154848908557</v>
      </c>
      <c r="BF216" s="171">
        <f t="shared" si="106"/>
        <v>95.49573170061359</v>
      </c>
      <c r="BG216" s="15">
        <f t="shared" si="90"/>
        <v>1.7301038062283738</v>
      </c>
    </row>
    <row r="217" spans="1:59" ht="21.75" thickBot="1">
      <c r="A217" s="367" t="s">
        <v>58</v>
      </c>
      <c r="B217" s="368"/>
      <c r="C217" s="227">
        <f t="shared" ref="C217:Y217" si="170">SUM(C187:C216)</f>
        <v>9592537.9873951674</v>
      </c>
      <c r="D217" s="41">
        <f t="shared" si="170"/>
        <v>2646</v>
      </c>
      <c r="E217" s="32">
        <f t="shared" si="170"/>
        <v>118</v>
      </c>
      <c r="F217" s="32">
        <f t="shared" si="170"/>
        <v>38</v>
      </c>
      <c r="G217" s="32">
        <f t="shared" si="170"/>
        <v>12</v>
      </c>
      <c r="H217" s="32">
        <f t="shared" si="170"/>
        <v>75</v>
      </c>
      <c r="I217" s="32">
        <f t="shared" si="170"/>
        <v>6</v>
      </c>
      <c r="J217" s="134">
        <f t="shared" si="170"/>
        <v>2895</v>
      </c>
      <c r="K217" s="33">
        <f t="shared" si="170"/>
        <v>1860</v>
      </c>
      <c r="L217" s="33">
        <f t="shared" si="170"/>
        <v>8</v>
      </c>
      <c r="M217" s="33">
        <f t="shared" si="170"/>
        <v>1</v>
      </c>
      <c r="N217" s="33">
        <f t="shared" si="170"/>
        <v>1</v>
      </c>
      <c r="O217" s="33">
        <f t="shared" si="170"/>
        <v>13</v>
      </c>
      <c r="P217" s="33">
        <f t="shared" si="170"/>
        <v>15</v>
      </c>
      <c r="Q217" s="134">
        <f t="shared" si="170"/>
        <v>1898</v>
      </c>
      <c r="R217" s="3">
        <f t="shared" si="170"/>
        <v>1543</v>
      </c>
      <c r="S217" s="3">
        <f t="shared" si="170"/>
        <v>8</v>
      </c>
      <c r="T217" s="3">
        <f t="shared" si="170"/>
        <v>2</v>
      </c>
      <c r="U217" s="3">
        <f t="shared" si="170"/>
        <v>1</v>
      </c>
      <c r="V217" s="3">
        <f t="shared" si="170"/>
        <v>8</v>
      </c>
      <c r="W217" s="3">
        <f t="shared" si="170"/>
        <v>5</v>
      </c>
      <c r="X217" s="134">
        <f t="shared" si="170"/>
        <v>1567</v>
      </c>
      <c r="Y217" s="3">
        <f t="shared" si="170"/>
        <v>6360</v>
      </c>
      <c r="Z217" s="269" t="s">
        <v>58</v>
      </c>
      <c r="AA217" s="270"/>
      <c r="AB217" s="3">
        <f t="shared" ref="AB217:AV217" si="171">SUM(AB187:AB216)</f>
        <v>277</v>
      </c>
      <c r="AC217" s="3">
        <f t="shared" si="171"/>
        <v>203</v>
      </c>
      <c r="AD217" s="3">
        <f t="shared" si="171"/>
        <v>193</v>
      </c>
      <c r="AE217" s="3">
        <f t="shared" si="171"/>
        <v>321</v>
      </c>
      <c r="AF217" s="3">
        <f t="shared" si="171"/>
        <v>452</v>
      </c>
      <c r="AG217" s="3">
        <f t="shared" si="171"/>
        <v>686</v>
      </c>
      <c r="AH217" s="3">
        <f t="shared" si="171"/>
        <v>397</v>
      </c>
      <c r="AI217" s="3">
        <f t="shared" si="171"/>
        <v>680</v>
      </c>
      <c r="AJ217" s="3">
        <f t="shared" si="171"/>
        <v>270</v>
      </c>
      <c r="AK217" s="3">
        <f t="shared" si="171"/>
        <v>493</v>
      </c>
      <c r="AL217" s="3">
        <f t="shared" si="171"/>
        <v>341</v>
      </c>
      <c r="AM217" s="3">
        <f t="shared" si="171"/>
        <v>444</v>
      </c>
      <c r="AN217" s="3">
        <f t="shared" si="171"/>
        <v>358</v>
      </c>
      <c r="AO217" s="3">
        <f t="shared" si="171"/>
        <v>401</v>
      </c>
      <c r="AP217" s="3">
        <f t="shared" si="171"/>
        <v>399</v>
      </c>
      <c r="AQ217" s="3">
        <f t="shared" si="171"/>
        <v>268</v>
      </c>
      <c r="AR217" s="134">
        <f t="shared" si="171"/>
        <v>2687</v>
      </c>
      <c r="AS217" s="134">
        <f t="shared" si="171"/>
        <v>3496</v>
      </c>
      <c r="AT217" s="134">
        <f t="shared" si="171"/>
        <v>6183</v>
      </c>
      <c r="AU217" s="5">
        <f t="shared" si="99"/>
        <v>6183</v>
      </c>
      <c r="AV217" s="5">
        <f t="shared" si="171"/>
        <v>23579</v>
      </c>
      <c r="AW217" s="5">
        <f t="shared" ref="AW217" si="172">SUM(D217:I217)</f>
        <v>2895</v>
      </c>
      <c r="AX217" s="26">
        <f>SUM(AX187:AX216)</f>
        <v>89</v>
      </c>
      <c r="AY217" s="26">
        <f>SUM(AY187:AY216)</f>
        <v>259</v>
      </c>
      <c r="AZ217" s="67">
        <f>SUM(AZ187:AZ216)</f>
        <v>38</v>
      </c>
      <c r="BA217" s="169">
        <f t="shared" si="102"/>
        <v>20.009766413921341</v>
      </c>
      <c r="BB217" s="25">
        <f>(D217+E217)/(J217+Q217)*100</f>
        <v>57.667431671187153</v>
      </c>
      <c r="BC217" s="170">
        <f>(AU217)/(C217*0.00272)*100</f>
        <v>23.697188040254549</v>
      </c>
      <c r="BD217" s="232">
        <f t="shared" si="89"/>
        <v>4.8899371069182394</v>
      </c>
      <c r="BE217" s="170">
        <f t="shared" si="105"/>
        <v>28.814063636046736</v>
      </c>
      <c r="BF217" s="171">
        <f t="shared" si="106"/>
        <v>64.45635146949239</v>
      </c>
      <c r="BG217" s="16">
        <f t="shared" si="90"/>
        <v>12.277874379744688</v>
      </c>
    </row>
  </sheetData>
  <mergeCells count="253">
    <mergeCell ref="B178:G180"/>
    <mergeCell ref="AX94:AZ94"/>
    <mergeCell ref="A126:B126"/>
    <mergeCell ref="A133:C134"/>
    <mergeCell ref="D133:Y134"/>
    <mergeCell ref="Z133:AT134"/>
    <mergeCell ref="AV133:AW136"/>
    <mergeCell ref="AX133:AZ136"/>
    <mergeCell ref="BA133:BA138"/>
    <mergeCell ref="M137:P137"/>
    <mergeCell ref="Q137:Q138"/>
    <mergeCell ref="R137:R138"/>
    <mergeCell ref="BA90:BA95"/>
    <mergeCell ref="AN137:AO137"/>
    <mergeCell ref="AP137:AQ137"/>
    <mergeCell ref="AR137:AT137"/>
    <mergeCell ref="AV137:AW137"/>
    <mergeCell ref="AX137:AZ137"/>
    <mergeCell ref="A169:B169"/>
    <mergeCell ref="A137:A138"/>
    <mergeCell ref="AP94:AQ94"/>
    <mergeCell ref="AR94:AT94"/>
    <mergeCell ref="AV94:AW94"/>
    <mergeCell ref="AX90:AZ93"/>
    <mergeCell ref="AX182:AZ184"/>
    <mergeCell ref="D182:Y182"/>
    <mergeCell ref="B184:B186"/>
    <mergeCell ref="A182:C182"/>
    <mergeCell ref="BA182:BG184"/>
    <mergeCell ref="F185:I185"/>
    <mergeCell ref="M185:P185"/>
    <mergeCell ref="T185:W185"/>
    <mergeCell ref="R183:Y183"/>
    <mergeCell ref="Y184:Y186"/>
    <mergeCell ref="AA184:AA186"/>
    <mergeCell ref="Z184:Z186"/>
    <mergeCell ref="Z183:AT183"/>
    <mergeCell ref="Z182:AT182"/>
    <mergeCell ref="AV182:AW184"/>
    <mergeCell ref="K185:K186"/>
    <mergeCell ref="AD185:AE185"/>
    <mergeCell ref="AF185:AG185"/>
    <mergeCell ref="AH185:AI185"/>
    <mergeCell ref="AJ185:AK185"/>
    <mergeCell ref="X185:X186"/>
    <mergeCell ref="C184:C186"/>
    <mergeCell ref="A183:C183"/>
    <mergeCell ref="D184:J184"/>
    <mergeCell ref="A217:B217"/>
    <mergeCell ref="BG185:BG186"/>
    <mergeCell ref="BA185:BA186"/>
    <mergeCell ref="BB185:BB186"/>
    <mergeCell ref="BC185:BC186"/>
    <mergeCell ref="BD185:BD186"/>
    <mergeCell ref="BE185:BE186"/>
    <mergeCell ref="BF185:BF186"/>
    <mergeCell ref="AL185:AM185"/>
    <mergeCell ref="AN185:AO185"/>
    <mergeCell ref="AP185:AQ185"/>
    <mergeCell ref="AR185:AT185"/>
    <mergeCell ref="AV185:AW185"/>
    <mergeCell ref="AX185:AZ185"/>
    <mergeCell ref="AB185:AC185"/>
    <mergeCell ref="J185:J186"/>
    <mergeCell ref="Z217:AA217"/>
    <mergeCell ref="L185:L186"/>
    <mergeCell ref="Q185:Q186"/>
    <mergeCell ref="R185:R186"/>
    <mergeCell ref="S185:S186"/>
    <mergeCell ref="D185:D186"/>
    <mergeCell ref="E185:E186"/>
    <mergeCell ref="A184:A186"/>
    <mergeCell ref="K184:Q184"/>
    <mergeCell ref="R184:X184"/>
    <mergeCell ref="AB184:AT184"/>
    <mergeCell ref="AH137:AI137"/>
    <mergeCell ref="AJ137:AK137"/>
    <mergeCell ref="Z169:AA169"/>
    <mergeCell ref="D183:Q183"/>
    <mergeCell ref="D5:Q5"/>
    <mergeCell ref="E7:E8"/>
    <mergeCell ref="D7:D8"/>
    <mergeCell ref="D6:J6"/>
    <mergeCell ref="K6:Q6"/>
    <mergeCell ref="R6:X6"/>
    <mergeCell ref="J7:J8"/>
    <mergeCell ref="S7:S8"/>
    <mergeCell ref="R5:X5"/>
    <mergeCell ref="AP7:AQ7"/>
    <mergeCell ref="AR7:AT7"/>
    <mergeCell ref="AB7:AC7"/>
    <mergeCell ref="Q7:Q8"/>
    <mergeCell ref="AJ50:AK50"/>
    <mergeCell ref="AL50:AM50"/>
    <mergeCell ref="AN50:AO50"/>
    <mergeCell ref="AP50:AQ50"/>
    <mergeCell ref="X7:X8"/>
    <mergeCell ref="R49:X49"/>
    <mergeCell ref="A46:C47"/>
    <mergeCell ref="D46:Y47"/>
    <mergeCell ref="AF50:AG50"/>
    <mergeCell ref="AH50:AI50"/>
    <mergeCell ref="L50:L51"/>
    <mergeCell ref="M50:P50"/>
    <mergeCell ref="Z46:AT47"/>
    <mergeCell ref="BF3:BF8"/>
    <mergeCell ref="BG3:BG8"/>
    <mergeCell ref="A3:C4"/>
    <mergeCell ref="AV3:AW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X3:AZ6"/>
    <mergeCell ref="AX7:AZ7"/>
    <mergeCell ref="AV7:AW7"/>
    <mergeCell ref="A5:C6"/>
    <mergeCell ref="Z5:Z8"/>
    <mergeCell ref="AD7:AE7"/>
    <mergeCell ref="BC46:BC51"/>
    <mergeCell ref="BD46:BD51"/>
    <mergeCell ref="BE46:BE51"/>
    <mergeCell ref="BA46:BA51"/>
    <mergeCell ref="BF46:BF51"/>
    <mergeCell ref="AR50:AT50"/>
    <mergeCell ref="AV50:AW50"/>
    <mergeCell ref="BG46:BG51"/>
    <mergeCell ref="A48:C49"/>
    <mergeCell ref="D48:Q48"/>
    <mergeCell ref="R48:X48"/>
    <mergeCell ref="Y48:Y51"/>
    <mergeCell ref="Z48:Z51"/>
    <mergeCell ref="AA48:AA51"/>
    <mergeCell ref="AB48:AT49"/>
    <mergeCell ref="D49:J49"/>
    <mergeCell ref="K49:Q49"/>
    <mergeCell ref="B50:B51"/>
    <mergeCell ref="C50:C51"/>
    <mergeCell ref="D50:D51"/>
    <mergeCell ref="E50:E51"/>
    <mergeCell ref="F50:I50"/>
    <mergeCell ref="J50:J51"/>
    <mergeCell ref="K50:K51"/>
    <mergeCell ref="BB46:BB51"/>
    <mergeCell ref="X50:X51"/>
    <mergeCell ref="AB50:AC50"/>
    <mergeCell ref="AD50:AE50"/>
    <mergeCell ref="Z82:AA82"/>
    <mergeCell ref="AV90:AW93"/>
    <mergeCell ref="AV46:AW49"/>
    <mergeCell ref="AX46:AZ49"/>
    <mergeCell ref="L137:L138"/>
    <mergeCell ref="L94:L95"/>
    <mergeCell ref="M94:P94"/>
    <mergeCell ref="Q94:Q95"/>
    <mergeCell ref="R94:R95"/>
    <mergeCell ref="S94:S95"/>
    <mergeCell ref="T94:W94"/>
    <mergeCell ref="X94:X95"/>
    <mergeCell ref="AX50:AZ50"/>
    <mergeCell ref="Q50:Q51"/>
    <mergeCell ref="R50:R51"/>
    <mergeCell ref="S50:S51"/>
    <mergeCell ref="T50:W50"/>
    <mergeCell ref="BC90:BC95"/>
    <mergeCell ref="BD90:BD95"/>
    <mergeCell ref="BE90:BE95"/>
    <mergeCell ref="BF90:BF95"/>
    <mergeCell ref="Z126:AA126"/>
    <mergeCell ref="BB133:BB138"/>
    <mergeCell ref="BC133:BC138"/>
    <mergeCell ref="BD133:BD138"/>
    <mergeCell ref="BE133:BE138"/>
    <mergeCell ref="BF133:BF138"/>
    <mergeCell ref="BB90:BB95"/>
    <mergeCell ref="AB94:AC94"/>
    <mergeCell ref="BG90:BG95"/>
    <mergeCell ref="A92:C93"/>
    <mergeCell ref="D92:Q92"/>
    <mergeCell ref="R92:X92"/>
    <mergeCell ref="Y92:Y95"/>
    <mergeCell ref="Z92:Z95"/>
    <mergeCell ref="AA92:AA95"/>
    <mergeCell ref="AB92:AT93"/>
    <mergeCell ref="D93:J93"/>
    <mergeCell ref="K93:Q93"/>
    <mergeCell ref="R93:X93"/>
    <mergeCell ref="B94:B95"/>
    <mergeCell ref="C94:C95"/>
    <mergeCell ref="D94:D95"/>
    <mergeCell ref="E94:E95"/>
    <mergeCell ref="F94:I94"/>
    <mergeCell ref="J94:J95"/>
    <mergeCell ref="K94:K95"/>
    <mergeCell ref="AD94:AE94"/>
    <mergeCell ref="AF94:AG94"/>
    <mergeCell ref="AH94:AI94"/>
    <mergeCell ref="AJ94:AK94"/>
    <mergeCell ref="AL94:AM94"/>
    <mergeCell ref="AN94:AO94"/>
    <mergeCell ref="BG133:BG138"/>
    <mergeCell ref="A135:C136"/>
    <mergeCell ref="D135:Q135"/>
    <mergeCell ref="R135:X135"/>
    <mergeCell ref="Y135:Y138"/>
    <mergeCell ref="Z135:Z138"/>
    <mergeCell ref="AA135:AA138"/>
    <mergeCell ref="AB135:AT136"/>
    <mergeCell ref="D136:J136"/>
    <mergeCell ref="K136:Q136"/>
    <mergeCell ref="R136:X136"/>
    <mergeCell ref="B137:B138"/>
    <mergeCell ref="C137:C138"/>
    <mergeCell ref="D137:D138"/>
    <mergeCell ref="E137:E138"/>
    <mergeCell ref="F137:I137"/>
    <mergeCell ref="J137:J138"/>
    <mergeCell ref="K137:K138"/>
    <mergeCell ref="AL137:AM137"/>
    <mergeCell ref="A82:B82"/>
    <mergeCell ref="A90:C91"/>
    <mergeCell ref="D90:Y91"/>
    <mergeCell ref="Z90:AT91"/>
    <mergeCell ref="A7:A8"/>
    <mergeCell ref="A50:A51"/>
    <mergeCell ref="A94:A95"/>
    <mergeCell ref="S137:S138"/>
    <mergeCell ref="T137:W137"/>
    <mergeCell ref="X137:X138"/>
    <mergeCell ref="AB137:AC137"/>
    <mergeCell ref="AD137:AE137"/>
    <mergeCell ref="AF137:AG137"/>
    <mergeCell ref="A39:B39"/>
    <mergeCell ref="L7:L8"/>
    <mergeCell ref="K7:K8"/>
    <mergeCell ref="C7:C8"/>
    <mergeCell ref="R7:R8"/>
    <mergeCell ref="B7:B8"/>
    <mergeCell ref="Z39:AA39"/>
    <mergeCell ref="AF7:AG7"/>
    <mergeCell ref="AH7:AI7"/>
    <mergeCell ref="AJ7:AK7"/>
    <mergeCell ref="AL7:AM7"/>
  </mergeCells>
  <pageMargins left="0.18" right="0.22" top="0.75" bottom="0.75" header="0.3" footer="0.3"/>
  <pageSetup orientation="landscape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TB-07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cp:lastPrinted>2014-01-16T06:35:28Z</cp:lastPrinted>
  <dcterms:created xsi:type="dcterms:W3CDTF">2014-01-15T04:54:34Z</dcterms:created>
  <dcterms:modified xsi:type="dcterms:W3CDTF">2015-11-17T07:18:38Z</dcterms:modified>
</cp:coreProperties>
</file>