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xot\Desktop\"/>
    </mc:Choice>
  </mc:AlternateContent>
  <xr:revisionPtr revIDLastSave="0" documentId="8_{58AA3CCD-3F12-4B91-890B-45CB8E53D131}" xr6:coauthVersionLast="47" xr6:coauthVersionMax="47" xr10:uidLastSave="{00000000-0000-0000-0000-000000000000}"/>
  <bookViews>
    <workbookView xWindow="-120" yWindow="-120" windowWidth="29040" windowHeight="15840" tabRatio="636" xr2:uid="{4B1C6CDF-30A2-486C-B48C-1D19381A3EF7}"/>
  </bookViews>
  <sheets>
    <sheet name="Ответы" sheetId="1" r:id="rId1"/>
    <sheet name="Задание 1" sheetId="2" r:id="rId2"/>
    <sheet name="Задание 2" sheetId="3" r:id="rId3"/>
    <sheet name="Задание 3" sheetId="4" r:id="rId4"/>
    <sheet name="Задание 4" sheetId="5" r:id="rId5"/>
    <sheet name="Задание 5" sheetId="14" r:id="rId6"/>
    <sheet name="Задание 6" sheetId="8" r:id="rId7"/>
    <sheet name="Задание 7" sheetId="12" r:id="rId8"/>
    <sheet name="Задание 8" sheetId="15" r:id="rId9"/>
    <sheet name="Задание 9" sheetId="19" r:id="rId10"/>
    <sheet name="Задание 10" sheetId="16" r:id="rId11"/>
    <sheet name="Задание 11" sheetId="21" r:id="rId12"/>
    <sheet name="Задание 12" sheetId="22" r:id="rId13"/>
    <sheet name="Задание 13" sheetId="17" r:id="rId14"/>
    <sheet name="Задание 14" sheetId="23" r:id="rId15"/>
    <sheet name="Задание 15" sheetId="24" r:id="rId16"/>
    <sheet name="Задание 16" sheetId="25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K9" i="1"/>
  <c r="J9" i="1"/>
  <c r="G6" i="25"/>
  <c r="H5" i="25" s="1"/>
  <c r="G4" i="25"/>
  <c r="H4" i="25" s="1"/>
  <c r="G4" i="24"/>
  <c r="F6" i="24"/>
  <c r="F4" i="24"/>
  <c r="F4" i="25"/>
  <c r="E8" i="25"/>
  <c r="F8" i="25" s="1"/>
  <c r="E6" i="25"/>
  <c r="E4" i="25"/>
  <c r="E6" i="24"/>
  <c r="G6" i="24" s="1"/>
  <c r="E4" i="24"/>
  <c r="H9" i="1"/>
  <c r="H4" i="23"/>
  <c r="G6" i="23"/>
  <c r="G4" i="23"/>
  <c r="F4" i="23"/>
  <c r="E6" i="23"/>
  <c r="F6" i="23" s="1"/>
  <c r="E4" i="23"/>
  <c r="K6" i="1"/>
  <c r="J6" i="1"/>
  <c r="G7" i="22"/>
  <c r="G6" i="22"/>
  <c r="F6" i="1"/>
  <c r="H4" i="19"/>
  <c r="G4" i="19"/>
  <c r="G4" i="22"/>
  <c r="E4" i="22"/>
  <c r="F4" i="22" s="1"/>
  <c r="I6" i="1"/>
  <c r="H6" i="1"/>
  <c r="F9" i="21"/>
  <c r="F6" i="21"/>
  <c r="F5" i="21"/>
  <c r="F4" i="21"/>
  <c r="E4" i="19"/>
  <c r="F4" i="19" s="1"/>
  <c r="G9" i="1"/>
  <c r="F9" i="1"/>
  <c r="E9" i="1"/>
  <c r="D9" i="1"/>
  <c r="C9" i="1"/>
  <c r="G16" i="17"/>
  <c r="G13" i="17"/>
  <c r="G9" i="17"/>
  <c r="G5" i="17"/>
  <c r="G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G6" i="1"/>
  <c r="F4" i="17"/>
  <c r="F5" i="16"/>
  <c r="F4" i="16"/>
  <c r="E6" i="1"/>
  <c r="F5" i="15"/>
  <c r="F4" i="15"/>
  <c r="K3" i="1"/>
  <c r="F5" i="14"/>
  <c r="F4" i="14"/>
  <c r="D6" i="1"/>
  <c r="C6" i="1"/>
  <c r="G4" i="12"/>
  <c r="F6" i="12"/>
  <c r="F5" i="12"/>
  <c r="F4" i="12"/>
  <c r="F4" i="8"/>
  <c r="G4" i="8" s="1"/>
  <c r="J3" i="1"/>
  <c r="I3" i="1"/>
  <c r="G5" i="5"/>
  <c r="F4" i="5"/>
  <c r="G4" i="5" s="1"/>
  <c r="H3" i="1"/>
  <c r="G3" i="1"/>
  <c r="G5" i="4"/>
  <c r="F6" i="4"/>
  <c r="F5" i="4"/>
  <c r="F4" i="4"/>
  <c r="G4" i="4" s="1"/>
  <c r="F3" i="1"/>
  <c r="E3" i="1"/>
  <c r="G5" i="3"/>
  <c r="F5" i="3"/>
  <c r="F6" i="3"/>
  <c r="F7" i="3"/>
  <c r="F8" i="3"/>
  <c r="F4" i="3"/>
  <c r="G4" i="3" s="1"/>
  <c r="D3" i="1"/>
  <c r="C3" i="1"/>
  <c r="G7" i="2"/>
  <c r="G4" i="2"/>
  <c r="F5" i="2"/>
  <c r="F6" i="2"/>
  <c r="F7" i="2"/>
  <c r="F8" i="2"/>
  <c r="F9" i="2"/>
  <c r="F10" i="2"/>
  <c r="F11" i="2"/>
  <c r="F12" i="2"/>
  <c r="F13" i="2"/>
  <c r="F14" i="2"/>
  <c r="F15" i="2"/>
  <c r="F16" i="2"/>
  <c r="F4" i="2"/>
  <c r="F6" i="25" l="1"/>
  <c r="H4" i="24"/>
  <c r="H4" i="22"/>
  <c r="G4" i="16"/>
</calcChain>
</file>

<file path=xl/sharedStrings.xml><?xml version="1.0" encoding="utf-8"?>
<sst xmlns="http://schemas.openxmlformats.org/spreadsheetml/2006/main" count="183" uniqueCount="70">
  <si>
    <t>№</t>
  </si>
  <si>
    <t>Ответ</t>
  </si>
  <si>
    <t>Задание 1</t>
  </si>
  <si>
    <t>m</t>
  </si>
  <si>
    <t>n</t>
  </si>
  <si>
    <t>p</t>
  </si>
  <si>
    <t>p(A)</t>
  </si>
  <si>
    <t>Пункт Б</t>
  </si>
  <si>
    <t>Пункт А</t>
  </si>
  <si>
    <t>1 а</t>
  </si>
  <si>
    <t>1 б</t>
  </si>
  <si>
    <t>2 а</t>
  </si>
  <si>
    <t>2 б</t>
  </si>
  <si>
    <t>3 а</t>
  </si>
  <si>
    <t>3 б</t>
  </si>
  <si>
    <t>4 а</t>
  </si>
  <si>
    <t>4 б</t>
  </si>
  <si>
    <t>11 а</t>
  </si>
  <si>
    <t>11 б</t>
  </si>
  <si>
    <t>12 а</t>
  </si>
  <si>
    <t>12 б</t>
  </si>
  <si>
    <t>13 а</t>
  </si>
  <si>
    <t>13 б</t>
  </si>
  <si>
    <t>13 в</t>
  </si>
  <si>
    <t>13 г</t>
  </si>
  <si>
    <t>13 д</t>
  </si>
  <si>
    <t>16 а</t>
  </si>
  <si>
    <t>16 б</t>
  </si>
  <si>
    <t>Задание 2</t>
  </si>
  <si>
    <t>Задание 3</t>
  </si>
  <si>
    <t>Задание 4</t>
  </si>
  <si>
    <t>Задание 5</t>
  </si>
  <si>
    <t>q</t>
  </si>
  <si>
    <t>np - q</t>
  </si>
  <si>
    <t>np + q</t>
  </si>
  <si>
    <t>Задание 6</t>
  </si>
  <si>
    <t>Задание 7</t>
  </si>
  <si>
    <t>Задание 8</t>
  </si>
  <si>
    <t>k</t>
  </si>
  <si>
    <t>7 и 8</t>
  </si>
  <si>
    <t>Задание 10</t>
  </si>
  <si>
    <t>Задание 11</t>
  </si>
  <si>
    <t>1 из 2</t>
  </si>
  <si>
    <t>2 из 4</t>
  </si>
  <si>
    <t>а</t>
  </si>
  <si>
    <t>б</t>
  </si>
  <si>
    <t>в</t>
  </si>
  <si>
    <t>г</t>
  </si>
  <si>
    <t>д</t>
  </si>
  <si>
    <t>Задание 13</t>
  </si>
  <si>
    <t>Задание 9</t>
  </si>
  <si>
    <t>x</t>
  </si>
  <si>
    <t>𝜑(𝑥)</t>
  </si>
  <si>
    <t>P(A)</t>
  </si>
  <si>
    <t>3 из 5</t>
  </si>
  <si>
    <t>Задание 14</t>
  </si>
  <si>
    <t>k1</t>
  </si>
  <si>
    <t>k2</t>
  </si>
  <si>
    <t>x1</t>
  </si>
  <si>
    <t>x2</t>
  </si>
  <si>
    <t>𝜑1(𝑥)</t>
  </si>
  <si>
    <t>𝜑2(𝑥)</t>
  </si>
  <si>
    <t>Задание 15</t>
  </si>
  <si>
    <t>Задание 16</t>
  </si>
  <si>
    <t>p1(A)</t>
  </si>
  <si>
    <t>p2(A)</t>
  </si>
  <si>
    <t>k3</t>
  </si>
  <si>
    <t>x3</t>
  </si>
  <si>
    <t>𝜑3(𝑥)</t>
  </si>
  <si>
    <t>Задание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</si>
</sst>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164" fontId="0" fillId="4" borderId="13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3" borderId="20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3" borderId="20" xfId="0" applyNumberFormat="1" applyFill="1" applyBorder="1" applyAlignment="1">
      <alignment horizontal="center" vertical="center"/>
    </xf>
    <xf numFmtId="164" fontId="0" fillId="4" borderId="29" xfId="0" applyNumberFormat="1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164" fontId="0" fillId="3" borderId="15" xfId="0" applyNumberFormat="1" applyFill="1" applyBorder="1" applyAlignment="1">
      <alignment horizontal="center" vertical="center"/>
    </xf>
    <xf numFmtId="164" fontId="0" fillId="3" borderId="16" xfId="0" applyNumberForma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164" fontId="0" fillId="3" borderId="26" xfId="0" applyNumberForma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EF84D-62C5-453E-9748-3D55E99AD29C}">
  <sheetPr>
    <tabColor theme="0" tint="-0.249977111117893"/>
  </sheetPr>
  <dimension ref="B2:AF9"/>
  <sheetViews>
    <sheetView tabSelected="1" zoomScaleNormal="100" workbookViewId="0">
      <selection activeCell="B2" sqref="B2:K9"/>
    </sheetView>
  </sheetViews>
  <sheetFormatPr defaultRowHeight="15" x14ac:dyDescent="0.25"/>
  <cols>
    <col min="3" max="3" width="9.140625" customWidth="1"/>
    <col min="6" max="6" width="9.42578125" customWidth="1"/>
  </cols>
  <sheetData>
    <row r="2" spans="2:32" x14ac:dyDescent="0.25">
      <c r="B2" s="23" t="s">
        <v>0</v>
      </c>
      <c r="C2" s="23" t="s">
        <v>9</v>
      </c>
      <c r="D2" s="23" t="s">
        <v>10</v>
      </c>
      <c r="E2" s="23" t="s">
        <v>11</v>
      </c>
      <c r="F2" s="23" t="s">
        <v>12</v>
      </c>
      <c r="G2" s="23" t="s">
        <v>13</v>
      </c>
      <c r="H2" s="23" t="s">
        <v>14</v>
      </c>
      <c r="I2" s="23" t="s">
        <v>15</v>
      </c>
      <c r="J2" s="23" t="s">
        <v>16</v>
      </c>
      <c r="K2" s="23">
        <v>5</v>
      </c>
      <c r="AD2" s="1"/>
      <c r="AE2" s="1"/>
      <c r="AF2" s="1"/>
    </row>
    <row r="3" spans="2:32" x14ac:dyDescent="0.25">
      <c r="B3" s="16" t="s">
        <v>1</v>
      </c>
      <c r="C3" s="21">
        <f>'Задание 1'!G4</f>
        <v>0.65625000000000022</v>
      </c>
      <c r="D3" s="16">
        <f>'Задание 1'!G7</f>
        <v>0.99902343750000022</v>
      </c>
      <c r="E3" s="21">
        <f>'Задание 2'!G4</f>
        <v>0.3125</v>
      </c>
      <c r="F3" s="16">
        <f>'Задание 2'!G5</f>
        <v>0.81249999999999989</v>
      </c>
      <c r="G3" s="21">
        <f>'Задание 3'!G4</f>
        <v>0.29159999999999991</v>
      </c>
      <c r="H3" s="16">
        <f>'Задание 3'!G5</f>
        <v>0.94769999999999999</v>
      </c>
      <c r="I3" s="21">
        <f>'Задание 4'!G4</f>
        <v>0.40959999999999996</v>
      </c>
      <c r="J3" s="16">
        <f>'Задание 4'!G5</f>
        <v>4</v>
      </c>
      <c r="K3" s="21">
        <f>'Задание 5'!G4</f>
        <v>22</v>
      </c>
    </row>
    <row r="4" spans="2:32" x14ac:dyDescent="0.25">
      <c r="B4" s="22"/>
      <c r="C4" s="22"/>
      <c r="D4" s="22"/>
      <c r="E4" s="22"/>
      <c r="F4" s="22"/>
      <c r="G4" s="22"/>
      <c r="H4" s="22"/>
      <c r="I4" s="22"/>
      <c r="J4" s="22"/>
      <c r="K4" s="22"/>
    </row>
    <row r="5" spans="2:32" x14ac:dyDescent="0.25">
      <c r="B5" s="23" t="s">
        <v>0</v>
      </c>
      <c r="C5" s="23">
        <v>6</v>
      </c>
      <c r="D5" s="23">
        <v>7</v>
      </c>
      <c r="E5" s="23">
        <v>8</v>
      </c>
      <c r="F5" s="23">
        <v>9</v>
      </c>
      <c r="G5" s="23">
        <v>10</v>
      </c>
      <c r="H5" s="23" t="s">
        <v>17</v>
      </c>
      <c r="I5" s="23" t="s">
        <v>18</v>
      </c>
      <c r="J5" s="23" t="s">
        <v>19</v>
      </c>
      <c r="K5" s="23" t="s">
        <v>20</v>
      </c>
    </row>
    <row r="6" spans="2:32" x14ac:dyDescent="0.25">
      <c r="B6" s="16" t="s">
        <v>1</v>
      </c>
      <c r="C6" s="21">
        <f>'Задание 6'!G4</f>
        <v>0.15360000000000001</v>
      </c>
      <c r="D6" s="16">
        <f>'Задание 7'!G4</f>
        <v>0.92980917360000004</v>
      </c>
      <c r="E6" s="21" t="str">
        <f>'Задание 8'!G4</f>
        <v>7 и 8</v>
      </c>
      <c r="F6" s="59">
        <f>'Задание 9'!H4</f>
        <v>8.1753436804260081E-5</v>
      </c>
      <c r="G6" s="21">
        <f>'Задание 10'!G4</f>
        <v>0.91853999999999991</v>
      </c>
      <c r="H6" s="16" t="str">
        <f>'Задание 11'!G4</f>
        <v>1 из 2</v>
      </c>
      <c r="I6" s="21" t="str">
        <f>'Задание 11'!G6</f>
        <v>2 из 4</v>
      </c>
      <c r="J6" s="16">
        <f>'Задание 12'!H4</f>
        <v>4.5662271347255472E-2</v>
      </c>
      <c r="K6" s="21">
        <f>'Задание 12'!H6</f>
        <v>80</v>
      </c>
    </row>
    <row r="7" spans="2:32" x14ac:dyDescent="0.25">
      <c r="B7" s="22"/>
      <c r="C7" s="22"/>
      <c r="D7" s="22"/>
      <c r="E7" s="22"/>
      <c r="F7" s="22"/>
      <c r="G7" s="22"/>
      <c r="H7" s="22"/>
      <c r="I7" s="22"/>
      <c r="J7" s="22"/>
      <c r="K7" s="22"/>
    </row>
    <row r="8" spans="2:32" x14ac:dyDescent="0.25">
      <c r="B8" s="23" t="s">
        <v>0</v>
      </c>
      <c r="C8" s="23" t="s">
        <v>21</v>
      </c>
      <c r="D8" s="23" t="s">
        <v>22</v>
      </c>
      <c r="E8" s="23" t="s">
        <v>23</v>
      </c>
      <c r="F8" s="23" t="s">
        <v>24</v>
      </c>
      <c r="G8" s="23" t="s">
        <v>25</v>
      </c>
      <c r="H8" s="23">
        <v>14</v>
      </c>
      <c r="I8" s="23">
        <v>15</v>
      </c>
      <c r="J8" s="23" t="s">
        <v>26</v>
      </c>
      <c r="K8" s="23" t="s">
        <v>27</v>
      </c>
    </row>
    <row r="9" spans="2:32" x14ac:dyDescent="0.25">
      <c r="B9" s="16" t="s">
        <v>1</v>
      </c>
      <c r="C9" s="21">
        <f>'Задание 13'!G4</f>
        <v>0.26214399999999993</v>
      </c>
      <c r="D9" s="16">
        <f>'Задание 13'!G5</f>
        <v>9.888000000000001E-2</v>
      </c>
      <c r="E9" s="21">
        <f>'Задание 13'!G9</f>
        <v>9.888000000000001E-2</v>
      </c>
      <c r="F9" s="16">
        <f>'Задание 13'!G13</f>
        <v>0.90111999999999992</v>
      </c>
      <c r="G9" s="21">
        <f>'Задание 13'!G16</f>
        <v>0.34457599999999994</v>
      </c>
      <c r="H9" s="16">
        <f>'Задание 14'!H4</f>
        <v>0.78933773731310397</v>
      </c>
      <c r="I9" s="21">
        <f>'Задание 15'!H4</f>
        <v>0.7978232797339484</v>
      </c>
      <c r="J9" s="16">
        <f>'Задание 16'!H4</f>
        <v>2.5090635338053724E-2</v>
      </c>
      <c r="K9" s="21">
        <f>'Задание 16'!H5</f>
        <v>0.42065718179737344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288AB-9CEF-493E-ADB0-AABAE45F0025}">
  <dimension ref="B1:H4"/>
  <sheetViews>
    <sheetView workbookViewId="0">
      <selection activeCell="B2" sqref="B2:H4"/>
    </sheetView>
  </sheetViews>
  <sheetFormatPr defaultRowHeight="15" x14ac:dyDescent="0.25"/>
  <cols>
    <col min="2" max="3" width="13.28515625" customWidth="1"/>
    <col min="7" max="7" width="20.5703125" customWidth="1"/>
    <col min="8" max="8" width="17.7109375" customWidth="1"/>
  </cols>
  <sheetData>
    <row r="1" spans="2:8" ht="15.75" thickBot="1" x14ac:dyDescent="0.3"/>
    <row r="2" spans="2:8" ht="15.75" thickBot="1" x14ac:dyDescent="0.3">
      <c r="B2" s="10" t="s">
        <v>50</v>
      </c>
      <c r="C2" s="53"/>
      <c r="D2" s="11"/>
      <c r="E2" s="11"/>
      <c r="F2" s="11"/>
      <c r="G2" s="11"/>
      <c r="H2" s="12"/>
    </row>
    <row r="3" spans="2:8" ht="15.75" thickBot="1" x14ac:dyDescent="0.3">
      <c r="B3" s="13" t="s">
        <v>38</v>
      </c>
      <c r="C3" s="54" t="s">
        <v>4</v>
      </c>
      <c r="D3" s="14" t="s">
        <v>5</v>
      </c>
      <c r="E3" s="14" t="s">
        <v>51</v>
      </c>
      <c r="F3" s="55" t="s">
        <v>52</v>
      </c>
      <c r="G3" s="14" t="s">
        <v>6</v>
      </c>
      <c r="H3" s="15" t="s">
        <v>1</v>
      </c>
    </row>
    <row r="4" spans="2:8" ht="15.75" thickBot="1" x14ac:dyDescent="0.3">
      <c r="B4" s="56">
        <v>6</v>
      </c>
      <c r="C4" s="57">
        <v>1000</v>
      </c>
      <c r="D4" s="38">
        <v>2.4E-2</v>
      </c>
      <c r="E4" s="38">
        <f>((B4-C4*D4)/(SQRT(C4*D4*(1-D4))))</f>
        <v>-3.7191352776034856</v>
      </c>
      <c r="F4" s="38">
        <f>_xlfn.NORM.S.DIST(E4,FALSE)</f>
        <v>3.9567312093711143E-4</v>
      </c>
      <c r="G4" s="58">
        <f>(1/SQRT((C4*(1-D4)*D4)))*F4</f>
        <v>8.1753436804260081E-5</v>
      </c>
      <c r="H4" s="60">
        <f>G4</f>
        <v>8.1753436804260081E-5</v>
      </c>
    </row>
  </sheetData>
  <mergeCells count="1">
    <mergeCell ref="B2:H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E04A7-CB1E-4D13-8C00-17CC1ADC72C4}">
  <dimension ref="B1:G5"/>
  <sheetViews>
    <sheetView workbookViewId="0">
      <selection activeCell="B2" sqref="B2:G5"/>
    </sheetView>
  </sheetViews>
  <sheetFormatPr defaultRowHeight="15" x14ac:dyDescent="0.25"/>
  <cols>
    <col min="2" max="2" width="26.5703125" customWidth="1"/>
    <col min="6" max="6" width="20.5703125" customWidth="1"/>
    <col min="7" max="7" width="17.7109375" customWidth="1"/>
  </cols>
  <sheetData>
    <row r="1" spans="2:7" ht="15.75" thickBot="1" x14ac:dyDescent="0.3"/>
    <row r="2" spans="2:7" ht="15.75" thickBot="1" x14ac:dyDescent="0.3">
      <c r="B2" s="10" t="s">
        <v>40</v>
      </c>
      <c r="C2" s="11"/>
      <c r="D2" s="11"/>
      <c r="E2" s="11"/>
      <c r="F2" s="11"/>
      <c r="G2" s="12"/>
    </row>
    <row r="3" spans="2:7" ht="15.75" thickBot="1" x14ac:dyDescent="0.3">
      <c r="B3" s="43"/>
      <c r="C3" s="44" t="s">
        <v>3</v>
      </c>
      <c r="D3" s="44" t="s">
        <v>4</v>
      </c>
      <c r="E3" s="44" t="s">
        <v>5</v>
      </c>
      <c r="F3" s="44" t="s">
        <v>6</v>
      </c>
      <c r="G3" s="45" t="s">
        <v>1</v>
      </c>
    </row>
    <row r="4" spans="2:7" x14ac:dyDescent="0.25">
      <c r="B4" s="29"/>
      <c r="C4" s="5">
        <v>4</v>
      </c>
      <c r="D4" s="5">
        <v>5</v>
      </c>
      <c r="E4" s="5">
        <v>0.9</v>
      </c>
      <c r="F4" s="5">
        <f>_xlfn.BINOM.DIST(C4,D4,E4,FALSE)</f>
        <v>0.3280499999999999</v>
      </c>
      <c r="G4" s="27">
        <f>SUM(F4:F6)</f>
        <v>0.91853999999999991</v>
      </c>
    </row>
    <row r="5" spans="2:7" ht="15.75" thickBot="1" x14ac:dyDescent="0.3">
      <c r="B5" s="31"/>
      <c r="C5" s="32">
        <v>5</v>
      </c>
      <c r="D5" s="32">
        <v>5</v>
      </c>
      <c r="E5" s="32">
        <v>0.9</v>
      </c>
      <c r="F5" s="32">
        <f>_xlfn.BINOM.DIST(C5,D5,E5,FALSE)</f>
        <v>0.59049000000000007</v>
      </c>
      <c r="G5" s="33"/>
    </row>
  </sheetData>
  <mergeCells count="3">
    <mergeCell ref="B2:G2"/>
    <mergeCell ref="G4:G5"/>
    <mergeCell ref="B4:B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B541D-2EB0-4927-82BC-B1D2574E5256}">
  <dimension ref="B1:G11"/>
  <sheetViews>
    <sheetView workbookViewId="0">
      <selection activeCell="G6" sqref="B2:G11"/>
    </sheetView>
  </sheetViews>
  <sheetFormatPr defaultRowHeight="15" x14ac:dyDescent="0.25"/>
  <cols>
    <col min="2" max="2" width="26.5703125" customWidth="1"/>
    <col min="6" max="6" width="20.5703125" customWidth="1"/>
    <col min="7" max="7" width="17.7109375" customWidth="1"/>
  </cols>
  <sheetData>
    <row r="1" spans="2:7" ht="15.75" thickBot="1" x14ac:dyDescent="0.3"/>
    <row r="2" spans="2:7" ht="15.75" thickBot="1" x14ac:dyDescent="0.3">
      <c r="B2" s="10" t="s">
        <v>41</v>
      </c>
      <c r="C2" s="11"/>
      <c r="D2" s="11"/>
      <c r="E2" s="11"/>
      <c r="F2" s="11"/>
      <c r="G2" s="12"/>
    </row>
    <row r="3" spans="2:7" ht="15.75" thickBot="1" x14ac:dyDescent="0.3">
      <c r="B3" s="43"/>
      <c r="C3" s="44" t="s">
        <v>3</v>
      </c>
      <c r="D3" s="44" t="s">
        <v>4</v>
      </c>
      <c r="E3" s="44" t="s">
        <v>5</v>
      </c>
      <c r="F3" s="44" t="s">
        <v>6</v>
      </c>
      <c r="G3" s="45" t="s">
        <v>1</v>
      </c>
    </row>
    <row r="4" spans="2:7" x14ac:dyDescent="0.25">
      <c r="B4" s="34" t="s">
        <v>42</v>
      </c>
      <c r="C4" s="51">
        <v>1</v>
      </c>
      <c r="D4" s="51">
        <v>2</v>
      </c>
      <c r="E4" s="51">
        <v>0.5</v>
      </c>
      <c r="F4" s="51">
        <f>_xlfn.BINOM.DIST(C4,D4,E4,FALSE)</f>
        <v>0.49999999999999994</v>
      </c>
      <c r="G4" s="27" t="s">
        <v>42</v>
      </c>
    </row>
    <row r="5" spans="2:7" ht="15.75" thickBot="1" x14ac:dyDescent="0.3">
      <c r="B5" s="26" t="s">
        <v>43</v>
      </c>
      <c r="C5" s="32">
        <v>2</v>
      </c>
      <c r="D5" s="32">
        <v>4</v>
      </c>
      <c r="E5" s="32">
        <v>0.5</v>
      </c>
      <c r="F5" s="32">
        <f>_xlfn.BINOM.DIST(C5,D5,E5,FALSE)</f>
        <v>0.375</v>
      </c>
      <c r="G5" s="33"/>
    </row>
    <row r="6" spans="2:7" x14ac:dyDescent="0.25">
      <c r="B6" s="29" t="s">
        <v>43</v>
      </c>
      <c r="C6" s="61">
        <v>2</v>
      </c>
      <c r="D6" s="61">
        <v>4</v>
      </c>
      <c r="E6" s="61">
        <v>0.5</v>
      </c>
      <c r="F6" s="48">
        <f>SUM(_xlfn.BINOM.DIST(C6,D6,E6,FALSE),_xlfn.BINOM.DIST(C7,D7,E7,FALSE),_xlfn.BINOM.DIST(C8,D8,E8,FALSE))</f>
        <v>0.6875</v>
      </c>
      <c r="G6" s="27" t="s">
        <v>43</v>
      </c>
    </row>
    <row r="7" spans="2:7" x14ac:dyDescent="0.25">
      <c r="B7" s="30"/>
      <c r="C7" s="16">
        <v>3</v>
      </c>
      <c r="D7" s="16">
        <v>4</v>
      </c>
      <c r="E7" s="16">
        <v>0.5</v>
      </c>
      <c r="F7" s="49"/>
      <c r="G7" s="28"/>
    </row>
    <row r="8" spans="2:7" ht="15.75" thickBot="1" x14ac:dyDescent="0.3">
      <c r="B8" s="31"/>
      <c r="C8" s="52">
        <v>4</v>
      </c>
      <c r="D8" s="52">
        <v>4</v>
      </c>
      <c r="E8" s="52">
        <v>0.5</v>
      </c>
      <c r="F8" s="50"/>
      <c r="G8" s="28"/>
    </row>
    <row r="9" spans="2:7" x14ac:dyDescent="0.25">
      <c r="B9" s="29" t="s">
        <v>54</v>
      </c>
      <c r="C9" s="17">
        <v>3</v>
      </c>
      <c r="D9" s="17">
        <v>5</v>
      </c>
      <c r="E9" s="17">
        <v>0.5</v>
      </c>
      <c r="F9" s="48">
        <f>SUM(_xlfn.BINOM.DIST(C9,D9,E9,FALSE),_xlfn.BINOM.DIST(C10,D10,E10,FALSE),_xlfn.BINOM.DIST(C11,D11,E11,FALSE))</f>
        <v>0.49999999999999989</v>
      </c>
      <c r="G9" s="28"/>
    </row>
    <row r="10" spans="2:7" x14ac:dyDescent="0.25">
      <c r="B10" s="30"/>
      <c r="C10" s="7">
        <v>4</v>
      </c>
      <c r="D10" s="7">
        <v>5</v>
      </c>
      <c r="E10" s="7">
        <v>0.5</v>
      </c>
      <c r="F10" s="49"/>
      <c r="G10" s="28"/>
    </row>
    <row r="11" spans="2:7" ht="15.75" thickBot="1" x14ac:dyDescent="0.3">
      <c r="B11" s="31"/>
      <c r="C11" s="32">
        <v>5</v>
      </c>
      <c r="D11" s="32">
        <v>5</v>
      </c>
      <c r="E11" s="32">
        <v>0.5</v>
      </c>
      <c r="F11" s="50"/>
      <c r="G11" s="33"/>
    </row>
  </sheetData>
  <mergeCells count="7">
    <mergeCell ref="B9:B11"/>
    <mergeCell ref="G6:G11"/>
    <mergeCell ref="B2:G2"/>
    <mergeCell ref="G4:G5"/>
    <mergeCell ref="F6:F8"/>
    <mergeCell ref="F9:F11"/>
    <mergeCell ref="B6:B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24C5E-0D5D-4F23-A3C4-78B477216DA5}">
  <dimension ref="B1:H7"/>
  <sheetViews>
    <sheetView workbookViewId="0">
      <selection activeCell="H6" sqref="B2:H7"/>
    </sheetView>
  </sheetViews>
  <sheetFormatPr defaultRowHeight="15" x14ac:dyDescent="0.25"/>
  <cols>
    <col min="2" max="3" width="13.28515625" customWidth="1"/>
    <col min="7" max="7" width="20.5703125" customWidth="1"/>
    <col min="8" max="8" width="17.7109375" customWidth="1"/>
  </cols>
  <sheetData>
    <row r="1" spans="2:8" ht="15.75" thickBot="1" x14ac:dyDescent="0.3"/>
    <row r="2" spans="2:8" ht="15.75" thickBot="1" x14ac:dyDescent="0.3">
      <c r="B2" s="10" t="s">
        <v>69</v>
      </c>
      <c r="C2" s="53"/>
      <c r="D2" s="11"/>
      <c r="E2" s="11"/>
      <c r="F2" s="11"/>
      <c r="G2" s="11"/>
      <c r="H2" s="12"/>
    </row>
    <row r="3" spans="2:8" ht="15.75" thickBot="1" x14ac:dyDescent="0.3">
      <c r="B3" s="13" t="s">
        <v>38</v>
      </c>
      <c r="C3" s="54" t="s">
        <v>4</v>
      </c>
      <c r="D3" s="14" t="s">
        <v>5</v>
      </c>
      <c r="E3" s="14" t="s">
        <v>51</v>
      </c>
      <c r="F3" s="55" t="s">
        <v>52</v>
      </c>
      <c r="G3" s="14" t="s">
        <v>53</v>
      </c>
      <c r="H3" s="15" t="s">
        <v>1</v>
      </c>
    </row>
    <row r="4" spans="2:8" ht="15.75" thickBot="1" x14ac:dyDescent="0.3">
      <c r="B4" s="56">
        <v>75</v>
      </c>
      <c r="C4" s="57">
        <v>100</v>
      </c>
      <c r="D4" s="38">
        <v>0.8</v>
      </c>
      <c r="E4" s="38">
        <f>((B4-C4*D4)/(SQRT(C4*D4*(1-D4))))</f>
        <v>-1.2500000000000002</v>
      </c>
      <c r="F4" s="38">
        <f>_xlfn.NORM.S.DIST(E4,FALSE)</f>
        <v>0.18264908538902189</v>
      </c>
      <c r="G4" s="58">
        <f>(1/SQRT((C4*(1-D4)*D4)))*F4</f>
        <v>4.5662271347255472E-2</v>
      </c>
      <c r="H4" s="60">
        <f>G4</f>
        <v>4.5662271347255472E-2</v>
      </c>
    </row>
    <row r="5" spans="2:8" ht="15.75" thickBot="1" x14ac:dyDescent="0.3">
      <c r="C5" s="13"/>
      <c r="D5" s="14" t="s">
        <v>4</v>
      </c>
      <c r="E5" s="14" t="s">
        <v>5</v>
      </c>
      <c r="F5" s="14" t="s">
        <v>32</v>
      </c>
      <c r="G5" s="14" t="s">
        <v>38</v>
      </c>
      <c r="H5" s="15" t="s">
        <v>1</v>
      </c>
    </row>
    <row r="6" spans="2:8" x14ac:dyDescent="0.25">
      <c r="C6" s="35" t="s">
        <v>33</v>
      </c>
      <c r="D6" s="41">
        <v>100</v>
      </c>
      <c r="E6" s="41">
        <v>0.8</v>
      </c>
      <c r="F6" s="41">
        <v>0.2</v>
      </c>
      <c r="G6" s="41">
        <f>(D6*E6)-F6</f>
        <v>79.8</v>
      </c>
      <c r="H6" s="27">
        <v>80</v>
      </c>
    </row>
    <row r="7" spans="2:8" ht="15.75" thickBot="1" x14ac:dyDescent="0.3">
      <c r="C7" s="36" t="s">
        <v>34</v>
      </c>
      <c r="D7" s="32">
        <v>100</v>
      </c>
      <c r="E7" s="32">
        <v>0.8</v>
      </c>
      <c r="F7" s="32">
        <v>0.8</v>
      </c>
      <c r="G7" s="32">
        <f>(D7*E7)+F7</f>
        <v>80.8</v>
      </c>
      <c r="H7" s="33"/>
    </row>
  </sheetData>
  <mergeCells count="2">
    <mergeCell ref="B2:H2"/>
    <mergeCell ref="H6:H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89F9E-0148-4EE7-BD79-08F59B16B028}">
  <dimension ref="B1:G19"/>
  <sheetViews>
    <sheetView workbookViewId="0">
      <selection activeCell="B2" sqref="B2:G19"/>
    </sheetView>
  </sheetViews>
  <sheetFormatPr defaultRowHeight="15" x14ac:dyDescent="0.25"/>
  <cols>
    <col min="2" max="2" width="26.5703125" customWidth="1"/>
    <col min="6" max="6" width="20.5703125" customWidth="1"/>
    <col min="7" max="7" width="17.7109375" customWidth="1"/>
  </cols>
  <sheetData>
    <row r="1" spans="2:7" ht="15.75" thickBot="1" x14ac:dyDescent="0.3"/>
    <row r="2" spans="2:7" ht="15.75" thickBot="1" x14ac:dyDescent="0.3">
      <c r="B2" s="10" t="s">
        <v>49</v>
      </c>
      <c r="C2" s="11"/>
      <c r="D2" s="11"/>
      <c r="E2" s="11"/>
      <c r="F2" s="11"/>
      <c r="G2" s="12"/>
    </row>
    <row r="3" spans="2:7" ht="15.75" thickBot="1" x14ac:dyDescent="0.3">
      <c r="B3" s="43"/>
      <c r="C3" s="44" t="s">
        <v>3</v>
      </c>
      <c r="D3" s="44" t="s">
        <v>4</v>
      </c>
      <c r="E3" s="44" t="s">
        <v>5</v>
      </c>
      <c r="F3" s="44" t="s">
        <v>6</v>
      </c>
      <c r="G3" s="45" t="s">
        <v>1</v>
      </c>
    </row>
    <row r="4" spans="2:7" ht="15.75" thickBot="1" x14ac:dyDescent="0.3">
      <c r="B4" s="34" t="s">
        <v>44</v>
      </c>
      <c r="C4" s="51">
        <v>0</v>
      </c>
      <c r="D4" s="51">
        <v>6</v>
      </c>
      <c r="E4" s="51">
        <v>0.2</v>
      </c>
      <c r="F4" s="51">
        <f>_xlfn.BINOM.DIST(C4,D4,E4,FALSE)</f>
        <v>0.26214399999999993</v>
      </c>
      <c r="G4" s="37">
        <f>SUM(F4)</f>
        <v>0.26214399999999993</v>
      </c>
    </row>
    <row r="5" spans="2:7" x14ac:dyDescent="0.25">
      <c r="B5" s="29" t="s">
        <v>45</v>
      </c>
      <c r="C5" s="17">
        <v>3</v>
      </c>
      <c r="D5" s="17">
        <v>6</v>
      </c>
      <c r="E5" s="17">
        <v>0.2</v>
      </c>
      <c r="F5" s="17">
        <f t="shared" ref="F5:F19" si="0">_xlfn.BINOM.DIST(C5,D5,E5,FALSE)</f>
        <v>8.1920000000000021E-2</v>
      </c>
      <c r="G5" s="27">
        <f>SUM(F5:F8)</f>
        <v>9.888000000000001E-2</v>
      </c>
    </row>
    <row r="6" spans="2:7" x14ac:dyDescent="0.25">
      <c r="B6" s="30"/>
      <c r="C6" s="7">
        <v>4</v>
      </c>
      <c r="D6" s="7">
        <v>6</v>
      </c>
      <c r="E6" s="7">
        <v>0.2</v>
      </c>
      <c r="F6" s="7">
        <f t="shared" si="0"/>
        <v>1.5359999999999997E-2</v>
      </c>
      <c r="G6" s="28"/>
    </row>
    <row r="7" spans="2:7" x14ac:dyDescent="0.25">
      <c r="B7" s="30"/>
      <c r="C7" s="16">
        <v>5</v>
      </c>
      <c r="D7" s="16">
        <v>6</v>
      </c>
      <c r="E7" s="16">
        <v>0.2</v>
      </c>
      <c r="F7" s="16">
        <f t="shared" si="0"/>
        <v>1.536E-3</v>
      </c>
      <c r="G7" s="28"/>
    </row>
    <row r="8" spans="2:7" ht="15.75" thickBot="1" x14ac:dyDescent="0.3">
      <c r="B8" s="31"/>
      <c r="C8" s="52">
        <v>6</v>
      </c>
      <c r="D8" s="52">
        <v>6</v>
      </c>
      <c r="E8" s="52">
        <v>0.2</v>
      </c>
      <c r="F8" s="52">
        <f t="shared" si="0"/>
        <v>6.4000000000000065E-5</v>
      </c>
      <c r="G8" s="33"/>
    </row>
    <row r="9" spans="2:7" x14ac:dyDescent="0.25">
      <c r="B9" s="29" t="s">
        <v>46</v>
      </c>
      <c r="C9" s="17">
        <v>3</v>
      </c>
      <c r="D9" s="17">
        <v>6</v>
      </c>
      <c r="E9" s="17">
        <v>0.2</v>
      </c>
      <c r="F9" s="17">
        <f t="shared" si="0"/>
        <v>8.1920000000000021E-2</v>
      </c>
      <c r="G9" s="27">
        <f>SUM(F9:F12)</f>
        <v>9.888000000000001E-2</v>
      </c>
    </row>
    <row r="10" spans="2:7" x14ac:dyDescent="0.25">
      <c r="B10" s="30"/>
      <c r="C10" s="7">
        <v>4</v>
      </c>
      <c r="D10" s="7">
        <v>6</v>
      </c>
      <c r="E10" s="7">
        <v>0.2</v>
      </c>
      <c r="F10" s="7">
        <f t="shared" si="0"/>
        <v>1.5359999999999997E-2</v>
      </c>
      <c r="G10" s="28"/>
    </row>
    <row r="11" spans="2:7" x14ac:dyDescent="0.25">
      <c r="B11" s="30"/>
      <c r="C11" s="16">
        <v>5</v>
      </c>
      <c r="D11" s="16">
        <v>6</v>
      </c>
      <c r="E11" s="16">
        <v>0.2</v>
      </c>
      <c r="F11" s="16">
        <f t="shared" si="0"/>
        <v>1.536E-3</v>
      </c>
      <c r="G11" s="28"/>
    </row>
    <row r="12" spans="2:7" ht="15.75" thickBot="1" x14ac:dyDescent="0.3">
      <c r="B12" s="31"/>
      <c r="C12" s="9">
        <v>6</v>
      </c>
      <c r="D12" s="9">
        <v>6</v>
      </c>
      <c r="E12" s="9">
        <v>0.2</v>
      </c>
      <c r="F12" s="9">
        <f t="shared" si="0"/>
        <v>6.4000000000000065E-5</v>
      </c>
      <c r="G12" s="33"/>
    </row>
    <row r="13" spans="2:7" x14ac:dyDescent="0.25">
      <c r="B13" s="29" t="s">
        <v>47</v>
      </c>
      <c r="C13" s="17">
        <v>0</v>
      </c>
      <c r="D13" s="17">
        <v>6</v>
      </c>
      <c r="E13" s="17">
        <v>0.2</v>
      </c>
      <c r="F13" s="17">
        <f t="shared" si="0"/>
        <v>0.26214399999999993</v>
      </c>
      <c r="G13" s="27">
        <f>SUM(F13:F15)</f>
        <v>0.90111999999999992</v>
      </c>
    </row>
    <row r="14" spans="2:7" x14ac:dyDescent="0.25">
      <c r="B14" s="30"/>
      <c r="C14" s="7">
        <v>1</v>
      </c>
      <c r="D14" s="7">
        <v>6</v>
      </c>
      <c r="E14" s="7">
        <v>0.2</v>
      </c>
      <c r="F14" s="7">
        <f t="shared" si="0"/>
        <v>0.39321600000000001</v>
      </c>
      <c r="G14" s="28"/>
    </row>
    <row r="15" spans="2:7" ht="15.75" thickBot="1" x14ac:dyDescent="0.3">
      <c r="B15" s="30"/>
      <c r="C15" s="47">
        <v>2</v>
      </c>
      <c r="D15" s="47">
        <v>6</v>
      </c>
      <c r="E15" s="47">
        <v>0.2</v>
      </c>
      <c r="F15" s="47">
        <f t="shared" si="0"/>
        <v>0.24575999999999998</v>
      </c>
      <c r="G15" s="33"/>
    </row>
    <row r="16" spans="2:7" x14ac:dyDescent="0.25">
      <c r="B16" s="29" t="s">
        <v>48</v>
      </c>
      <c r="C16" s="5">
        <v>2</v>
      </c>
      <c r="D16" s="5">
        <v>6</v>
      </c>
      <c r="E16" s="5">
        <v>0.2</v>
      </c>
      <c r="F16" s="5">
        <f t="shared" si="0"/>
        <v>0.24575999999999998</v>
      </c>
      <c r="G16" s="27">
        <f>SUM(F16:F19)</f>
        <v>0.34457599999999994</v>
      </c>
    </row>
    <row r="17" spans="2:7" x14ac:dyDescent="0.25">
      <c r="B17" s="30"/>
      <c r="C17" s="16">
        <v>3</v>
      </c>
      <c r="D17" s="16">
        <v>6</v>
      </c>
      <c r="E17" s="16">
        <v>0.2</v>
      </c>
      <c r="F17" s="16">
        <f t="shared" si="0"/>
        <v>8.1920000000000021E-2</v>
      </c>
      <c r="G17" s="28"/>
    </row>
    <row r="18" spans="2:7" x14ac:dyDescent="0.25">
      <c r="B18" s="30"/>
      <c r="C18" s="7">
        <v>4</v>
      </c>
      <c r="D18" s="7">
        <v>6</v>
      </c>
      <c r="E18" s="7">
        <v>0.2</v>
      </c>
      <c r="F18" s="7">
        <f t="shared" si="0"/>
        <v>1.5359999999999997E-2</v>
      </c>
      <c r="G18" s="28"/>
    </row>
    <row r="19" spans="2:7" ht="15.75" thickBot="1" x14ac:dyDescent="0.3">
      <c r="B19" s="31"/>
      <c r="C19" s="32">
        <v>5</v>
      </c>
      <c r="D19" s="32">
        <v>6</v>
      </c>
      <c r="E19" s="32">
        <v>0.2</v>
      </c>
      <c r="F19" s="32">
        <f t="shared" si="0"/>
        <v>1.536E-3</v>
      </c>
      <c r="G19" s="33"/>
    </row>
  </sheetData>
  <mergeCells count="9">
    <mergeCell ref="B13:B15"/>
    <mergeCell ref="B16:B19"/>
    <mergeCell ref="G16:G19"/>
    <mergeCell ref="G5:G8"/>
    <mergeCell ref="G9:G12"/>
    <mergeCell ref="G13:G15"/>
    <mergeCell ref="B5:B8"/>
    <mergeCell ref="B9:B12"/>
    <mergeCell ref="B2:G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7B7AA-B3A7-4BF9-BC93-16FB3C38E8FB}">
  <dimension ref="B1:H6"/>
  <sheetViews>
    <sheetView workbookViewId="0">
      <selection activeCell="H4" sqref="B2:H6"/>
    </sheetView>
  </sheetViews>
  <sheetFormatPr defaultRowHeight="15" x14ac:dyDescent="0.25"/>
  <cols>
    <col min="2" max="3" width="13.28515625" customWidth="1"/>
    <col min="7" max="7" width="20.5703125" customWidth="1"/>
    <col min="8" max="8" width="17.7109375" customWidth="1"/>
  </cols>
  <sheetData>
    <row r="1" spans="2:8" ht="15.75" thickBot="1" x14ac:dyDescent="0.3"/>
    <row r="2" spans="2:8" ht="15.75" thickBot="1" x14ac:dyDescent="0.3">
      <c r="B2" s="10" t="s">
        <v>55</v>
      </c>
      <c r="C2" s="53"/>
      <c r="D2" s="11"/>
      <c r="E2" s="11"/>
      <c r="F2" s="11"/>
      <c r="G2" s="11"/>
      <c r="H2" s="12"/>
    </row>
    <row r="3" spans="2:8" ht="15.75" thickBot="1" x14ac:dyDescent="0.3">
      <c r="B3" s="13" t="s">
        <v>56</v>
      </c>
      <c r="C3" s="54" t="s">
        <v>4</v>
      </c>
      <c r="D3" s="14" t="s">
        <v>5</v>
      </c>
      <c r="E3" s="14" t="s">
        <v>58</v>
      </c>
      <c r="F3" s="55" t="s">
        <v>60</v>
      </c>
      <c r="G3" s="14" t="s">
        <v>64</v>
      </c>
      <c r="H3" s="15" t="s">
        <v>1</v>
      </c>
    </row>
    <row r="4" spans="2:8" ht="15.75" thickBot="1" x14ac:dyDescent="0.3">
      <c r="B4" s="56">
        <v>90</v>
      </c>
      <c r="C4" s="57">
        <v>200</v>
      </c>
      <c r="D4" s="38">
        <v>0.5</v>
      </c>
      <c r="E4" s="38">
        <f>((B4-C4*D4)/(SQRT(C4*D4*(1-D4))))</f>
        <v>-1.4142135623730949</v>
      </c>
      <c r="F4" s="38">
        <f>_xlfn.NORM.S.DIST(E4,FALSE)</f>
        <v>0.14676266317373993</v>
      </c>
      <c r="G4" s="63">
        <f>_xlfn.NORM.S.DIST(F4,FALSE)</f>
        <v>0.39466886865655199</v>
      </c>
      <c r="H4" s="65">
        <f>SUM(G4,G6)</f>
        <v>0.78933773731310397</v>
      </c>
    </row>
    <row r="5" spans="2:8" ht="15.75" thickBot="1" x14ac:dyDescent="0.3">
      <c r="B5" s="13" t="s">
        <v>57</v>
      </c>
      <c r="C5" s="54" t="s">
        <v>4</v>
      </c>
      <c r="D5" s="14" t="s">
        <v>5</v>
      </c>
      <c r="E5" s="14" t="s">
        <v>59</v>
      </c>
      <c r="F5" s="55" t="s">
        <v>61</v>
      </c>
      <c r="G5" s="64" t="s">
        <v>65</v>
      </c>
      <c r="H5" s="66"/>
    </row>
    <row r="6" spans="2:8" ht="15.75" thickBot="1" x14ac:dyDescent="0.3">
      <c r="B6" s="56">
        <v>110</v>
      </c>
      <c r="C6" s="57">
        <v>200</v>
      </c>
      <c r="D6" s="38">
        <v>0.5</v>
      </c>
      <c r="E6" s="38">
        <f>((B6-C6*D6)/(SQRT(C6*D6*(1-D6))))</f>
        <v>1.4142135623730949</v>
      </c>
      <c r="F6" s="38">
        <f>_xlfn.NORM.S.DIST(E6,FALSE)</f>
        <v>0.14676266317373993</v>
      </c>
      <c r="G6" s="63">
        <f>_xlfn.NORM.S.DIST(F6,FALSE)</f>
        <v>0.39466886865655199</v>
      </c>
      <c r="H6" s="62"/>
    </row>
  </sheetData>
  <mergeCells count="2">
    <mergeCell ref="B2:H2"/>
    <mergeCell ref="H4:H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71587-1413-4200-8D95-856A64DB6DAA}">
  <dimension ref="B1:H6"/>
  <sheetViews>
    <sheetView workbookViewId="0">
      <selection activeCell="H4" sqref="B2:H6"/>
    </sheetView>
  </sheetViews>
  <sheetFormatPr defaultRowHeight="15" x14ac:dyDescent="0.25"/>
  <cols>
    <col min="2" max="3" width="13.28515625" customWidth="1"/>
    <col min="7" max="7" width="20.5703125" customWidth="1"/>
    <col min="8" max="8" width="17.7109375" customWidth="1"/>
  </cols>
  <sheetData>
    <row r="1" spans="2:8" ht="15.75" thickBot="1" x14ac:dyDescent="0.3"/>
    <row r="2" spans="2:8" ht="15.75" thickBot="1" x14ac:dyDescent="0.3">
      <c r="B2" s="10" t="s">
        <v>62</v>
      </c>
      <c r="C2" s="53"/>
      <c r="D2" s="11"/>
      <c r="E2" s="11"/>
      <c r="F2" s="11"/>
      <c r="G2" s="11"/>
      <c r="H2" s="12"/>
    </row>
    <row r="3" spans="2:8" ht="15.75" thickBot="1" x14ac:dyDescent="0.3">
      <c r="B3" s="13" t="s">
        <v>56</v>
      </c>
      <c r="C3" s="54" t="s">
        <v>4</v>
      </c>
      <c r="D3" s="14" t="s">
        <v>5</v>
      </c>
      <c r="E3" s="14" t="s">
        <v>58</v>
      </c>
      <c r="F3" s="55" t="s">
        <v>60</v>
      </c>
      <c r="G3" s="14" t="s">
        <v>64</v>
      </c>
      <c r="H3" s="15" t="s">
        <v>1</v>
      </c>
    </row>
    <row r="4" spans="2:8" ht="15.75" thickBot="1" x14ac:dyDescent="0.3">
      <c r="B4" s="56">
        <v>0</v>
      </c>
      <c r="C4" s="57">
        <v>40000</v>
      </c>
      <c r="D4" s="38">
        <v>0.02</v>
      </c>
      <c r="E4" s="38">
        <f>((B4-C4*D4)/(SQRT(C4*D4*(1-D4))))</f>
        <v>-28.571428571428573</v>
      </c>
      <c r="F4" s="38">
        <f>_xlfn.NORM.DIST(E4,0,1,FALSE)</f>
        <v>2.1769889655999473E-178</v>
      </c>
      <c r="G4" s="63">
        <f>_xlfn.NORM.S.DIST(F4,FALSE)</f>
        <v>0.3989422804014327</v>
      </c>
      <c r="H4" s="65">
        <f>SUM(G4,G6)</f>
        <v>0.7978232797339484</v>
      </c>
    </row>
    <row r="5" spans="2:8" ht="15.75" thickBot="1" x14ac:dyDescent="0.3">
      <c r="B5" s="13" t="s">
        <v>57</v>
      </c>
      <c r="C5" s="54" t="s">
        <v>4</v>
      </c>
      <c r="D5" s="14" t="s">
        <v>5</v>
      </c>
      <c r="E5" s="14" t="s">
        <v>59</v>
      </c>
      <c r="F5" s="55" t="s">
        <v>61</v>
      </c>
      <c r="G5" s="64" t="s">
        <v>65</v>
      </c>
      <c r="H5" s="66"/>
    </row>
    <row r="6" spans="2:8" ht="15.75" thickBot="1" x14ac:dyDescent="0.3">
      <c r="B6" s="56">
        <v>870</v>
      </c>
      <c r="C6" s="57">
        <v>40000</v>
      </c>
      <c r="D6" s="38">
        <v>0.02</v>
      </c>
      <c r="E6" s="38">
        <f>((B6-C6*D6)/(SQRT(C6*D6*(1-D6))))</f>
        <v>2.5</v>
      </c>
      <c r="F6" s="38">
        <f>_xlfn.NORM.DIST(E6,0,1,FALSE)</f>
        <v>1.752830049356854E-2</v>
      </c>
      <c r="G6" s="63">
        <f>_xlfn.NORM.S.DIST(F6,FALSE)</f>
        <v>0.39888099933251564</v>
      </c>
      <c r="H6" s="62"/>
    </row>
  </sheetData>
  <mergeCells count="2">
    <mergeCell ref="B2:H2"/>
    <mergeCell ref="H4:H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10E0B-D1D2-44F5-94F2-F64E7CAE5DA1}">
  <dimension ref="B1:H8"/>
  <sheetViews>
    <sheetView workbookViewId="0">
      <selection activeCell="B2" sqref="B2:H8"/>
    </sheetView>
  </sheetViews>
  <sheetFormatPr defaultRowHeight="15" x14ac:dyDescent="0.25"/>
  <cols>
    <col min="2" max="3" width="13.28515625" customWidth="1"/>
    <col min="7" max="7" width="20.5703125" customWidth="1"/>
    <col min="8" max="8" width="17.7109375" customWidth="1"/>
  </cols>
  <sheetData>
    <row r="1" spans="2:8" ht="15.75" thickBot="1" x14ac:dyDescent="0.3"/>
    <row r="2" spans="2:8" ht="15.75" thickBot="1" x14ac:dyDescent="0.3">
      <c r="B2" s="10" t="s">
        <v>63</v>
      </c>
      <c r="C2" s="53"/>
      <c r="D2" s="11"/>
      <c r="E2" s="11"/>
      <c r="F2" s="11"/>
      <c r="G2" s="11"/>
      <c r="H2" s="12"/>
    </row>
    <row r="3" spans="2:8" x14ac:dyDescent="0.25">
      <c r="B3" s="69" t="s">
        <v>56</v>
      </c>
      <c r="C3" s="17" t="s">
        <v>4</v>
      </c>
      <c r="D3" s="17" t="s">
        <v>5</v>
      </c>
      <c r="E3" s="17" t="s">
        <v>58</v>
      </c>
      <c r="F3" s="70" t="s">
        <v>60</v>
      </c>
      <c r="G3" s="17" t="s">
        <v>64</v>
      </c>
      <c r="H3" s="71" t="s">
        <v>1</v>
      </c>
    </row>
    <row r="4" spans="2:8" ht="15.75" thickBot="1" x14ac:dyDescent="0.3">
      <c r="B4" s="74">
        <v>41</v>
      </c>
      <c r="C4" s="75">
        <v>50000</v>
      </c>
      <c r="D4" s="75">
        <v>1E-3</v>
      </c>
      <c r="E4" s="75">
        <f>((B4-C4*D4)/(SQRT(C4*D4*(1-D4))))</f>
        <v>-1.2734290799340267</v>
      </c>
      <c r="F4" s="75">
        <f>_xlfn.NORM.DIST(E4,0,1,FALSE)</f>
        <v>0.17732885293791351</v>
      </c>
      <c r="G4" s="68">
        <f>(F4/SQRT((C4*D4*(1-D4))))</f>
        <v>2.5090635338053724E-2</v>
      </c>
      <c r="H4" s="76">
        <f>G4</f>
        <v>2.5090635338053724E-2</v>
      </c>
    </row>
    <row r="5" spans="2:8" x14ac:dyDescent="0.25">
      <c r="B5" s="69" t="s">
        <v>57</v>
      </c>
      <c r="C5" s="17" t="s">
        <v>4</v>
      </c>
      <c r="D5" s="17" t="s">
        <v>5</v>
      </c>
      <c r="E5" s="17" t="s">
        <v>59</v>
      </c>
      <c r="F5" s="70" t="s">
        <v>61</v>
      </c>
      <c r="G5" s="17" t="s">
        <v>65</v>
      </c>
      <c r="H5" s="65">
        <f>SUM(G6,G8)</f>
        <v>0.42065718179737344</v>
      </c>
    </row>
    <row r="6" spans="2:8" x14ac:dyDescent="0.25">
      <c r="B6" s="73">
        <v>36</v>
      </c>
      <c r="C6" s="21">
        <v>50000</v>
      </c>
      <c r="D6" s="21">
        <v>1E-3</v>
      </c>
      <c r="E6" s="21">
        <f>((B6-C6*D6)/(SQRT(C6*D6*(1-D6))))</f>
        <v>-1.9808896798973747</v>
      </c>
      <c r="F6" s="21">
        <f>_xlfn.NORM.DIST(E6,0,1,FALSE)</f>
        <v>5.6084236504293589E-2</v>
      </c>
      <c r="G6" s="68">
        <f>SUM(F6,F8)</f>
        <v>0.42065718179737344</v>
      </c>
      <c r="H6" s="28"/>
    </row>
    <row r="7" spans="2:8" x14ac:dyDescent="0.25">
      <c r="B7" s="46" t="s">
        <v>66</v>
      </c>
      <c r="C7" s="16" t="s">
        <v>4</v>
      </c>
      <c r="D7" s="16" t="s">
        <v>5</v>
      </c>
      <c r="E7" s="16" t="s">
        <v>67</v>
      </c>
      <c r="F7" s="67" t="s">
        <v>68</v>
      </c>
      <c r="H7" s="28"/>
    </row>
    <row r="8" spans="2:8" ht="15.75" thickBot="1" x14ac:dyDescent="0.3">
      <c r="B8" s="72">
        <v>47</v>
      </c>
      <c r="C8" s="38">
        <v>50000</v>
      </c>
      <c r="D8" s="38">
        <v>1E-3</v>
      </c>
      <c r="E8" s="38">
        <f>((B8-C8*D8)/(SQRT(C8*D8*(1-D8))))</f>
        <v>-0.42447635997800887</v>
      </c>
      <c r="F8" s="38">
        <f>_xlfn.NORM.DIST(E8,0,1,FALSE)</f>
        <v>0.36457294529307988</v>
      </c>
      <c r="G8" s="58"/>
      <c r="H8" s="33"/>
    </row>
  </sheetData>
  <mergeCells count="2">
    <mergeCell ref="B2:H2"/>
    <mergeCell ref="H5:H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2C25-8D32-4076-A310-FAA6735FEDB2}">
  <dimension ref="B1:G16"/>
  <sheetViews>
    <sheetView zoomScaleNormal="100" workbookViewId="0">
      <selection activeCell="B2" sqref="B2:G16"/>
    </sheetView>
  </sheetViews>
  <sheetFormatPr defaultRowHeight="15" x14ac:dyDescent="0.25"/>
  <cols>
    <col min="2" max="2" width="26.5703125" customWidth="1"/>
    <col min="6" max="6" width="20.5703125" customWidth="1"/>
    <col min="7" max="7" width="17.7109375" customWidth="1"/>
  </cols>
  <sheetData>
    <row r="1" spans="2:7" ht="15.75" thickBot="1" x14ac:dyDescent="0.3"/>
    <row r="2" spans="2:7" ht="15.75" thickBot="1" x14ac:dyDescent="0.3">
      <c r="B2" s="10" t="s">
        <v>2</v>
      </c>
      <c r="C2" s="11"/>
      <c r="D2" s="11"/>
      <c r="E2" s="11"/>
      <c r="F2" s="11"/>
      <c r="G2" s="12"/>
    </row>
    <row r="3" spans="2:7" ht="15.75" thickBot="1" x14ac:dyDescent="0.3">
      <c r="B3" s="13"/>
      <c r="C3" s="14" t="s">
        <v>3</v>
      </c>
      <c r="D3" s="14" t="s">
        <v>4</v>
      </c>
      <c r="E3" s="14" t="s">
        <v>5</v>
      </c>
      <c r="F3" s="14" t="s">
        <v>6</v>
      </c>
      <c r="G3" s="15" t="s">
        <v>1</v>
      </c>
    </row>
    <row r="4" spans="2:7" x14ac:dyDescent="0.25">
      <c r="B4" s="4" t="s">
        <v>8</v>
      </c>
      <c r="C4" s="5">
        <v>4</v>
      </c>
      <c r="D4" s="5">
        <v>10</v>
      </c>
      <c r="E4" s="5">
        <v>0.5</v>
      </c>
      <c r="F4" s="5">
        <f>_xlfn.BINOM.DIST(C4,D4,E4,FALSE)</f>
        <v>0.20507812500000006</v>
      </c>
      <c r="G4" s="18">
        <f>SUM(F4:F6)</f>
        <v>0.65625000000000022</v>
      </c>
    </row>
    <row r="5" spans="2:7" x14ac:dyDescent="0.25">
      <c r="B5" s="6"/>
      <c r="C5" s="16">
        <v>5</v>
      </c>
      <c r="D5" s="16">
        <v>10</v>
      </c>
      <c r="E5" s="16">
        <v>0.5</v>
      </c>
      <c r="F5" s="16">
        <f t="shared" ref="F5:F16" si="0">_xlfn.BINOM.DIST(C5,D5,E5,FALSE)</f>
        <v>0.24609375000000008</v>
      </c>
      <c r="G5" s="19"/>
    </row>
    <row r="6" spans="2:7" ht="15.75" thickBot="1" x14ac:dyDescent="0.3">
      <c r="B6" s="8"/>
      <c r="C6" s="9">
        <v>6</v>
      </c>
      <c r="D6" s="9">
        <v>10</v>
      </c>
      <c r="E6" s="9">
        <v>0.5</v>
      </c>
      <c r="F6" s="9">
        <f t="shared" si="0"/>
        <v>0.20507812500000006</v>
      </c>
      <c r="G6" s="20"/>
    </row>
    <row r="7" spans="2:7" x14ac:dyDescent="0.25">
      <c r="B7" s="4" t="s">
        <v>7</v>
      </c>
      <c r="C7" s="17">
        <v>1</v>
      </c>
      <c r="D7" s="17">
        <v>10</v>
      </c>
      <c r="E7" s="17">
        <v>0.5</v>
      </c>
      <c r="F7" s="17">
        <f t="shared" si="0"/>
        <v>9.7656250000000017E-3</v>
      </c>
      <c r="G7" s="18">
        <f>SUM(F7:F16)</f>
        <v>0.99902343750000022</v>
      </c>
    </row>
    <row r="8" spans="2:7" x14ac:dyDescent="0.25">
      <c r="B8" s="6"/>
      <c r="C8" s="7">
        <v>2</v>
      </c>
      <c r="D8" s="7">
        <v>10</v>
      </c>
      <c r="E8" s="7">
        <v>0.5</v>
      </c>
      <c r="F8" s="7">
        <f t="shared" si="0"/>
        <v>4.3945312499999972E-2</v>
      </c>
      <c r="G8" s="19"/>
    </row>
    <row r="9" spans="2:7" x14ac:dyDescent="0.25">
      <c r="B9" s="6"/>
      <c r="C9" s="16">
        <v>3</v>
      </c>
      <c r="D9" s="16">
        <v>10</v>
      </c>
      <c r="E9" s="16">
        <v>0.5</v>
      </c>
      <c r="F9" s="16">
        <f t="shared" si="0"/>
        <v>0.11718750000000003</v>
      </c>
      <c r="G9" s="19"/>
    </row>
    <row r="10" spans="2:7" x14ac:dyDescent="0.25">
      <c r="B10" s="6"/>
      <c r="C10" s="7">
        <v>4</v>
      </c>
      <c r="D10" s="7">
        <v>10</v>
      </c>
      <c r="E10" s="7">
        <v>0.5</v>
      </c>
      <c r="F10" s="7">
        <f t="shared" si="0"/>
        <v>0.20507812500000006</v>
      </c>
      <c r="G10" s="19"/>
    </row>
    <row r="11" spans="2:7" x14ac:dyDescent="0.25">
      <c r="B11" s="6"/>
      <c r="C11" s="16">
        <v>5</v>
      </c>
      <c r="D11" s="16">
        <v>10</v>
      </c>
      <c r="E11" s="16">
        <v>0.5</v>
      </c>
      <c r="F11" s="16">
        <f t="shared" si="0"/>
        <v>0.24609375000000008</v>
      </c>
      <c r="G11" s="19"/>
    </row>
    <row r="12" spans="2:7" x14ac:dyDescent="0.25">
      <c r="B12" s="6"/>
      <c r="C12" s="7">
        <v>6</v>
      </c>
      <c r="D12" s="7">
        <v>10</v>
      </c>
      <c r="E12" s="7">
        <v>0.5</v>
      </c>
      <c r="F12" s="7">
        <f t="shared" si="0"/>
        <v>0.20507812500000006</v>
      </c>
      <c r="G12" s="19"/>
    </row>
    <row r="13" spans="2:7" x14ac:dyDescent="0.25">
      <c r="B13" s="6"/>
      <c r="C13" s="16">
        <v>7</v>
      </c>
      <c r="D13" s="16">
        <v>10</v>
      </c>
      <c r="E13" s="16">
        <v>0.5</v>
      </c>
      <c r="F13" s="16">
        <f t="shared" si="0"/>
        <v>0.11718750000000003</v>
      </c>
      <c r="G13" s="19"/>
    </row>
    <row r="14" spans="2:7" x14ac:dyDescent="0.25">
      <c r="B14" s="6"/>
      <c r="C14" s="7">
        <v>8</v>
      </c>
      <c r="D14" s="7">
        <v>10</v>
      </c>
      <c r="E14" s="7">
        <v>0.5</v>
      </c>
      <c r="F14" s="7">
        <f t="shared" si="0"/>
        <v>4.3945312499999986E-2</v>
      </c>
      <c r="G14" s="19"/>
    </row>
    <row r="15" spans="2:7" x14ac:dyDescent="0.25">
      <c r="B15" s="6"/>
      <c r="C15" s="16">
        <v>9</v>
      </c>
      <c r="D15" s="16">
        <v>10</v>
      </c>
      <c r="E15" s="16">
        <v>0.5</v>
      </c>
      <c r="F15" s="16">
        <f t="shared" si="0"/>
        <v>9.7656250000000017E-3</v>
      </c>
      <c r="G15" s="19"/>
    </row>
    <row r="16" spans="2:7" ht="15.75" thickBot="1" x14ac:dyDescent="0.3">
      <c r="B16" s="8"/>
      <c r="C16" s="9">
        <v>10</v>
      </c>
      <c r="D16" s="9">
        <v>10</v>
      </c>
      <c r="E16" s="9">
        <v>0.5</v>
      </c>
      <c r="F16" s="9">
        <f t="shared" si="0"/>
        <v>9.765625E-4</v>
      </c>
      <c r="G16" s="20"/>
    </row>
  </sheetData>
  <mergeCells count="5">
    <mergeCell ref="B2:G2"/>
    <mergeCell ref="B4:B6"/>
    <mergeCell ref="G4:G6"/>
    <mergeCell ref="G7:G16"/>
    <mergeCell ref="B7:B16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CE8E5-1725-4E5A-B0F3-0483F568447B}">
  <dimension ref="B1:G8"/>
  <sheetViews>
    <sheetView workbookViewId="0">
      <selection activeCell="G5" sqref="B2:G8"/>
    </sheetView>
  </sheetViews>
  <sheetFormatPr defaultRowHeight="15" x14ac:dyDescent="0.25"/>
  <cols>
    <col min="2" max="2" width="26.5703125" customWidth="1"/>
    <col min="6" max="6" width="20.5703125" customWidth="1"/>
    <col min="7" max="7" width="17.7109375" customWidth="1"/>
  </cols>
  <sheetData>
    <row r="1" spans="2:7" ht="15.75" thickBot="1" x14ac:dyDescent="0.3"/>
    <row r="2" spans="2:7" ht="15.75" thickBot="1" x14ac:dyDescent="0.3">
      <c r="B2" s="10" t="s">
        <v>28</v>
      </c>
      <c r="C2" s="11"/>
      <c r="D2" s="11"/>
      <c r="E2" s="11"/>
      <c r="F2" s="11"/>
      <c r="G2" s="12"/>
    </row>
    <row r="3" spans="2:7" ht="15.75" thickBot="1" x14ac:dyDescent="0.3">
      <c r="B3" s="13"/>
      <c r="C3" s="14" t="s">
        <v>3</v>
      </c>
      <c r="D3" s="14" t="s">
        <v>4</v>
      </c>
      <c r="E3" s="14" t="s">
        <v>5</v>
      </c>
      <c r="F3" s="14" t="s">
        <v>6</v>
      </c>
      <c r="G3" s="15" t="s">
        <v>1</v>
      </c>
    </row>
    <row r="4" spans="2:7" ht="15.75" thickBot="1" x14ac:dyDescent="0.3">
      <c r="B4" s="24" t="s">
        <v>8</v>
      </c>
      <c r="C4" s="5">
        <v>2</v>
      </c>
      <c r="D4" s="5">
        <v>5</v>
      </c>
      <c r="E4" s="5">
        <v>0.5</v>
      </c>
      <c r="F4" s="5">
        <f>_xlfn.BINOM.DIST(C4,D4,E4,FALSE)</f>
        <v>0.3125</v>
      </c>
      <c r="G4" s="25">
        <f>SUM(F4:F4)</f>
        <v>0.3125</v>
      </c>
    </row>
    <row r="5" spans="2:7" x14ac:dyDescent="0.25">
      <c r="B5" s="29" t="s">
        <v>7</v>
      </c>
      <c r="C5" s="17">
        <v>2</v>
      </c>
      <c r="D5" s="17">
        <v>5</v>
      </c>
      <c r="E5" s="17">
        <v>0.5</v>
      </c>
      <c r="F5" s="17">
        <f t="shared" ref="F5:F8" si="0">_xlfn.BINOM.DIST(C5,D5,E5,FALSE)</f>
        <v>0.3125</v>
      </c>
      <c r="G5" s="27">
        <f>SUM(F5:F8)</f>
        <v>0.81249999999999989</v>
      </c>
    </row>
    <row r="6" spans="2:7" x14ac:dyDescent="0.25">
      <c r="B6" s="30"/>
      <c r="C6" s="7">
        <v>3</v>
      </c>
      <c r="D6" s="7">
        <v>5</v>
      </c>
      <c r="E6" s="7">
        <v>0.5</v>
      </c>
      <c r="F6" s="7">
        <f t="shared" si="0"/>
        <v>0.3125</v>
      </c>
      <c r="G6" s="28"/>
    </row>
    <row r="7" spans="2:7" x14ac:dyDescent="0.25">
      <c r="B7" s="30"/>
      <c r="C7" s="16">
        <v>4</v>
      </c>
      <c r="D7" s="16">
        <v>5</v>
      </c>
      <c r="E7" s="16">
        <v>0.5</v>
      </c>
      <c r="F7" s="16">
        <f t="shared" si="0"/>
        <v>0.15624999999999992</v>
      </c>
      <c r="G7" s="28"/>
    </row>
    <row r="8" spans="2:7" ht="15.75" thickBot="1" x14ac:dyDescent="0.3">
      <c r="B8" s="31"/>
      <c r="C8" s="38">
        <v>5</v>
      </c>
      <c r="D8" s="38">
        <v>5</v>
      </c>
      <c r="E8" s="38">
        <v>0.5</v>
      </c>
      <c r="F8" s="38">
        <f t="shared" si="0"/>
        <v>3.125E-2</v>
      </c>
      <c r="G8" s="33"/>
    </row>
  </sheetData>
  <mergeCells count="3">
    <mergeCell ref="G5:G8"/>
    <mergeCell ref="B5:B8"/>
    <mergeCell ref="B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DE927-F8DA-45E0-8D16-74034B6DF371}">
  <dimension ref="B1:G6"/>
  <sheetViews>
    <sheetView workbookViewId="0">
      <selection activeCell="B2" sqref="B2:G6"/>
    </sheetView>
  </sheetViews>
  <sheetFormatPr defaultRowHeight="15" x14ac:dyDescent="0.25"/>
  <cols>
    <col min="2" max="2" width="26.5703125" customWidth="1"/>
    <col min="6" max="6" width="20.5703125" customWidth="1"/>
    <col min="7" max="7" width="17.7109375" customWidth="1"/>
  </cols>
  <sheetData>
    <row r="1" spans="2:7" ht="15.75" thickBot="1" x14ac:dyDescent="0.3"/>
    <row r="2" spans="2:7" ht="15.75" thickBot="1" x14ac:dyDescent="0.3">
      <c r="B2" s="10" t="s">
        <v>29</v>
      </c>
      <c r="C2" s="11"/>
      <c r="D2" s="11"/>
      <c r="E2" s="11"/>
      <c r="F2" s="11"/>
      <c r="G2" s="12"/>
    </row>
    <row r="3" spans="2:7" ht="15.75" thickBot="1" x14ac:dyDescent="0.3">
      <c r="B3" s="13"/>
      <c r="C3" s="14" t="s">
        <v>3</v>
      </c>
      <c r="D3" s="14" t="s">
        <v>4</v>
      </c>
      <c r="E3" s="14" t="s">
        <v>5</v>
      </c>
      <c r="F3" s="14" t="s">
        <v>6</v>
      </c>
      <c r="G3" s="15" t="s">
        <v>1</v>
      </c>
    </row>
    <row r="4" spans="2:7" ht="15.75" thickBot="1" x14ac:dyDescent="0.3">
      <c r="B4" s="2" t="s">
        <v>8</v>
      </c>
      <c r="C4" s="3">
        <v>3</v>
      </c>
      <c r="D4" s="3">
        <v>4</v>
      </c>
      <c r="E4" s="3">
        <v>0.9</v>
      </c>
      <c r="F4" s="3">
        <f>_xlfn.BINOM.DIST(C4,D4,E4,FALSE)</f>
        <v>0.29159999999999991</v>
      </c>
      <c r="G4" s="40">
        <f>SUM(F4:F4)</f>
        <v>0.29159999999999991</v>
      </c>
    </row>
    <row r="5" spans="2:7" x14ac:dyDescent="0.25">
      <c r="B5" s="30" t="s">
        <v>7</v>
      </c>
      <c r="C5" s="39">
        <v>3</v>
      </c>
      <c r="D5" s="39">
        <v>4</v>
      </c>
      <c r="E5" s="39">
        <v>0.9</v>
      </c>
      <c r="F5" s="39">
        <f>_xlfn.BINOM.DIST(C5,D5,E5,FALSE)</f>
        <v>0.29159999999999991</v>
      </c>
      <c r="G5" s="27">
        <f>SUM(F5:F6)</f>
        <v>0.94769999999999999</v>
      </c>
    </row>
    <row r="6" spans="2:7" ht="15.75" thickBot="1" x14ac:dyDescent="0.3">
      <c r="B6" s="31"/>
      <c r="C6" s="38">
        <v>4</v>
      </c>
      <c r="D6" s="38">
        <v>4</v>
      </c>
      <c r="E6" s="38">
        <v>0.9</v>
      </c>
      <c r="F6" s="38">
        <f>_xlfn.BINOM.DIST(C6,D6,E6,FALSE)</f>
        <v>0.65610000000000002</v>
      </c>
      <c r="G6" s="33"/>
    </row>
  </sheetData>
  <mergeCells count="3">
    <mergeCell ref="B2:G2"/>
    <mergeCell ref="B5:B6"/>
    <mergeCell ref="G5:G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1AC95-8819-450C-B8FE-3D7EB7B7F0B4}">
  <dimension ref="B1:G5"/>
  <sheetViews>
    <sheetView workbookViewId="0">
      <selection activeCell="B2" sqref="B2:G5"/>
    </sheetView>
  </sheetViews>
  <sheetFormatPr defaultRowHeight="15" x14ac:dyDescent="0.25"/>
  <cols>
    <col min="2" max="2" width="26.5703125" customWidth="1"/>
    <col min="6" max="6" width="20.5703125" customWidth="1"/>
    <col min="7" max="7" width="17.7109375" customWidth="1"/>
  </cols>
  <sheetData>
    <row r="1" spans="2:7" ht="15.75" thickBot="1" x14ac:dyDescent="0.3"/>
    <row r="2" spans="2:7" ht="15.75" thickBot="1" x14ac:dyDescent="0.3">
      <c r="B2" s="10" t="s">
        <v>30</v>
      </c>
      <c r="C2" s="11"/>
      <c r="D2" s="11"/>
      <c r="E2" s="11"/>
      <c r="F2" s="11"/>
      <c r="G2" s="12"/>
    </row>
    <row r="3" spans="2:7" ht="15.75" thickBot="1" x14ac:dyDescent="0.3">
      <c r="B3" s="13"/>
      <c r="C3" s="14" t="s">
        <v>3</v>
      </c>
      <c r="D3" s="14" t="s">
        <v>4</v>
      </c>
      <c r="E3" s="14" t="s">
        <v>5</v>
      </c>
      <c r="F3" s="14" t="s">
        <v>6</v>
      </c>
      <c r="G3" s="15" t="s">
        <v>1</v>
      </c>
    </row>
    <row r="4" spans="2:7" ht="15.75" thickBot="1" x14ac:dyDescent="0.3">
      <c r="B4" s="2"/>
      <c r="C4" s="3">
        <v>4</v>
      </c>
      <c r="D4" s="3">
        <v>5</v>
      </c>
      <c r="E4" s="3">
        <v>0.8</v>
      </c>
      <c r="F4" s="3">
        <f>_xlfn.BINOM.DIST(C4,D4,E4,FALSE)</f>
        <v>0.40959999999999996</v>
      </c>
      <c r="G4" s="40">
        <f>SUM(F4:F4)</f>
        <v>0.40959999999999996</v>
      </c>
    </row>
    <row r="5" spans="2:7" ht="15.75" thickBot="1" x14ac:dyDescent="0.3">
      <c r="G5" s="42">
        <f>(ROUND(G4,1)*10)</f>
        <v>4</v>
      </c>
    </row>
  </sheetData>
  <mergeCells count="1">
    <mergeCell ref="B2:G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1A27F-448A-4E75-825A-13115848ED23}">
  <dimension ref="B1:G5"/>
  <sheetViews>
    <sheetView workbookViewId="0">
      <selection activeCell="B2" sqref="B2:G5"/>
    </sheetView>
  </sheetViews>
  <sheetFormatPr defaultRowHeight="15" x14ac:dyDescent="0.25"/>
  <cols>
    <col min="2" max="2" width="26.5703125" customWidth="1"/>
    <col min="6" max="6" width="20.5703125" customWidth="1"/>
    <col min="7" max="7" width="17.7109375" customWidth="1"/>
  </cols>
  <sheetData>
    <row r="1" spans="2:7" ht="15.75" thickBot="1" x14ac:dyDescent="0.3"/>
    <row r="2" spans="2:7" ht="15.75" thickBot="1" x14ac:dyDescent="0.3">
      <c r="B2" s="10" t="s">
        <v>31</v>
      </c>
      <c r="C2" s="11"/>
      <c r="D2" s="11"/>
      <c r="E2" s="11"/>
      <c r="F2" s="11"/>
      <c r="G2" s="12"/>
    </row>
    <row r="3" spans="2:7" ht="15.75" thickBot="1" x14ac:dyDescent="0.3">
      <c r="B3" s="13"/>
      <c r="C3" s="14" t="s">
        <v>4</v>
      </c>
      <c r="D3" s="14" t="s">
        <v>5</v>
      </c>
      <c r="E3" s="14" t="s">
        <v>32</v>
      </c>
      <c r="F3" s="14" t="s">
        <v>38</v>
      </c>
      <c r="G3" s="15" t="s">
        <v>1</v>
      </c>
    </row>
    <row r="4" spans="2:7" x14ac:dyDescent="0.25">
      <c r="B4" s="35" t="s">
        <v>33</v>
      </c>
      <c r="C4" s="41">
        <v>75</v>
      </c>
      <c r="D4" s="41">
        <v>0.3</v>
      </c>
      <c r="E4" s="41">
        <v>0.7</v>
      </c>
      <c r="F4" s="41">
        <f>(C4*D4)-E4</f>
        <v>21.8</v>
      </c>
      <c r="G4" s="27">
        <v>22</v>
      </c>
    </row>
    <row r="5" spans="2:7" ht="15.75" thickBot="1" x14ac:dyDescent="0.3">
      <c r="B5" s="36" t="s">
        <v>34</v>
      </c>
      <c r="C5" s="32">
        <v>75</v>
      </c>
      <c r="D5" s="32">
        <v>0.3</v>
      </c>
      <c r="E5" s="32">
        <v>0.3</v>
      </c>
      <c r="F5" s="32">
        <f>(C5*D5)+E5</f>
        <v>22.8</v>
      </c>
      <c r="G5" s="33"/>
    </row>
  </sheetData>
  <mergeCells count="2">
    <mergeCell ref="B2:G2"/>
    <mergeCell ref="G4:G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549DE-E2C2-4C19-BA5A-0F0A09006F62}">
  <dimension ref="B1:G4"/>
  <sheetViews>
    <sheetView workbookViewId="0">
      <selection activeCell="B2" sqref="B2:G4"/>
    </sheetView>
  </sheetViews>
  <sheetFormatPr defaultRowHeight="15" x14ac:dyDescent="0.25"/>
  <cols>
    <col min="2" max="2" width="26.5703125" customWidth="1"/>
    <col min="6" max="6" width="20.5703125" customWidth="1"/>
    <col min="7" max="7" width="17.7109375" customWidth="1"/>
  </cols>
  <sheetData>
    <row r="1" spans="2:7" ht="15.75" thickBot="1" x14ac:dyDescent="0.3"/>
    <row r="2" spans="2:7" ht="15.75" thickBot="1" x14ac:dyDescent="0.3">
      <c r="B2" s="10" t="s">
        <v>35</v>
      </c>
      <c r="C2" s="11"/>
      <c r="D2" s="11"/>
      <c r="E2" s="11"/>
      <c r="F2" s="11"/>
      <c r="G2" s="12"/>
    </row>
    <row r="3" spans="2:7" ht="15.75" thickBot="1" x14ac:dyDescent="0.3">
      <c r="B3" s="13"/>
      <c r="C3" s="14" t="s">
        <v>3</v>
      </c>
      <c r="D3" s="14" t="s">
        <v>4</v>
      </c>
      <c r="E3" s="14" t="s">
        <v>5</v>
      </c>
      <c r="F3" s="14" t="s">
        <v>6</v>
      </c>
      <c r="G3" s="15" t="s">
        <v>1</v>
      </c>
    </row>
    <row r="4" spans="2:7" ht="15.75" thickBot="1" x14ac:dyDescent="0.3">
      <c r="B4" s="2"/>
      <c r="C4" s="3">
        <v>1</v>
      </c>
      <c r="D4" s="3">
        <v>4</v>
      </c>
      <c r="E4" s="3">
        <v>0.6</v>
      </c>
      <c r="F4" s="3">
        <f>_xlfn.BINOM.DIST(C4,D4,E4,FALSE)</f>
        <v>0.15360000000000001</v>
      </c>
      <c r="G4" s="40">
        <f>SUM(F4:F4)</f>
        <v>0.15360000000000001</v>
      </c>
    </row>
  </sheetData>
  <mergeCells count="1">
    <mergeCell ref="B2:G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A4A83-2EFF-4D3B-A996-AC15E54A30FC}">
  <dimension ref="B1:G6"/>
  <sheetViews>
    <sheetView workbookViewId="0">
      <selection activeCell="B2" sqref="B2:G6"/>
    </sheetView>
  </sheetViews>
  <sheetFormatPr defaultRowHeight="15" x14ac:dyDescent="0.25"/>
  <cols>
    <col min="2" max="2" width="26.5703125" customWidth="1"/>
    <col min="6" max="6" width="20.5703125" customWidth="1"/>
    <col min="7" max="7" width="17.7109375" customWidth="1"/>
  </cols>
  <sheetData>
    <row r="1" spans="2:7" ht="15.75" thickBot="1" x14ac:dyDescent="0.3"/>
    <row r="2" spans="2:7" ht="15.75" thickBot="1" x14ac:dyDescent="0.3">
      <c r="B2" s="10" t="s">
        <v>36</v>
      </c>
      <c r="C2" s="11"/>
      <c r="D2" s="11"/>
      <c r="E2" s="11"/>
      <c r="F2" s="11"/>
      <c r="G2" s="12"/>
    </row>
    <row r="3" spans="2:7" ht="15.75" thickBot="1" x14ac:dyDescent="0.3">
      <c r="B3" s="43"/>
      <c r="C3" s="44" t="s">
        <v>3</v>
      </c>
      <c r="D3" s="44" t="s">
        <v>4</v>
      </c>
      <c r="E3" s="44" t="s">
        <v>5</v>
      </c>
      <c r="F3" s="44" t="s">
        <v>6</v>
      </c>
      <c r="G3" s="45" t="s">
        <v>1</v>
      </c>
    </row>
    <row r="4" spans="2:7" x14ac:dyDescent="0.25">
      <c r="B4" s="29"/>
      <c r="C4" s="5">
        <v>8</v>
      </c>
      <c r="D4" s="5">
        <v>10</v>
      </c>
      <c r="E4" s="5">
        <v>0.9</v>
      </c>
      <c r="F4" s="5">
        <f>_xlfn.BINOM.DIST(C4,D4,E4,FALSE)</f>
        <v>0.19371024450000002</v>
      </c>
      <c r="G4" s="27">
        <f>SUM(F4:F6)</f>
        <v>0.92980917360000004</v>
      </c>
    </row>
    <row r="5" spans="2:7" x14ac:dyDescent="0.25">
      <c r="B5" s="30"/>
      <c r="C5" s="16">
        <v>9</v>
      </c>
      <c r="D5" s="16">
        <v>10</v>
      </c>
      <c r="E5" s="16">
        <v>0.9</v>
      </c>
      <c r="F5" s="16">
        <f>_xlfn.BINOM.DIST(C5,D5,E5,FALSE)</f>
        <v>0.38742048899999998</v>
      </c>
      <c r="G5" s="28"/>
    </row>
    <row r="6" spans="2:7" ht="15.75" thickBot="1" x14ac:dyDescent="0.3">
      <c r="B6" s="31"/>
      <c r="C6" s="9">
        <v>10</v>
      </c>
      <c r="D6" s="9">
        <v>10</v>
      </c>
      <c r="E6" s="9">
        <v>0.9</v>
      </c>
      <c r="F6" s="9">
        <f>_xlfn.BINOM.DIST(C6,D6,E6,FALSE)</f>
        <v>0.34867844010000004</v>
      </c>
      <c r="G6" s="33"/>
    </row>
  </sheetData>
  <mergeCells count="3">
    <mergeCell ref="B2:G2"/>
    <mergeCell ref="G4:G6"/>
    <mergeCell ref="B4:B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9720A-AB80-4C1F-ADF7-20AB8927B0C1}">
  <dimension ref="B1:G5"/>
  <sheetViews>
    <sheetView workbookViewId="0">
      <selection activeCell="B2" sqref="B2:G5"/>
    </sheetView>
  </sheetViews>
  <sheetFormatPr defaultRowHeight="15" x14ac:dyDescent="0.25"/>
  <cols>
    <col min="2" max="2" width="26.5703125" customWidth="1"/>
    <col min="6" max="6" width="20.5703125" customWidth="1"/>
    <col min="7" max="7" width="17.7109375" customWidth="1"/>
  </cols>
  <sheetData>
    <row r="1" spans="2:7" ht="15.75" thickBot="1" x14ac:dyDescent="0.3"/>
    <row r="2" spans="2:7" ht="15.75" thickBot="1" x14ac:dyDescent="0.3">
      <c r="B2" s="10" t="s">
        <v>37</v>
      </c>
      <c r="C2" s="11"/>
      <c r="D2" s="11"/>
      <c r="E2" s="11"/>
      <c r="F2" s="11"/>
      <c r="G2" s="12"/>
    </row>
    <row r="3" spans="2:7" ht="15.75" thickBot="1" x14ac:dyDescent="0.3">
      <c r="B3" s="13"/>
      <c r="C3" s="14" t="s">
        <v>4</v>
      </c>
      <c r="D3" s="14" t="s">
        <v>5</v>
      </c>
      <c r="E3" s="14" t="s">
        <v>32</v>
      </c>
      <c r="F3" s="14" t="s">
        <v>38</v>
      </c>
      <c r="G3" s="15" t="s">
        <v>1</v>
      </c>
    </row>
    <row r="4" spans="2:7" x14ac:dyDescent="0.25">
      <c r="B4" s="35" t="s">
        <v>33</v>
      </c>
      <c r="C4" s="41">
        <v>9</v>
      </c>
      <c r="D4" s="41">
        <v>0.8</v>
      </c>
      <c r="E4" s="41">
        <v>0.2</v>
      </c>
      <c r="F4" s="41">
        <f>(C4*D4)-E4</f>
        <v>7</v>
      </c>
      <c r="G4" s="27" t="s">
        <v>39</v>
      </c>
    </row>
    <row r="5" spans="2:7" ht="15.75" thickBot="1" x14ac:dyDescent="0.3">
      <c r="B5" s="36" t="s">
        <v>34</v>
      </c>
      <c r="C5" s="32">
        <v>9</v>
      </c>
      <c r="D5" s="32">
        <v>0.8</v>
      </c>
      <c r="E5" s="32">
        <v>0.8</v>
      </c>
      <c r="F5" s="32">
        <f>(C5*D5)+E5</f>
        <v>8</v>
      </c>
      <c r="G5" s="33"/>
    </row>
  </sheetData>
  <mergeCells count="2">
    <mergeCell ref="B2:G2"/>
    <mergeCell ref="G4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Ответы</vt:lpstr>
      <vt:lpstr>Задание 1</vt:lpstr>
      <vt:lpstr>Задание 2</vt:lpstr>
      <vt:lpstr>Задание 3</vt:lpstr>
      <vt:lpstr>Задание 4</vt:lpstr>
      <vt:lpstr>Задание 5</vt:lpstr>
      <vt:lpstr>Задание 6</vt:lpstr>
      <vt:lpstr>Задание 7</vt:lpstr>
      <vt:lpstr>Задание 8</vt:lpstr>
      <vt:lpstr>Задание 9</vt:lpstr>
      <vt:lpstr>Задание 10</vt:lpstr>
      <vt:lpstr>Задание 11</vt:lpstr>
      <vt:lpstr>Задание 12</vt:lpstr>
      <vt:lpstr>Задание 13</vt:lpstr>
      <vt:lpstr>Задание 14</vt:lpstr>
      <vt:lpstr>Задание 15</vt:lpstr>
      <vt:lpstr>Задание 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lexot</dc:creator>
  <cp:lastModifiedBy>lexot</cp:lastModifiedBy>
  <dcterms:created xsi:type="dcterms:W3CDTF">2023-03-25T13:47:54Z</dcterms:created>
  <dcterms:modified xsi:type="dcterms:W3CDTF">2023-03-25T20:48:11Z</dcterms:modified>
</cp:coreProperties>
</file>