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telsatgroup-my.sharepoint.com/personal/ebayar_eutelsat_com/Documents/Desktop/"/>
    </mc:Choice>
  </mc:AlternateContent>
  <xr:revisionPtr revIDLastSave="0" documentId="8_{3E6EA5B3-A9D2-4058-86DB-952C62394321}" xr6:coauthVersionLast="41" xr6:coauthVersionMax="41" xr10:uidLastSave="{00000000-0000-0000-0000-000000000000}"/>
  <bookViews>
    <workbookView xWindow="-120" yWindow="-120" windowWidth="24240" windowHeight="13140" activeTab="2" xr2:uid="{F12C8372-91B0-4EF2-9D31-66A92D12E73F}"/>
  </bookViews>
  <sheets>
    <sheet name="E10A 01c TVAC data" sheetId="1" r:id="rId1"/>
    <sheet name="resampled data" sheetId="2" r:id="rId2"/>
    <sheet name="IN FORMAT" sheetId="3" r:id="rId3"/>
  </sheets>
  <definedNames>
    <definedName name="b_gt_calr14______c07_t2201carp0l_30_01_2008_16_54_48__1" localSheetId="0">'E10A 01c TVAC data'!$A$1:$J$265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6" i="3" l="1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11" i="1" l="1"/>
  <c r="L8" i="1"/>
  <c r="P8" i="1" s="1"/>
  <c r="J9" i="1"/>
  <c r="J10" i="1" s="1"/>
  <c r="M8" i="1" l="1"/>
  <c r="L9" i="1"/>
  <c r="M9" i="1" l="1"/>
  <c r="P9" i="1"/>
  <c r="L10" i="1"/>
  <c r="M10" i="1" l="1"/>
  <c r="P10" i="1"/>
  <c r="L11" i="1"/>
  <c r="M11" i="1" l="1"/>
  <c r="P11" i="1"/>
  <c r="L12" i="1"/>
  <c r="M12" i="1" l="1"/>
  <c r="P12" i="1"/>
  <c r="L13" i="1"/>
  <c r="M13" i="1" l="1"/>
  <c r="P13" i="1"/>
  <c r="L14" i="1"/>
  <c r="M14" i="1" l="1"/>
  <c r="P14" i="1"/>
  <c r="L15" i="1"/>
  <c r="M15" i="1" l="1"/>
  <c r="P15" i="1"/>
  <c r="L16" i="1"/>
  <c r="M16" i="1" l="1"/>
  <c r="P16" i="1"/>
  <c r="L17" i="1"/>
  <c r="M17" i="1" l="1"/>
  <c r="P17" i="1"/>
  <c r="L18" i="1"/>
  <c r="P18" i="1" s="1"/>
  <c r="M18" i="1" l="1"/>
  <c r="L19" i="1"/>
  <c r="M19" i="1" l="1"/>
  <c r="P19" i="1"/>
  <c r="L20" i="1"/>
  <c r="M20" i="1" l="1"/>
  <c r="P20" i="1"/>
  <c r="L21" i="1"/>
  <c r="M21" i="1" l="1"/>
  <c r="P21" i="1"/>
  <c r="L22" i="1"/>
  <c r="M22" i="1" l="1"/>
  <c r="P22" i="1"/>
  <c r="L23" i="1"/>
  <c r="M23" i="1" l="1"/>
  <c r="P23" i="1"/>
  <c r="L24" i="1"/>
  <c r="M24" i="1" l="1"/>
  <c r="P24" i="1"/>
  <c r="L25" i="1"/>
  <c r="M25" i="1" l="1"/>
  <c r="P25" i="1"/>
  <c r="L26" i="1"/>
  <c r="M26" i="1" l="1"/>
  <c r="P26" i="1"/>
  <c r="L27" i="1"/>
  <c r="M27" i="1" l="1"/>
  <c r="P27" i="1"/>
  <c r="L28" i="1"/>
  <c r="M28" i="1" l="1"/>
  <c r="P28" i="1"/>
  <c r="L29" i="1"/>
  <c r="M29" i="1" l="1"/>
  <c r="P29" i="1"/>
  <c r="L30" i="1"/>
  <c r="M30" i="1" l="1"/>
  <c r="P30" i="1"/>
  <c r="L31" i="1"/>
  <c r="M31" i="1" l="1"/>
  <c r="P31" i="1"/>
  <c r="L32" i="1"/>
  <c r="M32" i="1" l="1"/>
  <c r="P32" i="1"/>
  <c r="L33" i="1"/>
  <c r="M33" i="1" l="1"/>
  <c r="P33" i="1"/>
  <c r="L34" i="1"/>
  <c r="M34" i="1" l="1"/>
  <c r="P34" i="1"/>
  <c r="L35" i="1"/>
  <c r="M35" i="1" l="1"/>
  <c r="P35" i="1"/>
  <c r="L36" i="1"/>
  <c r="M36" i="1" l="1"/>
  <c r="P36" i="1"/>
  <c r="L37" i="1"/>
  <c r="M37" i="1" l="1"/>
  <c r="P37" i="1"/>
  <c r="L38" i="1"/>
  <c r="M38" i="1" l="1"/>
  <c r="P38" i="1"/>
  <c r="L39" i="1"/>
  <c r="M39" i="1" l="1"/>
  <c r="P39" i="1"/>
  <c r="L40" i="1"/>
  <c r="M40" i="1" l="1"/>
  <c r="P40" i="1"/>
  <c r="L41" i="1"/>
  <c r="P41" i="1" s="1"/>
  <c r="L42" i="1" l="1"/>
  <c r="P42" i="1" s="1"/>
  <c r="M41" i="1"/>
  <c r="L43" i="1" l="1"/>
  <c r="P43" i="1" s="1"/>
  <c r="M42" i="1"/>
  <c r="L44" i="1" l="1"/>
  <c r="P44" i="1" s="1"/>
  <c r="M43" i="1"/>
  <c r="L45" i="1" l="1"/>
  <c r="P45" i="1" s="1"/>
  <c r="M44" i="1"/>
  <c r="J12" i="1" s="1"/>
  <c r="L46" i="1" l="1"/>
  <c r="P46" i="1" s="1"/>
  <c r="M45" i="1"/>
  <c r="L47" i="1" l="1"/>
  <c r="P47" i="1" s="1"/>
  <c r="M46" i="1"/>
  <c r="L48" i="1" l="1"/>
  <c r="P48" i="1" s="1"/>
  <c r="M47" i="1"/>
  <c r="L49" i="1" l="1"/>
  <c r="P49" i="1" s="1"/>
  <c r="M48" i="1"/>
  <c r="L50" i="1" l="1"/>
  <c r="P50" i="1" s="1"/>
  <c r="M49" i="1"/>
  <c r="L51" i="1" l="1"/>
  <c r="P51" i="1" s="1"/>
  <c r="M50" i="1"/>
  <c r="L52" i="1" l="1"/>
  <c r="P52" i="1" s="1"/>
  <c r="M51" i="1"/>
  <c r="L53" i="1" l="1"/>
  <c r="P53" i="1" s="1"/>
  <c r="M52" i="1"/>
  <c r="L54" i="1" l="1"/>
  <c r="P54" i="1" s="1"/>
  <c r="M53" i="1"/>
  <c r="L55" i="1" l="1"/>
  <c r="P55" i="1" s="1"/>
  <c r="M54" i="1"/>
  <c r="L56" i="1" l="1"/>
  <c r="P56" i="1" s="1"/>
  <c r="M55" i="1"/>
  <c r="L57" i="1" l="1"/>
  <c r="P57" i="1" s="1"/>
  <c r="M56" i="1"/>
  <c r="L58" i="1" l="1"/>
  <c r="P58" i="1" s="1"/>
  <c r="M57" i="1"/>
  <c r="L59" i="1" l="1"/>
  <c r="P59" i="1" s="1"/>
  <c r="M58" i="1"/>
  <c r="L60" i="1" l="1"/>
  <c r="M59" i="1"/>
  <c r="M60" i="1" l="1"/>
  <c r="P60" i="1"/>
  <c r="L61" i="1"/>
  <c r="P61" i="1" s="1"/>
  <c r="L62" i="1" l="1"/>
  <c r="P62" i="1" s="1"/>
  <c r="M61" i="1"/>
  <c r="L63" i="1" l="1"/>
  <c r="M62" i="1"/>
  <c r="L64" i="1" l="1"/>
  <c r="P64" i="1" s="1"/>
  <c r="P63" i="1"/>
  <c r="M63" i="1"/>
  <c r="L65" i="1" l="1"/>
  <c r="P65" i="1" s="1"/>
  <c r="M64" i="1"/>
  <c r="L66" i="1" l="1"/>
  <c r="P66" i="1" s="1"/>
  <c r="M65" i="1"/>
  <c r="L67" i="1" l="1"/>
  <c r="P67" i="1" s="1"/>
  <c r="M66" i="1"/>
  <c r="L68" i="1" l="1"/>
  <c r="P68" i="1" s="1"/>
  <c r="M67" i="1"/>
  <c r="L69" i="1" l="1"/>
  <c r="P69" i="1" s="1"/>
  <c r="M68" i="1"/>
  <c r="L70" i="1" l="1"/>
  <c r="M69" i="1"/>
  <c r="L71" i="1" l="1"/>
  <c r="M70" i="1"/>
  <c r="P70" i="1"/>
  <c r="L72" i="1" l="1"/>
  <c r="P71" i="1"/>
  <c r="M71" i="1"/>
  <c r="L73" i="1" l="1"/>
  <c r="M72" i="1"/>
  <c r="P72" i="1"/>
  <c r="L74" i="1" l="1"/>
  <c r="M73" i="1"/>
  <c r="P73" i="1"/>
  <c r="L75" i="1" l="1"/>
  <c r="M74" i="1"/>
  <c r="P74" i="1"/>
  <c r="L76" i="1" l="1"/>
  <c r="P75" i="1"/>
  <c r="M75" i="1"/>
  <c r="L77" i="1" l="1"/>
  <c r="M76" i="1"/>
  <c r="P76" i="1"/>
  <c r="L78" i="1" l="1"/>
  <c r="P77" i="1"/>
  <c r="M77" i="1"/>
  <c r="L79" i="1" l="1"/>
  <c r="P78" i="1"/>
  <c r="M78" i="1"/>
  <c r="L80" i="1" l="1"/>
  <c r="P79" i="1"/>
  <c r="M79" i="1"/>
  <c r="L81" i="1" l="1"/>
  <c r="P80" i="1"/>
  <c r="M80" i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P81" i="1"/>
  <c r="M8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BF1497-723F-45E4-B987-5C3E444D61BE}" name="b-gt-calr14______c07_t2201carp0l-30-01-2008-16-54-48 (1)" type="6" refreshedVersion="6" background="1" saveData="1">
    <textPr firstRow="15" sourceFile="C:\Users\ebayar\Downloads\b-gt-calr14______c07_t2201carp0l-30-01-2008-16-54-48 (1).____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<sst xmlns="http://schemas.openxmlformats.org/spreadsheetml/2006/main" count="506" uniqueCount="366">
  <si>
    <t>IBO</t>
  </si>
  <si>
    <t>OBO</t>
  </si>
  <si>
    <t>Tm courant Helix</t>
  </si>
  <si>
    <t>Tm tension Vanode</t>
  </si>
  <si>
    <t>TM camp Pout</t>
  </si>
  <si>
    <t>TM camp Pout brut</t>
  </si>
  <si>
    <t>Tm courant epc</t>
  </si>
  <si>
    <t>ZONE: UNITS</t>
  </si>
  <si>
    <t>(dBc)</t>
  </si>
  <si>
    <t>(mA)</t>
  </si>
  <si>
    <t>(V)</t>
  </si>
  <si>
    <t>(dBm)</t>
  </si>
  <si>
    <t>ZONE: TYPES</t>
  </si>
  <si>
    <t>REAL</t>
  </si>
  <si>
    <t>ZONE: DATA</t>
  </si>
  <si>
    <t>ZONE: SPECIFIC_VALUES</t>
  </si>
  <si>
    <t>ZONE: DATASHEET</t>
  </si>
  <si>
    <t>ZONE: CONTEXTE</t>
  </si>
  <si>
    <t>MODELE</t>
  </si>
  <si>
    <t>FM01</t>
  </si>
  <si>
    <t>v_phase_test</t>
  </si>
  <si>
    <t>B</t>
  </si>
  <si>
    <t>ETAPE</t>
  </si>
  <si>
    <t>Reapeater End-To-End Performance Tests</t>
  </si>
  <si>
    <t>SECTION</t>
  </si>
  <si>
    <t>ETE_C</t>
  </si>
  <si>
    <t>v_liste_des_contextes</t>
  </si>
  <si>
    <t>["mode-d-execution</t>
  </si>
  <si>
    <t>0 1 2</t>
  </si>
  <si>
    <t>1" "gestion-du-logiciel</t>
  </si>
  <si>
    <t>0 1</t>
  </si>
  <si>
    <t>0" "fonctionnement</t>
  </si>
  <si>
    <t>0"]</t>
  </si>
  <si>
    <t>v_operateur</t>
  </si>
  <si>
    <t>w2a</t>
  </si>
  <si>
    <t>NUM_MES</t>
  </si>
  <si>
    <t>GT</t>
  </si>
  <si>
    <t>SSI</t>
  </si>
  <si>
    <t>CALR14______C07_T2201CARP0L</t>
  </si>
  <si>
    <t>v_mise_en_conf_cu_p</t>
  </si>
  <si>
    <t>MODE_MESURE</t>
  </si>
  <si>
    <t>grouped</t>
  </si>
  <si>
    <t>CODAGE_ETAPE</t>
  </si>
  <si>
    <t>SOUS_REPERTOIRE_DE_TRANSFERT</t>
  </si>
  <si>
    <t>predict_phase_1</t>
  </si>
  <si>
    <t>DEC_F_P</t>
  </si>
  <si>
    <t>T_EFFECTIVE</t>
  </si>
  <si>
    <t>PRESSION</t>
  </si>
  <si>
    <t>Ambiant</t>
  </si>
  <si>
    <t>COM_ETAPE</t>
  </si>
  <si>
    <t>S1002,2;S1003,2;S1102,2;S1103,2;S1202,2;S1203,2;S1302,2;S1303,2;S2001,2;S2002,2;S2101,2;S2102,2;S2201,2;S2202,2</t>
  </si>
  <si>
    <t>NIV_E_SPEC</t>
  </si>
  <si>
    <t>NIV_S_SPEC</t>
  </si>
  <si>
    <t>NIV_E_REF</t>
  </si>
  <si>
    <t>NIV_S_REF</t>
  </si>
  <si>
    <t>RQ_SCA</t>
  </si>
  <si>
    <t>RQ_GCA</t>
  </si>
  <si>
    <t>RQ_FCA</t>
  </si>
  <si>
    <t>RQ_ATT1_IF1</t>
  </si>
  <si>
    <t>RQ_ATT2_IF1</t>
  </si>
  <si>
    <t>RQ_ATT1_IF2</t>
  </si>
  <si>
    <t>RQ_ATT2_IF2</t>
  </si>
  <si>
    <t>RQ_PHI</t>
  </si>
  <si>
    <t>["vide"]</t>
  </si>
  <si>
    <t>RQ_FGM</t>
  </si>
  <si>
    <t>RQ_AGEING</t>
  </si>
  <si>
    <t>RX_SECTION</t>
  </si>
  <si>
    <t>RX_C</t>
  </si>
  <si>
    <t>MAT_SECTION</t>
  </si>
  <si>
    <t>MAT_VIDE</t>
  </si>
  <si>
    <t>POW_SECTION</t>
  </si>
  <si>
    <t>POW_C</t>
  </si>
  <si>
    <t>CONF</t>
  </si>
  <si>
    <t>EC0024</t>
  </si>
  <si>
    <t>CANAL</t>
  </si>
  <si>
    <t>C_C07</t>
  </si>
  <si>
    <t>ENTREE</t>
  </si>
  <si>
    <t>CAL</t>
  </si>
  <si>
    <t>SORTIE</t>
  </si>
  <si>
    <t>CAR</t>
  </si>
  <si>
    <t>E_MULTIPLE</t>
  </si>
  <si>
    <t>S_MULTIPLE</t>
  </si>
  <si>
    <t>TEST_TYPE</t>
  </si>
  <si>
    <t>LIB_MES</t>
  </si>
  <si>
    <t>Gain Transfer</t>
  </si>
  <si>
    <t>LISTE_DES_SECTIONS</t>
  </si>
  <si>
    <t>["ETE_SIMU_KU" "ETE_SIMU_C" "ETE_KU"]</t>
  </si>
  <si>
    <t>IDENT_CALE</t>
  </si>
  <si>
    <t>IPWC</t>
  </si>
  <si>
    <t>IDENT_CALS</t>
  </si>
  <si>
    <t>OPWC_VNA</t>
  </si>
  <si>
    <t>COM_MES</t>
  </si>
  <si>
    <t>S150,1;S2,1;S4,1;S5,1;S6,2</t>
  </si>
  <si>
    <t>AFFICHEUR_XY</t>
  </si>
  <si>
    <t>ASA</t>
  </si>
  <si>
    <t>PAS</t>
  </si>
  <si>
    <t>NPOINTS</t>
  </si>
  <si>
    <t>SYN_COURANT</t>
  </si>
  <si>
    <t>SYN_ASCA</t>
  </si>
  <si>
    <t>SYN_AUX</t>
  </si>
  <si>
    <t>ATT_COURANT</t>
  </si>
  <si>
    <t>HC02_1</t>
  </si>
  <si>
    <t>TYPE_ASSER</t>
  </si>
  <si>
    <t>:SYNTHETISEUR</t>
  </si>
  <si>
    <t>TYPE_C_N</t>
  </si>
  <si>
    <t>:MILLIWATTMETRE</t>
  </si>
  <si>
    <t>C_N_ENTREE</t>
  </si>
  <si>
    <t>OUI</t>
  </si>
  <si>
    <t>C_N_TO_MOYENNE</t>
  </si>
  <si>
    <t>["20,2" "15,4" "12,8" "10,16" "7,64"]</t>
  </si>
  <si>
    <t>(&lt;val. C/N&gt;,&lt;val. moyenne&gt;)</t>
  </si>
  <si>
    <t>C_N_SORTIE</t>
  </si>
  <si>
    <t>OFFSET_MIN</t>
  </si>
  <si>
    <t>OFFSET_MAX</t>
  </si>
  <si>
    <t>SAT_INPUT_LEVEL</t>
  </si>
  <si>
    <t>SAT_OUTPUT_LEVEL</t>
  </si>
  <si>
    <t>RECUL_SP</t>
  </si>
  <si>
    <t>TOL_SAT</t>
  </si>
  <si>
    <t>STEP_SWEEP</t>
  </si>
  <si>
    <t>OUTPUT_LEVEL_STEP_ZERO</t>
  </si>
  <si>
    <t>PAS_SYNTHE</t>
  </si>
  <si>
    <t>NB_PTS_ASCA</t>
  </si>
  <si>
    <t>SWEEP_TIME</t>
  </si>
  <si>
    <t>NB_PTS_LISSAGE_SORTIE</t>
  </si>
  <si>
    <t>ASA_UTILISE</t>
  </si>
  <si>
    <t>REF_LEVEL_ASA</t>
  </si>
  <si>
    <t>SPAN_ASA</t>
  </si>
  <si>
    <t>SEUIL_CORRECTION_NIV_S</t>
  </si>
  <si>
    <t>VID_AVG_NOISE</t>
  </si>
  <si>
    <t>MES_PRES_CONTINU</t>
  </si>
  <si>
    <t>(cf. prut_cont.c)</t>
  </si>
  <si>
    <t>LIB_TABMES</t>
  </si>
  <si>
    <t>["Abscisse,Input Level,(dBm),lineaire" "Ordonnee,Output Level,(dBm),lineaire" "Ordonnee,Tm courant Helix,(mA),lineaire" "Ordonnee,Tm tension Vanode,(V),lineaire" "Ordonnee,TM camp Pout,(dBm),lineaire" "Ordonnee,TM camp Pout brut,(V),lineaire" "Ordonnee,Tm courant epc,(V),lineaire"]</t>
  </si>
  <si>
    <t>(Format : &lt;Type : Abscisse ou Ordonnee&gt;&lt;&lt;Libelle&gt;,&lt;Unites&gt;,&lt;Axe&gt;)</t>
  </si>
  <si>
    <t>LIB_TABTRAIT</t>
  </si>
  <si>
    <t>["Abscisse,IBO,(dBc),lineaire" "Ordonnee,OBO,(dBc),lineaire" "Ordonnee,Tm courant Helix,(mA),lineaire" "Ordonnee,Tm tension Vanode,(V),lineaire" "Ordonnee,TM camp Pout,(dBm),lineaire" "Ordonnee,TM camp Pout brut,(V),lineaire" "Ordonnee,Tm courant epc,(V),lineaire"]</t>
  </si>
  <si>
    <t>(Format : &lt;Type: Abscisse ou Ordonnee&gt;,&lt;Libelle&gt;,&lt;Unite&gt;,&lt;Axe&gt;)</t>
  </si>
  <si>
    <t>SPECIFIQUE_P</t>
  </si>
  <si>
    <t>NON</t>
  </si>
  <si>
    <t>VAR_SPECIFIQUES</t>
  </si>
  <si>
    <t>VAR_MODIFIABLES</t>
  </si>
  <si>
    <t>NIV_E_REF,F_CENT</t>
  </si>
  <si>
    <t>GROUPEMENT</t>
  </si>
  <si>
    <t>L_RX_SECTION</t>
  </si>
  <si>
    <t>["RX_C"]</t>
  </si>
  <si>
    <t>L_MAT_SECTION</t>
  </si>
  <si>
    <t>["MAT_VIDE"]</t>
  </si>
  <si>
    <t>L_POW_SECTION</t>
  </si>
  <si>
    <t>["POW_C"]</t>
  </si>
  <si>
    <t>PROG_GAIN_P</t>
  </si>
  <si>
    <t>TYPE_SECTION</t>
  </si>
  <si>
    <t>ETE</t>
  </si>
  <si>
    <t>RECUL</t>
  </si>
  <si>
    <t>NIV_SYNTHE_INIT</t>
  </si>
  <si>
    <t>ATT_INIT</t>
  </si>
  <si>
    <t>VERIF_CANAL</t>
  </si>
  <si>
    <t>TM_ACQ</t>
  </si>
  <si>
    <t>[":mode_ldla" ":gain_fca_ldla" ":pout_ldla,2,1,0,2,2" ":gain_gca_ldla" ":gain_sca_ldla" ":blanking_ldla" ":i_helix_twta,2,1,0,2,2" ":v_anode_twta,2,1,0,2,2" ":i_epc" ":unknown" ":temp_rx" ":unknown" ":temp_imux" ":unknown" ":unknown" ":temp_omux" ":unknown" ":unknown" ":temp_twta" ":unknown" ":v_bus_nord" ":v_bus_sud" ":unknown" ":i_bus_nord" ":i_bus_sud" ":unknown" ":unknown" ":unknown" ":unknown" ":unknown" ":state_twta_a" ":state_twt_b" ":pin_ldla" ":fin_acquisition"]</t>
  </si>
  <si>
    <t>COM_SECTION</t>
  </si>
  <si>
    <t>S1100,1;S1101,1</t>
  </si>
  <si>
    <t>EQUIPEMENT</t>
  </si>
  <si>
    <t>C_72MHz</t>
  </si>
  <si>
    <t>(cf. IAECHELLES_IMPOSEES)</t>
  </si>
  <si>
    <t>F_CENT</t>
  </si>
  <si>
    <t>BP</t>
  </si>
  <si>
    <t>(MHz)</t>
  </si>
  <si>
    <t>BOLO_ENTREE</t>
  </si>
  <si>
    <t>Pm2</t>
  </si>
  <si>
    <t>IMMO_SONDE_E</t>
  </si>
  <si>
    <t>VOIE_BOL_E</t>
  </si>
  <si>
    <t>(utilise pour les NRVD)</t>
  </si>
  <si>
    <t>SCAL_ENTREE</t>
  </si>
  <si>
    <t>ASCA</t>
  </si>
  <si>
    <t>T_ACCES_REP_E</t>
  </si>
  <si>
    <t>VOIE_SCAL_E</t>
  </si>
  <si>
    <t>TRACE_SCAL_E</t>
  </si>
  <si>
    <t>COM_ENTREE</t>
  </si>
  <si>
    <t>S1104,1;S1105,2;S1,3;S400_1,2</t>
  </si>
  <si>
    <t>NUM_ATT_COURANT</t>
  </si>
  <si>
    <t>(ou flann)</t>
  </si>
  <si>
    <t>OL_MAT</t>
  </si>
  <si>
    <t>DEC_F_MAT</t>
  </si>
  <si>
    <t>OL_POW</t>
  </si>
  <si>
    <t>DEC_F_POW</t>
  </si>
  <si>
    <t>OL_RX</t>
  </si>
  <si>
    <t>DEC_F_RX</t>
  </si>
  <si>
    <t>BOLO_SORTIE</t>
  </si>
  <si>
    <t>Pm4</t>
  </si>
  <si>
    <t>IMMO_SONDE_S</t>
  </si>
  <si>
    <t>VOIE_BOL_S</t>
  </si>
  <si>
    <t>SCAL_SORTIE</t>
  </si>
  <si>
    <t>VOIE_SCAL_S</t>
  </si>
  <si>
    <t>T_ACCES_REP_S</t>
  </si>
  <si>
    <t>TRACE_SCAL_S</t>
  </si>
  <si>
    <t>COM_SORTIE</t>
  </si>
  <si>
    <t>S3,2;S2100,1;S400_2,2;S2103,2;S2104,2</t>
  </si>
  <si>
    <t>HB_UTIL</t>
  </si>
  <si>
    <t>BP_UTIL</t>
  </si>
  <si>
    <t>FICHIER_DE_CALIBRATION_EN_ENTREE</t>
  </si>
  <si>
    <t>D-IPWC-CAL-15-10-2007-08-05-22.som</t>
  </si>
  <si>
    <t>FICHIER_CAL_PREMIER_PASSAGE</t>
  </si>
  <si>
    <t>VERSION_SCCS</t>
  </si>
  <si>
    <t>ATT_FLANN</t>
  </si>
  <si>
    <t>ATT_SYNTHE</t>
  </si>
  <si>
    <t>IN_CAL</t>
  </si>
  <si>
    <t>OUT_CAL</t>
  </si>
  <si>
    <t>FREQ_OUT</t>
  </si>
  <si>
    <t>DEC_F_TOTAL</t>
  </si>
  <si>
    <t>OL_TOTAL</t>
  </si>
  <si>
    <t>C_SUR_N_ENTREE</t>
  </si>
  <si>
    <t>C_SUR_N_SORTIE</t>
  </si>
  <si>
    <t>GAIN_CENT</t>
  </si>
  <si>
    <t>IN_CAL_S</t>
  </si>
  <si>
    <t>OUT_CAL_S</t>
  </si>
  <si>
    <t>NIV_E</t>
  </si>
  <si>
    <t>NIV_S</t>
  </si>
  <si>
    <t>SYNTHE_COURANT</t>
  </si>
  <si>
    <t>PM_ON_INTERFACE</t>
  </si>
  <si>
    <t>FICHIER_DE_CALIBRATION_EN_SORTIE</t>
  </si>
  <si>
    <t>D-OPWC-CAR-03-12-2007-16-50-20.vna</t>
  </si>
  <si>
    <t>NOISE_C</t>
  </si>
  <si>
    <t>YES</t>
  </si>
  <si>
    <t>POWER_DOWN</t>
  </si>
  <si>
    <t>MOYENNAGE</t>
  </si>
  <si>
    <t>NOISE_FIGURE_CENT</t>
  </si>
  <si>
    <t>NOISE_CENT</t>
  </si>
  <si>
    <t>NOISE_FREQ_CENT</t>
  </si>
  <si>
    <t>DELTA_PHASE</t>
  </si>
  <si>
    <t>(cf. Traitement gd_swp)</t>
  </si>
  <si>
    <t>INDEX_SATURATION</t>
  </si>
  <si>
    <t>IPFD_LA</t>
  </si>
  <si>
    <t>SAT_IPFD</t>
  </si>
  <si>
    <t>SAT_EIRP</t>
  </si>
  <si>
    <t>AFF_SCALE</t>
  </si>
  <si>
    <t>NIV_E_ARV</t>
  </si>
  <si>
    <t>NIV_S_ARV</t>
  </si>
  <si>
    <t>VAL_ATT_COURANT</t>
  </si>
  <si>
    <t>IN_CAL_ASA</t>
  </si>
  <si>
    <t>OUT_CAL_ASA</t>
  </si>
  <si>
    <t>TYPE_DELTA</t>
  </si>
  <si>
    <t>TM_LUES_MNEMO</t>
  </si>
  <si>
    <t>["MODE_2CL2-01" "STPFCA_2CL2-01" "POUT_2CL2-01" "STPGCA_2CL2-01" "STPSCA_2CL2-01" "BLNK_2CL2-01" "IHLX_2TW2-01" "VANOD_2TW2-01" "I_2TW2-01" "unknow" "TMP_CTA_2RE1-04" "unknow" ":temp_imux" "unknow" "unknow" ":temp_omux" "unknow" "unknow" "TMP_CTA_2TW2-01" "unknow" "V_ALIM-NORD" "V_ALIM-SUD" "unknow" "I_ALIM-NORD" "I_ALIM-SUD" "unknow" "unknow" "unknow" "unknow" "unknow" "ONO_2TW2-01" "ONO_2TW2-02" "PIN_2CL2-01" "unknow"]</t>
  </si>
  <si>
    <t>TM_LUES_ACQ_1</t>
  </si>
  <si>
    <t>[0.0 19.0 7.3801204819277 27.0 41.0 1.0 0.43648275862069 2652.2359649123 2.1421048383798 0.0 3.170519427751E-282 0.0 0.0 0.0 0.0 0.0 0.0 0.0 3.170519427751E-282 0.0 100.00499725342 100.04699707031 0.0 4.0253601074219 0.89449697732925 0.0 0.0 0.0 0.0 0.0 1.0 1.0 -27.724285714286]</t>
  </si>
  <si>
    <t>TM_LUES_ACQ_2</t>
  </si>
  <si>
    <t>[0.0 19.0 -16.67 27.0 41.0 1.0 0.035103448275862 2653.2381578947 1.112704457714 0.0 3.170519427751E-282 0.0 0.0 0.0 0.0 0.0 0.0 0.0 3.170519427751E-282 0.0 100.04199981689 100.12000274658 0.0 1.954540014267 0.90039497613907 0.0 0.0 0.0 0.0 0.0 1.0 1.0 -27.688571428571]</t>
  </si>
  <si>
    <t>TM_LUES_ACQ_3</t>
  </si>
  <si>
    <t>[0.0 0.0 0.0 0.0 0.0 0.0 0.0 0.0 0.0 0.0 0.0 0.0 0.0 0.0 0.0 0.0 0.0 0.0 0.0 0.0 0.0 0.0 0.0]</t>
  </si>
  <si>
    <t>TM_LUES_ACQ_4</t>
  </si>
  <si>
    <t>[0.0 19.0 10.245535714286 27.0 41.0 1.0 0.38631034482759 2652.2359649123 2.094502508638 0.0 3.170519427751E-282 0.0 0.0 0.0 0.0 0.0 0.0 0.0 3.170519427751E-282 0.0 100.04199981689 100.04699707031 0.0 5.0195899009705 0.89449697732925 0.0 0.0 0.0 0.0 0.0 1.0 1.0 -27.867142857143]</t>
  </si>
  <si>
    <t>TM_LUES_ACQ_5</t>
  </si>
  <si>
    <t>TIME_OUT_GAIN</t>
  </si>
  <si>
    <t>(EN SECONDES)</t>
  </si>
  <si>
    <t>TIME_OUT_TLM</t>
  </si>
  <si>
    <t>(en secondes)</t>
  </si>
  <si>
    <t>DEC_ASSER</t>
  </si>
  <si>
    <t>DELAI_TRAME</t>
  </si>
  <si>
    <t>IDENT_AFFAIRE</t>
  </si>
  <si>
    <t>W2A</t>
  </si>
  <si>
    <t>SEUIL_C_N</t>
  </si>
  <si>
    <t>PAS_ASSER_ATTEN</t>
  </si>
  <si>
    <t>ASA_VISU_CANAL</t>
  </si>
  <si>
    <t>NIV_MOD_INIT</t>
  </si>
  <si>
    <t>RECUL_ASSER</t>
  </si>
  <si>
    <t>ASA_DELTA_PORTEUSE</t>
  </si>
  <si>
    <t>OL_UPCONV</t>
  </si>
  <si>
    <t>NIV_NO_DRIVE</t>
  </si>
  <si>
    <t>GAIN_ANT</t>
  </si>
  <si>
    <t>VBW_VERIF_CANAL</t>
  </si>
  <si>
    <t>C_N_CANAL</t>
  </si>
  <si>
    <t>OFFSET_VERIF_CANAL</t>
  </si>
  <si>
    <t>(Hz)</t>
  </si>
  <si>
    <t>RECUL_ASSER_ATTEN</t>
  </si>
  <si>
    <t>DEC_ASSER_ATTEN</t>
  </si>
  <si>
    <t>PAS_ASSER_SYNTHE</t>
  </si>
  <si>
    <t>PAS_ASSER</t>
  </si>
  <si>
    <t>MAX_ZEROING_DELTA</t>
  </si>
  <si>
    <t>AUTORISE_ZERO</t>
  </si>
  <si>
    <t>DELTA_NIV_ACQ_TM</t>
  </si>
  <si>
    <t>ID_TM_LUES_GAIN</t>
  </si>
  <si>
    <t>ID_TM_LUES_AGEING</t>
  </si>
  <si>
    <t>MAX_CAL_ASA_DELTA</t>
  </si>
  <si>
    <t>AUTORISE_CAL_ASA</t>
  </si>
  <si>
    <t>NIV_SYNTHE_OL</t>
  </si>
  <si>
    <t>NOM_SYNTHE_OL</t>
  </si>
  <si>
    <t>SYNTHE_2</t>
  </si>
  <si>
    <t>RECUL_NOP</t>
  </si>
  <si>
    <t>ALLOW_RF_CUT</t>
  </si>
  <si>
    <t>(0 = non autorisé; 1 = autorisé)</t>
  </si>
  <si>
    <t>v_date_debut_mesure</t>
  </si>
  <si>
    <t>v_type_arguments_traitement</t>
  </si>
  <si>
    <t>DOUBLE</t>
  </si>
  <si>
    <t>NB_PTS_SWEEP</t>
  </si>
  <si>
    <t>( 1 : Sweep analogique )</t>
  </si>
  <si>
    <t>FREQ_MOD</t>
  </si>
  <si>
    <t>NIV_MOD</t>
  </si>
  <si>
    <t>AFF_RBW_OL</t>
  </si>
  <si>
    <t>AFF_VBW_OL</t>
  </si>
  <si>
    <t>NIV_TRIG_ASA</t>
  </si>
  <si>
    <t>(trigg)</t>
  </si>
  <si>
    <t>AFF_RL</t>
  </si>
  <si>
    <t>FREQ_TRANS_MICRO</t>
  </si>
  <si>
    <t>DELTA_RL_PORTEUSE</t>
  </si>
  <si>
    <t>ON_OFF_MODULATION</t>
  </si>
  <si>
    <t>ON</t>
  </si>
  <si>
    <t>SENSIBILITE_FM_HZ_VOLT</t>
  </si>
  <si>
    <t>PULSE_MODE</t>
  </si>
  <si>
    <t>INT</t>
  </si>
  <si>
    <t>POURCENTAGE_CENTRAGE</t>
  </si>
  <si>
    <t>AFF_SPAN_OL</t>
  </si>
  <si>
    <t>AFF_SPAN_DOWNLINK</t>
  </si>
  <si>
    <t>AFF_RBW_DOWNLINK</t>
  </si>
  <si>
    <t>AFF_VBW_DOWNLINK</t>
  </si>
  <si>
    <t>VID_AVG_DOWNLINK</t>
  </si>
  <si>
    <t>NB_ACQUISITIONS</t>
  </si>
  <si>
    <t>FE_START_MIN</t>
  </si>
  <si>
    <t>FE_STOP_MIN</t>
  </si>
  <si>
    <t>FE_START_MAX</t>
  </si>
  <si>
    <t>FE_STOP_MAX</t>
  </si>
  <si>
    <t>AFF_RBW</t>
  </si>
  <si>
    <t>AFF_SPAN</t>
  </si>
  <si>
    <t>v_type_mesure</t>
  </si>
  <si>
    <t>v_ident_mesure</t>
  </si>
  <si>
    <t>gt</t>
  </si>
  <si>
    <t>v_pres_typecran</t>
  </si>
  <si>
    <t>AFF_VBW</t>
  </si>
  <si>
    <t>NOM_TM_HELIX</t>
  </si>
  <si>
    <t>:i_helix_twta</t>
  </si>
  <si>
    <t>NOM_TM_VANODE</t>
  </si>
  <si>
    <t>:v_anode_twta</t>
  </si>
  <si>
    <t>NOM_TM_OPWR</t>
  </si>
  <si>
    <t>:pout_ldla</t>
  </si>
  <si>
    <t>NOM_TM_OPWR_BRUT</t>
  </si>
  <si>
    <t>NOM_TM_IEPC</t>
  </si>
  <si>
    <t>:i_epc</t>
  </si>
  <si>
    <t>LISTE_RECUL_GT</t>
  </si>
  <si>
    <t>-20,-15,-10,-7,-5,-4,-3,-2,-1,0,1,2,3</t>
  </si>
  <si>
    <t>v_type_resultat</t>
  </si>
  <si>
    <t>RESULTATS_TRAITES</t>
  </si>
  <si>
    <t>nb_points_lissage</t>
  </si>
  <si>
    <t>COURBE_TRAITE</t>
  </si>
  <si>
    <t>["0,1,1,2,2,-20,6,1,-20,0.5,1,0,2.1,0.1"]</t>
  </si>
  <si>
    <t>ZONE: GO_NOGO</t>
  </si>
  <si>
    <t xml:space="preserve">Fichier gabarit : Spec_Min_Inconnue Spec_Max_Inconnue </t>
  </si>
  <si>
    <t xml:space="preserve">Fichier prediction : Prediction_Inconnue </t>
  </si>
  <si>
    <t>n</t>
  </si>
  <si>
    <t>IBO range</t>
  </si>
  <si>
    <t>IBO range/n</t>
  </si>
  <si>
    <t xml:space="preserve">original Max d between any 2 y values </t>
  </si>
  <si>
    <t xml:space="preserve">resampled Max d between any 2 y values </t>
  </si>
  <si>
    <t>MAX(ABS(M8-M9), ABS(M9-M10), ABS(M10-M11), ABS(M11-M12), ABS(M12-M13), ABS(M13-M14), ABS(M14-M15), ABS(M15-M16), ABS(M16-M17), ABS(M17-M18), ABS(M18-M19), ABS(M19-M20), ABS(M20-M21), ABS(M21-M22), ABS(M22-M23), ABS(M23-M24), ABS(M24-M25), ABS(M25-M26), ABS(M26-M27), ABS(M27-M28), ABS(M28-M29), ABS(M29-M30), ABS(M30-M31), ABS(M31-M32), ABS(M32-M33), ABS(M33-M34), ABS(M34-M35), ABS(M35-M36), ABS(M36-M37), ABS(M37-M38), ABS(M38-M39), ABS(M39-M40))</t>
  </si>
  <si>
    <t>resampled Max d between any 2 y values (OBO)</t>
  </si>
  <si>
    <t>FGM OP P</t>
  </si>
  <si>
    <t>Interpolation:</t>
  </si>
  <si>
    <t>x</t>
  </si>
  <si>
    <t>obo_prev</t>
  </si>
  <si>
    <t>fgm_output_power_prev</t>
  </si>
  <si>
    <t>satellite</t>
  </si>
  <si>
    <t>txp</t>
  </si>
  <si>
    <t>x2</t>
  </si>
  <si>
    <t>obo_next</t>
  </si>
  <si>
    <t>fgm_output_power_next</t>
  </si>
  <si>
    <t>fgm_output_power_final</t>
  </si>
  <si>
    <t>TWT</t>
  </si>
  <si>
    <t>E10A</t>
  </si>
  <si>
    <t>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</si>
</sst>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1" xfId="0" applyFill="1" applyBorder="1"/>
    <xf numFmtId="0" fontId="0" fillId="0" borderId="0" xfId="0" applyBorder="1"/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color auto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Original</a:t>
            </a:r>
            <a:r>
              <a:rPr lang="fr-FR" baseline="0"/>
              <a:t> TVAC file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'E10A 01c TVAC data'!$B$1</c:f>
              <c:strCache>
                <c:ptCount val="1"/>
                <c:pt idx="0">
                  <c:v>OBO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'E10A 01c TVAC data'!$A$8:$A$20</c:f>
              <c:numCache>
                <c:formatCode>General</c:formatCode>
                <c:ptCount val="13"/>
                <c:pt idx="0">
                  <c:v>-20.23</c:v>
                </c:pt>
                <c:pt idx="1">
                  <c:v>-15.21</c:v>
                </c:pt>
                <c:pt idx="2">
                  <c:v>-10.08</c:v>
                </c:pt>
                <c:pt idx="3">
                  <c:v>-7.07</c:v>
                </c:pt>
                <c:pt idx="4">
                  <c:v>-5.07</c:v>
                </c:pt>
                <c:pt idx="5">
                  <c:v>-4.07</c:v>
                </c:pt>
                <c:pt idx="6">
                  <c:v>-3.07</c:v>
                </c:pt>
                <c:pt idx="7">
                  <c:v>-2.06</c:v>
                </c:pt>
                <c:pt idx="8">
                  <c:v>-1.08</c:v>
                </c:pt>
                <c:pt idx="9">
                  <c:v>-7.0000000000000007E-2</c:v>
                </c:pt>
                <c:pt idx="10">
                  <c:v>0.94</c:v>
                </c:pt>
                <c:pt idx="11">
                  <c:v>1.97</c:v>
                </c:pt>
                <c:pt idx="12">
                  <c:v>2.99</c:v>
                </c:pt>
              </c:numCache>
            </c:numRef>
          </c:xVal>
          <c:yVal>
            <c:numRef>
              <c:f>'E10A 01c TVAC data'!$B$8:$B$20</c:f>
              <c:numCache>
                <c:formatCode>General</c:formatCode>
                <c:ptCount val="13"/>
                <c:pt idx="0">
                  <c:v>-17.2</c:v>
                </c:pt>
                <c:pt idx="1">
                  <c:v>-12.29</c:v>
                </c:pt>
                <c:pt idx="2">
                  <c:v>-7.3</c:v>
                </c:pt>
                <c:pt idx="3">
                  <c:v>-4.45</c:v>
                </c:pt>
                <c:pt idx="4">
                  <c:v>-2.68</c:v>
                </c:pt>
                <c:pt idx="5">
                  <c:v>-1.88</c:v>
                </c:pt>
                <c:pt idx="6">
                  <c:v>-1.1599999999999999</c:v>
                </c:pt>
                <c:pt idx="7">
                  <c:v>-0.56000000000000005</c:v>
                </c:pt>
                <c:pt idx="8">
                  <c:v>-0.16</c:v>
                </c:pt>
                <c:pt idx="9">
                  <c:v>0</c:v>
                </c:pt>
                <c:pt idx="10">
                  <c:v>-0.15</c:v>
                </c:pt>
                <c:pt idx="11">
                  <c:v>-0.52</c:v>
                </c:pt>
                <c:pt idx="12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EA-4652-8E12-AB97EB9BE546}"/>
            </c:ext>
          </c:extLst>
        </c:ser>
        <c:ser>
          <c:idx val="1"/>
          <c:order val="1"/>
          <c:tx>
            <c:strRef>
              <c:f>'E10A 01c TVAC data'!$E$1</c:f>
              <c:strCache>
                <c:ptCount val="1"/>
                <c:pt idx="0">
                  <c:v>TM camp Pout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'E10A 01c TVAC data'!$A$8:$A$20</c:f>
              <c:numCache>
                <c:formatCode>General</c:formatCode>
                <c:ptCount val="13"/>
                <c:pt idx="0">
                  <c:v>-20.23</c:v>
                </c:pt>
                <c:pt idx="1">
                  <c:v>-15.21</c:v>
                </c:pt>
                <c:pt idx="2">
                  <c:v>-10.08</c:v>
                </c:pt>
                <c:pt idx="3">
                  <c:v>-7.07</c:v>
                </c:pt>
                <c:pt idx="4">
                  <c:v>-5.07</c:v>
                </c:pt>
                <c:pt idx="5">
                  <c:v>-4.07</c:v>
                </c:pt>
                <c:pt idx="6">
                  <c:v>-3.07</c:v>
                </c:pt>
                <c:pt idx="7">
                  <c:v>-2.06</c:v>
                </c:pt>
                <c:pt idx="8">
                  <c:v>-1.08</c:v>
                </c:pt>
                <c:pt idx="9">
                  <c:v>-7.0000000000000007E-2</c:v>
                </c:pt>
                <c:pt idx="10">
                  <c:v>0.94</c:v>
                </c:pt>
                <c:pt idx="11">
                  <c:v>1.97</c:v>
                </c:pt>
                <c:pt idx="12">
                  <c:v>2.99</c:v>
                </c:pt>
              </c:numCache>
            </c:numRef>
          </c:xVal>
          <c:yVal>
            <c:numRef>
              <c:f>'E10A 01c TVAC data'!$E$8:$E$20</c:f>
              <c:numCache>
                <c:formatCode>General</c:formatCode>
                <c:ptCount val="13"/>
                <c:pt idx="0">
                  <c:v>-14.72</c:v>
                </c:pt>
                <c:pt idx="1">
                  <c:v>-10.91</c:v>
                </c:pt>
                <c:pt idx="2">
                  <c:v>-5.65</c:v>
                </c:pt>
                <c:pt idx="3">
                  <c:v>-2.23</c:v>
                </c:pt>
                <c:pt idx="4">
                  <c:v>0.28000000000000003</c:v>
                </c:pt>
                <c:pt idx="5">
                  <c:v>1.62</c:v>
                </c:pt>
                <c:pt idx="6">
                  <c:v>3.02</c:v>
                </c:pt>
                <c:pt idx="7">
                  <c:v>4.4400000000000004</c:v>
                </c:pt>
                <c:pt idx="8">
                  <c:v>5.88</c:v>
                </c:pt>
                <c:pt idx="9">
                  <c:v>7.2</c:v>
                </c:pt>
                <c:pt idx="10">
                  <c:v>8.31</c:v>
                </c:pt>
                <c:pt idx="11">
                  <c:v>9.25</c:v>
                </c:pt>
                <c:pt idx="12">
                  <c:v>10.11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EA-4652-8E12-AB97EB9B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58079"/>
        <c:axId val="140804675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OBO resampled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'E10A 01c TVAC data'!$L$8:$L$47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-20.23</c:v>
                      </c:pt>
                      <c:pt idx="1">
                        <c:v>-19.907499999999999</c:v>
                      </c:pt>
                      <c:pt idx="2">
                        <c:v>-19.584999999999997</c:v>
                      </c:pt>
                      <c:pt idx="3">
                        <c:v>-19.262499999999996</c:v>
                      </c:pt>
                      <c:pt idx="4">
                        <c:v>-18.939999999999994</c:v>
                      </c:pt>
                      <c:pt idx="5">
                        <c:v>-18.617499999999993</c:v>
                      </c:pt>
                      <c:pt idx="6">
                        <c:v>-18.294999999999991</c:v>
                      </c:pt>
                      <c:pt idx="7">
                        <c:v>-17.972499999999989</c:v>
                      </c:pt>
                      <c:pt idx="8">
                        <c:v>-17.649999999999988</c:v>
                      </c:pt>
                      <c:pt idx="9">
                        <c:v>-17.327499999999986</c:v>
                      </c:pt>
                      <c:pt idx="10">
                        <c:v>-17.004999999999985</c:v>
                      </c:pt>
                      <c:pt idx="11">
                        <c:v>-16.682499999999983</c:v>
                      </c:pt>
                      <c:pt idx="12">
                        <c:v>-16.359999999999982</c:v>
                      </c:pt>
                      <c:pt idx="13">
                        <c:v>-16.03749999999998</c:v>
                      </c:pt>
                      <c:pt idx="14">
                        <c:v>-15.71499999999998</c:v>
                      </c:pt>
                      <c:pt idx="15">
                        <c:v>-15.392499999999981</c:v>
                      </c:pt>
                      <c:pt idx="16">
                        <c:v>-15.069999999999981</c:v>
                      </c:pt>
                      <c:pt idx="17">
                        <c:v>-14.747499999999981</c:v>
                      </c:pt>
                      <c:pt idx="18">
                        <c:v>-14.424999999999981</c:v>
                      </c:pt>
                      <c:pt idx="19">
                        <c:v>-14.102499999999981</c:v>
                      </c:pt>
                      <c:pt idx="20">
                        <c:v>-13.779999999999982</c:v>
                      </c:pt>
                      <c:pt idx="21">
                        <c:v>-13.457499999999982</c:v>
                      </c:pt>
                      <c:pt idx="22">
                        <c:v>-13.134999999999982</c:v>
                      </c:pt>
                      <c:pt idx="23">
                        <c:v>-12.812499999999982</c:v>
                      </c:pt>
                      <c:pt idx="24">
                        <c:v>-12.489999999999982</c:v>
                      </c:pt>
                      <c:pt idx="25">
                        <c:v>-12.167499999999983</c:v>
                      </c:pt>
                      <c:pt idx="26">
                        <c:v>-11.844999999999983</c:v>
                      </c:pt>
                      <c:pt idx="27">
                        <c:v>-11.522499999999983</c:v>
                      </c:pt>
                      <c:pt idx="28">
                        <c:v>-11.199999999999983</c:v>
                      </c:pt>
                      <c:pt idx="29">
                        <c:v>-10.877499999999984</c:v>
                      </c:pt>
                      <c:pt idx="30">
                        <c:v>-10.554999999999984</c:v>
                      </c:pt>
                      <c:pt idx="31">
                        <c:v>-10.232499999999984</c:v>
                      </c:pt>
                      <c:pt idx="32">
                        <c:v>-9.9099999999999842</c:v>
                      </c:pt>
                      <c:pt idx="33">
                        <c:v>-9.5874999999999844</c:v>
                      </c:pt>
                      <c:pt idx="34">
                        <c:v>-9.2649999999999846</c:v>
                      </c:pt>
                      <c:pt idx="35">
                        <c:v>-8.9424999999999848</c:v>
                      </c:pt>
                      <c:pt idx="36">
                        <c:v>-8.619999999999985</c:v>
                      </c:pt>
                      <c:pt idx="37">
                        <c:v>-8.2974999999999852</c:v>
                      </c:pt>
                      <c:pt idx="38">
                        <c:v>-7.9749999999999854</c:v>
                      </c:pt>
                      <c:pt idx="39">
                        <c:v>-7.6524999999999856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'E10A 01c TVAC data'!$M$8:$M$40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-17.200000000000003</c:v>
                      </c:pt>
                      <c:pt idx="1">
                        <c:v>-16.884566733067729</c:v>
                      </c:pt>
                      <c:pt idx="2">
                        <c:v>-16.569133466135455</c:v>
                      </c:pt>
                      <c:pt idx="3">
                        <c:v>-16.253700199203188</c:v>
                      </c:pt>
                      <c:pt idx="4">
                        <c:v>-15.938266932270912</c:v>
                      </c:pt>
                      <c:pt idx="5">
                        <c:v>-15.622833665338641</c:v>
                      </c:pt>
                      <c:pt idx="6">
                        <c:v>-15.307400398406367</c:v>
                      </c:pt>
                      <c:pt idx="7">
                        <c:v>-14.991967131474096</c:v>
                      </c:pt>
                      <c:pt idx="8">
                        <c:v>-14.676533864541822</c:v>
                      </c:pt>
                      <c:pt idx="9">
                        <c:v>-14.361100597609552</c:v>
                      </c:pt>
                      <c:pt idx="10">
                        <c:v>-14.045667330677277</c:v>
                      </c:pt>
                      <c:pt idx="11">
                        <c:v>-13.730234063745007</c:v>
                      </c:pt>
                      <c:pt idx="12">
                        <c:v>-13.414800796812733</c:v>
                      </c:pt>
                      <c:pt idx="13">
                        <c:v>-13.09936752988046</c:v>
                      </c:pt>
                      <c:pt idx="14">
                        <c:v>-12.78393426294819</c:v>
                      </c:pt>
                      <c:pt idx="15">
                        <c:v>-12.468500996015919</c:v>
                      </c:pt>
                      <c:pt idx="16">
                        <c:v>-12.153820662768013</c:v>
                      </c:pt>
                      <c:pt idx="17">
                        <c:v>-11.840121832358657</c:v>
                      </c:pt>
                      <c:pt idx="18">
                        <c:v>-11.526423001949301</c:v>
                      </c:pt>
                      <c:pt idx="19">
                        <c:v>-11.212724171539943</c:v>
                      </c:pt>
                      <c:pt idx="20">
                        <c:v>-10.899025341130587</c:v>
                      </c:pt>
                      <c:pt idx="21">
                        <c:v>-10.585326510721231</c:v>
                      </c:pt>
                      <c:pt idx="22">
                        <c:v>-10.271627680311875</c:v>
                      </c:pt>
                      <c:pt idx="23">
                        <c:v>-9.9579288499025171</c:v>
                      </c:pt>
                      <c:pt idx="24">
                        <c:v>-9.6442300194931612</c:v>
                      </c:pt>
                      <c:pt idx="25">
                        <c:v>-9.3305311890838052</c:v>
                      </c:pt>
                      <c:pt idx="26">
                        <c:v>-9.0168323586744474</c:v>
                      </c:pt>
                      <c:pt idx="27">
                        <c:v>-8.7031335282650915</c:v>
                      </c:pt>
                      <c:pt idx="28">
                        <c:v>-8.3894346978557355</c:v>
                      </c:pt>
                      <c:pt idx="29">
                        <c:v>-8.0757358674463795</c:v>
                      </c:pt>
                      <c:pt idx="30">
                        <c:v>-7.7620370370370217</c:v>
                      </c:pt>
                      <c:pt idx="31">
                        <c:v>-7.4483382066276658</c:v>
                      </c:pt>
                      <c:pt idx="32">
                        <c:v>-7.1390365448504838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9EA-4652-8E12-AB97EB9BE546}"/>
                  </c:ext>
                </c:extLst>
              </c15:ser>
            </c15:filteredScatterSeries>
          </c:ext>
        </c:extLst>
      </c:scatterChart>
      <c:valAx>
        <c:axId val="439758079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8046751"/>
        <c:crosses val="autoZero"/>
        <c:crossBetween val="midCat"/>
      </c:valAx>
      <c:valAx>
        <c:axId val="14080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75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Resampled</a:t>
            </a:r>
            <a:r>
              <a:rPr lang="en-US" baseline="0"/>
              <a:t> data</a:t>
            </a:r>
            <a:endParaRPr lang="en-US"/>
          </a:p>
        </c:rich>
      </c:tx>
      <c:layout>
        <c:manualLayout>
          <c:xMode val="edge"/>
          <c:yMode val="edge"/>
          <c:x val="0.326534558180227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'E10A 01c TVAC data'!$M$7</c:f>
              <c:strCache>
                <c:ptCount val="1"/>
                <c:pt idx="0">
                  <c:v>OBO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'E10A 01c TVAC data'!$L$8:$L$108</c:f>
              <c:numCache>
                <c:formatCode>General</c:formatCode>
                <c:ptCount val="101"/>
                <c:pt idx="0">
                  <c:v>-20.23</c:v>
                </c:pt>
                <c:pt idx="1">
                  <c:v>-19.907499999999999</c:v>
                </c:pt>
                <c:pt idx="2">
                  <c:v>-19.584999999999997</c:v>
                </c:pt>
                <c:pt idx="3">
                  <c:v>-19.262499999999996</c:v>
                </c:pt>
                <c:pt idx="4">
                  <c:v>-18.939999999999994</c:v>
                </c:pt>
                <c:pt idx="5">
                  <c:v>-18.617499999999993</c:v>
                </c:pt>
                <c:pt idx="6">
                  <c:v>-18.294999999999991</c:v>
                </c:pt>
                <c:pt idx="7">
                  <c:v>-17.972499999999989</c:v>
                </c:pt>
                <c:pt idx="8">
                  <c:v>-17.649999999999988</c:v>
                </c:pt>
                <c:pt idx="9">
                  <c:v>-17.327499999999986</c:v>
                </c:pt>
                <c:pt idx="10">
                  <c:v>-17.004999999999985</c:v>
                </c:pt>
                <c:pt idx="11">
                  <c:v>-16.682499999999983</c:v>
                </c:pt>
                <c:pt idx="12">
                  <c:v>-16.359999999999982</c:v>
                </c:pt>
                <c:pt idx="13">
                  <c:v>-16.03749999999998</c:v>
                </c:pt>
                <c:pt idx="14">
                  <c:v>-15.71499999999998</c:v>
                </c:pt>
                <c:pt idx="15">
                  <c:v>-15.392499999999981</c:v>
                </c:pt>
                <c:pt idx="16">
                  <c:v>-15.069999999999981</c:v>
                </c:pt>
                <c:pt idx="17">
                  <c:v>-14.747499999999981</c:v>
                </c:pt>
                <c:pt idx="18">
                  <c:v>-14.424999999999981</c:v>
                </c:pt>
                <c:pt idx="19">
                  <c:v>-14.102499999999981</c:v>
                </c:pt>
                <c:pt idx="20">
                  <c:v>-13.779999999999982</c:v>
                </c:pt>
                <c:pt idx="21">
                  <c:v>-13.457499999999982</c:v>
                </c:pt>
                <c:pt idx="22">
                  <c:v>-13.134999999999982</c:v>
                </c:pt>
                <c:pt idx="23">
                  <c:v>-12.812499999999982</c:v>
                </c:pt>
                <c:pt idx="24">
                  <c:v>-12.489999999999982</c:v>
                </c:pt>
                <c:pt idx="25">
                  <c:v>-12.167499999999983</c:v>
                </c:pt>
                <c:pt idx="26">
                  <c:v>-11.844999999999983</c:v>
                </c:pt>
                <c:pt idx="27">
                  <c:v>-11.522499999999983</c:v>
                </c:pt>
                <c:pt idx="28">
                  <c:v>-11.199999999999983</c:v>
                </c:pt>
                <c:pt idx="29">
                  <c:v>-10.877499999999984</c:v>
                </c:pt>
                <c:pt idx="30">
                  <c:v>-10.554999999999984</c:v>
                </c:pt>
                <c:pt idx="31">
                  <c:v>-10.232499999999984</c:v>
                </c:pt>
                <c:pt idx="32">
                  <c:v>-9.9099999999999842</c:v>
                </c:pt>
                <c:pt idx="33">
                  <c:v>-9.5874999999999844</c:v>
                </c:pt>
                <c:pt idx="34">
                  <c:v>-9.2649999999999846</c:v>
                </c:pt>
                <c:pt idx="35">
                  <c:v>-8.9424999999999848</c:v>
                </c:pt>
                <c:pt idx="36">
                  <c:v>-8.619999999999985</c:v>
                </c:pt>
                <c:pt idx="37">
                  <c:v>-8.2974999999999852</c:v>
                </c:pt>
                <c:pt idx="38">
                  <c:v>-7.9749999999999854</c:v>
                </c:pt>
                <c:pt idx="39">
                  <c:v>-7.6524999999999856</c:v>
                </c:pt>
                <c:pt idx="40">
                  <c:v>-7.3299999999999859</c:v>
                </c:pt>
                <c:pt idx="41">
                  <c:v>-7.0074999999999861</c:v>
                </c:pt>
                <c:pt idx="42">
                  <c:v>-6.6849999999999863</c:v>
                </c:pt>
                <c:pt idx="43">
                  <c:v>-6.3624999999999865</c:v>
                </c:pt>
                <c:pt idx="44">
                  <c:v>-6.0399999999999867</c:v>
                </c:pt>
                <c:pt idx="45">
                  <c:v>-5.7174999999999869</c:v>
                </c:pt>
                <c:pt idx="46">
                  <c:v>-5.3949999999999871</c:v>
                </c:pt>
                <c:pt idx="47">
                  <c:v>-5.0724999999999874</c:v>
                </c:pt>
                <c:pt idx="48">
                  <c:v>-4.7499999999999876</c:v>
                </c:pt>
                <c:pt idx="49">
                  <c:v>-4.4274999999999878</c:v>
                </c:pt>
                <c:pt idx="50">
                  <c:v>-4.104999999999988</c:v>
                </c:pt>
                <c:pt idx="51">
                  <c:v>-3.7824999999999882</c:v>
                </c:pt>
                <c:pt idx="52">
                  <c:v>-3.4599999999999884</c:v>
                </c:pt>
                <c:pt idx="53">
                  <c:v>-3.1374999999999886</c:v>
                </c:pt>
                <c:pt idx="54">
                  <c:v>-2.8149999999999888</c:v>
                </c:pt>
                <c:pt idx="55">
                  <c:v>-2.4924999999999891</c:v>
                </c:pt>
                <c:pt idx="56">
                  <c:v>-2.1699999999999893</c:v>
                </c:pt>
                <c:pt idx="57">
                  <c:v>-1.8474999999999893</c:v>
                </c:pt>
                <c:pt idx="58">
                  <c:v>-1.5249999999999893</c:v>
                </c:pt>
                <c:pt idx="59">
                  <c:v>-1.2024999999999892</c:v>
                </c:pt>
                <c:pt idx="60">
                  <c:v>-0.87999999999998924</c:v>
                </c:pt>
                <c:pt idx="61">
                  <c:v>-0.55749999999998923</c:v>
                </c:pt>
                <c:pt idx="62">
                  <c:v>-0.23499999999998922</c:v>
                </c:pt>
                <c:pt idx="63">
                  <c:v>8.7500000000010791E-2</c:v>
                </c:pt>
                <c:pt idx="64">
                  <c:v>0.4100000000000108</c:v>
                </c:pt>
                <c:pt idx="65">
                  <c:v>0.73250000000001081</c:v>
                </c:pt>
                <c:pt idx="66">
                  <c:v>1.0550000000000108</c:v>
                </c:pt>
                <c:pt idx="67">
                  <c:v>1.3775000000000108</c:v>
                </c:pt>
                <c:pt idx="68">
                  <c:v>1.7000000000000108</c:v>
                </c:pt>
                <c:pt idx="69">
                  <c:v>2.0225000000000106</c:v>
                </c:pt>
                <c:pt idx="70">
                  <c:v>2.3450000000000104</c:v>
                </c:pt>
                <c:pt idx="71">
                  <c:v>2.6675000000000102</c:v>
                </c:pt>
                <c:pt idx="72">
                  <c:v>2.99000000000001</c:v>
                </c:pt>
                <c:pt idx="73">
                  <c:v>3.3125000000000098</c:v>
                </c:pt>
                <c:pt idx="74">
                  <c:v>3.6350000000000096</c:v>
                </c:pt>
                <c:pt idx="75">
                  <c:v>3.9575000000000093</c:v>
                </c:pt>
                <c:pt idx="76">
                  <c:v>4.2800000000000091</c:v>
                </c:pt>
                <c:pt idx="77">
                  <c:v>4.6025000000000089</c:v>
                </c:pt>
                <c:pt idx="78">
                  <c:v>4.9250000000000087</c:v>
                </c:pt>
                <c:pt idx="79">
                  <c:v>5.2475000000000085</c:v>
                </c:pt>
                <c:pt idx="80">
                  <c:v>5.5700000000000083</c:v>
                </c:pt>
                <c:pt idx="81">
                  <c:v>5.8925000000000081</c:v>
                </c:pt>
                <c:pt idx="82">
                  <c:v>6.2150000000000079</c:v>
                </c:pt>
                <c:pt idx="83">
                  <c:v>6.5375000000000076</c:v>
                </c:pt>
                <c:pt idx="84">
                  <c:v>6.8600000000000074</c:v>
                </c:pt>
                <c:pt idx="85">
                  <c:v>7.1825000000000072</c:v>
                </c:pt>
                <c:pt idx="86">
                  <c:v>7.505000000000007</c:v>
                </c:pt>
                <c:pt idx="87">
                  <c:v>7.8275000000000068</c:v>
                </c:pt>
                <c:pt idx="88">
                  <c:v>8.1500000000000075</c:v>
                </c:pt>
                <c:pt idx="89">
                  <c:v>8.4725000000000072</c:v>
                </c:pt>
                <c:pt idx="90">
                  <c:v>8.795000000000007</c:v>
                </c:pt>
                <c:pt idx="91">
                  <c:v>9.1175000000000068</c:v>
                </c:pt>
                <c:pt idx="92">
                  <c:v>9.4400000000000066</c:v>
                </c:pt>
                <c:pt idx="93">
                  <c:v>9.7625000000000064</c:v>
                </c:pt>
                <c:pt idx="94">
                  <c:v>10.085000000000006</c:v>
                </c:pt>
                <c:pt idx="95">
                  <c:v>10.407500000000006</c:v>
                </c:pt>
                <c:pt idx="96">
                  <c:v>10.730000000000006</c:v>
                </c:pt>
                <c:pt idx="97">
                  <c:v>11.052500000000006</c:v>
                </c:pt>
                <c:pt idx="98">
                  <c:v>11.375000000000005</c:v>
                </c:pt>
                <c:pt idx="99">
                  <c:v>11.697500000000005</c:v>
                </c:pt>
                <c:pt idx="100">
                  <c:v>12.020000000000005</c:v>
                </c:pt>
              </c:numCache>
            </c:numRef>
          </c:xVal>
          <c:yVal>
            <c:numRef>
              <c:f>'E10A 01c TVAC data'!$M$8:$M$108</c:f>
              <c:numCache>
                <c:formatCode>General</c:formatCode>
                <c:ptCount val="101"/>
                <c:pt idx="0">
                  <c:v>-17.200000000000003</c:v>
                </c:pt>
                <c:pt idx="1">
                  <c:v>-16.884566733067729</c:v>
                </c:pt>
                <c:pt idx="2">
                  <c:v>-16.569133466135455</c:v>
                </c:pt>
                <c:pt idx="3">
                  <c:v>-16.253700199203188</c:v>
                </c:pt>
                <c:pt idx="4">
                  <c:v>-15.938266932270912</c:v>
                </c:pt>
                <c:pt idx="5">
                  <c:v>-15.622833665338641</c:v>
                </c:pt>
                <c:pt idx="6">
                  <c:v>-15.307400398406367</c:v>
                </c:pt>
                <c:pt idx="7">
                  <c:v>-14.991967131474096</c:v>
                </c:pt>
                <c:pt idx="8">
                  <c:v>-14.676533864541822</c:v>
                </c:pt>
                <c:pt idx="9">
                  <c:v>-14.361100597609552</c:v>
                </c:pt>
                <c:pt idx="10">
                  <c:v>-14.045667330677277</c:v>
                </c:pt>
                <c:pt idx="11">
                  <c:v>-13.730234063745007</c:v>
                </c:pt>
                <c:pt idx="12">
                  <c:v>-13.414800796812733</c:v>
                </c:pt>
                <c:pt idx="13">
                  <c:v>-13.09936752988046</c:v>
                </c:pt>
                <c:pt idx="14">
                  <c:v>-12.78393426294819</c:v>
                </c:pt>
                <c:pt idx="15">
                  <c:v>-12.468500996015919</c:v>
                </c:pt>
                <c:pt idx="16">
                  <c:v>-12.153820662768013</c:v>
                </c:pt>
                <c:pt idx="17">
                  <c:v>-11.840121832358657</c:v>
                </c:pt>
                <c:pt idx="18">
                  <c:v>-11.526423001949301</c:v>
                </c:pt>
                <c:pt idx="19">
                  <c:v>-11.212724171539943</c:v>
                </c:pt>
                <c:pt idx="20">
                  <c:v>-10.899025341130587</c:v>
                </c:pt>
                <c:pt idx="21">
                  <c:v>-10.585326510721231</c:v>
                </c:pt>
                <c:pt idx="22">
                  <c:v>-10.271627680311875</c:v>
                </c:pt>
                <c:pt idx="23">
                  <c:v>-9.9579288499025171</c:v>
                </c:pt>
                <c:pt idx="24">
                  <c:v>-9.6442300194931612</c:v>
                </c:pt>
                <c:pt idx="25">
                  <c:v>-9.3305311890838052</c:v>
                </c:pt>
                <c:pt idx="26">
                  <c:v>-9.0168323586744474</c:v>
                </c:pt>
                <c:pt idx="27">
                  <c:v>-8.7031335282650915</c:v>
                </c:pt>
                <c:pt idx="28">
                  <c:v>-8.3894346978557355</c:v>
                </c:pt>
                <c:pt idx="29">
                  <c:v>-8.0757358674463795</c:v>
                </c:pt>
                <c:pt idx="30">
                  <c:v>-7.7620370370370217</c:v>
                </c:pt>
                <c:pt idx="31">
                  <c:v>-7.4483382066276658</c:v>
                </c:pt>
                <c:pt idx="32">
                  <c:v>-7.1390365448504838</c:v>
                </c:pt>
                <c:pt idx="33">
                  <c:v>-6.8336794019933418</c:v>
                </c:pt>
                <c:pt idx="34">
                  <c:v>-6.528322259136198</c:v>
                </c:pt>
                <c:pt idx="35">
                  <c:v>-6.222965116279056</c:v>
                </c:pt>
                <c:pt idx="36">
                  <c:v>-5.9176079734219122</c:v>
                </c:pt>
                <c:pt idx="37">
                  <c:v>-5.6122508305647703</c:v>
                </c:pt>
                <c:pt idx="38">
                  <c:v>-5.3068936877076274</c:v>
                </c:pt>
                <c:pt idx="39">
                  <c:v>-5.0015365448504854</c:v>
                </c:pt>
                <c:pt idx="40">
                  <c:v>-4.6961794019933425</c:v>
                </c:pt>
                <c:pt idx="41">
                  <c:v>-4.3946874999999883</c:v>
                </c:pt>
                <c:pt idx="42">
                  <c:v>-4.1092749999999887</c:v>
                </c:pt>
                <c:pt idx="43">
                  <c:v>-3.8238624999999882</c:v>
                </c:pt>
                <c:pt idx="44">
                  <c:v>-3.5384499999999885</c:v>
                </c:pt>
                <c:pt idx="45">
                  <c:v>-3.2530374999999889</c:v>
                </c:pt>
                <c:pt idx="46">
                  <c:v>-2.9676249999999893</c:v>
                </c:pt>
                <c:pt idx="47">
                  <c:v>-2.6822124999999897</c:v>
                </c:pt>
                <c:pt idx="48">
                  <c:v>-2.4239999999999902</c:v>
                </c:pt>
                <c:pt idx="49">
                  <c:v>-2.1659999999999902</c:v>
                </c:pt>
                <c:pt idx="50">
                  <c:v>-1.9079999999999901</c:v>
                </c:pt>
                <c:pt idx="51">
                  <c:v>-1.6729999999999912</c:v>
                </c:pt>
                <c:pt idx="52">
                  <c:v>-1.4407999999999914</c:v>
                </c:pt>
                <c:pt idx="53">
                  <c:v>-1.2085999999999917</c:v>
                </c:pt>
                <c:pt idx="54">
                  <c:v>-1.0085148514851419</c:v>
                </c:pt>
                <c:pt idx="55">
                  <c:v>-0.81693069306930044</c:v>
                </c:pt>
                <c:pt idx="56">
                  <c:v>-0.62534653465345913</c:v>
                </c:pt>
                <c:pt idx="57">
                  <c:v>-0.47326530612244461</c:v>
                </c:pt>
                <c:pt idx="58">
                  <c:v>-0.34163265306122009</c:v>
                </c:pt>
                <c:pt idx="59">
                  <c:v>-0.20999999999999558</c:v>
                </c:pt>
                <c:pt idx="60">
                  <c:v>-0.1283168316831666</c:v>
                </c:pt>
                <c:pt idx="61">
                  <c:v>-7.7227722772275506E-2</c:v>
                </c:pt>
                <c:pt idx="62">
                  <c:v>-2.6138613861384427E-2</c:v>
                </c:pt>
                <c:pt idx="63">
                  <c:v>-2.3391089108912501E-2</c:v>
                </c:pt>
                <c:pt idx="64">
                  <c:v>-7.1287128712872905E-2</c:v>
                </c:pt>
                <c:pt idx="65">
                  <c:v>-0.11918316831683329</c:v>
                </c:pt>
                <c:pt idx="66">
                  <c:v>-0.19131067961165438</c:v>
                </c:pt>
                <c:pt idx="67">
                  <c:v>-0.30716019417476115</c:v>
                </c:pt>
                <c:pt idx="68">
                  <c:v>-0.42300970873786797</c:v>
                </c:pt>
                <c:pt idx="69">
                  <c:v>-0.54470588235294626</c:v>
                </c:pt>
                <c:pt idx="70">
                  <c:v>-0.69647058823529906</c:v>
                </c:pt>
                <c:pt idx="71">
                  <c:v>-0.84823529411765186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F-443A-A3F5-15088F9B9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03983"/>
        <c:axId val="514469615"/>
      </c:scatterChart>
      <c:valAx>
        <c:axId val="546703983"/>
        <c:scaling>
          <c:orientation val="minMax"/>
          <c:max val="3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4469615"/>
        <c:crosses val="autoZero"/>
        <c:crossBetween val="midCat"/>
      </c:valAx>
      <c:valAx>
        <c:axId val="5144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70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resampled Max d between any 2 y values  (dB) VS.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'E10A 01c TVAC data'!$O$7</c:f>
              <c:strCache>
                <c:ptCount val="1"/>
                <c:pt idx="0">
                  <c:v>resampled Max d between any 2 y values (OBO)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'E10A 01c TVAC data'!$N$8:$N$18</c:f>
              <c:numCache>
                <c:formatCode>General</c:formatCode>
                <c:ptCount val="11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32</c:v>
                </c:pt>
                <c:pt idx="7">
                  <c:v>36</c:v>
                </c:pt>
                <c:pt idx="10">
                  <c:v>72</c:v>
                </c:pt>
              </c:numCache>
            </c:numRef>
          </c:xVal>
          <c:yVal>
            <c:numRef>
              <c:f>'E10A 01c TVAC data'!$O$8:$O$18</c:f>
              <c:numCache>
                <c:formatCode>General</c:formatCode>
                <c:ptCount val="11"/>
                <c:pt idx="0">
                  <c:v>1.9339999999999999</c:v>
                </c:pt>
                <c:pt idx="1">
                  <c:v>1.458</c:v>
                </c:pt>
                <c:pt idx="2">
                  <c:v>1.167</c:v>
                </c:pt>
                <c:pt idx="3">
                  <c:v>1.0609999999999999</c:v>
                </c:pt>
                <c:pt idx="4">
                  <c:v>1.0149999999999999</c:v>
                </c:pt>
                <c:pt idx="5">
                  <c:v>0.97199999999999998</c:v>
                </c:pt>
                <c:pt idx="6">
                  <c:v>0.72899999999999998</c:v>
                </c:pt>
                <c:pt idx="7">
                  <c:v>0.64800000000000002</c:v>
                </c:pt>
                <c:pt idx="10">
                  <c:v>0.32400000000000001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035-4474-9590-F7C789B4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68447"/>
        <c:axId val="20373664"/>
      </c:scatterChart>
      <c:valAx>
        <c:axId val="5852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3664"/>
        <c:crosses val="autoZero"/>
        <c:crossBetween val="midCat"/>
      </c:valAx>
      <c:valAx>
        <c:axId val="203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26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157261592300955E-2"/>
          <c:y val="0.91724482356372106"/>
          <c:w val="0.663685476815398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944880</xdr:colOff>
      <xdr:row>39</xdr:row>
      <xdr:rowOff>92710</xdr:rowOff>
    </xdr:from>
    <xdr:to>
      <xdr:col>7</xdr:col>
      <xdr:colOff>190500</xdr:colOff>
      <xdr:row>54</xdr:row>
      <xdr:rowOff>92710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D6DCA-1A22-4346-9294-A241B336C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54</xdr:row>
      <xdr:rowOff>44450</xdr:rowOff>
    </xdr:from>
    <xdr:to>
      <xdr:col>7</xdr:col>
      <xdr:colOff>914400</xdr:colOff>
      <xdr:row>69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F0DA9D-A4A8-4AEC-A05E-E3F9BC431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552450</xdr:colOff>
      <xdr:row>37</xdr:row>
      <xdr:rowOff>127000</xdr:rowOff>
    </xdr:from>
    <xdr:to>
      <xdr:col>7</xdr:col>
      <xdr:colOff>317500</xdr:colOff>
      <xdr:row>52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AE2E42-BA5D-43F6-B55E-7D3FC6601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gt-calr14______c07_t2201carp0l-30-01-2008-16-54-48 (1)" connectionId="1" xr16:uid="{FFD623E7-2E34-46C0-9F03-1B200D04406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D49D9-4545-4E3D-A994-8A2F891B0EBC}">
  <dimension ref="A1:Q265"/>
  <sheetViews>
    <sheetView workbookViewId="0">
      <selection activeCell="A34" sqref="A34:D34"/>
    </sheetView>
  </sheetViews>
  <sheetFormatPr defaultColWidth="12.7109375" defaultRowHeight="15" x14ac:dyDescent="0.25"/>
  <cols>
    <col min="1" max="2" width="6" customWidth="1"/>
    <col min="3" max="3" width="14.28515625" customWidth="1"/>
    <col min="4" max="4" width="16.7109375" customWidth="1"/>
    <col min="7" max="8" width="13.5703125" customWidth="1"/>
    <col min="9" max="9" width="13.5703125" style="6" customWidth="1"/>
    <col min="10" max="10" width="6.42578125" customWidth="1"/>
    <col min="11" max="11" width="2.7109375" style="8" customWidth="1"/>
    <col min="13" max="13" width="12.7109375" style="2"/>
    <col min="14" max="14" width="3.5703125" customWidth="1"/>
    <col min="15" max="15" width="12.7109375" style="3"/>
    <col min="16" max="16" width="9.28515625" style="2" customWidth="1"/>
    <col min="17" max="17" width="12.7109375" style="2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17"/>
      <c r="M1" s="17"/>
      <c r="N1" s="17"/>
      <c r="O1" s="18"/>
      <c r="P1" s="17"/>
      <c r="Q1"/>
    </row>
    <row r="2" spans="1:17" x14ac:dyDescent="0.25">
      <c r="A2" t="s">
        <v>7</v>
      </c>
      <c r="L2" s="17"/>
      <c r="M2" s="17"/>
      <c r="N2" s="17"/>
      <c r="O2" s="18"/>
      <c r="P2" s="17"/>
      <c r="Q2"/>
    </row>
    <row r="3" spans="1:17" x14ac:dyDescent="0.25">
      <c r="A3" t="s">
        <v>8</v>
      </c>
      <c r="B3" t="s">
        <v>8</v>
      </c>
      <c r="C3" t="s">
        <v>9</v>
      </c>
      <c r="D3" t="s">
        <v>10</v>
      </c>
      <c r="E3" t="s">
        <v>11</v>
      </c>
      <c r="F3" t="s">
        <v>10</v>
      </c>
      <c r="G3" t="s">
        <v>10</v>
      </c>
      <c r="L3" s="17"/>
      <c r="M3" s="17"/>
      <c r="N3" s="17"/>
      <c r="O3" s="18"/>
      <c r="P3" s="17"/>
      <c r="Q3"/>
    </row>
    <row r="4" spans="1:17" x14ac:dyDescent="0.25">
      <c r="A4" t="s">
        <v>12</v>
      </c>
      <c r="L4" s="17"/>
      <c r="M4" s="17"/>
      <c r="N4" s="17"/>
      <c r="O4" s="18"/>
      <c r="P4" s="17"/>
      <c r="Q4"/>
    </row>
    <row r="5" spans="1:17" x14ac:dyDescent="0.25">
      <c r="A5" t="s">
        <v>13</v>
      </c>
      <c r="B5" t="s">
        <v>13</v>
      </c>
      <c r="C5" t="s">
        <v>13</v>
      </c>
      <c r="D5" t="s">
        <v>13</v>
      </c>
      <c r="E5" t="s">
        <v>13</v>
      </c>
      <c r="F5" t="s">
        <v>13</v>
      </c>
      <c r="G5" t="s">
        <v>13</v>
      </c>
      <c r="J5" s="3"/>
      <c r="K5" s="9"/>
      <c r="L5" s="18"/>
      <c r="M5" s="18"/>
      <c r="N5" s="18"/>
      <c r="O5" s="18"/>
      <c r="P5" s="17"/>
      <c r="Q5"/>
    </row>
    <row r="6" spans="1:17" x14ac:dyDescent="0.25">
      <c r="J6" s="3"/>
      <c r="K6" s="9"/>
      <c r="L6" s="21" t="s">
        <v>353</v>
      </c>
      <c r="M6" s="18"/>
      <c r="P6"/>
      <c r="Q6"/>
    </row>
    <row r="7" spans="1:17" x14ac:dyDescent="0.25">
      <c r="A7" t="s">
        <v>14</v>
      </c>
      <c r="J7" s="5"/>
      <c r="K7" s="10"/>
      <c r="L7" s="5" t="s">
        <v>0</v>
      </c>
      <c r="M7" s="13" t="s">
        <v>1</v>
      </c>
      <c r="N7" s="19" t="s">
        <v>345</v>
      </c>
      <c r="O7" s="16" t="s">
        <v>351</v>
      </c>
      <c r="P7" s="2" t="s">
        <v>352</v>
      </c>
    </row>
    <row r="8" spans="1:17" x14ac:dyDescent="0.25">
      <c r="A8">
        <v>-20.23</v>
      </c>
      <c r="B8">
        <v>-17.2</v>
      </c>
      <c r="C8">
        <v>0.06</v>
      </c>
      <c r="D8">
        <v>2611.89</v>
      </c>
      <c r="E8">
        <v>-14.72</v>
      </c>
      <c r="F8">
        <v>-14.715669999999999</v>
      </c>
      <c r="G8">
        <v>1.094854</v>
      </c>
      <c r="I8" s="6" t="s">
        <v>345</v>
      </c>
      <c r="J8" s="7">
        <v>72</v>
      </c>
      <c r="K8" s="10">
        <v>0</v>
      </c>
      <c r="L8" s="5">
        <f>A8</f>
        <v>-20.23</v>
      </c>
      <c r="M8" s="13">
        <f ca="1">FORECAST(L8,OFFSET(B8:B20,MATCH(L8,A8:A20,1)-1,0,2), OFFSET(A8:A20,MATCH(L8,A8:A20,1)-1,0,2))</f>
        <v>-17.200000000000003</v>
      </c>
      <c r="N8" s="20">
        <v>12</v>
      </c>
      <c r="O8" s="16">
        <v>1.9339999999999999</v>
      </c>
      <c r="P8" s="2">
        <f ca="1">FORECAST(L8,OFFSET(E8:E20,MATCH(L8,A8:A20,1)-1,0,2), OFFSET(A8:A20,MATCH(L8,A8:A20,1)-1,0,2))</f>
        <v>-14.720000000000002</v>
      </c>
    </row>
    <row r="9" spans="1:17" x14ac:dyDescent="0.25">
      <c r="A9">
        <v>-15.21</v>
      </c>
      <c r="B9">
        <v>-12.29</v>
      </c>
      <c r="C9">
        <v>0.08</v>
      </c>
      <c r="D9">
        <v>2611.89</v>
      </c>
      <c r="E9">
        <v>-10.91</v>
      </c>
      <c r="F9">
        <v>-10.905714</v>
      </c>
      <c r="G9">
        <v>1.172207</v>
      </c>
      <c r="I9" s="6" t="s">
        <v>346</v>
      </c>
      <c r="J9" s="5">
        <f>A20-A8</f>
        <v>23.22</v>
      </c>
      <c r="K9" s="10">
        <v>1</v>
      </c>
      <c r="L9" s="4">
        <f>L8+J10</f>
        <v>-19.907499999999999</v>
      </c>
      <c r="M9" s="13">
        <f ca="1">FORECAST(L9,OFFSET(B8:B20,MATCH(L9,A8:A20,1)-1,0,2), OFFSET(A8:A20,MATCH(L9,A8:A20,1)-1,0,2))</f>
        <v>-16.884566733067729</v>
      </c>
      <c r="N9" s="14">
        <v>16</v>
      </c>
      <c r="O9" s="16">
        <v>1.458</v>
      </c>
      <c r="P9" s="2">
        <f ca="1">FORECAST(L9,OFFSET(E8:E20,MATCH(L9,A8:A20,1)-1,0,2), OFFSET(A8:A20,MATCH(L9,A8:A20,1)-1,0,2))</f>
        <v>-14.475234063745022</v>
      </c>
    </row>
    <row r="10" spans="1:17" x14ac:dyDescent="0.25">
      <c r="A10">
        <v>-10.08</v>
      </c>
      <c r="B10">
        <v>-7.3</v>
      </c>
      <c r="C10">
        <v>0.13</v>
      </c>
      <c r="D10">
        <v>2611.89</v>
      </c>
      <c r="E10">
        <v>-5.65</v>
      </c>
      <c r="F10">
        <v>-5.6516669999999998</v>
      </c>
      <c r="G10">
        <v>1.362617</v>
      </c>
      <c r="I10" s="6" t="s">
        <v>347</v>
      </c>
      <c r="J10" s="5">
        <f>J9/J8</f>
        <v>0.32250000000000001</v>
      </c>
      <c r="K10" s="10">
        <v>2</v>
      </c>
      <c r="L10" s="5">
        <f>L9+J10</f>
        <v>-19.584999999999997</v>
      </c>
      <c r="M10" s="13">
        <f ca="1">FORECAST(L10,OFFSET(B8:B20,MATCH(L10,A8:A20,1)-1,0,2), OFFSET(A8:A20,MATCH(L10,A8:A20,1)-1,0,2))</f>
        <v>-16.569133466135455</v>
      </c>
      <c r="N10" s="14">
        <v>20</v>
      </c>
      <c r="O10" s="16">
        <v>1.167</v>
      </c>
      <c r="P10" s="2">
        <f ca="1">FORECAST(L10,OFFSET(E8:E20,MATCH(L10,A8:A20,1)-1,0,2), OFFSET(A8:A20,MATCH(L10,A8:A20,1)-1,0,2))</f>
        <v>-14.23046812749004</v>
      </c>
    </row>
    <row r="11" spans="1:17" x14ac:dyDescent="0.25">
      <c r="A11">
        <v>-7.07</v>
      </c>
      <c r="B11">
        <v>-4.45</v>
      </c>
      <c r="C11">
        <v>0.21</v>
      </c>
      <c r="D11">
        <v>2611.89</v>
      </c>
      <c r="E11">
        <v>-2.23</v>
      </c>
      <c r="F11">
        <v>-2.2334480000000001</v>
      </c>
      <c r="G11">
        <v>1.553026</v>
      </c>
      <c r="I11" s="6" t="s">
        <v>348</v>
      </c>
      <c r="J11" s="5">
        <f>MAX(ABS(A8-A9),ABS(A9-A10),ABS(A10-A11),ABS(A11-A12),ABS(A12-A13),ABS(A13-A14),ABS(A14-A15),ABS(A15-A16),ABS(A16-A17),ABS(A17-A18),ABS(A18-A19),ABS(A19-A20))</f>
        <v>5.1300000000000008</v>
      </c>
      <c r="K11" s="10">
        <v>3</v>
      </c>
      <c r="L11" s="5">
        <f>L10+J10</f>
        <v>-19.262499999999996</v>
      </c>
      <c r="M11" s="13">
        <f ca="1">FORECAST(L11,OFFSET(B8:B20,MATCH(L11,A8:A20,1)-1,0,2), OFFSET(A8:A20,MATCH(L11,A8:A20,1)-1,0,2))</f>
        <v>-16.253700199203188</v>
      </c>
      <c r="N11" s="14">
        <v>22</v>
      </c>
      <c r="O11" s="16">
        <v>1.0609999999999999</v>
      </c>
      <c r="P11" s="2">
        <f ca="1">FORECAST(L11,OFFSET(E8:E20,MATCH(L11,A8:A20,1)-1,0,2), OFFSET(A8:A20,MATCH(L11,A8:A20,1)-1,0,2))</f>
        <v>-13.98570219123506</v>
      </c>
    </row>
    <row r="12" spans="1:17" x14ac:dyDescent="0.25">
      <c r="A12">
        <v>-5.07</v>
      </c>
      <c r="B12">
        <v>-2.68</v>
      </c>
      <c r="C12">
        <v>0.26</v>
      </c>
      <c r="D12">
        <v>2611.89</v>
      </c>
      <c r="E12">
        <v>0.28000000000000003</v>
      </c>
      <c r="F12">
        <v>0.28499999999999998</v>
      </c>
      <c r="G12">
        <v>1.6958329999999999</v>
      </c>
      <c r="H12" t="s">
        <v>350</v>
      </c>
      <c r="I12" s="6" t="s">
        <v>349</v>
      </c>
      <c r="J12" s="5">
        <f ca="1">MAX(ABS(M8-M9), ABS(M9-M10), ABS(M10-M11), ABS(M11-M12), ABS(M12-M13), ABS(M13-M14), ABS(M14-M15), ABS(M15-M16), ABS(M16-M17), ABS(M17-M18), ABS(M18-M19), ABS(M19-M20), ABS(M20-M21), ABS(M21-M22), ABS(M22-M23), ABS(M23-M24), ABS(M24-M25), ABS(M25-M26), ABS(M26-M27), ABS(M27-M28), ABS(M28-M29), ABS(M29-M30), ABS(M30-M31), ABS(M31-M32), ABS(M32-M33), ABS(M33-M34), ABS(M34-M35), ABS(M35-M36), ABS(M36-M37), ABS(M37-M38), ABS(M38-M39), ABS(M39-M40), ABS(M40-M41), ABS(M41-M42), ABS(M42-M43), ABS(M43-M44))</f>
        <v>0.31543326693227591</v>
      </c>
      <c r="K12" s="10">
        <v>4</v>
      </c>
      <c r="L12" s="5">
        <f>L11+J10</f>
        <v>-18.939999999999994</v>
      </c>
      <c r="M12" s="13">
        <f ca="1">FORECAST(L12,OFFSET(B8:B20,MATCH(L12,A8:A20,1)-1,0,2), OFFSET(A8:A20,MATCH(L12,A8:A20,1)-1,0,2))</f>
        <v>-15.938266932270912</v>
      </c>
      <c r="N12" s="14">
        <v>23</v>
      </c>
      <c r="O12" s="16">
        <v>1.0149999999999999</v>
      </c>
      <c r="P12" s="2">
        <f ca="1">FORECAST(L12,OFFSET(E8:E20,MATCH(L12,A8:A20,1)-1,0,2), OFFSET(A8:A20,MATCH(L12,A8:A20,1)-1,0,2))</f>
        <v>-13.740936254980078</v>
      </c>
    </row>
    <row r="13" spans="1:17" x14ac:dyDescent="0.25">
      <c r="A13">
        <v>-4.07</v>
      </c>
      <c r="B13">
        <v>-1.88</v>
      </c>
      <c r="C13">
        <v>0.3</v>
      </c>
      <c r="D13">
        <v>2611.89</v>
      </c>
      <c r="E13">
        <v>1.62</v>
      </c>
      <c r="F13">
        <v>1.6209089999999999</v>
      </c>
      <c r="G13">
        <v>1.7850870000000001</v>
      </c>
      <c r="J13" s="5"/>
      <c r="K13" s="10">
        <v>5</v>
      </c>
      <c r="L13" s="5">
        <f>L12+J10</f>
        <v>-18.617499999999993</v>
      </c>
      <c r="M13" s="13">
        <f ca="1">FORECAST(L13,OFFSET(B8:B20,MATCH(L13,A8:A20,1)-1,0,2), OFFSET(A8:A20,MATCH(L13,A8:A20,1)-1,0,2))</f>
        <v>-15.622833665338641</v>
      </c>
      <c r="N13" s="14">
        <v>24</v>
      </c>
      <c r="O13" s="16">
        <v>0.97199999999999998</v>
      </c>
      <c r="P13" s="2">
        <f ca="1">FORECAST(L13,OFFSET(E8:E20,MATCH(L13,A8:A20,1)-1,0,2), OFFSET(A8:A20,MATCH(L13,A8:A20,1)-1,0,2))</f>
        <v>-13.496170318725095</v>
      </c>
    </row>
    <row r="14" spans="1:17" x14ac:dyDescent="0.25">
      <c r="A14">
        <v>-3.07</v>
      </c>
      <c r="B14">
        <v>-1.1599999999999999</v>
      </c>
      <c r="C14">
        <v>0.4</v>
      </c>
      <c r="D14">
        <v>2611.89</v>
      </c>
      <c r="E14">
        <v>3.02</v>
      </c>
      <c r="F14">
        <v>3.0230769999999998</v>
      </c>
      <c r="G14">
        <v>1.8981429999999999</v>
      </c>
      <c r="J14" s="5"/>
      <c r="K14" s="10">
        <v>6</v>
      </c>
      <c r="L14" s="5">
        <f>L13+J10</f>
        <v>-18.294999999999991</v>
      </c>
      <c r="M14" s="13">
        <f ca="1">FORECAST(L14,OFFSET(B8:B20,MATCH(L14,A8:A20,1)-1,0,2), OFFSET(A8:A20,MATCH(L14,A8:A20,1)-1,0,2))</f>
        <v>-15.307400398406367</v>
      </c>
      <c r="N14" s="14">
        <v>32</v>
      </c>
      <c r="O14" s="16">
        <v>0.72899999999999998</v>
      </c>
      <c r="P14" s="2">
        <f ca="1">FORECAST(L14,OFFSET(E8:E20,MATCH(L14,A8:A20,1)-1,0,2), OFFSET(A8:A20,MATCH(L14,A8:A20,1)-1,0,2))</f>
        <v>-13.251404382470115</v>
      </c>
    </row>
    <row r="15" spans="1:17" x14ac:dyDescent="0.25">
      <c r="A15">
        <v>-2.06</v>
      </c>
      <c r="B15">
        <v>-0.56000000000000005</v>
      </c>
      <c r="C15">
        <v>0.48</v>
      </c>
      <c r="D15">
        <v>2611.89</v>
      </c>
      <c r="E15">
        <v>4.4400000000000004</v>
      </c>
      <c r="F15">
        <v>4.4412070000000003</v>
      </c>
      <c r="G15">
        <v>1.9933479999999999</v>
      </c>
      <c r="J15" s="5"/>
      <c r="K15" s="10">
        <v>7</v>
      </c>
      <c r="L15" s="5">
        <f>L14+J10</f>
        <v>-17.972499999999989</v>
      </c>
      <c r="M15" s="13">
        <f ca="1">FORECAST(L15,OFFSET(B8:B20,MATCH(L15,A8:A20,1)-1,0,2), OFFSET(A8:A20,MATCH(L15,A8:A20,1)-1,0,2))</f>
        <v>-14.991967131474096</v>
      </c>
      <c r="N15" s="14">
        <v>36</v>
      </c>
      <c r="O15" s="16">
        <v>0.64800000000000002</v>
      </c>
      <c r="P15" s="2">
        <f ca="1">FORECAST(L15,OFFSET(E8:E20,MATCH(L15,A8:A20,1)-1,0,2), OFFSET(A8:A20,MATCH(L15,A8:A20,1)-1,0,2))</f>
        <v>-13.006638446215133</v>
      </c>
    </row>
    <row r="16" spans="1:17" x14ac:dyDescent="0.25">
      <c r="A16">
        <v>-1.08</v>
      </c>
      <c r="B16">
        <v>-0.16</v>
      </c>
      <c r="C16">
        <v>0.5</v>
      </c>
      <c r="D16">
        <v>2611.89</v>
      </c>
      <c r="E16">
        <v>5.88</v>
      </c>
      <c r="F16">
        <v>5.8821209999999997</v>
      </c>
      <c r="G16">
        <v>2.0707010000000001</v>
      </c>
      <c r="J16" s="5"/>
      <c r="K16" s="10">
        <v>8</v>
      </c>
      <c r="L16" s="5">
        <f>L15+J10</f>
        <v>-17.649999999999988</v>
      </c>
      <c r="M16" s="13">
        <f ca="1">FORECAST(L16,OFFSET(B8:B20,MATCH(L16,A8:A20,1)-1,0,2), OFFSET(A8:A20,MATCH(L16,A8:A20,1)-1,0,2))</f>
        <v>-14.676533864541822</v>
      </c>
      <c r="N16" s="14"/>
      <c r="O16" s="16"/>
      <c r="P16" s="2">
        <f ca="1">FORECAST(L16,OFFSET(E8:E20,MATCH(L16,A8:A20,1)-1,0,2), OFFSET(A8:A20,MATCH(L16,A8:A20,1)-1,0,2))</f>
        <v>-12.761872509960153</v>
      </c>
    </row>
    <row r="17" spans="1:16" x14ac:dyDescent="0.25">
      <c r="A17">
        <v>-7.0000000000000007E-2</v>
      </c>
      <c r="B17">
        <v>0</v>
      </c>
      <c r="C17">
        <v>0.5</v>
      </c>
      <c r="D17">
        <v>2611.89</v>
      </c>
      <c r="E17">
        <v>7.2</v>
      </c>
      <c r="F17">
        <v>7.2012</v>
      </c>
      <c r="G17">
        <v>2.1064029999999998</v>
      </c>
      <c r="J17" s="5"/>
      <c r="K17" s="10">
        <v>9</v>
      </c>
      <c r="L17" s="5">
        <f>L16+J10</f>
        <v>-17.327499999999986</v>
      </c>
      <c r="M17" s="13">
        <f ca="1">FORECAST(L17,OFFSET(B8:B20,MATCH(L17,A8:A20,1)-1,0,2), OFFSET(A8:A20,MATCH(L17,A8:A20,1)-1,0,2))</f>
        <v>-14.361100597609552</v>
      </c>
      <c r="N17" s="14"/>
      <c r="O17" s="16"/>
      <c r="P17" s="2">
        <f ca="1">FORECAST(L17,OFFSET(E8:E20,MATCH(L17,A8:A20,1)-1,0,2), OFFSET(A8:A20,MATCH(L17,A8:A20,1)-1,0,2))</f>
        <v>-12.517106573705171</v>
      </c>
    </row>
    <row r="18" spans="1:16" x14ac:dyDescent="0.25">
      <c r="A18">
        <v>0.94</v>
      </c>
      <c r="B18">
        <v>-0.15</v>
      </c>
      <c r="C18">
        <v>0.49</v>
      </c>
      <c r="D18">
        <v>2611.89</v>
      </c>
      <c r="E18">
        <v>8.31</v>
      </c>
      <c r="F18">
        <v>8.3111490000000003</v>
      </c>
      <c r="G18">
        <v>2.1183040000000002</v>
      </c>
      <c r="J18" s="5"/>
      <c r="K18" s="10">
        <v>10</v>
      </c>
      <c r="L18" s="5">
        <f>L17+J10</f>
        <v>-17.004999999999985</v>
      </c>
      <c r="M18" s="13">
        <f ca="1">FORECAST(L18,OFFSET(B8:B20,MATCH(L18,A8:A20,1)-1,0,2), OFFSET(A8:A20,MATCH(L18,A8:A20,1)-1,0,2))</f>
        <v>-14.045667330677277</v>
      </c>
      <c r="N18" s="14">
        <v>72</v>
      </c>
      <c r="O18" s="16">
        <v>0.32400000000000001</v>
      </c>
      <c r="P18" s="2">
        <f ca="1">FORECAST(L18,OFFSET(E8:E20,MATCH(L18,A8:A20,1)-1,0,2), OFFSET(A8:A20,MATCH(L18,A8:A20,1)-1,0,2))</f>
        <v>-12.27234063745019</v>
      </c>
    </row>
    <row r="19" spans="1:16" x14ac:dyDescent="0.25">
      <c r="A19">
        <v>1.97</v>
      </c>
      <c r="B19">
        <v>-0.52</v>
      </c>
      <c r="C19">
        <v>0.45</v>
      </c>
      <c r="D19">
        <v>2611.89</v>
      </c>
      <c r="E19">
        <v>9.25</v>
      </c>
      <c r="F19">
        <v>9.2512369999999997</v>
      </c>
      <c r="G19">
        <v>2.1004529999999999</v>
      </c>
      <c r="J19" s="5"/>
      <c r="K19" s="10">
        <v>11</v>
      </c>
      <c r="L19" s="5">
        <f>L18+J10</f>
        <v>-16.682499999999983</v>
      </c>
      <c r="M19" s="13">
        <f ca="1">FORECAST(L19,OFFSET(B8:B20,MATCH(L19,A8:A20,1)-1,0,2), OFFSET(A8:A20,MATCH(L19,A8:A20,1)-1,0,2))</f>
        <v>-13.730234063745007</v>
      </c>
      <c r="N19" s="14"/>
      <c r="O19" s="16"/>
      <c r="P19" s="2">
        <f ca="1">FORECAST(L19,OFFSET(E8:E20,MATCH(L19,A8:A20,1)-1,0,2), OFFSET(A8:A20,MATCH(L19,A8:A20,1)-1,0,2))</f>
        <v>-12.027574701195208</v>
      </c>
    </row>
    <row r="20" spans="1:16" x14ac:dyDescent="0.25">
      <c r="A20">
        <v>2.99</v>
      </c>
      <c r="B20">
        <v>-1</v>
      </c>
      <c r="C20">
        <v>0.43</v>
      </c>
      <c r="D20">
        <v>2611.89</v>
      </c>
      <c r="E20">
        <v>10.11</v>
      </c>
      <c r="F20">
        <v>10.111076000000001</v>
      </c>
      <c r="G20">
        <v>2.0528499999999998</v>
      </c>
      <c r="J20" s="5"/>
      <c r="K20" s="10">
        <v>12</v>
      </c>
      <c r="L20" s="5">
        <f>L19+J10</f>
        <v>-16.359999999999982</v>
      </c>
      <c r="M20" s="13">
        <f ca="1">FORECAST(L20,OFFSET(B8:B20,MATCH(L20,A8:A20,1)-1,0,2), OFFSET(A8:A20,MATCH(L20,A8:A20,1)-1,0,2))</f>
        <v>-13.414800796812733</v>
      </c>
      <c r="N20" s="14"/>
      <c r="O20" s="16"/>
      <c r="P20" s="2">
        <f ca="1">FORECAST(L20,OFFSET(E8:E20,MATCH(L20,A8:A20,1)-1,0,2), OFFSET(A8:A20,MATCH(L20,A8:A20,1)-1,0,2))</f>
        <v>-11.782808764940228</v>
      </c>
    </row>
    <row r="21" spans="1:16" x14ac:dyDescent="0.25">
      <c r="J21" s="5"/>
      <c r="K21" s="10">
        <v>13</v>
      </c>
      <c r="L21" s="5">
        <f>L20+J10</f>
        <v>-16.03749999999998</v>
      </c>
      <c r="M21" s="13">
        <f ca="1">FORECAST(L21,OFFSET(B8:B20,MATCH(L21,A8:A20,1)-1,0,2), OFFSET(A8:A20,MATCH(L21,A8:A20,1)-1,0,2))</f>
        <v>-13.09936752988046</v>
      </c>
      <c r="N21" s="14"/>
      <c r="O21" s="16"/>
      <c r="P21" s="2">
        <f ca="1">FORECAST(L21,OFFSET(E8:E20,MATCH(L21,A8:A20,1)-1,0,2), OFFSET(A8:A20,MATCH(L21,A8:A20,1)-1,0,2))</f>
        <v>-11.538042828685246</v>
      </c>
    </row>
    <row r="22" spans="1:16" x14ac:dyDescent="0.25">
      <c r="A22" t="s">
        <v>15</v>
      </c>
      <c r="J22" s="5"/>
      <c r="K22" s="10">
        <v>14</v>
      </c>
      <c r="L22" s="5">
        <f>L21+J10</f>
        <v>-15.71499999999998</v>
      </c>
      <c r="M22" s="13">
        <f ca="1">FORECAST(L22,OFFSET(B8:B20,MATCH(L22,A8:A20,1)-1,0,2), OFFSET(A8:A20,MATCH(L22,A8:A20,1)-1,0,2))</f>
        <v>-12.78393426294819</v>
      </c>
      <c r="N22" s="14"/>
      <c r="O22" s="16"/>
      <c r="P22" s="2">
        <f ca="1">FORECAST(L22,OFFSET(E8:E20,MATCH(L22,A8:A20,1)-1,0,2), OFFSET(A8:A20,MATCH(L22,A8:A20,1)-1,0,2))</f>
        <v>-11.293276892430265</v>
      </c>
    </row>
    <row r="23" spans="1:16" x14ac:dyDescent="0.25">
      <c r="J23" s="5"/>
      <c r="K23" s="10">
        <v>15</v>
      </c>
      <c r="L23" s="5">
        <f>L22+J10</f>
        <v>-15.392499999999981</v>
      </c>
      <c r="M23" s="13">
        <f ca="1">FORECAST(L23,OFFSET(B8:B20,MATCH(L23,A8:A20,1)-1,0,2), OFFSET(A8:A20,MATCH(L23,A8:A20,1)-1,0,2))</f>
        <v>-12.468500996015919</v>
      </c>
      <c r="N23" s="14"/>
      <c r="O23" s="16"/>
      <c r="P23" s="2">
        <f ca="1">FORECAST(L23,OFFSET(E8:E20,MATCH(L23,A8:A20,1)-1,0,2), OFFSET(A8:A20,MATCH(L23,A8:A20,1)-1,0,2))</f>
        <v>-11.048510956175285</v>
      </c>
    </row>
    <row r="24" spans="1:16" x14ac:dyDescent="0.25">
      <c r="A24" t="s">
        <v>16</v>
      </c>
      <c r="J24" s="5"/>
      <c r="K24" s="10">
        <v>16</v>
      </c>
      <c r="L24" s="5">
        <f>L23+J10</f>
        <v>-15.069999999999981</v>
      </c>
      <c r="M24" s="13">
        <f ca="1">FORECAST(L24,OFFSET(B8:B20,MATCH(L24,A8:A20,1)-1,0,2), OFFSET(A8:A20,MATCH(L24,A8:A20,1)-1,0,2))</f>
        <v>-12.153820662768013</v>
      </c>
      <c r="N24" s="14"/>
      <c r="O24" s="16"/>
      <c r="P24" s="2">
        <f ca="1">FORECAST(L24,OFFSET(E8:E20,MATCH(L24,A8:A20,1)-1,0,2), OFFSET(A8:A20,MATCH(L24,A8:A20,1)-1,0,2))</f>
        <v>-10.766452241715381</v>
      </c>
    </row>
    <row r="25" spans="1:16" x14ac:dyDescent="0.25">
      <c r="J25" s="5"/>
      <c r="K25" s="10">
        <v>17</v>
      </c>
      <c r="L25" s="5">
        <f>L24+J10</f>
        <v>-14.747499999999981</v>
      </c>
      <c r="M25" s="13">
        <f ca="1">FORECAST(L25,OFFSET(B8:B20,MATCH(L25,A8:A20,1)-1,0,2), OFFSET(A8:A20,MATCH(L25,A8:A20,1)-1,0,2))</f>
        <v>-11.840121832358657</v>
      </c>
      <c r="N25" s="14"/>
      <c r="O25" s="16"/>
      <c r="P25" s="2">
        <f ca="1">FORECAST(L25,OFFSET(E8:E20,MATCH(L25,A8:A20,1)-1,0,2), OFFSET(A8:A20,MATCH(L25,A8:A20,1)-1,0,2))</f>
        <v>-10.435779727095499</v>
      </c>
    </row>
    <row r="26" spans="1:16" x14ac:dyDescent="0.25">
      <c r="A26" t="s">
        <v>17</v>
      </c>
      <c r="J26" s="5"/>
      <c r="K26" s="10">
        <v>18</v>
      </c>
      <c r="L26" s="5">
        <f>L25+J10</f>
        <v>-14.424999999999981</v>
      </c>
      <c r="M26" s="13">
        <f ca="1">FORECAST(L26,OFFSET(B8:B20,MATCH(L26,A8:A20,1)-1,0,2), OFFSET(A8:A20,MATCH(L26,A8:A20,1)-1,0,2))</f>
        <v>-11.526423001949301</v>
      </c>
      <c r="N26" s="14"/>
      <c r="O26" s="16"/>
      <c r="P26" s="2">
        <f ca="1">FORECAST(L26,OFFSET(E8:E20,MATCH(L26,A8:A20,1)-1,0,2), OFFSET(A8:A20,MATCH(L26,A8:A20,1)-1,0,2))</f>
        <v>-10.105107212475616</v>
      </c>
    </row>
    <row r="27" spans="1:16" x14ac:dyDescent="0.25">
      <c r="A27" t="s">
        <v>18</v>
      </c>
      <c r="B27" t="s">
        <v>19</v>
      </c>
      <c r="J27" s="5"/>
      <c r="K27" s="10">
        <v>19</v>
      </c>
      <c r="L27" s="5">
        <f>L26+J10</f>
        <v>-14.102499999999981</v>
      </c>
      <c r="M27" s="13">
        <f ca="1">FORECAST(L27,OFFSET(B8:B20,MATCH(L27,A8:A20,1)-1,0,2), OFFSET(A8:A20,MATCH(L27,A8:A20,1)-1,0,2))</f>
        <v>-11.212724171539943</v>
      </c>
      <c r="N27" s="14"/>
      <c r="O27" s="16"/>
      <c r="P27" s="2">
        <f ca="1">FORECAST(L27,OFFSET(E8:E20,MATCH(L27,A8:A20,1)-1,0,2), OFFSET(A8:A20,MATCH(L27,A8:A20,1)-1,0,2))</f>
        <v>-9.7744346978557335</v>
      </c>
    </row>
    <row r="28" spans="1:16" x14ac:dyDescent="0.25">
      <c r="A28" t="s">
        <v>20</v>
      </c>
      <c r="B28" t="s">
        <v>21</v>
      </c>
      <c r="J28" s="5"/>
      <c r="K28" s="10">
        <v>20</v>
      </c>
      <c r="L28" s="5">
        <f>L27+J10</f>
        <v>-13.779999999999982</v>
      </c>
      <c r="M28" s="13">
        <f ca="1">FORECAST(L28,OFFSET(B8:B20,MATCH(L28,A8:A20,1)-1,0,2), OFFSET(A8:A20,MATCH(L28,A8:A20,1)-1,0,2))</f>
        <v>-10.899025341130587</v>
      </c>
      <c r="N28" s="14"/>
      <c r="O28" s="16"/>
      <c r="P28" s="2">
        <f ca="1">FORECAST(L28,OFFSET(E8:E20,MATCH(L28,A8:A20,1)-1,0,2), OFFSET(A8:A20,MATCH(L28,A8:A20,1)-1,0,2))</f>
        <v>-9.4437621832358509</v>
      </c>
    </row>
    <row r="29" spans="1:16" x14ac:dyDescent="0.25">
      <c r="A29" t="s">
        <v>22</v>
      </c>
      <c r="B29" t="s">
        <v>23</v>
      </c>
      <c r="J29" s="5"/>
      <c r="K29" s="10">
        <v>21</v>
      </c>
      <c r="L29" s="5">
        <f>L28+J10</f>
        <v>-13.457499999999982</v>
      </c>
      <c r="M29" s="13">
        <f ca="1">FORECAST(L29,OFFSET(B8:B20,MATCH(L29,A8:A20,1)-1,0,2), OFFSET(A8:A20,MATCH(L29,A8:A20,1)-1,0,2))</f>
        <v>-10.585326510721231</v>
      </c>
      <c r="N29" s="14"/>
      <c r="O29" s="16"/>
      <c r="P29" s="2">
        <f ca="1">FORECAST(L29,OFFSET(E8:E20,MATCH(L29,A8:A20,1)-1,0,2), OFFSET(A8:A20,MATCH(L29,A8:A20,1)-1,0,2))</f>
        <v>-9.1130896686159684</v>
      </c>
    </row>
    <row r="30" spans="1:16" x14ac:dyDescent="0.25">
      <c r="A30" t="s">
        <v>24</v>
      </c>
      <c r="B30" t="s">
        <v>25</v>
      </c>
      <c r="K30" s="10">
        <v>22</v>
      </c>
      <c r="L30" s="5">
        <f>L29+J10</f>
        <v>-13.134999999999982</v>
      </c>
      <c r="M30" s="11">
        <f ca="1">FORECAST(L30,OFFSET(B8:B20,MATCH(L30,A8:A20,1)-1,0,2), OFFSET(A8:A20,MATCH(L30,A8:A20,1)-1,0,2))</f>
        <v>-10.271627680311875</v>
      </c>
      <c r="N30" s="12"/>
      <c r="O30" s="15"/>
      <c r="P30" s="2">
        <f ca="1">FORECAST(L30,OFFSET(E8:E20,MATCH(L30,A8:A20,1)-1,0,2), OFFSET(A8:A20,MATCH(L30,A8:A20,1)-1,0,2))</f>
        <v>-8.782417153996084</v>
      </c>
    </row>
    <row r="31" spans="1:16" x14ac:dyDescent="0.25">
      <c r="A31" t="s">
        <v>26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30</v>
      </c>
      <c r="J31" t="s">
        <v>32</v>
      </c>
      <c r="K31" s="10">
        <v>23</v>
      </c>
      <c r="L31" s="5">
        <f>L30+J10</f>
        <v>-12.812499999999982</v>
      </c>
      <c r="M31" s="11">
        <f ca="1">FORECAST(L31,OFFSET(B8:B20,MATCH(L31,A8:A20,1)-1,0,2), OFFSET(A8:A20,MATCH(L31,A8:A20,1)-1,0,2))</f>
        <v>-9.9579288499025171</v>
      </c>
      <c r="N31" s="12"/>
      <c r="O31" s="15"/>
      <c r="P31" s="2">
        <f ca="1">FORECAST(L31,OFFSET(E8:E20,MATCH(L31,A8:A20,1)-1,0,2), OFFSET(A8:A20,MATCH(L31,A8:A20,1)-1,0,2))</f>
        <v>-8.4517446393762015</v>
      </c>
    </row>
    <row r="32" spans="1:16" x14ac:dyDescent="0.25">
      <c r="A32" t="s">
        <v>33</v>
      </c>
      <c r="B32" t="s">
        <v>34</v>
      </c>
      <c r="K32" s="10">
        <v>24</v>
      </c>
      <c r="L32" s="5">
        <f>L31+J10</f>
        <v>-12.489999999999982</v>
      </c>
      <c r="M32" s="11">
        <f ca="1">FORECAST(L32,OFFSET(B8:B20,MATCH(L32,A8:A20,1)-1,0,2), OFFSET(A8:A20,MATCH(L32,A8:A20,1)-1,0,2))</f>
        <v>-9.6442300194931612</v>
      </c>
      <c r="N32" s="12"/>
      <c r="O32" s="15"/>
      <c r="P32" s="2">
        <f ca="1">FORECAST(L32,OFFSET(E8:E20,MATCH(L32,A8:A20,1)-1,0,2), OFFSET(A8:A20,MATCH(L32,A8:A20,1)-1,0,2))</f>
        <v>-8.1210721247563189</v>
      </c>
    </row>
    <row r="33" spans="1:16" x14ac:dyDescent="0.25">
      <c r="A33" t="s">
        <v>35</v>
      </c>
      <c r="B33" t="s">
        <v>36</v>
      </c>
      <c r="K33" s="10">
        <v>25</v>
      </c>
      <c r="L33" s="5">
        <f>L32+J10</f>
        <v>-12.167499999999983</v>
      </c>
      <c r="M33" s="11">
        <f ca="1">FORECAST(L33,OFFSET(B8:B20,MATCH(L33,A8:A20,1)-1,0,2), OFFSET(A8:A20,MATCH(L33,A8:A20,1)-1,0,2))</f>
        <v>-9.3305311890838052</v>
      </c>
      <c r="N33" s="12"/>
      <c r="O33" s="15"/>
      <c r="P33" s="2">
        <f ca="1">FORECAST(L33,OFFSET(E8:E20,MATCH(L33,A8:A20,1)-1,0,2), OFFSET(A8:A20,MATCH(L33,A8:A20,1)-1,0,2))</f>
        <v>-7.7903996101364363</v>
      </c>
    </row>
    <row r="34" spans="1:16" x14ac:dyDescent="0.25">
      <c r="A34" t="s">
        <v>37</v>
      </c>
      <c r="B34" t="s">
        <v>38</v>
      </c>
      <c r="K34" s="10">
        <v>26</v>
      </c>
      <c r="L34" s="5">
        <f>L33+J10</f>
        <v>-11.844999999999983</v>
      </c>
      <c r="M34" s="11">
        <f ca="1">FORECAST(L34,OFFSET(B8:B20,MATCH(L34,A8:A20,1)-1,0,2), OFFSET(A8:A20,MATCH(L34,A8:A20,1)-1,0,2))</f>
        <v>-9.0168323586744474</v>
      </c>
      <c r="N34" s="12"/>
      <c r="O34" s="15"/>
      <c r="P34" s="2">
        <f ca="1">FORECAST(L34,OFFSET(E8:E20,MATCH(L34,A8:A20,1)-1,0,2), OFFSET(A8:A20,MATCH(L34,A8:A20,1)-1,0,2))</f>
        <v>-7.4597270955165538</v>
      </c>
    </row>
    <row r="35" spans="1:16" x14ac:dyDescent="0.25">
      <c r="A35" t="s">
        <v>39</v>
      </c>
      <c r="B35">
        <v>1</v>
      </c>
      <c r="K35" s="10">
        <v>27</v>
      </c>
      <c r="L35" s="5">
        <f>L34+J10</f>
        <v>-11.522499999999983</v>
      </c>
      <c r="M35" s="11">
        <f ca="1">FORECAST(L35,OFFSET(B8:B20,MATCH(L35,A8:A20,1)-1,0,2), OFFSET(A8:A20,MATCH(L35,A8:A20,1)-1,0,2))</f>
        <v>-8.7031335282650915</v>
      </c>
      <c r="N35" s="12"/>
      <c r="O35" s="15"/>
      <c r="P35" s="2">
        <f ca="1">FORECAST(L35,OFFSET(E8:E20,MATCH(L35,A8:A20,1)-1,0,2), OFFSET(A8:A20,MATCH(L35,A8:A20,1)-1,0,2))</f>
        <v>-7.1290545808966712</v>
      </c>
    </row>
    <row r="36" spans="1:16" x14ac:dyDescent="0.25">
      <c r="A36" t="s">
        <v>40</v>
      </c>
      <c r="B36" t="s">
        <v>41</v>
      </c>
      <c r="K36" s="10">
        <v>28</v>
      </c>
      <c r="L36" s="5">
        <f>L35+J10</f>
        <v>-11.199999999999983</v>
      </c>
      <c r="M36" s="11">
        <f ca="1">FORECAST(L36,OFFSET(B8:B20,MATCH(L36,A8:A20,1)-1,0,2), OFFSET(A8:A20,MATCH(L36,A8:A20,1)-1,0,2))</f>
        <v>-8.3894346978557355</v>
      </c>
      <c r="N36" s="12"/>
      <c r="O36" s="15"/>
      <c r="P36" s="2">
        <f ca="1">FORECAST(L36,OFFSET(E8:E20,MATCH(L36,A8:A20,1)-1,0,2), OFFSET(A8:A20,MATCH(L36,A8:A20,1)-1,0,2))</f>
        <v>-6.7983820662767886</v>
      </c>
    </row>
    <row r="37" spans="1:16" x14ac:dyDescent="0.25">
      <c r="A37" t="s">
        <v>42</v>
      </c>
      <c r="B37" t="s">
        <v>21</v>
      </c>
      <c r="K37" s="10">
        <v>29</v>
      </c>
      <c r="L37" s="5">
        <f>L36+J10</f>
        <v>-10.877499999999984</v>
      </c>
      <c r="M37" s="11">
        <f ca="1">FORECAST(L37,OFFSET(B8:B20,MATCH(L37,A8:A20,1)-1,0,2), OFFSET(A8:A20,MATCH(L37,A8:A20,1)-1,0,2))</f>
        <v>-8.0757358674463795</v>
      </c>
      <c r="N37" s="12"/>
      <c r="O37" s="15"/>
      <c r="P37" s="2">
        <f ca="1">FORECAST(L37,OFFSET(E8:E20,MATCH(L37,A8:A20,1)-1,0,2), OFFSET(A8:A20,MATCH(L37,A8:A20,1)-1,0,2))</f>
        <v>-6.4677095516569061</v>
      </c>
    </row>
    <row r="38" spans="1:16" x14ac:dyDescent="0.25">
      <c r="A38" t="s">
        <v>43</v>
      </c>
      <c r="B38" t="s">
        <v>44</v>
      </c>
      <c r="K38" s="10">
        <v>30</v>
      </c>
      <c r="L38" s="5">
        <f>L37+J10</f>
        <v>-10.554999999999984</v>
      </c>
      <c r="M38" s="11">
        <f ca="1">FORECAST(L38,OFFSET(B8:B20,MATCH(L38,A8:A20,1)-1,0,2), OFFSET(A8:A20,MATCH(L38,A8:A20,1)-1,0,2))</f>
        <v>-7.7620370370370217</v>
      </c>
      <c r="N38" s="12"/>
      <c r="O38" s="15"/>
      <c r="P38" s="2">
        <f ca="1">FORECAST(L38,OFFSET(E8:E20,MATCH(L38,A8:A20,1)-1,0,2), OFFSET(A8:A20,MATCH(L38,A8:A20,1)-1,0,2))</f>
        <v>-6.1370370370370235</v>
      </c>
    </row>
    <row r="39" spans="1:16" x14ac:dyDescent="0.25">
      <c r="A39" t="s">
        <v>45</v>
      </c>
      <c r="B39">
        <v>0</v>
      </c>
      <c r="K39" s="10">
        <v>31</v>
      </c>
      <c r="L39" s="5">
        <f>L38+J10</f>
        <v>-10.232499999999984</v>
      </c>
      <c r="M39" s="11">
        <f ca="1">FORECAST(L39,OFFSET(B8:B20,MATCH(L39,A8:A20,1)-1,0,2), OFFSET(A8:A20,MATCH(L39,A8:A20,1)-1,0,2))</f>
        <v>-7.4483382066276658</v>
      </c>
      <c r="N39" s="12"/>
      <c r="O39" s="15"/>
      <c r="P39" s="2">
        <f ca="1">FORECAST(L39,OFFSET(E8:E20,MATCH(L39,A8:A20,1)-1,0,2), OFFSET(A8:A20,MATCH(L39,A8:A20,1)-1,0,2))</f>
        <v>-5.8063645224171392</v>
      </c>
    </row>
    <row r="40" spans="1:16" x14ac:dyDescent="0.25">
      <c r="A40" t="s">
        <v>46</v>
      </c>
      <c r="B40">
        <v>20</v>
      </c>
      <c r="K40" s="10">
        <v>32</v>
      </c>
      <c r="L40" s="5">
        <f>L39+J10</f>
        <v>-9.9099999999999842</v>
      </c>
      <c r="M40" s="11">
        <f ca="1">FORECAST(L40,OFFSET(B8:B20,MATCH(L40,A8:A20,1)-1,0,2), OFFSET(A8:A20,MATCH(L40,A8:A20,1)-1,0,2))</f>
        <v>-7.1390365448504838</v>
      </c>
      <c r="N40" s="12"/>
      <c r="O40" s="15"/>
      <c r="P40" s="2">
        <f ca="1">FORECAST(L40,OFFSET(E8:E20,MATCH(L40,A8:A20,1)-1,0,2), OFFSET(A8:A20,MATCH(L40,A8:A20,1)-1,0,2))</f>
        <v>-5.4568438538205806</v>
      </c>
    </row>
    <row r="41" spans="1:16" x14ac:dyDescent="0.25">
      <c r="A41" t="s">
        <v>47</v>
      </c>
      <c r="B41" t="s">
        <v>48</v>
      </c>
      <c r="K41" s="10">
        <v>33</v>
      </c>
      <c r="L41" s="5">
        <f>L40+J10</f>
        <v>-9.5874999999999844</v>
      </c>
      <c r="M41" s="11">
        <f ca="1">FORECAST(L41,OFFSET(B8:B20,MATCH(L41,A8:A20,1)-1,0,2), OFFSET(A8:A20,MATCH(L41,A8:A20,1)-1,0,2))</f>
        <v>-6.8336794019933418</v>
      </c>
      <c r="N41" s="12"/>
      <c r="O41" s="15"/>
      <c r="P41" s="2">
        <f ca="1">FORECAST(L41,OFFSET(E8:E20,MATCH(L41,A8:A20,1)-1,0,2), OFFSET(A8:A20,MATCH(L41,A8:A20,1)-1,0,2))</f>
        <v>-5.0904152823920095</v>
      </c>
    </row>
    <row r="42" spans="1:16" x14ac:dyDescent="0.25">
      <c r="A42" t="s">
        <v>49</v>
      </c>
      <c r="B42" t="s">
        <v>50</v>
      </c>
      <c r="K42" s="10">
        <v>34</v>
      </c>
      <c r="L42" s="5">
        <f>L41+J10</f>
        <v>-9.2649999999999846</v>
      </c>
      <c r="M42" s="11">
        <f ca="1">FORECAST(L42,OFFSET(B8:B20,MATCH(L42,A8:A20,1)-1,0,2), OFFSET(A8:A20,MATCH(L42,A8:A20,1)-1,0,2))</f>
        <v>-6.528322259136198</v>
      </c>
      <c r="N42" s="12"/>
      <c r="O42" s="15"/>
      <c r="P42" s="2">
        <f ca="1">FORECAST(L42,OFFSET(E8:E20,MATCH(L42,A8:A20,1)-1,0,2), OFFSET(A8:A20,MATCH(L42,A8:A20,1)-1,0,2))</f>
        <v>-4.7239867109634384</v>
      </c>
    </row>
    <row r="43" spans="1:16" x14ac:dyDescent="0.25">
      <c r="A43" t="s">
        <v>51</v>
      </c>
      <c r="B43">
        <v>-56.3</v>
      </c>
      <c r="K43" s="10">
        <v>35</v>
      </c>
      <c r="L43" s="5">
        <f>L42+J10</f>
        <v>-8.9424999999999848</v>
      </c>
      <c r="M43" s="11">
        <f ca="1">FORECAST(L43,OFFSET(B8:B20,MATCH(L43,A8:A20,1)-1,0,2), OFFSET(A8:A20,MATCH(L43,A8:A20,1)-1,0,2))</f>
        <v>-6.222965116279056</v>
      </c>
      <c r="N43" s="12"/>
      <c r="O43" s="15"/>
      <c r="P43" s="2">
        <f ca="1">FORECAST(L43,OFFSET(E8:E20,MATCH(L43,A8:A20,1)-1,0,2), OFFSET(A8:A20,MATCH(L43,A8:A20,1)-1,0,2))</f>
        <v>-4.3575581395348673</v>
      </c>
    </row>
    <row r="44" spans="1:16" x14ac:dyDescent="0.25">
      <c r="A44" t="s">
        <v>52</v>
      </c>
      <c r="B44">
        <v>50</v>
      </c>
      <c r="K44" s="10">
        <v>36</v>
      </c>
      <c r="L44" s="5">
        <f>L43+J10</f>
        <v>-8.619999999999985</v>
      </c>
      <c r="M44" s="11">
        <f ca="1">FORECAST(L44,OFFSET(B8:B20,MATCH(L44,A8:A20,1)-1,0,2), OFFSET(A8:A20,MATCH(L44,A8:A20,1)-1,0,2))</f>
        <v>-5.9176079734219122</v>
      </c>
      <c r="N44" s="12"/>
      <c r="O44" s="15"/>
      <c r="P44" s="2">
        <f ca="1">FORECAST(L44,OFFSET(E8:E20,MATCH(L44,A8:A20,1)-1,0,2), OFFSET(A8:A20,MATCH(L44,A8:A20,1)-1,0,2))</f>
        <v>-3.9911295681062962</v>
      </c>
    </row>
    <row r="45" spans="1:16" x14ac:dyDescent="0.25">
      <c r="A45" t="s">
        <v>53</v>
      </c>
      <c r="B45">
        <v>-56.42</v>
      </c>
      <c r="K45" s="10">
        <v>37</v>
      </c>
      <c r="L45" s="5">
        <f>L44+J10</f>
        <v>-8.2974999999999852</v>
      </c>
      <c r="M45" s="11">
        <f ca="1">FORECAST(L45,OFFSET(B8:B20,MATCH(L45,A8:A20,1)-1,0,2), OFFSET(A8:A20,MATCH(L45,A8:A20,1)-1,0,2))</f>
        <v>-5.6122508305647703</v>
      </c>
      <c r="N45" s="12"/>
      <c r="O45" s="15"/>
      <c r="P45" s="2">
        <f ca="1">FORECAST(L45,OFFSET(E8:E20,MATCH(L45,A8:A20,1)-1,0,2), OFFSET(A8:A20,MATCH(L45,A8:A20,1)-1,0,2))</f>
        <v>-3.6247009966777251</v>
      </c>
    </row>
    <row r="46" spans="1:16" x14ac:dyDescent="0.25">
      <c r="A46" t="s">
        <v>54</v>
      </c>
      <c r="B46">
        <v>49.29</v>
      </c>
      <c r="K46" s="10">
        <v>38</v>
      </c>
      <c r="L46" s="5">
        <f>L45+J10</f>
        <v>-7.9749999999999854</v>
      </c>
      <c r="M46" s="11">
        <f ca="1">FORECAST(L46,OFFSET(B8:B20,MATCH(L46,A8:A20,1)-1,0,2), OFFSET(A8:A20,MATCH(L46,A8:A20,1)-1,0,2))</f>
        <v>-5.3068936877076274</v>
      </c>
      <c r="N46" s="12"/>
      <c r="O46" s="15"/>
      <c r="P46" s="2">
        <f ca="1">FORECAST(L46,OFFSET(E8:E20,MATCH(L46,A8:A20,1)-1,0,2), OFFSET(A8:A20,MATCH(L46,A8:A20,1)-1,0,2))</f>
        <v>-3.2582724252491539</v>
      </c>
    </row>
    <row r="47" spans="1:16" x14ac:dyDescent="0.25">
      <c r="A47" t="s">
        <v>55</v>
      </c>
      <c r="B47">
        <v>41</v>
      </c>
      <c r="K47" s="10">
        <v>39</v>
      </c>
      <c r="L47" s="5">
        <f>L46+J10</f>
        <v>-7.6524999999999856</v>
      </c>
      <c r="M47" s="13">
        <f ca="1">FORECAST(L47,OFFSET(B8:B20,MATCH(L47,A8:A20,1)-1,0,2), OFFSET(A8:A20,MATCH(L47,A8:A20,1)-1,0,2))</f>
        <v>-5.0015365448504854</v>
      </c>
      <c r="N47" s="12"/>
      <c r="O47" s="15"/>
      <c r="P47" s="2">
        <f ca="1">FORECAST(L47,OFFSET(E8:E20,MATCH(L47,A8:A20,1)-1,0,2), OFFSET(A8:A20,MATCH(L47,A8:A20,1)-1,0,2))</f>
        <v>-2.8918438538205828</v>
      </c>
    </row>
    <row r="48" spans="1:16" x14ac:dyDescent="0.25">
      <c r="A48" t="s">
        <v>56</v>
      </c>
      <c r="B48">
        <v>27</v>
      </c>
      <c r="K48" s="10">
        <v>40</v>
      </c>
      <c r="L48" s="5">
        <f>L47+J10</f>
        <v>-7.3299999999999859</v>
      </c>
      <c r="M48" s="13">
        <f ca="1">FORECAST(L48,OFFSET(B8:B20,MATCH(L48,A8:A20,1)-1,0,2), OFFSET(A8:A20,MATCH(L48,A8:A20,1)-1,0,2))</f>
        <v>-4.6961794019933425</v>
      </c>
      <c r="N48" s="12"/>
      <c r="O48" s="15"/>
      <c r="P48" s="2">
        <f ca="1">FORECAST(L48,OFFSET(E8:E20,MATCH(L48,A8:A20,1)-1,0,2), OFFSET(A8:A20,MATCH(L48,A8:A20,1)-1,0,2))</f>
        <v>-2.5254152823920117</v>
      </c>
    </row>
    <row r="49" spans="1:16" x14ac:dyDescent="0.25">
      <c r="A49" t="s">
        <v>57</v>
      </c>
      <c r="B49">
        <v>19</v>
      </c>
      <c r="K49" s="10">
        <v>41</v>
      </c>
      <c r="L49" s="5">
        <f>L48+J10</f>
        <v>-7.0074999999999861</v>
      </c>
      <c r="M49" s="13">
        <f ca="1">FORECAST(L49,OFFSET(B8:B20,MATCH(L49,A8:A20,1)-1,0,2), OFFSET(A8:A20,MATCH(L49,A8:A20,1)-1,0,2))</f>
        <v>-4.3946874999999883</v>
      </c>
      <c r="N49" s="12"/>
      <c r="O49" s="15"/>
      <c r="P49" s="2">
        <f ca="1">FORECAST(L49,OFFSET(E8:E20,MATCH(L49,A8:A20,1)-1,0,2), OFFSET(A8:A20,MATCH(L49,A8:A20,1)-1,0,2))</f>
        <v>-2.1515624999999821</v>
      </c>
    </row>
    <row r="50" spans="1:16" x14ac:dyDescent="0.25">
      <c r="A50" t="s">
        <v>58</v>
      </c>
      <c r="B50">
        <v>21000000</v>
      </c>
      <c r="K50" s="10">
        <v>42</v>
      </c>
      <c r="L50" s="5">
        <f>L49+J10</f>
        <v>-6.6849999999999863</v>
      </c>
      <c r="M50" s="13">
        <f ca="1">FORECAST(L50,OFFSET(B8:B20,MATCH(L50,A8:A20,1)-1,0,2), OFFSET(A8:A20,MATCH(L50,A8:A20,1)-1,0,2))</f>
        <v>-4.1092749999999887</v>
      </c>
      <c r="N50" s="12"/>
      <c r="O50" s="15"/>
      <c r="P50" s="2">
        <f ca="1">FORECAST(L50,OFFSET(E8:E20,MATCH(L50,A8:A20,1)-1,0,2), OFFSET(A8:A20,MATCH(L50,A8:A20,1)-1,0,2))</f>
        <v>-1.7468249999999825</v>
      </c>
    </row>
    <row r="51" spans="1:16" x14ac:dyDescent="0.25">
      <c r="A51" t="s">
        <v>59</v>
      </c>
      <c r="B51">
        <v>21000000</v>
      </c>
      <c r="K51" s="10">
        <v>43</v>
      </c>
      <c r="L51" s="5">
        <f>L50+J10</f>
        <v>-6.3624999999999865</v>
      </c>
      <c r="M51" s="13">
        <f ca="1">FORECAST(L51,OFFSET(B8:B20,MATCH(L51,A8:A20,1)-1,0,2), OFFSET(A8:A20,MATCH(L51,A8:A20,1)-1,0,2))</f>
        <v>-3.8238624999999882</v>
      </c>
      <c r="N51" s="12"/>
      <c r="O51" s="15"/>
      <c r="P51" s="2">
        <f ca="1">FORECAST(L51,OFFSET(E8:E20,MATCH(L51,A8:A20,1)-1,0,2), OFFSET(A8:A20,MATCH(L51,A8:A20,1)-1,0,2))</f>
        <v>-1.3420874999999821</v>
      </c>
    </row>
    <row r="52" spans="1:16" x14ac:dyDescent="0.25">
      <c r="A52" t="s">
        <v>60</v>
      </c>
      <c r="B52">
        <v>21000000</v>
      </c>
      <c r="K52" s="10">
        <v>44</v>
      </c>
      <c r="L52" s="5">
        <f>L51+J10</f>
        <v>-6.0399999999999867</v>
      </c>
      <c r="M52" s="13">
        <f ca="1">FORECAST(L52,OFFSET(B8:B20,MATCH(L52,A8:A20,1)-1,0,2), OFFSET(A8:A20,MATCH(L52,A8:A20,1)-1,0,2))</f>
        <v>-3.5384499999999885</v>
      </c>
      <c r="N52" s="12"/>
      <c r="O52" s="15"/>
      <c r="P52" s="2">
        <f ca="1">FORECAST(L52,OFFSET(E8:E20,MATCH(L52,A8:A20,1)-1,0,2), OFFSET(A8:A20,MATCH(L52,A8:A20,1)-1,0,2))</f>
        <v>-0.93734999999998259</v>
      </c>
    </row>
    <row r="53" spans="1:16" x14ac:dyDescent="0.25">
      <c r="A53" t="s">
        <v>61</v>
      </c>
      <c r="B53">
        <v>21000000</v>
      </c>
      <c r="K53" s="10">
        <v>45</v>
      </c>
      <c r="L53" s="5">
        <f>L52+J10</f>
        <v>-5.7174999999999869</v>
      </c>
      <c r="M53" s="13">
        <f ca="1">FORECAST(L53,OFFSET(B8:B20,MATCH(L53,A8:A20,1)-1,0,2), OFFSET(A8:A20,MATCH(L53,A8:A20,1)-1,0,2))</f>
        <v>-3.2530374999999889</v>
      </c>
      <c r="N53" s="12"/>
      <c r="O53" s="15"/>
      <c r="P53" s="2">
        <f ca="1">FORECAST(L53,OFFSET(E8:E20,MATCH(L53,A8:A20,1)-1,0,2), OFFSET(A8:A20,MATCH(L53,A8:A20,1)-1,0,2))</f>
        <v>-0.53261249999998306</v>
      </c>
    </row>
    <row r="54" spans="1:16" x14ac:dyDescent="0.25">
      <c r="A54" t="s">
        <v>62</v>
      </c>
      <c r="B54" t="s">
        <v>63</v>
      </c>
      <c r="K54" s="10">
        <v>46</v>
      </c>
      <c r="L54" s="5">
        <f>L53+J10</f>
        <v>-5.3949999999999871</v>
      </c>
      <c r="M54" s="13">
        <f ca="1">FORECAST(L54,OFFSET(B8:B20,MATCH(L54,A8:A20,1)-1,0,2), OFFSET(A8:A20,MATCH(L54,A8:A20,1)-1,0,2))</f>
        <v>-2.9676249999999893</v>
      </c>
      <c r="N54" s="12"/>
      <c r="O54" s="15"/>
      <c r="P54" s="2">
        <f ca="1">FORECAST(L54,OFFSET(E8:E20,MATCH(L54,A8:A20,1)-1,0,2), OFFSET(A8:A20,MATCH(L54,A8:A20,1)-1,0,2))</f>
        <v>-0.12787499999998353</v>
      </c>
    </row>
    <row r="55" spans="1:16" x14ac:dyDescent="0.25">
      <c r="A55" t="s">
        <v>64</v>
      </c>
      <c r="B55" t="s">
        <v>63</v>
      </c>
      <c r="K55" s="10">
        <v>47</v>
      </c>
      <c r="L55" s="5">
        <f>L54+J10</f>
        <v>-5.0724999999999874</v>
      </c>
      <c r="M55" s="13">
        <f ca="1">FORECAST(L55,OFFSET(B8:B20,MATCH(L55,A8:A20,1)-1,0,2), OFFSET(A8:A20,MATCH(L55,A8:A20,1)-1,0,2))</f>
        <v>-2.6822124999999897</v>
      </c>
      <c r="N55" s="12"/>
      <c r="O55" s="15"/>
      <c r="P55" s="2">
        <f ca="1">FORECAST(L55,OFFSET(E8:E20,MATCH(L55,A8:A20,1)-1,0,2), OFFSET(A8:A20,MATCH(L55,A8:A20,1)-1,0,2))</f>
        <v>0.27686250000001689</v>
      </c>
    </row>
    <row r="56" spans="1:16" x14ac:dyDescent="0.25">
      <c r="A56" t="s">
        <v>65</v>
      </c>
      <c r="B56" t="s">
        <v>63</v>
      </c>
      <c r="K56" s="10">
        <v>48</v>
      </c>
      <c r="L56" s="5">
        <f>L55+J10</f>
        <v>-4.7499999999999876</v>
      </c>
      <c r="M56" s="13">
        <f ca="1">FORECAST(L56,OFFSET(B8:B20,MATCH(L56,A8:A20,1)-1,0,2), OFFSET(A8:A20,MATCH(L56,A8:A20,1)-1,0,2))</f>
        <v>-2.4239999999999902</v>
      </c>
      <c r="N56" s="12"/>
      <c r="O56" s="15"/>
      <c r="P56" s="2">
        <f ca="1">FORECAST(L56,OFFSET(E8:E20,MATCH(L56,A8:A20,1)-1,0,2), OFFSET(A8:A20,MATCH(L56,A8:A20,1)-1,0,2))</f>
        <v>0.70880000000001786</v>
      </c>
    </row>
    <row r="57" spans="1:16" x14ac:dyDescent="0.25">
      <c r="A57" t="s">
        <v>66</v>
      </c>
      <c r="B57" t="s">
        <v>67</v>
      </c>
      <c r="K57" s="10">
        <v>49</v>
      </c>
      <c r="L57" s="5">
        <f>L56+J10</f>
        <v>-4.4274999999999878</v>
      </c>
      <c r="M57" s="13">
        <f ca="1">FORECAST(L57,OFFSET(B8:B20,MATCH(L57,A8:A20,1)-1,0,2), OFFSET(A8:A20,MATCH(L57,A8:A20,1)-1,0,2))</f>
        <v>-2.1659999999999902</v>
      </c>
      <c r="N57" s="12"/>
      <c r="O57" s="15"/>
      <c r="P57" s="2">
        <f ca="1">FORECAST(L57,OFFSET(E8:E20,MATCH(L57,A8:A20,1)-1,0,2), OFFSET(A8:A20,MATCH(L57,A8:A20,1)-1,0,2))</f>
        <v>1.140950000000017</v>
      </c>
    </row>
    <row r="58" spans="1:16" x14ac:dyDescent="0.25">
      <c r="A58" t="s">
        <v>68</v>
      </c>
      <c r="B58" t="s">
        <v>69</v>
      </c>
      <c r="K58" s="10">
        <v>50</v>
      </c>
      <c r="L58" s="5">
        <f>L57+J10</f>
        <v>-4.104999999999988</v>
      </c>
      <c r="M58" s="13">
        <f ca="1">FORECAST(L58,OFFSET(B8:B20,MATCH(L58,A8:A20,1)-1,0,2), OFFSET(A8:A20,MATCH(L58,A8:A20,1)-1,0,2))</f>
        <v>-1.9079999999999901</v>
      </c>
      <c r="N58" s="12"/>
      <c r="O58" s="15"/>
      <c r="P58" s="2">
        <f ca="1">FORECAST(L58,OFFSET(E8:E20,MATCH(L58,A8:A20,1)-1,0,2), OFFSET(A8:A20,MATCH(L58,A8:A20,1)-1,0,2))</f>
        <v>1.573100000000017</v>
      </c>
    </row>
    <row r="59" spans="1:16" x14ac:dyDescent="0.25">
      <c r="A59" t="s">
        <v>70</v>
      </c>
      <c r="B59" t="s">
        <v>71</v>
      </c>
      <c r="K59" s="10">
        <v>51</v>
      </c>
      <c r="L59" s="5">
        <f>L58+J10</f>
        <v>-3.7824999999999882</v>
      </c>
      <c r="M59" s="13">
        <f ca="1">FORECAST(L59,OFFSET(B8:B20,MATCH(L59,A8:A20,1)-1,0,2), OFFSET(A8:A20,MATCH(L59,A8:A20,1)-1,0,2))</f>
        <v>-1.6729999999999912</v>
      </c>
      <c r="N59" s="12"/>
      <c r="O59" s="15"/>
      <c r="P59" s="2">
        <f ca="1">FORECAST(L59,OFFSET(E8:E20,MATCH(L59,A8:A20,1)-1,0,2), OFFSET(A8:A20,MATCH(L59,A8:A20,1)-1,0,2))</f>
        <v>2.0225000000000168</v>
      </c>
    </row>
    <row r="60" spans="1:16" x14ac:dyDescent="0.25">
      <c r="A60" t="s">
        <v>72</v>
      </c>
      <c r="B60" t="s">
        <v>73</v>
      </c>
      <c r="K60" s="10">
        <v>52</v>
      </c>
      <c r="L60" s="5">
        <f>L59+J10</f>
        <v>-3.4599999999999884</v>
      </c>
      <c r="M60" s="13">
        <f ca="1">FORECAST(L60,OFFSET(B8:B20,MATCH(L60,A8:A20,1)-1,0,2), OFFSET(A8:A20,MATCH(L60,A8:A20,1)-1,0,2))</f>
        <v>-1.4407999999999914</v>
      </c>
      <c r="N60" s="12"/>
      <c r="O60" s="15"/>
      <c r="P60" s="2">
        <f ca="1">FORECAST(L60,OFFSET(E8:E20,MATCH(L60,A8:A20,1)-1,0,2), OFFSET(A8:A20,MATCH(L60,A8:A20,1)-1,0,2))</f>
        <v>2.4740000000000171</v>
      </c>
    </row>
    <row r="61" spans="1:16" x14ac:dyDescent="0.25">
      <c r="A61" t="s">
        <v>74</v>
      </c>
      <c r="B61" t="s">
        <v>75</v>
      </c>
      <c r="K61" s="10">
        <v>53</v>
      </c>
      <c r="L61" s="5">
        <f>L60+J10</f>
        <v>-3.1374999999999886</v>
      </c>
      <c r="M61" s="5">
        <f ca="1">FORECAST(L61,OFFSET(B8:B20,MATCH(L61,A8:A20,1)-1,0,2), OFFSET(A8:A20,MATCH(L61,A8:A20,1)-1,0,2))</f>
        <v>-1.2085999999999917</v>
      </c>
      <c r="P61" s="2">
        <f ca="1">FORECAST(L61,OFFSET(E8:E20,MATCH(L61,A8:A20,1)-1,0,2), OFFSET(A8:A20,MATCH(L61,A8:A20,1)-1,0,2))</f>
        <v>2.9255000000000164</v>
      </c>
    </row>
    <row r="62" spans="1:16" x14ac:dyDescent="0.25">
      <c r="A62" t="s">
        <v>76</v>
      </c>
      <c r="B62" t="s">
        <v>77</v>
      </c>
      <c r="K62" s="10">
        <v>54</v>
      </c>
      <c r="L62" s="5">
        <f>L61+J10</f>
        <v>-2.8149999999999888</v>
      </c>
      <c r="M62" s="5">
        <f ca="1">FORECAST(L62,OFFSET(B8:B20,MATCH(L62,A8:A20,1)-1,0,2), OFFSET(A8:A20,MATCH(L62,A8:A20,1)-1,0,2))</f>
        <v>-1.0085148514851419</v>
      </c>
      <c r="P62" s="2">
        <f ca="1">FORECAST(L62,OFFSET(E8:E20,MATCH(L62,A8:A20,1)-1,0,2), OFFSET(A8:A20,MATCH(L62,A8:A20,1)-1,0,2))</f>
        <v>3.3785148514851651</v>
      </c>
    </row>
    <row r="63" spans="1:16" x14ac:dyDescent="0.25">
      <c r="A63" t="s">
        <v>78</v>
      </c>
      <c r="B63" t="s">
        <v>79</v>
      </c>
      <c r="K63" s="10">
        <v>55</v>
      </c>
      <c r="L63" s="5">
        <f>L62+J10</f>
        <v>-2.4924999999999891</v>
      </c>
      <c r="M63" s="5">
        <f ca="1">FORECAST(L63,OFFSET(B8:B20,MATCH(L63,A8:A20,1)-1,0,2), OFFSET(A8:A20,MATCH(L63,A8:A20,1)-1,0,2))</f>
        <v>-0.81693069306930044</v>
      </c>
      <c r="P63" s="2">
        <f ca="1">FORECAST(L63,OFFSET(E8:E20,MATCH(L63,A8:A20,1)-1,0,2), OFFSET(A8:A20,MATCH(L63,A8:A20,1)-1,0,2))</f>
        <v>3.8319306930693231</v>
      </c>
    </row>
    <row r="64" spans="1:16" x14ac:dyDescent="0.25">
      <c r="A64" t="s">
        <v>80</v>
      </c>
      <c r="K64" s="10">
        <v>56</v>
      </c>
      <c r="L64" s="5">
        <f>L63+J10</f>
        <v>-2.1699999999999893</v>
      </c>
      <c r="M64" s="5">
        <f ca="1">FORECAST(L64,OFFSET(B8:B20,MATCH(L64,A8:A20,1)-1,0,2), OFFSET(A8:A20,MATCH(L64,A8:A20,1)-1,0,2))</f>
        <v>-0.62534653465345913</v>
      </c>
      <c r="P64" s="2">
        <f ca="1">FORECAST(L64,OFFSET(E8:E20,MATCH(L64,A8:A20,1)-1,0,2), OFFSET(A8:A20,MATCH(L64,A8:A20,1)-1,0,2))</f>
        <v>4.2853465346534811</v>
      </c>
    </row>
    <row r="65" spans="1:16" x14ac:dyDescent="0.25">
      <c r="A65" t="s">
        <v>81</v>
      </c>
      <c r="K65" s="10">
        <v>57</v>
      </c>
      <c r="L65" s="5">
        <f>L64+J10</f>
        <v>-1.8474999999999893</v>
      </c>
      <c r="M65" s="5">
        <f ca="1">FORECAST(L65,OFFSET(B8:B20,MATCH(L65,A8:A20,1)-1,0,2), OFFSET(A8:A20,MATCH(L65,A8:A20,1)-1,0,2))</f>
        <v>-0.47326530612244461</v>
      </c>
      <c r="P65" s="2">
        <f ca="1">FORECAST(L65,OFFSET(E8:E20,MATCH(L65,A8:A20,1)-1,0,2), OFFSET(A8:A20,MATCH(L65,A8:A20,1)-1,0,2))</f>
        <v>4.7522448979592005</v>
      </c>
    </row>
    <row r="66" spans="1:16" x14ac:dyDescent="0.25">
      <c r="A66" t="s">
        <v>82</v>
      </c>
      <c r="B66" t="s">
        <v>36</v>
      </c>
      <c r="K66" s="10">
        <v>58</v>
      </c>
      <c r="L66" s="5">
        <f>L65+J10</f>
        <v>-1.5249999999999893</v>
      </c>
      <c r="M66" s="5">
        <f ca="1">FORECAST(L66,OFFSET(B8:B20,MATCH(L66,A8:A20,1)-1,0,2), OFFSET(A8:A20,MATCH(L66,A8:A20,1)-1,0,2))</f>
        <v>-0.34163265306122009</v>
      </c>
      <c r="P66" s="2">
        <f ca="1">FORECAST(L66,OFFSET(E8:E20,MATCH(L66,A8:A20,1)-1,0,2), OFFSET(A8:A20,MATCH(L66,A8:A20,1)-1,0,2))</f>
        <v>5.2261224489796083</v>
      </c>
    </row>
    <row r="67" spans="1:16" x14ac:dyDescent="0.25">
      <c r="A67" t="s">
        <v>83</v>
      </c>
      <c r="B67" t="s">
        <v>84</v>
      </c>
      <c r="K67" s="10">
        <v>59</v>
      </c>
      <c r="L67" s="5">
        <f>L66+J10</f>
        <v>-1.2024999999999892</v>
      </c>
      <c r="M67" s="5">
        <f ca="1">FORECAST(L67,OFFSET(B8:B20,MATCH(L67,A8:A20,1)-1,0,2), OFFSET(A8:A20,MATCH(L67,A8:A20,1)-1,0,2))</f>
        <v>-0.20999999999999558</v>
      </c>
      <c r="P67" s="2">
        <f ca="1">FORECAST(L67,OFFSET(E8:E20,MATCH(L67,A8:A20,1)-1,0,2), OFFSET(A8:A20,MATCH(L67,A8:A20,1)-1,0,2))</f>
        <v>5.7000000000000171</v>
      </c>
    </row>
    <row r="68" spans="1:16" x14ac:dyDescent="0.25">
      <c r="A68" t="s">
        <v>85</v>
      </c>
      <c r="B68" t="s">
        <v>86</v>
      </c>
      <c r="K68" s="10">
        <v>60</v>
      </c>
      <c r="L68" s="5">
        <f>L67+J10</f>
        <v>-0.87999999999998924</v>
      </c>
      <c r="M68" s="2">
        <f ca="1">FORECAST(L68,OFFSET(B8:B20,MATCH(L68,A8:A20,1)-1,0,2), OFFSET(A8:A20,MATCH(L68,A8:A20,1)-1,0,2))</f>
        <v>-0.1283168316831666</v>
      </c>
      <c r="P68" s="2">
        <f ca="1">FORECAST(L68,OFFSET(E8:E20,MATCH(L68,A8:A20,1)-1,0,2), OFFSET(A8:A20,MATCH(L68,A8:A20,1)-1,0,2))</f>
        <v>6.1413861386138757</v>
      </c>
    </row>
    <row r="69" spans="1:16" x14ac:dyDescent="0.25">
      <c r="A69" t="s">
        <v>87</v>
      </c>
      <c r="B69" t="s">
        <v>88</v>
      </c>
      <c r="K69" s="10">
        <v>61</v>
      </c>
      <c r="L69" s="5">
        <f>L68+J10</f>
        <v>-0.55749999999998923</v>
      </c>
      <c r="M69" s="2">
        <f ca="1">FORECAST(L69,OFFSET(B8:B20,MATCH(L69,A8:A20,1)-1,0,2), OFFSET(A8:A20,MATCH(L69,A8:A20,1)-1,0,2))</f>
        <v>-7.7227722772275506E-2</v>
      </c>
      <c r="P69" s="2">
        <f ca="1">FORECAST(L69,OFFSET(E8:E20,MATCH(L69,A8:A20,1)-1,0,2), OFFSET(A8:A20,MATCH(L69,A8:A20,1)-1,0,2))</f>
        <v>6.5628712871287274</v>
      </c>
    </row>
    <row r="70" spans="1:16" x14ac:dyDescent="0.25">
      <c r="A70" t="s">
        <v>89</v>
      </c>
      <c r="B70" t="s">
        <v>90</v>
      </c>
      <c r="K70" s="10">
        <v>62</v>
      </c>
      <c r="L70" s="5">
        <f>L69+J10</f>
        <v>-0.23499999999998922</v>
      </c>
      <c r="M70" s="2">
        <f ca="1">FORECAST(L70,OFFSET(B8:B20,MATCH(L70,A8:A20,1)-1,0,2), OFFSET(A8:A20,MATCH(L70,A8:A20,1)-1,0,2))</f>
        <v>-2.6138613861384427E-2</v>
      </c>
      <c r="P70" s="2">
        <f ca="1">FORECAST(L70,OFFSET(E8:E20,MATCH(L70,A8:A20,1)-1,0,2), OFFSET(A8:A20,MATCH(L70,A8:A20,1)-1,0,2))</f>
        <v>6.984356435643579</v>
      </c>
    </row>
    <row r="71" spans="1:16" x14ac:dyDescent="0.25">
      <c r="A71" t="s">
        <v>91</v>
      </c>
      <c r="B71" t="s">
        <v>92</v>
      </c>
      <c r="K71" s="10">
        <v>63</v>
      </c>
      <c r="L71" s="5">
        <f>L70+J10</f>
        <v>8.7500000000010791E-2</v>
      </c>
      <c r="M71" s="2">
        <f ca="1">FORECAST(L71,OFFSET(B8:B20,MATCH(L71,A8:A20,1)-1,0,2), OFFSET(A8:A20,MATCH(L71,A8:A20,1)-1,0,2))</f>
        <v>-2.3391089108912501E-2</v>
      </c>
      <c r="P71" s="2">
        <f ca="1">FORECAST(L71,OFFSET(E8:E20,MATCH(L71,A8:A20,1)-1,0,2), OFFSET(A8:A20,MATCH(L71,A8:A20,1)-1,0,2))</f>
        <v>7.3730940594059531</v>
      </c>
    </row>
    <row r="72" spans="1:16" x14ac:dyDescent="0.25">
      <c r="A72" t="s">
        <v>93</v>
      </c>
      <c r="B72" t="s">
        <v>94</v>
      </c>
      <c r="K72" s="10">
        <v>64</v>
      </c>
      <c r="L72" s="5">
        <f>L71+J10</f>
        <v>0.4100000000000108</v>
      </c>
      <c r="M72" s="2">
        <f ca="1">FORECAST(L72,OFFSET(B8:B20,MATCH(L72,A8:A20,1)-1,0,2), OFFSET(A8:A20,MATCH(L72,A8:A20,1)-1,0,2))</f>
        <v>-7.1287128712872905E-2</v>
      </c>
      <c r="P72" s="2">
        <f ca="1">FORECAST(L72,OFFSET(E8:E20,MATCH(L72,A8:A20,1)-1,0,2), OFFSET(A8:A20,MATCH(L72,A8:A20,1)-1,0,2))</f>
        <v>7.7275247524752606</v>
      </c>
    </row>
    <row r="73" spans="1:16" x14ac:dyDescent="0.25">
      <c r="A73" t="s">
        <v>95</v>
      </c>
      <c r="B73">
        <v>1</v>
      </c>
      <c r="K73" s="10">
        <v>65</v>
      </c>
      <c r="L73" s="5">
        <f>L72+J10</f>
        <v>0.73250000000001081</v>
      </c>
      <c r="M73" s="2">
        <f ca="1">FORECAST(L73,OFFSET(B8:B20,MATCH(L73,A8:A20,1)-1,0,2), OFFSET(A8:A20,MATCH(L73,A8:A20,1)-1,0,2))</f>
        <v>-0.11918316831683329</v>
      </c>
      <c r="P73" s="2">
        <f ca="1">FORECAST(L73,OFFSET(E8:E20,MATCH(L73,A8:A20,1)-1,0,2), OFFSET(A8:A20,MATCH(L73,A8:A20,1)-1,0,2))</f>
        <v>8.0819554455445672</v>
      </c>
    </row>
    <row r="74" spans="1:16" x14ac:dyDescent="0.25">
      <c r="A74" t="s">
        <v>96</v>
      </c>
      <c r="B74">
        <v>13</v>
      </c>
      <c r="K74" s="10">
        <v>66</v>
      </c>
      <c r="L74" s="5">
        <f>L73+J10</f>
        <v>1.0550000000000108</v>
      </c>
      <c r="M74" s="2">
        <f ca="1">FORECAST(L74,OFFSET(B8:B20,MATCH(L74,A8:A20,1)-1,0,2), OFFSET(A8:A20,MATCH(L74,A8:A20,1)-1,0,2))</f>
        <v>-0.19131067961165438</v>
      </c>
      <c r="P74" s="2">
        <f ca="1">FORECAST(L74,OFFSET(E8:E20,MATCH(L74,A8:A20,1)-1,0,2), OFFSET(A8:A20,MATCH(L74,A8:A20,1)-1,0,2))</f>
        <v>8.4149514563106909</v>
      </c>
    </row>
    <row r="75" spans="1:16" x14ac:dyDescent="0.25">
      <c r="A75" t="s">
        <v>97</v>
      </c>
      <c r="B75" t="s">
        <v>98</v>
      </c>
      <c r="K75" s="10">
        <v>67</v>
      </c>
      <c r="L75" s="5">
        <f>L74+J10</f>
        <v>1.3775000000000108</v>
      </c>
      <c r="M75" s="2">
        <f ca="1">FORECAST(L75,OFFSET(B8:B20,MATCH(L75,A8:A20,1)-1,0,2), OFFSET(A8:A20,MATCH(L75,A8:A20,1)-1,0,2))</f>
        <v>-0.30716019417476115</v>
      </c>
      <c r="P75" s="2">
        <f ca="1">FORECAST(L75,OFFSET(E8:E20,MATCH(L75,A8:A20,1)-1,0,2), OFFSET(A8:A20,MATCH(L75,A8:A20,1)-1,0,2))</f>
        <v>8.7092718446602042</v>
      </c>
    </row>
    <row r="76" spans="1:16" x14ac:dyDescent="0.25">
      <c r="A76" t="s">
        <v>99</v>
      </c>
      <c r="K76" s="10">
        <v>68</v>
      </c>
      <c r="L76" s="5">
        <f>L75+J10</f>
        <v>1.7000000000000108</v>
      </c>
      <c r="M76" s="2">
        <f ca="1">FORECAST(L76,OFFSET(B8:B20,MATCH(L76,A8:A20,1)-1,0,2), OFFSET(A8:A20,MATCH(L76,A8:A20,1)-1,0,2))</f>
        <v>-0.42300970873786797</v>
      </c>
      <c r="P76" s="2">
        <f ca="1">FORECAST(L76,OFFSET(E8:E20,MATCH(L76,A8:A20,1)-1,0,2), OFFSET(A8:A20,MATCH(L76,A8:A20,1)-1,0,2))</f>
        <v>9.0035922330097193</v>
      </c>
    </row>
    <row r="77" spans="1:16" x14ac:dyDescent="0.25">
      <c r="A77" t="s">
        <v>100</v>
      </c>
      <c r="B77" t="s">
        <v>101</v>
      </c>
      <c r="K77" s="10">
        <v>69</v>
      </c>
      <c r="L77" s="5">
        <f>L76+J10</f>
        <v>2.0225000000000106</v>
      </c>
      <c r="M77" s="2">
        <f ca="1">FORECAST(L77,OFFSET(B8:B20,MATCH(L77,A8:A20,1)-1,0,2), OFFSET(A8:A20,MATCH(L77,A8:A20,1)-1,0,2))</f>
        <v>-0.54470588235294626</v>
      </c>
      <c r="P77" s="2">
        <f ca="1">FORECAST(L77,OFFSET(E8:E20,MATCH(L77,A8:A20,1)-1,0,2), OFFSET(A8:A20,MATCH(L77,A8:A20,1)-1,0,2))</f>
        <v>9.2942647058823606</v>
      </c>
    </row>
    <row r="78" spans="1:16" x14ac:dyDescent="0.25">
      <c r="A78" t="s">
        <v>102</v>
      </c>
      <c r="B78" t="s">
        <v>103</v>
      </c>
      <c r="K78" s="10">
        <v>70</v>
      </c>
      <c r="L78" s="5">
        <f>L77+J10</f>
        <v>2.3450000000000104</v>
      </c>
      <c r="M78" s="2">
        <f ca="1">FORECAST(L78,OFFSET(B8:B20,MATCH(L78,A8:A20,1)-1,0,2), OFFSET(A8:A20,MATCH(L78,A8:A20,1)-1,0,2))</f>
        <v>-0.69647058823529906</v>
      </c>
      <c r="P78" s="2">
        <f ca="1">FORECAST(L78,OFFSET(E8:E20,MATCH(L78,A8:A20,1)-1,0,2), OFFSET(A8:A20,MATCH(L78,A8:A20,1)-1,0,2))</f>
        <v>9.5661764705882426</v>
      </c>
    </row>
    <row r="79" spans="1:16" x14ac:dyDescent="0.25">
      <c r="A79" t="s">
        <v>104</v>
      </c>
      <c r="B79" t="s">
        <v>105</v>
      </c>
      <c r="K79" s="10">
        <v>71</v>
      </c>
      <c r="L79" s="5">
        <f>L78+J10</f>
        <v>2.6675000000000102</v>
      </c>
      <c r="M79" s="2">
        <f ca="1">FORECAST(L79,OFFSET(B8:B20,MATCH(L79,A8:A20,1)-1,0,2), OFFSET(A8:A20,MATCH(L79,A8:A20,1)-1,0,2))</f>
        <v>-0.84823529411765186</v>
      </c>
      <c r="P79" s="2">
        <f ca="1">FORECAST(L79,OFFSET(E8:E20,MATCH(L79,A8:A20,1)-1,0,2), OFFSET(A8:A20,MATCH(L79,A8:A20,1)-1,0,2))</f>
        <v>9.8380882352941246</v>
      </c>
    </row>
    <row r="80" spans="1:16" x14ac:dyDescent="0.25">
      <c r="A80" t="s">
        <v>106</v>
      </c>
      <c r="B80" t="s">
        <v>107</v>
      </c>
      <c r="K80" s="10">
        <v>72</v>
      </c>
      <c r="L80" s="5">
        <f>L79+J10</f>
        <v>2.99000000000001</v>
      </c>
      <c r="M80" s="2" t="e">
        <f ca="1">FORECAST(L80,OFFSET(B8:B20,MATCH(L80,A8:A20,1)-1,0,2), OFFSET(A8:A20,MATCH(L80,A8:A20,1)-1,0,2))</f>
        <v>#DIV/0!</v>
      </c>
      <c r="P80" s="2" t="e">
        <f ca="1">FORECAST(L80,OFFSET(E8:E20,MATCH(L80,A8:A20,1)-1,0,2), OFFSET(A8:A20,MATCH(L80,A8:A20,1)-1,0,2))</f>
        <v>#DIV/0!</v>
      </c>
    </row>
    <row r="81" spans="1:16" x14ac:dyDescent="0.25">
      <c r="A81" t="s">
        <v>108</v>
      </c>
      <c r="B81" t="s">
        <v>109</v>
      </c>
      <c r="C81" t="s">
        <v>110</v>
      </c>
      <c r="K81" s="10">
        <v>73</v>
      </c>
      <c r="L81" s="5">
        <f>L80+J10</f>
        <v>3.3125000000000098</v>
      </c>
      <c r="M81" s="2" t="e">
        <f ca="1">FORECAST(L81,OFFSET(B8:B20,MATCH(L81,A8:A20,1)-1,0,2), OFFSET(A8:A20,MATCH(L81,A8:A20,1)-1,0,2))</f>
        <v>#DIV/0!</v>
      </c>
      <c r="P81" s="2" t="e">
        <f ca="1">FORECAST(L81,OFFSET(E8:E20,MATCH(L81,A8:A20,1)-1,0,2), OFFSET(A8:A20,MATCH(L81,A8:A20,1)-1,0,2))</f>
        <v>#DIV/0!</v>
      </c>
    </row>
    <row r="82" spans="1:16" x14ac:dyDescent="0.25">
      <c r="A82" t="s">
        <v>111</v>
      </c>
      <c r="B82" t="s">
        <v>107</v>
      </c>
      <c r="K82" s="10">
        <v>74</v>
      </c>
      <c r="L82" s="5">
        <f>L81+J10</f>
        <v>3.6350000000000096</v>
      </c>
    </row>
    <row r="83" spans="1:16" x14ac:dyDescent="0.25">
      <c r="A83" t="s">
        <v>112</v>
      </c>
      <c r="B83">
        <v>10</v>
      </c>
      <c r="K83" s="10">
        <v>75</v>
      </c>
      <c r="L83" s="5">
        <f>L82+J10</f>
        <v>3.9575000000000093</v>
      </c>
    </row>
    <row r="84" spans="1:16" x14ac:dyDescent="0.25">
      <c r="A84" t="s">
        <v>113</v>
      </c>
      <c r="B84">
        <v>3</v>
      </c>
      <c r="K84" s="10">
        <v>76</v>
      </c>
      <c r="L84" s="5">
        <f>L83+J10</f>
        <v>4.2800000000000091</v>
      </c>
      <c r="M84" s="5"/>
    </row>
    <row r="85" spans="1:16" x14ac:dyDescent="0.25">
      <c r="A85" t="s">
        <v>114</v>
      </c>
      <c r="B85">
        <v>-56.42</v>
      </c>
      <c r="K85" s="10">
        <v>77</v>
      </c>
      <c r="L85" s="5">
        <f>L84+J10</f>
        <v>4.6025000000000089</v>
      </c>
      <c r="M85" s="5"/>
    </row>
    <row r="86" spans="1:16" x14ac:dyDescent="0.25">
      <c r="A86" t="s">
        <v>115</v>
      </c>
      <c r="B86">
        <v>49.29</v>
      </c>
      <c r="K86" s="10">
        <v>78</v>
      </c>
      <c r="L86" s="5">
        <f>L85+J10</f>
        <v>4.9250000000000087</v>
      </c>
      <c r="M86" s="5"/>
    </row>
    <row r="87" spans="1:16" x14ac:dyDescent="0.25">
      <c r="A87" t="s">
        <v>116</v>
      </c>
      <c r="B87">
        <v>0</v>
      </c>
      <c r="K87" s="10">
        <v>79</v>
      </c>
      <c r="L87" s="5">
        <f>L86+J10</f>
        <v>5.2475000000000085</v>
      </c>
      <c r="M87" s="5"/>
    </row>
    <row r="88" spans="1:16" x14ac:dyDescent="0.25">
      <c r="A88" t="s">
        <v>117</v>
      </c>
      <c r="B88">
        <v>0.02</v>
      </c>
      <c r="K88" s="10">
        <v>80</v>
      </c>
      <c r="L88" s="5">
        <f>L87+J10</f>
        <v>5.5700000000000083</v>
      </c>
      <c r="M88" s="5"/>
    </row>
    <row r="89" spans="1:16" x14ac:dyDescent="0.25">
      <c r="A89" t="s">
        <v>118</v>
      </c>
      <c r="B89">
        <v>7</v>
      </c>
      <c r="K89" s="10">
        <v>81</v>
      </c>
      <c r="L89" s="5">
        <f>L88+J10</f>
        <v>5.8925000000000081</v>
      </c>
      <c r="M89" s="5"/>
    </row>
    <row r="90" spans="1:16" x14ac:dyDescent="0.25">
      <c r="A90" t="s">
        <v>119</v>
      </c>
      <c r="B90">
        <v>0</v>
      </c>
      <c r="K90" s="10">
        <v>82</v>
      </c>
      <c r="L90" s="5">
        <f>L89+J10</f>
        <v>6.2150000000000079</v>
      </c>
      <c r="M90" s="5"/>
    </row>
    <row r="91" spans="1:16" x14ac:dyDescent="0.25">
      <c r="A91" t="s">
        <v>120</v>
      </c>
      <c r="B91">
        <v>0.1</v>
      </c>
      <c r="K91" s="10">
        <v>83</v>
      </c>
      <c r="L91" s="5">
        <f>L90+J10</f>
        <v>6.5375000000000076</v>
      </c>
      <c r="M91" s="5"/>
    </row>
    <row r="92" spans="1:16" x14ac:dyDescent="0.25">
      <c r="A92" t="s">
        <v>121</v>
      </c>
      <c r="B92">
        <v>401</v>
      </c>
      <c r="K92" s="10">
        <v>84</v>
      </c>
      <c r="L92" s="5">
        <f>L91+J10</f>
        <v>6.8600000000000074</v>
      </c>
      <c r="M92" s="5"/>
    </row>
    <row r="93" spans="1:16" x14ac:dyDescent="0.25">
      <c r="A93" t="s">
        <v>122</v>
      </c>
      <c r="B93">
        <v>1</v>
      </c>
      <c r="K93" s="10">
        <v>85</v>
      </c>
      <c r="L93" s="5">
        <f>L92+J10</f>
        <v>7.1825000000000072</v>
      </c>
      <c r="M93" s="5"/>
    </row>
    <row r="94" spans="1:16" x14ac:dyDescent="0.25">
      <c r="A94" t="s">
        <v>123</v>
      </c>
      <c r="B94">
        <v>40</v>
      </c>
      <c r="K94" s="10">
        <v>86</v>
      </c>
      <c r="L94" s="5">
        <f>L93+J10</f>
        <v>7.505000000000007</v>
      </c>
      <c r="M94" s="5"/>
    </row>
    <row r="95" spans="1:16" x14ac:dyDescent="0.25">
      <c r="A95" t="s">
        <v>124</v>
      </c>
      <c r="B95" t="s">
        <v>94</v>
      </c>
      <c r="K95" s="10">
        <v>87</v>
      </c>
      <c r="L95" s="5">
        <f>L94+J10</f>
        <v>7.8275000000000068</v>
      </c>
      <c r="M95" s="5"/>
    </row>
    <row r="96" spans="1:16" x14ac:dyDescent="0.25">
      <c r="A96" t="s">
        <v>125</v>
      </c>
      <c r="B96">
        <v>-10</v>
      </c>
      <c r="K96" s="10">
        <v>88</v>
      </c>
      <c r="L96" s="5">
        <f>L95+J10</f>
        <v>8.1500000000000075</v>
      </c>
      <c r="M96" s="5"/>
    </row>
    <row r="97" spans="1:13" x14ac:dyDescent="0.25">
      <c r="A97" t="s">
        <v>126</v>
      </c>
      <c r="B97">
        <v>0</v>
      </c>
      <c r="K97" s="10">
        <v>89</v>
      </c>
      <c r="L97" s="5">
        <f>L96+J10</f>
        <v>8.4725000000000072</v>
      </c>
      <c r="M97" s="5"/>
    </row>
    <row r="98" spans="1:13" x14ac:dyDescent="0.25">
      <c r="A98" t="s">
        <v>127</v>
      </c>
      <c r="B98">
        <v>0</v>
      </c>
      <c r="K98" s="10">
        <v>90</v>
      </c>
      <c r="L98" s="5">
        <f>L97+J10</f>
        <v>8.795000000000007</v>
      </c>
      <c r="M98" s="5"/>
    </row>
    <row r="99" spans="1:13" x14ac:dyDescent="0.25">
      <c r="A99" t="s">
        <v>128</v>
      </c>
      <c r="B99">
        <v>200</v>
      </c>
      <c r="K99" s="10">
        <v>91</v>
      </c>
      <c r="L99" s="5">
        <f>L98+J10</f>
        <v>9.1175000000000068</v>
      </c>
      <c r="M99" s="5"/>
    </row>
    <row r="100" spans="1:13" x14ac:dyDescent="0.25">
      <c r="A100" t="s">
        <v>129</v>
      </c>
      <c r="C100" t="s">
        <v>130</v>
      </c>
      <c r="K100" s="10">
        <v>92</v>
      </c>
      <c r="L100" s="5">
        <f>L99+J10</f>
        <v>9.4400000000000066</v>
      </c>
      <c r="M100" s="5"/>
    </row>
    <row r="101" spans="1:13" x14ac:dyDescent="0.25">
      <c r="A101" t="s">
        <v>131</v>
      </c>
      <c r="B101" t="s">
        <v>132</v>
      </c>
      <c r="C101" t="s">
        <v>133</v>
      </c>
      <c r="K101" s="10">
        <v>93</v>
      </c>
      <c r="L101" s="5">
        <f>L100+J10</f>
        <v>9.7625000000000064</v>
      </c>
      <c r="M101" s="5"/>
    </row>
    <row r="102" spans="1:13" x14ac:dyDescent="0.25">
      <c r="A102" t="s">
        <v>134</v>
      </c>
      <c r="B102" t="s">
        <v>135</v>
      </c>
      <c r="C102" t="s">
        <v>136</v>
      </c>
      <c r="K102" s="10">
        <v>94</v>
      </c>
      <c r="L102" s="5">
        <f>L101+J10</f>
        <v>10.085000000000006</v>
      </c>
      <c r="M102" s="5"/>
    </row>
    <row r="103" spans="1:13" x14ac:dyDescent="0.25">
      <c r="A103" t="s">
        <v>137</v>
      </c>
      <c r="B103" t="s">
        <v>138</v>
      </c>
      <c r="K103" s="10">
        <v>95</v>
      </c>
      <c r="L103" s="5">
        <f>L102+J10</f>
        <v>10.407500000000006</v>
      </c>
      <c r="M103" s="5"/>
    </row>
    <row r="104" spans="1:13" x14ac:dyDescent="0.25">
      <c r="A104" t="s">
        <v>139</v>
      </c>
      <c r="K104" s="10">
        <v>96</v>
      </c>
      <c r="L104" s="5">
        <f>L103+J10</f>
        <v>10.730000000000006</v>
      </c>
      <c r="M104" s="5"/>
    </row>
    <row r="105" spans="1:13" x14ac:dyDescent="0.25">
      <c r="A105" t="s">
        <v>140</v>
      </c>
      <c r="B105" t="s">
        <v>141</v>
      </c>
      <c r="K105" s="10">
        <v>97</v>
      </c>
      <c r="L105" s="5">
        <f>L104+J10</f>
        <v>11.052500000000006</v>
      </c>
      <c r="M105" s="5"/>
    </row>
    <row r="106" spans="1:13" x14ac:dyDescent="0.25">
      <c r="A106" t="s">
        <v>142</v>
      </c>
      <c r="B106" t="s">
        <v>107</v>
      </c>
      <c r="K106" s="10">
        <v>98</v>
      </c>
      <c r="L106" s="5">
        <f>L105+J10</f>
        <v>11.375000000000005</v>
      </c>
    </row>
    <row r="107" spans="1:13" x14ac:dyDescent="0.25">
      <c r="A107" t="s">
        <v>143</v>
      </c>
      <c r="B107" t="s">
        <v>144</v>
      </c>
      <c r="K107" s="10">
        <v>99</v>
      </c>
      <c r="L107" s="5">
        <f>L106+J10</f>
        <v>11.697500000000005</v>
      </c>
    </row>
    <row r="108" spans="1:13" x14ac:dyDescent="0.25">
      <c r="A108" t="s">
        <v>145</v>
      </c>
      <c r="B108" t="s">
        <v>146</v>
      </c>
      <c r="K108" s="10">
        <v>100</v>
      </c>
      <c r="L108" s="5">
        <f>L107+J10</f>
        <v>12.020000000000005</v>
      </c>
    </row>
    <row r="109" spans="1:13" x14ac:dyDescent="0.25">
      <c r="A109" t="s">
        <v>147</v>
      </c>
      <c r="B109" t="s">
        <v>148</v>
      </c>
    </row>
    <row r="110" spans="1:13" x14ac:dyDescent="0.25">
      <c r="A110" t="s">
        <v>149</v>
      </c>
      <c r="B110">
        <v>1</v>
      </c>
    </row>
    <row r="111" spans="1:13" x14ac:dyDescent="0.25">
      <c r="A111" t="s">
        <v>150</v>
      </c>
      <c r="B111" t="s">
        <v>151</v>
      </c>
    </row>
    <row r="112" spans="1:13" x14ac:dyDescent="0.25">
      <c r="A112" t="s">
        <v>152</v>
      </c>
      <c r="B112">
        <v>0</v>
      </c>
    </row>
    <row r="113" spans="1:13" x14ac:dyDescent="0.25">
      <c r="A113" t="s">
        <v>153</v>
      </c>
      <c r="B113">
        <v>-15</v>
      </c>
    </row>
    <row r="114" spans="1:13" x14ac:dyDescent="0.25">
      <c r="A114" t="s">
        <v>154</v>
      </c>
      <c r="B114">
        <v>0</v>
      </c>
    </row>
    <row r="115" spans="1:13" x14ac:dyDescent="0.25">
      <c r="A115" t="s">
        <v>155</v>
      </c>
      <c r="B115" t="s">
        <v>107</v>
      </c>
    </row>
    <row r="116" spans="1:13" x14ac:dyDescent="0.25">
      <c r="A116" t="s">
        <v>156</v>
      </c>
      <c r="B116" t="s">
        <v>157</v>
      </c>
    </row>
    <row r="117" spans="1:13" x14ac:dyDescent="0.25">
      <c r="A117" t="s">
        <v>158</v>
      </c>
      <c r="B117" t="s">
        <v>159</v>
      </c>
    </row>
    <row r="118" spans="1:13" x14ac:dyDescent="0.25">
      <c r="A118" t="s">
        <v>160</v>
      </c>
      <c r="B118" t="s">
        <v>161</v>
      </c>
      <c r="C118" t="s">
        <v>162</v>
      </c>
    </row>
    <row r="119" spans="1:13" x14ac:dyDescent="0.25">
      <c r="A119" t="s">
        <v>163</v>
      </c>
      <c r="B119">
        <v>6146000000</v>
      </c>
    </row>
    <row r="120" spans="1:13" x14ac:dyDescent="0.25">
      <c r="A120" t="s">
        <v>164</v>
      </c>
      <c r="B120">
        <v>72000000</v>
      </c>
      <c r="C120" t="s">
        <v>165</v>
      </c>
    </row>
    <row r="121" spans="1:13" x14ac:dyDescent="0.25">
      <c r="A121" t="s">
        <v>166</v>
      </c>
      <c r="B121" t="s">
        <v>167</v>
      </c>
    </row>
    <row r="122" spans="1:13" x14ac:dyDescent="0.25">
      <c r="A122" t="s">
        <v>168</v>
      </c>
      <c r="B122">
        <v>60975</v>
      </c>
      <c r="M122" s="5"/>
    </row>
    <row r="123" spans="1:13" x14ac:dyDescent="0.25">
      <c r="A123" t="s">
        <v>169</v>
      </c>
      <c r="B123">
        <v>0</v>
      </c>
      <c r="C123" t="s">
        <v>170</v>
      </c>
      <c r="M123" s="5"/>
    </row>
    <row r="124" spans="1:13" x14ac:dyDescent="0.25">
      <c r="A124" t="s">
        <v>171</v>
      </c>
      <c r="B124" t="s">
        <v>172</v>
      </c>
      <c r="C124" t="s">
        <v>170</v>
      </c>
      <c r="M124" s="5"/>
    </row>
    <row r="125" spans="1:13" x14ac:dyDescent="0.25">
      <c r="A125" t="s">
        <v>173</v>
      </c>
      <c r="B125">
        <v>0</v>
      </c>
      <c r="M125" s="5"/>
    </row>
    <row r="126" spans="1:13" x14ac:dyDescent="0.25">
      <c r="A126" t="s">
        <v>174</v>
      </c>
      <c r="B126">
        <v>2</v>
      </c>
      <c r="M126" s="5"/>
    </row>
    <row r="127" spans="1:13" x14ac:dyDescent="0.25">
      <c r="A127" t="s">
        <v>175</v>
      </c>
      <c r="B127">
        <v>3</v>
      </c>
      <c r="M127" s="5"/>
    </row>
    <row r="128" spans="1:13" x14ac:dyDescent="0.25">
      <c r="A128" t="s">
        <v>176</v>
      </c>
      <c r="B128" t="s">
        <v>177</v>
      </c>
      <c r="M128" s="5"/>
    </row>
    <row r="129" spans="1:13" x14ac:dyDescent="0.25">
      <c r="A129" t="s">
        <v>178</v>
      </c>
      <c r="B129">
        <v>0</v>
      </c>
      <c r="C129" t="s">
        <v>179</v>
      </c>
      <c r="M129" s="5"/>
    </row>
    <row r="130" spans="1:13" x14ac:dyDescent="0.25">
      <c r="A130" t="s">
        <v>180</v>
      </c>
      <c r="B130">
        <v>0</v>
      </c>
      <c r="M130" s="5"/>
    </row>
    <row r="131" spans="1:13" x14ac:dyDescent="0.25">
      <c r="A131" t="s">
        <v>181</v>
      </c>
      <c r="B131">
        <v>0</v>
      </c>
      <c r="M131" s="5"/>
    </row>
    <row r="132" spans="1:13" x14ac:dyDescent="0.25">
      <c r="A132" t="s">
        <v>182</v>
      </c>
      <c r="B132">
        <v>0</v>
      </c>
      <c r="M132" s="5"/>
    </row>
    <row r="133" spans="1:13" x14ac:dyDescent="0.25">
      <c r="A133" t="s">
        <v>183</v>
      </c>
      <c r="B133">
        <v>0</v>
      </c>
      <c r="M133" s="5"/>
    </row>
    <row r="134" spans="1:13" x14ac:dyDescent="0.25">
      <c r="A134" t="s">
        <v>184</v>
      </c>
      <c r="B134">
        <v>2225000000</v>
      </c>
      <c r="M134" s="5"/>
    </row>
    <row r="135" spans="1:13" x14ac:dyDescent="0.25">
      <c r="A135" t="s">
        <v>185</v>
      </c>
      <c r="B135">
        <v>0</v>
      </c>
      <c r="M135" s="5"/>
    </row>
    <row r="136" spans="1:13" x14ac:dyDescent="0.25">
      <c r="A136" t="s">
        <v>186</v>
      </c>
      <c r="B136" t="s">
        <v>187</v>
      </c>
      <c r="M136" s="5"/>
    </row>
    <row r="137" spans="1:13" x14ac:dyDescent="0.25">
      <c r="A137" t="s">
        <v>188</v>
      </c>
      <c r="B137">
        <v>60970</v>
      </c>
      <c r="M137" s="5"/>
    </row>
    <row r="138" spans="1:13" x14ac:dyDescent="0.25">
      <c r="A138" t="s">
        <v>189</v>
      </c>
      <c r="B138">
        <v>1</v>
      </c>
      <c r="M138" s="5"/>
    </row>
    <row r="139" spans="1:13" x14ac:dyDescent="0.25">
      <c r="A139" t="s">
        <v>190</v>
      </c>
      <c r="B139" t="s">
        <v>172</v>
      </c>
      <c r="M139" s="5"/>
    </row>
    <row r="140" spans="1:13" x14ac:dyDescent="0.25">
      <c r="A140" t="s">
        <v>191</v>
      </c>
      <c r="B140">
        <v>3</v>
      </c>
      <c r="M140" s="5"/>
    </row>
    <row r="141" spans="1:13" x14ac:dyDescent="0.25">
      <c r="A141" t="s">
        <v>192</v>
      </c>
      <c r="B141">
        <v>0</v>
      </c>
      <c r="M141" s="5"/>
    </row>
    <row r="142" spans="1:13" x14ac:dyDescent="0.25">
      <c r="A142" t="s">
        <v>193</v>
      </c>
      <c r="B142">
        <v>4</v>
      </c>
      <c r="M142" s="5"/>
    </row>
    <row r="143" spans="1:13" x14ac:dyDescent="0.25">
      <c r="A143" t="s">
        <v>194</v>
      </c>
      <c r="B143" t="s">
        <v>195</v>
      </c>
      <c r="M143" s="5"/>
    </row>
    <row r="144" spans="1:13" x14ac:dyDescent="0.25">
      <c r="A144" t="s">
        <v>196</v>
      </c>
      <c r="B144">
        <v>0</v>
      </c>
    </row>
    <row r="145" spans="1:13" x14ac:dyDescent="0.25">
      <c r="A145" t="s">
        <v>197</v>
      </c>
      <c r="B145">
        <v>72000000</v>
      </c>
    </row>
    <row r="146" spans="1:13" x14ac:dyDescent="0.25">
      <c r="A146" t="s">
        <v>198</v>
      </c>
      <c r="B146" t="s">
        <v>199</v>
      </c>
    </row>
    <row r="147" spans="1:13" x14ac:dyDescent="0.25">
      <c r="A147" t="s">
        <v>200</v>
      </c>
    </row>
    <row r="148" spans="1:13" x14ac:dyDescent="0.25">
      <c r="A148" t="s">
        <v>201</v>
      </c>
      <c r="B148">
        <v>1.6</v>
      </c>
    </row>
    <row r="149" spans="1:13" x14ac:dyDescent="0.25">
      <c r="A149" t="s">
        <v>202</v>
      </c>
      <c r="B149">
        <v>0</v>
      </c>
    </row>
    <row r="150" spans="1:13" x14ac:dyDescent="0.25">
      <c r="A150" t="s">
        <v>203</v>
      </c>
      <c r="B150">
        <v>0</v>
      </c>
    </row>
    <row r="151" spans="1:13" x14ac:dyDescent="0.25">
      <c r="A151" t="s">
        <v>204</v>
      </c>
      <c r="B151">
        <v>48.991999999999997</v>
      </c>
    </row>
    <row r="152" spans="1:13" x14ac:dyDescent="0.25">
      <c r="A152" t="s">
        <v>205</v>
      </c>
      <c r="B152">
        <v>-51.979215827338002</v>
      </c>
    </row>
    <row r="153" spans="1:13" x14ac:dyDescent="0.25">
      <c r="A153" t="s">
        <v>206</v>
      </c>
      <c r="B153">
        <v>0</v>
      </c>
    </row>
    <row r="154" spans="1:13" x14ac:dyDescent="0.25">
      <c r="A154" t="s">
        <v>207</v>
      </c>
      <c r="B154">
        <v>0</v>
      </c>
    </row>
    <row r="155" spans="1:13" x14ac:dyDescent="0.25">
      <c r="A155" t="s">
        <v>208</v>
      </c>
      <c r="B155">
        <v>2225000000</v>
      </c>
    </row>
    <row r="156" spans="1:13" x14ac:dyDescent="0.25">
      <c r="A156" t="s">
        <v>209</v>
      </c>
      <c r="B156">
        <v>53.13</v>
      </c>
    </row>
    <row r="157" spans="1:13" x14ac:dyDescent="0.25">
      <c r="A157" t="s">
        <v>210</v>
      </c>
      <c r="B157">
        <v>34.69</v>
      </c>
    </row>
    <row r="158" spans="1:13" x14ac:dyDescent="0.25">
      <c r="A158" t="s">
        <v>211</v>
      </c>
      <c r="B158">
        <v>108.33</v>
      </c>
    </row>
    <row r="159" spans="1:13" x14ac:dyDescent="0.25">
      <c r="A159" t="s">
        <v>212</v>
      </c>
      <c r="B159">
        <v>49.822000000000003</v>
      </c>
    </row>
    <row r="160" spans="1:13" x14ac:dyDescent="0.25">
      <c r="A160" t="s">
        <v>213</v>
      </c>
      <c r="B160">
        <v>-32.795215827337998</v>
      </c>
      <c r="M160" s="5"/>
    </row>
    <row r="161" spans="1:13" x14ac:dyDescent="0.25">
      <c r="A161" t="s">
        <v>214</v>
      </c>
      <c r="B161">
        <v>-53.35</v>
      </c>
      <c r="M161" s="5"/>
    </row>
    <row r="162" spans="1:13" x14ac:dyDescent="0.25">
      <c r="A162" t="s">
        <v>215</v>
      </c>
      <c r="B162">
        <v>49.284999999999997</v>
      </c>
      <c r="M162" s="5"/>
    </row>
    <row r="163" spans="1:13" x14ac:dyDescent="0.25">
      <c r="A163" t="s">
        <v>216</v>
      </c>
      <c r="B163" t="s">
        <v>98</v>
      </c>
      <c r="M163" s="5"/>
    </row>
    <row r="164" spans="1:13" x14ac:dyDescent="0.25">
      <c r="A164" t="s">
        <v>217</v>
      </c>
      <c r="M164" s="5"/>
    </row>
    <row r="165" spans="1:13" x14ac:dyDescent="0.25">
      <c r="A165" t="s">
        <v>218</v>
      </c>
      <c r="B165" t="s">
        <v>219</v>
      </c>
      <c r="M165" s="5"/>
    </row>
    <row r="166" spans="1:13" x14ac:dyDescent="0.25">
      <c r="A166" t="s">
        <v>220</v>
      </c>
      <c r="B166" t="s">
        <v>221</v>
      </c>
      <c r="M166" s="5"/>
    </row>
    <row r="167" spans="1:13" x14ac:dyDescent="0.25">
      <c r="A167" t="s">
        <v>222</v>
      </c>
      <c r="B167">
        <v>0</v>
      </c>
      <c r="M167" s="5"/>
    </row>
    <row r="168" spans="1:13" x14ac:dyDescent="0.25">
      <c r="A168" t="s">
        <v>223</v>
      </c>
      <c r="B168">
        <v>1</v>
      </c>
      <c r="M168" s="5"/>
    </row>
    <row r="169" spans="1:13" x14ac:dyDescent="0.25">
      <c r="A169" t="s">
        <v>224</v>
      </c>
      <c r="B169">
        <v>1.1E-5</v>
      </c>
      <c r="M169" s="5"/>
    </row>
    <row r="170" spans="1:13" x14ac:dyDescent="0.25">
      <c r="A170" t="s">
        <v>225</v>
      </c>
      <c r="B170">
        <v>2E-3</v>
      </c>
      <c r="M170" s="5"/>
    </row>
    <row r="171" spans="1:13" x14ac:dyDescent="0.25">
      <c r="A171" t="s">
        <v>226</v>
      </c>
      <c r="B171">
        <v>0</v>
      </c>
      <c r="M171" s="5"/>
    </row>
    <row r="172" spans="1:13" x14ac:dyDescent="0.25">
      <c r="A172" t="s">
        <v>227</v>
      </c>
      <c r="B172">
        <v>0</v>
      </c>
      <c r="C172" t="s">
        <v>228</v>
      </c>
      <c r="M172" s="5"/>
    </row>
    <row r="173" spans="1:13" x14ac:dyDescent="0.25">
      <c r="A173" t="s">
        <v>229</v>
      </c>
      <c r="B173">
        <v>283</v>
      </c>
      <c r="M173" s="5"/>
    </row>
    <row r="174" spans="1:13" x14ac:dyDescent="0.25">
      <c r="A174" t="s">
        <v>230</v>
      </c>
      <c r="B174">
        <v>0</v>
      </c>
      <c r="M174" s="5"/>
    </row>
    <row r="175" spans="1:13" x14ac:dyDescent="0.25">
      <c r="A175" t="s">
        <v>231</v>
      </c>
      <c r="B175">
        <v>0</v>
      </c>
      <c r="M175" s="5"/>
    </row>
    <row r="176" spans="1:13" x14ac:dyDescent="0.25">
      <c r="A176" t="s">
        <v>232</v>
      </c>
      <c r="B176">
        <v>0</v>
      </c>
      <c r="M176" s="5"/>
    </row>
    <row r="177" spans="1:13" x14ac:dyDescent="0.25">
      <c r="A177" t="s">
        <v>233</v>
      </c>
      <c r="B177">
        <v>0</v>
      </c>
      <c r="M177" s="5"/>
    </row>
    <row r="178" spans="1:13" x14ac:dyDescent="0.25">
      <c r="A178" t="s">
        <v>234</v>
      </c>
      <c r="B178">
        <v>-100</v>
      </c>
      <c r="M178" s="5"/>
    </row>
    <row r="179" spans="1:13" x14ac:dyDescent="0.25">
      <c r="A179" t="s">
        <v>235</v>
      </c>
      <c r="B179">
        <v>-100</v>
      </c>
      <c r="M179" s="5"/>
    </row>
    <row r="180" spans="1:13" x14ac:dyDescent="0.25">
      <c r="A180" t="s">
        <v>236</v>
      </c>
      <c r="B180">
        <v>22.9</v>
      </c>
      <c r="M180" s="5"/>
    </row>
    <row r="181" spans="1:13" x14ac:dyDescent="0.25">
      <c r="A181" t="s">
        <v>237</v>
      </c>
      <c r="B181">
        <v>0</v>
      </c>
      <c r="M181" s="5"/>
    </row>
    <row r="182" spans="1:13" x14ac:dyDescent="0.25">
      <c r="A182" t="s">
        <v>238</v>
      </c>
      <c r="B182">
        <v>0</v>
      </c>
    </row>
    <row r="183" spans="1:13" x14ac:dyDescent="0.25">
      <c r="A183" t="s">
        <v>239</v>
      </c>
    </row>
    <row r="184" spans="1:13" x14ac:dyDescent="0.25">
      <c r="A184" t="s">
        <v>240</v>
      </c>
      <c r="B184" t="s">
        <v>241</v>
      </c>
    </row>
    <row r="185" spans="1:13" x14ac:dyDescent="0.25">
      <c r="A185" t="s">
        <v>242</v>
      </c>
      <c r="B185" t="s">
        <v>243</v>
      </c>
    </row>
    <row r="186" spans="1:13" x14ac:dyDescent="0.25">
      <c r="A186" t="s">
        <v>244</v>
      </c>
      <c r="B186" t="s">
        <v>245</v>
      </c>
    </row>
    <row r="187" spans="1:13" x14ac:dyDescent="0.25">
      <c r="A187" t="s">
        <v>246</v>
      </c>
      <c r="B187" t="s">
        <v>247</v>
      </c>
    </row>
    <row r="188" spans="1:13" x14ac:dyDescent="0.25">
      <c r="A188" t="s">
        <v>248</v>
      </c>
      <c r="B188" t="s">
        <v>249</v>
      </c>
    </row>
    <row r="189" spans="1:13" x14ac:dyDescent="0.25">
      <c r="A189" t="s">
        <v>250</v>
      </c>
      <c r="B189" t="s">
        <v>247</v>
      </c>
    </row>
    <row r="190" spans="1:13" x14ac:dyDescent="0.25">
      <c r="A190" t="s">
        <v>251</v>
      </c>
      <c r="B190">
        <v>120</v>
      </c>
      <c r="C190" t="s">
        <v>252</v>
      </c>
    </row>
    <row r="191" spans="1:13" x14ac:dyDescent="0.25">
      <c r="A191" t="s">
        <v>253</v>
      </c>
      <c r="B191">
        <v>120</v>
      </c>
      <c r="C191" t="s">
        <v>254</v>
      </c>
    </row>
    <row r="192" spans="1:13" x14ac:dyDescent="0.25">
      <c r="A192" t="s">
        <v>255</v>
      </c>
      <c r="B192">
        <v>0.1</v>
      </c>
    </row>
    <row r="193" spans="1:13" x14ac:dyDescent="0.25">
      <c r="A193" t="s">
        <v>256</v>
      </c>
      <c r="B193">
        <v>6</v>
      </c>
    </row>
    <row r="194" spans="1:13" x14ac:dyDescent="0.25">
      <c r="A194" t="s">
        <v>257</v>
      </c>
      <c r="B194" t="s">
        <v>258</v>
      </c>
    </row>
    <row r="195" spans="1:13" x14ac:dyDescent="0.25">
      <c r="A195" t="s">
        <v>259</v>
      </c>
      <c r="B195">
        <v>2</v>
      </c>
    </row>
    <row r="196" spans="1:13" x14ac:dyDescent="0.25">
      <c r="A196" t="s">
        <v>260</v>
      </c>
      <c r="B196">
        <v>10</v>
      </c>
    </row>
    <row r="197" spans="1:13" x14ac:dyDescent="0.25">
      <c r="A197" t="s">
        <v>261</v>
      </c>
      <c r="B197" t="s">
        <v>94</v>
      </c>
    </row>
    <row r="198" spans="1:13" x14ac:dyDescent="0.25">
      <c r="A198" t="s">
        <v>262</v>
      </c>
      <c r="B198">
        <v>0</v>
      </c>
      <c r="M198" s="5"/>
    </row>
    <row r="199" spans="1:13" x14ac:dyDescent="0.25">
      <c r="A199" t="s">
        <v>263</v>
      </c>
      <c r="B199">
        <v>15</v>
      </c>
      <c r="M199" s="5"/>
    </row>
    <row r="200" spans="1:13" x14ac:dyDescent="0.25">
      <c r="A200" t="s">
        <v>264</v>
      </c>
      <c r="B200">
        <v>3</v>
      </c>
      <c r="M200" s="5"/>
    </row>
    <row r="201" spans="1:13" x14ac:dyDescent="0.25">
      <c r="A201" t="s">
        <v>265</v>
      </c>
      <c r="B201">
        <v>0</v>
      </c>
      <c r="M201" s="5"/>
    </row>
    <row r="202" spans="1:13" x14ac:dyDescent="0.25">
      <c r="A202" t="s">
        <v>266</v>
      </c>
      <c r="B202">
        <v>14.69</v>
      </c>
      <c r="M202" s="5"/>
    </row>
    <row r="203" spans="1:13" x14ac:dyDescent="0.25">
      <c r="A203" t="s">
        <v>267</v>
      </c>
      <c r="B203">
        <v>0</v>
      </c>
      <c r="M203" s="5"/>
    </row>
    <row r="204" spans="1:13" x14ac:dyDescent="0.25">
      <c r="A204" t="s">
        <v>268</v>
      </c>
      <c r="B204">
        <v>10000</v>
      </c>
      <c r="M204" s="5"/>
    </row>
    <row r="205" spans="1:13" x14ac:dyDescent="0.25">
      <c r="A205" t="s">
        <v>269</v>
      </c>
      <c r="B205">
        <v>5</v>
      </c>
      <c r="M205" s="5"/>
    </row>
    <row r="206" spans="1:13" x14ac:dyDescent="0.25">
      <c r="A206" t="s">
        <v>270</v>
      </c>
      <c r="B206">
        <v>80000000</v>
      </c>
      <c r="C206" t="s">
        <v>271</v>
      </c>
      <c r="M206" s="5"/>
    </row>
    <row r="207" spans="1:13" x14ac:dyDescent="0.25">
      <c r="A207" t="s">
        <v>272</v>
      </c>
      <c r="B207">
        <v>1</v>
      </c>
      <c r="M207" s="5"/>
    </row>
    <row r="208" spans="1:13" x14ac:dyDescent="0.25">
      <c r="A208" t="s">
        <v>273</v>
      </c>
      <c r="B208">
        <v>1</v>
      </c>
      <c r="M208" s="5"/>
    </row>
    <row r="209" spans="1:13" x14ac:dyDescent="0.25">
      <c r="A209" t="s">
        <v>274</v>
      </c>
      <c r="B209">
        <v>10</v>
      </c>
      <c r="M209" s="5"/>
    </row>
    <row r="210" spans="1:13" x14ac:dyDescent="0.25">
      <c r="A210" t="s">
        <v>275</v>
      </c>
      <c r="B210">
        <v>10</v>
      </c>
      <c r="M210" s="5"/>
    </row>
    <row r="211" spans="1:13" x14ac:dyDescent="0.25">
      <c r="A211" t="s">
        <v>276</v>
      </c>
      <c r="B211">
        <v>28800</v>
      </c>
      <c r="M211" s="5"/>
    </row>
    <row r="212" spans="1:13" x14ac:dyDescent="0.25">
      <c r="A212" t="s">
        <v>277</v>
      </c>
      <c r="B212">
        <v>1</v>
      </c>
      <c r="M212" s="5"/>
    </row>
    <row r="213" spans="1:13" x14ac:dyDescent="0.25">
      <c r="A213" t="s">
        <v>278</v>
      </c>
      <c r="B213">
        <v>0.5</v>
      </c>
      <c r="M213" s="5"/>
    </row>
    <row r="214" spans="1:13" x14ac:dyDescent="0.25">
      <c r="A214" t="s">
        <v>279</v>
      </c>
      <c r="B214">
        <v>1</v>
      </c>
      <c r="M214" s="5"/>
    </row>
    <row r="215" spans="1:13" x14ac:dyDescent="0.25">
      <c r="A215" t="s">
        <v>280</v>
      </c>
      <c r="B215">
        <v>3</v>
      </c>
      <c r="M215" s="5"/>
    </row>
    <row r="216" spans="1:13" x14ac:dyDescent="0.25">
      <c r="A216" t="s">
        <v>281</v>
      </c>
      <c r="B216">
        <v>28800</v>
      </c>
      <c r="M216" s="5"/>
    </row>
    <row r="217" spans="1:13" x14ac:dyDescent="0.25">
      <c r="A217" t="s">
        <v>282</v>
      </c>
      <c r="B217">
        <v>0</v>
      </c>
      <c r="M217" s="5"/>
    </row>
    <row r="218" spans="1:13" x14ac:dyDescent="0.25">
      <c r="A218" t="s">
        <v>283</v>
      </c>
      <c r="B218">
        <v>17</v>
      </c>
      <c r="M218" s="5"/>
    </row>
    <row r="219" spans="1:13" x14ac:dyDescent="0.25">
      <c r="A219" t="s">
        <v>284</v>
      </c>
      <c r="B219" t="s">
        <v>285</v>
      </c>
      <c r="M219" s="5"/>
    </row>
    <row r="220" spans="1:13" x14ac:dyDescent="0.25">
      <c r="A220" t="s">
        <v>286</v>
      </c>
      <c r="B220">
        <v>1.7</v>
      </c>
    </row>
    <row r="221" spans="1:13" x14ac:dyDescent="0.25">
      <c r="A221" t="s">
        <v>287</v>
      </c>
      <c r="B221">
        <v>0</v>
      </c>
      <c r="C221" t="s">
        <v>288</v>
      </c>
    </row>
    <row r="222" spans="1:13" x14ac:dyDescent="0.25">
      <c r="A222" t="s">
        <v>289</v>
      </c>
      <c r="B222" s="1">
        <v>39477.693333333336</v>
      </c>
    </row>
    <row r="223" spans="1:13" x14ac:dyDescent="0.25">
      <c r="A223" t="s">
        <v>290</v>
      </c>
      <c r="B223" t="s">
        <v>291</v>
      </c>
    </row>
    <row r="224" spans="1:13" x14ac:dyDescent="0.25">
      <c r="A224" t="s">
        <v>292</v>
      </c>
      <c r="B224">
        <v>1</v>
      </c>
      <c r="C224" t="s">
        <v>293</v>
      </c>
    </row>
    <row r="225" spans="1:13" x14ac:dyDescent="0.25">
      <c r="A225" t="s">
        <v>294</v>
      </c>
      <c r="B225">
        <v>350000</v>
      </c>
    </row>
    <row r="226" spans="1:13" x14ac:dyDescent="0.25">
      <c r="A226" t="s">
        <v>295</v>
      </c>
      <c r="B226">
        <v>-33.1</v>
      </c>
    </row>
    <row r="227" spans="1:13" x14ac:dyDescent="0.25">
      <c r="A227" t="s">
        <v>296</v>
      </c>
      <c r="B227">
        <v>20000</v>
      </c>
    </row>
    <row r="228" spans="1:13" x14ac:dyDescent="0.25">
      <c r="A228" t="s">
        <v>297</v>
      </c>
      <c r="B228">
        <v>100</v>
      </c>
    </row>
    <row r="229" spans="1:13" x14ac:dyDescent="0.25">
      <c r="A229" t="s">
        <v>298</v>
      </c>
      <c r="B229">
        <v>2</v>
      </c>
      <c r="C229" t="s">
        <v>299</v>
      </c>
    </row>
    <row r="230" spans="1:13" x14ac:dyDescent="0.25">
      <c r="A230" t="s">
        <v>300</v>
      </c>
      <c r="B230">
        <v>0</v>
      </c>
    </row>
    <row r="231" spans="1:13" x14ac:dyDescent="0.25">
      <c r="A231" t="s">
        <v>301</v>
      </c>
      <c r="B231">
        <v>0</v>
      </c>
    </row>
    <row r="232" spans="1:13" x14ac:dyDescent="0.25">
      <c r="A232" t="s">
        <v>302</v>
      </c>
      <c r="B232">
        <v>10</v>
      </c>
    </row>
    <row r="233" spans="1:13" x14ac:dyDescent="0.25">
      <c r="A233" t="s">
        <v>303</v>
      </c>
      <c r="B233" t="s">
        <v>304</v>
      </c>
    </row>
    <row r="234" spans="1:13" x14ac:dyDescent="0.25">
      <c r="A234" t="s">
        <v>305</v>
      </c>
      <c r="B234">
        <v>20000000</v>
      </c>
    </row>
    <row r="235" spans="1:13" x14ac:dyDescent="0.25">
      <c r="A235" t="s">
        <v>306</v>
      </c>
      <c r="B235" t="s">
        <v>307</v>
      </c>
    </row>
    <row r="236" spans="1:13" x14ac:dyDescent="0.25">
      <c r="A236" t="s">
        <v>308</v>
      </c>
      <c r="B236">
        <v>100</v>
      </c>
      <c r="M236" s="5"/>
    </row>
    <row r="237" spans="1:13" x14ac:dyDescent="0.25">
      <c r="A237" t="s">
        <v>309</v>
      </c>
      <c r="B237">
        <v>0</v>
      </c>
      <c r="M237" s="5"/>
    </row>
    <row r="238" spans="1:13" x14ac:dyDescent="0.25">
      <c r="A238" t="s">
        <v>310</v>
      </c>
      <c r="B238">
        <v>12500</v>
      </c>
      <c r="M238" s="5"/>
    </row>
    <row r="239" spans="1:13" x14ac:dyDescent="0.25">
      <c r="A239" t="s">
        <v>311</v>
      </c>
      <c r="B239">
        <v>1000</v>
      </c>
      <c r="M239" s="5"/>
    </row>
    <row r="240" spans="1:13" x14ac:dyDescent="0.25">
      <c r="A240" t="s">
        <v>312</v>
      </c>
      <c r="B240">
        <v>2000</v>
      </c>
      <c r="M240" s="5"/>
    </row>
    <row r="241" spans="1:13" x14ac:dyDescent="0.25">
      <c r="A241" t="s">
        <v>313</v>
      </c>
      <c r="B241">
        <v>20</v>
      </c>
      <c r="M241" s="5"/>
    </row>
    <row r="242" spans="1:13" x14ac:dyDescent="0.25">
      <c r="A242" t="s">
        <v>314</v>
      </c>
      <c r="B242">
        <v>5</v>
      </c>
      <c r="M242" s="5"/>
    </row>
    <row r="243" spans="1:13" x14ac:dyDescent="0.25">
      <c r="A243" t="s">
        <v>315</v>
      </c>
      <c r="B243">
        <v>6074000000</v>
      </c>
      <c r="M243" s="5"/>
    </row>
    <row r="244" spans="1:13" x14ac:dyDescent="0.25">
      <c r="A244" t="s">
        <v>316</v>
      </c>
      <c r="B244">
        <v>6110000000</v>
      </c>
      <c r="M244" s="5"/>
    </row>
    <row r="245" spans="1:13" x14ac:dyDescent="0.25">
      <c r="A245" t="s">
        <v>317</v>
      </c>
      <c r="B245">
        <v>6182000000</v>
      </c>
      <c r="M245" s="5"/>
    </row>
    <row r="246" spans="1:13" x14ac:dyDescent="0.25">
      <c r="A246" t="s">
        <v>318</v>
      </c>
      <c r="B246">
        <v>6218000000</v>
      </c>
      <c r="M246" s="5"/>
    </row>
    <row r="247" spans="1:13" x14ac:dyDescent="0.25">
      <c r="A247" t="s">
        <v>319</v>
      </c>
      <c r="B247">
        <v>30000</v>
      </c>
      <c r="M247" s="5"/>
    </row>
    <row r="248" spans="1:13" x14ac:dyDescent="0.25">
      <c r="A248" t="s">
        <v>320</v>
      </c>
      <c r="B248">
        <v>1000000</v>
      </c>
      <c r="M248" s="5"/>
    </row>
    <row r="249" spans="1:13" x14ac:dyDescent="0.25">
      <c r="A249" t="s">
        <v>321</v>
      </c>
      <c r="B249">
        <v>0</v>
      </c>
      <c r="M249" s="5"/>
    </row>
    <row r="250" spans="1:13" x14ac:dyDescent="0.25">
      <c r="A250" t="s">
        <v>322</v>
      </c>
      <c r="B250" t="s">
        <v>323</v>
      </c>
      <c r="M250" s="5"/>
    </row>
    <row r="251" spans="1:13" x14ac:dyDescent="0.25">
      <c r="A251" t="s">
        <v>324</v>
      </c>
      <c r="B251">
        <v>0</v>
      </c>
      <c r="M251" s="5"/>
    </row>
    <row r="252" spans="1:13" x14ac:dyDescent="0.25">
      <c r="A252" t="s">
        <v>325</v>
      </c>
      <c r="B252">
        <v>30000</v>
      </c>
      <c r="M252" s="5"/>
    </row>
    <row r="253" spans="1:13" x14ac:dyDescent="0.25">
      <c r="A253" t="s">
        <v>326</v>
      </c>
      <c r="B253" t="s">
        <v>327</v>
      </c>
      <c r="M253" s="5"/>
    </row>
    <row r="254" spans="1:13" x14ac:dyDescent="0.25">
      <c r="A254" t="s">
        <v>328</v>
      </c>
      <c r="B254" t="s">
        <v>329</v>
      </c>
      <c r="M254" s="5"/>
    </row>
    <row r="255" spans="1:13" x14ac:dyDescent="0.25">
      <c r="A255" t="s">
        <v>330</v>
      </c>
      <c r="B255" t="s">
        <v>331</v>
      </c>
      <c r="M255" s="5"/>
    </row>
    <row r="256" spans="1:13" x14ac:dyDescent="0.25">
      <c r="A256" t="s">
        <v>332</v>
      </c>
      <c r="B256" t="s">
        <v>331</v>
      </c>
      <c r="M256" s="5"/>
    </row>
    <row r="257" spans="1:13" x14ac:dyDescent="0.25">
      <c r="A257" t="s">
        <v>333</v>
      </c>
      <c r="B257" t="s">
        <v>334</v>
      </c>
      <c r="M257" s="5"/>
    </row>
    <row r="258" spans="1:13" x14ac:dyDescent="0.25">
      <c r="A258" t="s">
        <v>335</v>
      </c>
      <c r="B258" t="s">
        <v>336</v>
      </c>
    </row>
    <row r="259" spans="1:13" x14ac:dyDescent="0.25">
      <c r="A259" t="s">
        <v>337</v>
      </c>
      <c r="B259" t="s">
        <v>338</v>
      </c>
    </row>
    <row r="260" spans="1:13" x14ac:dyDescent="0.25">
      <c r="A260" t="s">
        <v>339</v>
      </c>
      <c r="B260">
        <v>9</v>
      </c>
    </row>
    <row r="261" spans="1:13" x14ac:dyDescent="0.25">
      <c r="A261" t="s">
        <v>340</v>
      </c>
      <c r="B261" t="s">
        <v>341</v>
      </c>
    </row>
    <row r="263" spans="1:13" x14ac:dyDescent="0.25">
      <c r="A263" t="s">
        <v>342</v>
      </c>
    </row>
    <row r="264" spans="1:13" x14ac:dyDescent="0.25">
      <c r="A264" t="s">
        <v>343</v>
      </c>
    </row>
    <row r="265" spans="1:13" x14ac:dyDescent="0.25">
      <c r="A265" t="s">
        <v>344</v>
      </c>
    </row>
  </sheetData>
  <conditionalFormatting sqref="M1:M1048576">
    <cfRule type="cellIs" dxfId="0" priority="1" operator="between">
      <formula>-0.4901</formula>
      <formula>-0.4899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115C-B113-4B70-9271-B2419D65ADAB}">
  <dimension ref="A1:C57"/>
  <sheetViews>
    <sheetView topLeftCell="A4" zoomScale="76" zoomScaleNormal="76" workbookViewId="0">
      <selection activeCell="A2" sqref="A2:C5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352</v>
      </c>
    </row>
    <row r="2" spans="1:3" x14ac:dyDescent="0.25">
      <c r="A2">
        <v>-20.23</v>
      </c>
      <c r="B2">
        <v>-17.200000000000003</v>
      </c>
      <c r="C2">
        <v>-14.720000000000002</v>
      </c>
    </row>
    <row r="3" spans="1:3" x14ac:dyDescent="0.25">
      <c r="A3">
        <v>-19.585000000000001</v>
      </c>
      <c r="B3">
        <v>-16.569133466135462</v>
      </c>
      <c r="C3">
        <v>-14.230468127490044</v>
      </c>
    </row>
    <row r="4" spans="1:3" x14ac:dyDescent="0.25">
      <c r="A4">
        <v>-18.940000000000001</v>
      </c>
      <c r="B4">
        <v>-15.938266932270919</v>
      </c>
      <c r="C4">
        <v>-13.740936254980083</v>
      </c>
    </row>
    <row r="5" spans="1:3" x14ac:dyDescent="0.25">
      <c r="A5">
        <v>-18.295000000000002</v>
      </c>
      <c r="B5">
        <v>-15.307400398406378</v>
      </c>
      <c r="C5">
        <v>-13.251404382470122</v>
      </c>
    </row>
    <row r="6" spans="1:3" x14ac:dyDescent="0.25">
      <c r="A6">
        <v>-17.650000000000002</v>
      </c>
      <c r="B6">
        <v>-14.676533864541836</v>
      </c>
      <c r="C6">
        <v>-12.761872509960163</v>
      </c>
    </row>
    <row r="7" spans="1:3" x14ac:dyDescent="0.25">
      <c r="A7">
        <v>-17.005000000000003</v>
      </c>
      <c r="B7">
        <v>-14.045667330677295</v>
      </c>
      <c r="C7">
        <v>-12.272340637450203</v>
      </c>
    </row>
    <row r="8" spans="1:3" x14ac:dyDescent="0.25">
      <c r="A8">
        <v>-16.360000000000003</v>
      </c>
      <c r="B8">
        <v>-13.414800796812754</v>
      </c>
      <c r="C8">
        <v>-11.782808764940244</v>
      </c>
    </row>
    <row r="9" spans="1:3" x14ac:dyDescent="0.25">
      <c r="A9">
        <v>-15.715000000000003</v>
      </c>
      <c r="B9">
        <v>-12.783934262948213</v>
      </c>
      <c r="C9">
        <v>-11.293276892430283</v>
      </c>
    </row>
    <row r="10" spans="1:3" x14ac:dyDescent="0.25">
      <c r="A10">
        <v>-15.070000000000004</v>
      </c>
      <c r="B10">
        <v>-12.153820662768036</v>
      </c>
      <c r="C10">
        <v>-10.766452241715404</v>
      </c>
    </row>
    <row r="11" spans="1:3" x14ac:dyDescent="0.25">
      <c r="A11">
        <v>-14.425000000000004</v>
      </c>
      <c r="B11">
        <v>-11.526423001949322</v>
      </c>
      <c r="C11">
        <v>-10.105107212475639</v>
      </c>
    </row>
    <row r="12" spans="1:3" x14ac:dyDescent="0.25">
      <c r="A12">
        <v>-13.780000000000005</v>
      </c>
      <c r="B12">
        <v>-10.89902534113061</v>
      </c>
      <c r="C12">
        <v>-9.443762183235874</v>
      </c>
    </row>
    <row r="13" spans="1:3" x14ac:dyDescent="0.25">
      <c r="A13">
        <v>-13.135000000000005</v>
      </c>
      <c r="B13">
        <v>-10.271627680311896</v>
      </c>
      <c r="C13">
        <v>-8.7824171539961089</v>
      </c>
    </row>
    <row r="14" spans="1:3" x14ac:dyDescent="0.25">
      <c r="A14">
        <v>-12.490000000000006</v>
      </c>
      <c r="B14">
        <v>-9.6442300194931843</v>
      </c>
      <c r="C14">
        <v>-8.1210721247563438</v>
      </c>
    </row>
    <row r="15" spans="1:3" x14ac:dyDescent="0.25">
      <c r="A15">
        <v>-11.845000000000006</v>
      </c>
      <c r="B15">
        <v>-9.0168323586744705</v>
      </c>
      <c r="C15">
        <v>-7.4597270955165769</v>
      </c>
    </row>
    <row r="16" spans="1:3" x14ac:dyDescent="0.25">
      <c r="A16">
        <v>-11.200000000000006</v>
      </c>
      <c r="B16">
        <v>-8.3894346978557586</v>
      </c>
      <c r="C16">
        <v>-6.7983820662768117</v>
      </c>
    </row>
    <row r="17" spans="1:3" x14ac:dyDescent="0.25">
      <c r="A17">
        <v>-10.555000000000007</v>
      </c>
      <c r="B17">
        <v>-7.7620370370370448</v>
      </c>
      <c r="C17">
        <v>-6.1370370370370466</v>
      </c>
    </row>
    <row r="18" spans="1:3" x14ac:dyDescent="0.25">
      <c r="A18">
        <v>-9.9100000000000072</v>
      </c>
      <c r="B18">
        <v>-7.1390365448505051</v>
      </c>
      <c r="C18">
        <v>-5.4568438538206072</v>
      </c>
    </row>
    <row r="19" spans="1:3" x14ac:dyDescent="0.25">
      <c r="A19">
        <v>-9.2650000000000077</v>
      </c>
      <c r="B19">
        <v>-6.5283222591362193</v>
      </c>
      <c r="C19">
        <v>-4.723986710963465</v>
      </c>
    </row>
    <row r="20" spans="1:3" x14ac:dyDescent="0.25">
      <c r="A20">
        <v>-8.9424999999999848</v>
      </c>
      <c r="B20">
        <v>-6.222965116279056</v>
      </c>
      <c r="C20">
        <v>-4.3575581395348673</v>
      </c>
    </row>
    <row r="21" spans="1:3" x14ac:dyDescent="0.25">
      <c r="A21">
        <v>-8.619999999999985</v>
      </c>
      <c r="B21">
        <v>-5.9176079734219122</v>
      </c>
      <c r="C21">
        <v>-3.9911295681062962</v>
      </c>
    </row>
    <row r="22" spans="1:3" x14ac:dyDescent="0.25">
      <c r="A22">
        <v>-8.2974999999999852</v>
      </c>
      <c r="B22">
        <v>-5.6122508305647703</v>
      </c>
      <c r="C22">
        <v>-3.6247009966777251</v>
      </c>
    </row>
    <row r="23" spans="1:3" x14ac:dyDescent="0.25">
      <c r="A23">
        <v>-7.9749999999999854</v>
      </c>
      <c r="B23">
        <v>-5.3068936877076274</v>
      </c>
      <c r="C23">
        <v>-3.2582724252491539</v>
      </c>
    </row>
    <row r="24" spans="1:3" x14ac:dyDescent="0.25">
      <c r="A24">
        <v>-7.6524999999999856</v>
      </c>
      <c r="B24">
        <v>-5.0015365448504854</v>
      </c>
      <c r="C24">
        <v>-2.8918438538205828</v>
      </c>
    </row>
    <row r="25" spans="1:3" x14ac:dyDescent="0.25">
      <c r="A25">
        <v>-7.3299999999999859</v>
      </c>
      <c r="B25">
        <v>-4.6961794019933425</v>
      </c>
      <c r="C25">
        <v>-2.5254152823920117</v>
      </c>
    </row>
    <row r="26" spans="1:3" x14ac:dyDescent="0.25">
      <c r="A26">
        <v>-7.0074999999999861</v>
      </c>
      <c r="B26">
        <v>-4.3946874999999883</v>
      </c>
      <c r="C26">
        <v>-2.1515624999999821</v>
      </c>
    </row>
    <row r="27" spans="1:3" x14ac:dyDescent="0.25">
      <c r="A27">
        <v>-6.6849999999999863</v>
      </c>
      <c r="B27">
        <v>-4.1092749999999887</v>
      </c>
      <c r="C27">
        <v>-1.7468249999999825</v>
      </c>
    </row>
    <row r="28" spans="1:3" x14ac:dyDescent="0.25">
      <c r="A28">
        <v>-6.3624999999999865</v>
      </c>
      <c r="B28">
        <v>-3.8238624999999882</v>
      </c>
      <c r="C28">
        <v>-1.3420874999999821</v>
      </c>
    </row>
    <row r="29" spans="1:3" x14ac:dyDescent="0.25">
      <c r="A29">
        <v>-6.0399999999999867</v>
      </c>
      <c r="B29">
        <v>-3.5384499999999885</v>
      </c>
      <c r="C29">
        <v>-0.93734999999998259</v>
      </c>
    </row>
    <row r="30" spans="1:3" x14ac:dyDescent="0.25">
      <c r="A30">
        <v>-5.7174999999999869</v>
      </c>
      <c r="B30">
        <v>-3.2530374999999889</v>
      </c>
      <c r="C30">
        <v>-0.53261249999998306</v>
      </c>
    </row>
    <row r="31" spans="1:3" x14ac:dyDescent="0.25">
      <c r="A31">
        <v>-5.3949999999999871</v>
      </c>
      <c r="B31">
        <v>-2.9676249999999893</v>
      </c>
      <c r="C31">
        <v>-0.12787499999998353</v>
      </c>
    </row>
    <row r="32" spans="1:3" x14ac:dyDescent="0.25">
      <c r="A32">
        <v>-5.0724999999999874</v>
      </c>
      <c r="B32">
        <v>-2.6822124999999897</v>
      </c>
      <c r="C32">
        <v>0.27686250000001689</v>
      </c>
    </row>
    <row r="33" spans="1:3" x14ac:dyDescent="0.25">
      <c r="A33">
        <v>-4.7499999999999876</v>
      </c>
      <c r="B33">
        <v>-2.4239999999999902</v>
      </c>
      <c r="C33">
        <v>0.70880000000001786</v>
      </c>
    </row>
    <row r="34" spans="1:3" x14ac:dyDescent="0.25">
      <c r="A34">
        <v>-4.4274999999999878</v>
      </c>
      <c r="B34">
        <v>-2.1659999999999902</v>
      </c>
      <c r="C34">
        <v>1.140950000000017</v>
      </c>
    </row>
    <row r="35" spans="1:3" x14ac:dyDescent="0.25">
      <c r="A35">
        <v>-4.104999999999988</v>
      </c>
      <c r="B35">
        <v>-1.9079999999999901</v>
      </c>
      <c r="C35">
        <v>1.573100000000017</v>
      </c>
    </row>
    <row r="36" spans="1:3" x14ac:dyDescent="0.25">
      <c r="A36">
        <v>-3.7824999999999882</v>
      </c>
      <c r="B36">
        <v>-1.6729999999999912</v>
      </c>
      <c r="C36">
        <v>2.0225000000000168</v>
      </c>
    </row>
    <row r="37" spans="1:3" x14ac:dyDescent="0.25">
      <c r="A37">
        <v>-3.4599999999999884</v>
      </c>
      <c r="B37">
        <v>-1.4407999999999914</v>
      </c>
      <c r="C37">
        <v>2.4740000000000171</v>
      </c>
    </row>
    <row r="38" spans="1:3" x14ac:dyDescent="0.25">
      <c r="A38">
        <v>-3.1374999999999886</v>
      </c>
      <c r="B38">
        <v>-1.2085999999999917</v>
      </c>
      <c r="C38">
        <v>2.9255000000000164</v>
      </c>
    </row>
    <row r="39" spans="1:3" x14ac:dyDescent="0.25">
      <c r="A39">
        <v>-2.8149999999999888</v>
      </c>
      <c r="B39">
        <v>-1.0085148514851419</v>
      </c>
      <c r="C39">
        <v>3.3785148514851651</v>
      </c>
    </row>
    <row r="40" spans="1:3" x14ac:dyDescent="0.25">
      <c r="A40">
        <v>-2.4924999999999891</v>
      </c>
      <c r="B40">
        <v>-0.81693069306930044</v>
      </c>
      <c r="C40">
        <v>3.8319306930693231</v>
      </c>
    </row>
    <row r="41" spans="1:3" x14ac:dyDescent="0.25">
      <c r="A41">
        <v>-2.1699999999999893</v>
      </c>
      <c r="B41">
        <v>-0.62534653465345913</v>
      </c>
      <c r="C41">
        <v>4.2853465346534811</v>
      </c>
    </row>
    <row r="42" spans="1:3" x14ac:dyDescent="0.25">
      <c r="A42">
        <v>-1.8474999999999893</v>
      </c>
      <c r="B42">
        <v>-0.47326530612244461</v>
      </c>
      <c r="C42">
        <v>4.7522448979592005</v>
      </c>
    </row>
    <row r="43" spans="1:3" x14ac:dyDescent="0.25">
      <c r="A43">
        <v>-1.5249999999999893</v>
      </c>
      <c r="B43">
        <v>-0.34163265306122009</v>
      </c>
      <c r="C43">
        <v>5.2261224489796083</v>
      </c>
    </row>
    <row r="44" spans="1:3" x14ac:dyDescent="0.25">
      <c r="A44">
        <v>-1.2024999999999892</v>
      </c>
      <c r="B44">
        <v>-0.20999999999999558</v>
      </c>
      <c r="C44">
        <v>5.7000000000000171</v>
      </c>
    </row>
    <row r="45" spans="1:3" x14ac:dyDescent="0.25">
      <c r="A45">
        <v>-0.87999999999998924</v>
      </c>
      <c r="B45">
        <v>-0.1283168316831666</v>
      </c>
      <c r="C45">
        <v>6.1413861386138757</v>
      </c>
    </row>
    <row r="46" spans="1:3" x14ac:dyDescent="0.25">
      <c r="A46">
        <v>-0.55749999999998923</v>
      </c>
      <c r="B46">
        <v>-7.7227722772275506E-2</v>
      </c>
      <c r="C46">
        <v>6.5628712871287274</v>
      </c>
    </row>
    <row r="47" spans="1:3" x14ac:dyDescent="0.25">
      <c r="A47">
        <v>-0.23499999999998922</v>
      </c>
      <c r="B47">
        <v>-2.6138613861384427E-2</v>
      </c>
      <c r="C47">
        <v>6.984356435643579</v>
      </c>
    </row>
    <row r="48" spans="1:3" x14ac:dyDescent="0.25">
      <c r="A48">
        <v>8.7500000000010791E-2</v>
      </c>
      <c r="B48">
        <v>-2.3391089108912501E-2</v>
      </c>
      <c r="C48">
        <v>7.3730940594059531</v>
      </c>
    </row>
    <row r="49" spans="1:3" x14ac:dyDescent="0.25">
      <c r="A49">
        <v>0.4100000000000108</v>
      </c>
      <c r="B49">
        <v>-7.1287128712872905E-2</v>
      </c>
      <c r="C49">
        <v>7.7275247524752606</v>
      </c>
    </row>
    <row r="50" spans="1:3" x14ac:dyDescent="0.25">
      <c r="A50">
        <v>0.73250000000001081</v>
      </c>
      <c r="B50">
        <v>-0.11918316831683329</v>
      </c>
      <c r="C50">
        <v>8.0819554455445672</v>
      </c>
    </row>
    <row r="51" spans="1:3" x14ac:dyDescent="0.25">
      <c r="A51">
        <v>1.0550000000000108</v>
      </c>
      <c r="B51">
        <v>-0.19131067961165438</v>
      </c>
      <c r="C51">
        <v>8.4149514563106909</v>
      </c>
    </row>
    <row r="52" spans="1:3" x14ac:dyDescent="0.25">
      <c r="A52">
        <v>1.3775000000000108</v>
      </c>
      <c r="B52">
        <v>-0.30716019417476115</v>
      </c>
      <c r="C52">
        <v>8.7092718446602042</v>
      </c>
    </row>
    <row r="53" spans="1:3" x14ac:dyDescent="0.25">
      <c r="A53">
        <v>1.7000000000000108</v>
      </c>
      <c r="B53">
        <v>-0.42300970873786797</v>
      </c>
      <c r="C53">
        <v>9.0035922330097193</v>
      </c>
    </row>
    <row r="54" spans="1:3" x14ac:dyDescent="0.25">
      <c r="A54">
        <v>2.0225000000000106</v>
      </c>
      <c r="B54">
        <v>-0.54470588235294626</v>
      </c>
      <c r="C54">
        <v>9.2942647058823606</v>
      </c>
    </row>
    <row r="55" spans="1:3" x14ac:dyDescent="0.25">
      <c r="A55">
        <v>2.3450000000000104</v>
      </c>
      <c r="B55">
        <v>-0.69647058823529906</v>
      </c>
      <c r="C55">
        <v>9.5661764705882426</v>
      </c>
    </row>
    <row r="56" spans="1:3" x14ac:dyDescent="0.25">
      <c r="A56">
        <v>2.6675000000000102</v>
      </c>
      <c r="B56">
        <v>-0.84823529411765186</v>
      </c>
      <c r="C56">
        <v>9.8380882352941246</v>
      </c>
    </row>
    <row r="57" spans="1:3" x14ac:dyDescent="0.25">
      <c r="A57">
        <v>2.99000000000001</v>
      </c>
      <c r="B57">
        <v>-1</v>
      </c>
      <c r="C57">
        <v>10.11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0F2C-D8D7-40E1-982F-3CD18741008A}">
  <dimension ref="A1:J57"/>
  <sheetViews>
    <sheetView tabSelected="1" workbookViewId="0">
      <selection activeCell="L17" sqref="L17"/>
    </sheetView>
  </sheetViews>
  <sheetFormatPr defaultRowHeight="15" x14ac:dyDescent="0.25"/>
  <sheetData>
    <row r="1" spans="1:10" x14ac:dyDescent="0.25">
      <c r="A1" s="22" t="s">
        <v>354</v>
      </c>
      <c r="B1" s="22" t="s">
        <v>355</v>
      </c>
      <c r="C1" s="22" t="s">
        <v>356</v>
      </c>
      <c r="D1" t="s">
        <v>357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</row>
    <row r="2" spans="1:10" x14ac:dyDescent="0.25">
      <c r="A2">
        <v>-20.23</v>
      </c>
      <c r="B2">
        <v>-17.200000000000003</v>
      </c>
      <c r="C2">
        <v>-14.720000000000002</v>
      </c>
      <c r="D2" t="s">
        <v>364</v>
      </c>
      <c r="E2" t="s">
        <v>365</v>
      </c>
      <c r="F2">
        <v>-19.585000000000001</v>
      </c>
      <c r="G2">
        <v>-16.569133466135462</v>
      </c>
      <c r="H2">
        <v>-14.230468127490044</v>
      </c>
      <c r="I2">
        <f t="shared" ref="I2:I33" si="0">AVERAGE(H2,C2)</f>
        <v>-14.475234063745024</v>
      </c>
      <c r="J2">
        <v>2101</v>
      </c>
    </row>
    <row r="3" spans="1:10" x14ac:dyDescent="0.25">
      <c r="A3">
        <v>-19.585000000000001</v>
      </c>
      <c r="B3">
        <v>-16.569133466135462</v>
      </c>
      <c r="C3">
        <v>-14.230468127490044</v>
      </c>
      <c r="D3" t="s">
        <v>364</v>
      </c>
      <c r="E3" t="s">
        <v>365</v>
      </c>
      <c r="F3">
        <v>-18.940000000000001</v>
      </c>
      <c r="G3">
        <v>-15.938266932270919</v>
      </c>
      <c r="H3">
        <v>-13.740936254980083</v>
      </c>
      <c r="I3">
        <f t="shared" si="0"/>
        <v>-13.985702191235063</v>
      </c>
      <c r="J3">
        <v>2101</v>
      </c>
    </row>
    <row r="4" spans="1:10" x14ac:dyDescent="0.25">
      <c r="A4">
        <v>-18.940000000000001</v>
      </c>
      <c r="B4">
        <v>-15.938266932270919</v>
      </c>
      <c r="C4">
        <v>-13.740936254980083</v>
      </c>
      <c r="D4" t="s">
        <v>364</v>
      </c>
      <c r="E4" t="s">
        <v>365</v>
      </c>
      <c r="F4">
        <v>-18.295000000000002</v>
      </c>
      <c r="G4">
        <v>-15.307400398406378</v>
      </c>
      <c r="H4">
        <v>-13.251404382470122</v>
      </c>
      <c r="I4">
        <f t="shared" si="0"/>
        <v>-13.496170318725103</v>
      </c>
      <c r="J4">
        <v>2101</v>
      </c>
    </row>
    <row r="5" spans="1:10" x14ac:dyDescent="0.25">
      <c r="A5">
        <v>-18.295000000000002</v>
      </c>
      <c r="B5">
        <v>-15.307400398406378</v>
      </c>
      <c r="C5">
        <v>-13.251404382470122</v>
      </c>
      <c r="D5" t="s">
        <v>364</v>
      </c>
      <c r="E5" t="s">
        <v>365</v>
      </c>
      <c r="F5">
        <v>-17.650000000000002</v>
      </c>
      <c r="G5">
        <v>-14.676533864541836</v>
      </c>
      <c r="H5">
        <v>-12.761872509960163</v>
      </c>
      <c r="I5">
        <f t="shared" si="0"/>
        <v>-13.006638446215142</v>
      </c>
      <c r="J5">
        <v>2101</v>
      </c>
    </row>
    <row r="6" spans="1:10" x14ac:dyDescent="0.25">
      <c r="A6">
        <v>-17.650000000000002</v>
      </c>
      <c r="B6">
        <v>-14.676533864541836</v>
      </c>
      <c r="C6">
        <v>-12.761872509960163</v>
      </c>
      <c r="D6" t="s">
        <v>364</v>
      </c>
      <c r="E6" t="s">
        <v>365</v>
      </c>
      <c r="F6">
        <v>-17.005000000000003</v>
      </c>
      <c r="G6">
        <v>-14.045667330677295</v>
      </c>
      <c r="H6">
        <v>-12.272340637450203</v>
      </c>
      <c r="I6">
        <f t="shared" si="0"/>
        <v>-12.517106573705183</v>
      </c>
      <c r="J6">
        <v>2101</v>
      </c>
    </row>
    <row r="7" spans="1:10" x14ac:dyDescent="0.25">
      <c r="A7">
        <v>-17.005000000000003</v>
      </c>
      <c r="B7">
        <v>-14.045667330677295</v>
      </c>
      <c r="C7">
        <v>-12.272340637450203</v>
      </c>
      <c r="D7" t="s">
        <v>364</v>
      </c>
      <c r="E7" t="s">
        <v>365</v>
      </c>
      <c r="F7">
        <v>-16.360000000000003</v>
      </c>
      <c r="G7">
        <v>-13.414800796812754</v>
      </c>
      <c r="H7">
        <v>-11.782808764940244</v>
      </c>
      <c r="I7">
        <f t="shared" si="0"/>
        <v>-12.027574701195224</v>
      </c>
      <c r="J7">
        <v>2101</v>
      </c>
    </row>
    <row r="8" spans="1:10" x14ac:dyDescent="0.25">
      <c r="A8">
        <v>-16.360000000000003</v>
      </c>
      <c r="B8">
        <v>-13.414800796812754</v>
      </c>
      <c r="C8">
        <v>-11.782808764940244</v>
      </c>
      <c r="D8" t="s">
        <v>364</v>
      </c>
      <c r="E8" t="s">
        <v>365</v>
      </c>
      <c r="F8">
        <v>-15.715000000000003</v>
      </c>
      <c r="G8">
        <v>-12.783934262948213</v>
      </c>
      <c r="H8">
        <v>-11.293276892430283</v>
      </c>
      <c r="I8">
        <f t="shared" si="0"/>
        <v>-11.538042828685263</v>
      </c>
      <c r="J8">
        <v>2101</v>
      </c>
    </row>
    <row r="9" spans="1:10" x14ac:dyDescent="0.25">
      <c r="A9">
        <v>-15.715000000000003</v>
      </c>
      <c r="B9">
        <v>-12.783934262948213</v>
      </c>
      <c r="C9">
        <v>-11.293276892430283</v>
      </c>
      <c r="D9" t="s">
        <v>364</v>
      </c>
      <c r="E9" t="s">
        <v>365</v>
      </c>
      <c r="F9">
        <v>-15.070000000000004</v>
      </c>
      <c r="G9">
        <v>-12.153820662768036</v>
      </c>
      <c r="H9">
        <v>-10.766452241715404</v>
      </c>
      <c r="I9">
        <f t="shared" si="0"/>
        <v>-11.029864567072844</v>
      </c>
      <c r="J9">
        <v>2101</v>
      </c>
    </row>
    <row r="10" spans="1:10" x14ac:dyDescent="0.25">
      <c r="A10">
        <v>-15.070000000000004</v>
      </c>
      <c r="B10">
        <v>-12.153820662768036</v>
      </c>
      <c r="C10">
        <v>-10.766452241715404</v>
      </c>
      <c r="D10" t="s">
        <v>364</v>
      </c>
      <c r="E10" t="s">
        <v>365</v>
      </c>
      <c r="F10">
        <v>-14.425000000000004</v>
      </c>
      <c r="G10">
        <v>-11.526423001949322</v>
      </c>
      <c r="H10">
        <v>-10.105107212475639</v>
      </c>
      <c r="I10">
        <f t="shared" si="0"/>
        <v>-10.435779727095522</v>
      </c>
      <c r="J10">
        <v>2101</v>
      </c>
    </row>
    <row r="11" spans="1:10" x14ac:dyDescent="0.25">
      <c r="A11">
        <v>-14.425000000000004</v>
      </c>
      <c r="B11">
        <v>-11.526423001949322</v>
      </c>
      <c r="C11">
        <v>-10.105107212475639</v>
      </c>
      <c r="D11" t="s">
        <v>364</v>
      </c>
      <c r="E11" t="s">
        <v>365</v>
      </c>
      <c r="F11">
        <v>-13.780000000000005</v>
      </c>
      <c r="G11">
        <v>-10.89902534113061</v>
      </c>
      <c r="H11">
        <v>-9.443762183235874</v>
      </c>
      <c r="I11">
        <f t="shared" si="0"/>
        <v>-9.7744346978557566</v>
      </c>
      <c r="J11">
        <v>2101</v>
      </c>
    </row>
    <row r="12" spans="1:10" x14ac:dyDescent="0.25">
      <c r="A12">
        <v>-13.780000000000005</v>
      </c>
      <c r="B12">
        <v>-10.89902534113061</v>
      </c>
      <c r="C12">
        <v>-9.443762183235874</v>
      </c>
      <c r="D12" t="s">
        <v>364</v>
      </c>
      <c r="E12" t="s">
        <v>365</v>
      </c>
      <c r="F12">
        <v>-13.135000000000005</v>
      </c>
      <c r="G12">
        <v>-10.271627680311896</v>
      </c>
      <c r="H12">
        <v>-8.7824171539961089</v>
      </c>
      <c r="I12">
        <f t="shared" si="0"/>
        <v>-9.1130896686159915</v>
      </c>
      <c r="J12">
        <v>2101</v>
      </c>
    </row>
    <row r="13" spans="1:10" x14ac:dyDescent="0.25">
      <c r="A13">
        <v>-13.135000000000005</v>
      </c>
      <c r="B13">
        <v>-10.271627680311896</v>
      </c>
      <c r="C13">
        <v>-8.7824171539961089</v>
      </c>
      <c r="D13" t="s">
        <v>364</v>
      </c>
      <c r="E13" t="s">
        <v>365</v>
      </c>
      <c r="F13">
        <v>-12.490000000000006</v>
      </c>
      <c r="G13">
        <v>-9.6442300194931843</v>
      </c>
      <c r="H13">
        <v>-8.1210721247563438</v>
      </c>
      <c r="I13">
        <f t="shared" si="0"/>
        <v>-8.4517446393762263</v>
      </c>
      <c r="J13">
        <v>2101</v>
      </c>
    </row>
    <row r="14" spans="1:10" x14ac:dyDescent="0.25">
      <c r="A14">
        <v>-12.490000000000006</v>
      </c>
      <c r="B14">
        <v>-9.6442300194931843</v>
      </c>
      <c r="C14">
        <v>-8.1210721247563438</v>
      </c>
      <c r="D14" t="s">
        <v>364</v>
      </c>
      <c r="E14" t="s">
        <v>365</v>
      </c>
      <c r="F14">
        <v>-11.845000000000006</v>
      </c>
      <c r="G14">
        <v>-9.0168323586744705</v>
      </c>
      <c r="H14">
        <v>-7.4597270955165769</v>
      </c>
      <c r="I14">
        <f t="shared" si="0"/>
        <v>-7.7903996101364603</v>
      </c>
      <c r="J14">
        <v>2101</v>
      </c>
    </row>
    <row r="15" spans="1:10" x14ac:dyDescent="0.25">
      <c r="A15">
        <v>-11.845000000000006</v>
      </c>
      <c r="B15">
        <v>-9.0168323586744705</v>
      </c>
      <c r="C15">
        <v>-7.4597270955165769</v>
      </c>
      <c r="D15" t="s">
        <v>364</v>
      </c>
      <c r="E15" t="s">
        <v>365</v>
      </c>
      <c r="F15">
        <v>-11.200000000000006</v>
      </c>
      <c r="G15">
        <v>-8.3894346978557586</v>
      </c>
      <c r="H15">
        <v>-6.7983820662768117</v>
      </c>
      <c r="I15">
        <f t="shared" si="0"/>
        <v>-7.1290545808966943</v>
      </c>
      <c r="J15">
        <v>2101</v>
      </c>
    </row>
    <row r="16" spans="1:10" x14ac:dyDescent="0.25">
      <c r="A16">
        <v>-11.200000000000006</v>
      </c>
      <c r="B16">
        <v>-8.3894346978557586</v>
      </c>
      <c r="C16">
        <v>-6.7983820662768117</v>
      </c>
      <c r="D16" t="s">
        <v>364</v>
      </c>
      <c r="E16" t="s">
        <v>365</v>
      </c>
      <c r="F16">
        <v>-10.555000000000007</v>
      </c>
      <c r="G16">
        <v>-7.7620370370370448</v>
      </c>
      <c r="H16">
        <v>-6.1370370370370466</v>
      </c>
      <c r="I16">
        <f t="shared" si="0"/>
        <v>-6.4677095516569292</v>
      </c>
      <c r="J16">
        <v>2101</v>
      </c>
    </row>
    <row r="17" spans="1:10" x14ac:dyDescent="0.25">
      <c r="A17">
        <v>-10.555000000000007</v>
      </c>
      <c r="B17">
        <v>-7.7620370370370448</v>
      </c>
      <c r="C17">
        <v>-6.1370370370370466</v>
      </c>
      <c r="D17" t="s">
        <v>364</v>
      </c>
      <c r="E17" t="s">
        <v>365</v>
      </c>
      <c r="F17">
        <v>-9.9100000000000072</v>
      </c>
      <c r="G17">
        <v>-7.1390365448505051</v>
      </c>
      <c r="H17">
        <v>-5.4568438538206072</v>
      </c>
      <c r="I17">
        <f t="shared" si="0"/>
        <v>-5.7969404454288274</v>
      </c>
      <c r="J17">
        <v>2101</v>
      </c>
    </row>
    <row r="18" spans="1:10" x14ac:dyDescent="0.25">
      <c r="A18">
        <v>-9.9100000000000072</v>
      </c>
      <c r="B18">
        <v>-7.1390365448505051</v>
      </c>
      <c r="C18">
        <v>-5.4568438538206072</v>
      </c>
      <c r="D18" t="s">
        <v>364</v>
      </c>
      <c r="E18" t="s">
        <v>365</v>
      </c>
      <c r="F18">
        <v>-9.2650000000000077</v>
      </c>
      <c r="G18">
        <v>-6.5283222591362193</v>
      </c>
      <c r="H18">
        <v>-4.723986710963465</v>
      </c>
      <c r="I18">
        <f t="shared" si="0"/>
        <v>-5.0904152823920361</v>
      </c>
      <c r="J18">
        <v>2101</v>
      </c>
    </row>
    <row r="19" spans="1:10" x14ac:dyDescent="0.25">
      <c r="A19">
        <v>-9.2650000000000077</v>
      </c>
      <c r="B19">
        <v>-6.5283222591362193</v>
      </c>
      <c r="C19">
        <v>-4.723986710963465</v>
      </c>
      <c r="D19" t="s">
        <v>364</v>
      </c>
      <c r="E19" t="s">
        <v>365</v>
      </c>
      <c r="F19">
        <v>-8.9424999999999848</v>
      </c>
      <c r="G19">
        <v>-6.222965116279056</v>
      </c>
      <c r="H19">
        <v>-4.3575581395348673</v>
      </c>
      <c r="I19">
        <f t="shared" si="0"/>
        <v>-4.5407724252491661</v>
      </c>
      <c r="J19">
        <v>2101</v>
      </c>
    </row>
    <row r="20" spans="1:10" x14ac:dyDescent="0.25">
      <c r="A20">
        <v>-8.9424999999999848</v>
      </c>
      <c r="B20">
        <v>-6.222965116279056</v>
      </c>
      <c r="C20">
        <v>-4.3575581395348673</v>
      </c>
      <c r="D20" t="s">
        <v>364</v>
      </c>
      <c r="E20" t="s">
        <v>365</v>
      </c>
      <c r="F20">
        <v>-8.619999999999985</v>
      </c>
      <c r="G20">
        <v>-5.9176079734219122</v>
      </c>
      <c r="H20">
        <v>-3.9911295681062962</v>
      </c>
      <c r="I20">
        <f t="shared" si="0"/>
        <v>-4.1743438538205817</v>
      </c>
      <c r="J20">
        <v>2101</v>
      </c>
    </row>
    <row r="21" spans="1:10" x14ac:dyDescent="0.25">
      <c r="A21">
        <v>-8.619999999999985</v>
      </c>
      <c r="B21">
        <v>-5.9176079734219122</v>
      </c>
      <c r="C21">
        <v>-3.9911295681062962</v>
      </c>
      <c r="D21" t="s">
        <v>364</v>
      </c>
      <c r="E21" t="s">
        <v>365</v>
      </c>
      <c r="F21">
        <v>-8.2974999999999852</v>
      </c>
      <c r="G21">
        <v>-5.6122508305647703</v>
      </c>
      <c r="H21">
        <v>-3.6247009966777251</v>
      </c>
      <c r="I21">
        <f t="shared" si="0"/>
        <v>-3.8079152823920106</v>
      </c>
      <c r="J21">
        <v>2101</v>
      </c>
    </row>
    <row r="22" spans="1:10" x14ac:dyDescent="0.25">
      <c r="A22">
        <v>-8.2974999999999852</v>
      </c>
      <c r="B22">
        <v>-5.6122508305647703</v>
      </c>
      <c r="C22">
        <v>-3.6247009966777251</v>
      </c>
      <c r="D22" t="s">
        <v>364</v>
      </c>
      <c r="E22" t="s">
        <v>365</v>
      </c>
      <c r="F22">
        <v>-7.9749999999999854</v>
      </c>
      <c r="G22">
        <v>-5.3068936877076274</v>
      </c>
      <c r="H22">
        <v>-3.2582724252491539</v>
      </c>
      <c r="I22">
        <f t="shared" si="0"/>
        <v>-3.4414867109634395</v>
      </c>
      <c r="J22">
        <v>2101</v>
      </c>
    </row>
    <row r="23" spans="1:10" x14ac:dyDescent="0.25">
      <c r="A23">
        <v>-7.9749999999999854</v>
      </c>
      <c r="B23">
        <v>-5.3068936877076274</v>
      </c>
      <c r="C23">
        <v>-3.2582724252491539</v>
      </c>
      <c r="D23" t="s">
        <v>364</v>
      </c>
      <c r="E23" t="s">
        <v>365</v>
      </c>
      <c r="F23">
        <v>-7.6524999999999856</v>
      </c>
      <c r="G23">
        <v>-5.0015365448504854</v>
      </c>
      <c r="H23">
        <v>-2.8918438538205828</v>
      </c>
      <c r="I23">
        <f t="shared" si="0"/>
        <v>-3.0750581395348684</v>
      </c>
      <c r="J23">
        <v>2101</v>
      </c>
    </row>
    <row r="24" spans="1:10" x14ac:dyDescent="0.25">
      <c r="A24">
        <v>-7.6524999999999856</v>
      </c>
      <c r="B24">
        <v>-5.0015365448504854</v>
      </c>
      <c r="C24">
        <v>-2.8918438538205828</v>
      </c>
      <c r="D24" t="s">
        <v>364</v>
      </c>
      <c r="E24" t="s">
        <v>365</v>
      </c>
      <c r="F24">
        <v>-7.3299999999999859</v>
      </c>
      <c r="G24">
        <v>-4.6961794019933425</v>
      </c>
      <c r="H24">
        <v>-2.5254152823920117</v>
      </c>
      <c r="I24">
        <f t="shared" si="0"/>
        <v>-2.7086295681062973</v>
      </c>
      <c r="J24">
        <v>2101</v>
      </c>
    </row>
    <row r="25" spans="1:10" x14ac:dyDescent="0.25">
      <c r="A25">
        <v>-7.3299999999999859</v>
      </c>
      <c r="B25">
        <v>-4.6961794019933425</v>
      </c>
      <c r="C25">
        <v>-2.5254152823920117</v>
      </c>
      <c r="D25" t="s">
        <v>364</v>
      </c>
      <c r="E25" t="s">
        <v>365</v>
      </c>
      <c r="F25">
        <v>-7.0074999999999861</v>
      </c>
      <c r="G25">
        <v>-4.3946874999999883</v>
      </c>
      <c r="H25">
        <v>-2.1515624999999821</v>
      </c>
      <c r="I25">
        <f t="shared" si="0"/>
        <v>-2.3384888911959969</v>
      </c>
      <c r="J25">
        <v>2101</v>
      </c>
    </row>
    <row r="26" spans="1:10" x14ac:dyDescent="0.25">
      <c r="A26">
        <v>-7.0074999999999861</v>
      </c>
      <c r="B26">
        <v>-4.3946874999999883</v>
      </c>
      <c r="C26">
        <v>-2.1515624999999821</v>
      </c>
      <c r="D26" t="s">
        <v>364</v>
      </c>
      <c r="E26" t="s">
        <v>365</v>
      </c>
      <c r="F26">
        <v>-6.6849999999999863</v>
      </c>
      <c r="G26">
        <v>-4.1092749999999887</v>
      </c>
      <c r="H26">
        <v>-1.7468249999999825</v>
      </c>
      <c r="I26">
        <f t="shared" si="0"/>
        <v>-1.9491937499999823</v>
      </c>
      <c r="J26">
        <v>2101</v>
      </c>
    </row>
    <row r="27" spans="1:10" x14ac:dyDescent="0.25">
      <c r="A27">
        <v>-6.6849999999999863</v>
      </c>
      <c r="B27">
        <v>-4.1092749999999887</v>
      </c>
      <c r="C27">
        <v>-1.7468249999999825</v>
      </c>
      <c r="D27" t="s">
        <v>364</v>
      </c>
      <c r="E27" t="s">
        <v>365</v>
      </c>
      <c r="F27">
        <v>-6.3624999999999865</v>
      </c>
      <c r="G27">
        <v>-3.8238624999999882</v>
      </c>
      <c r="H27">
        <v>-1.3420874999999821</v>
      </c>
      <c r="I27">
        <f t="shared" si="0"/>
        <v>-1.5444562499999823</v>
      </c>
      <c r="J27">
        <v>2101</v>
      </c>
    </row>
    <row r="28" spans="1:10" x14ac:dyDescent="0.25">
      <c r="A28">
        <v>-6.3624999999999865</v>
      </c>
      <c r="B28">
        <v>-3.8238624999999882</v>
      </c>
      <c r="C28">
        <v>-1.3420874999999821</v>
      </c>
      <c r="D28" t="s">
        <v>364</v>
      </c>
      <c r="E28" t="s">
        <v>365</v>
      </c>
      <c r="F28">
        <v>-6.0399999999999867</v>
      </c>
      <c r="G28">
        <v>-3.5384499999999885</v>
      </c>
      <c r="H28">
        <v>-0.93734999999998259</v>
      </c>
      <c r="I28">
        <f t="shared" si="0"/>
        <v>-1.1397187499999824</v>
      </c>
      <c r="J28">
        <v>2101</v>
      </c>
    </row>
    <row r="29" spans="1:10" x14ac:dyDescent="0.25">
      <c r="A29">
        <v>-6.0399999999999867</v>
      </c>
      <c r="B29">
        <v>-3.5384499999999885</v>
      </c>
      <c r="C29">
        <v>-0.93734999999998259</v>
      </c>
      <c r="D29" t="s">
        <v>364</v>
      </c>
      <c r="E29" t="s">
        <v>365</v>
      </c>
      <c r="F29">
        <v>-5.7174999999999869</v>
      </c>
      <c r="G29">
        <v>-3.2530374999999889</v>
      </c>
      <c r="H29">
        <v>-0.53261249999998306</v>
      </c>
      <c r="I29">
        <f t="shared" si="0"/>
        <v>-0.73498124999998282</v>
      </c>
      <c r="J29">
        <v>2101</v>
      </c>
    </row>
    <row r="30" spans="1:10" x14ac:dyDescent="0.25">
      <c r="A30">
        <v>-5.7174999999999869</v>
      </c>
      <c r="B30">
        <v>-3.2530374999999889</v>
      </c>
      <c r="C30">
        <v>-0.53261249999998306</v>
      </c>
      <c r="D30" t="s">
        <v>364</v>
      </c>
      <c r="E30" t="s">
        <v>365</v>
      </c>
      <c r="F30">
        <v>-5.3949999999999871</v>
      </c>
      <c r="G30">
        <v>-2.9676249999999893</v>
      </c>
      <c r="H30">
        <v>-0.12787499999998353</v>
      </c>
      <c r="I30">
        <f t="shared" si="0"/>
        <v>-0.33024374999998329</v>
      </c>
      <c r="J30">
        <v>2101</v>
      </c>
    </row>
    <row r="31" spans="1:10" x14ac:dyDescent="0.25">
      <c r="A31">
        <v>-5.3949999999999871</v>
      </c>
      <c r="B31">
        <v>-2.9676249999999893</v>
      </c>
      <c r="C31">
        <v>-0.12787499999998353</v>
      </c>
      <c r="D31" t="s">
        <v>364</v>
      </c>
      <c r="E31" t="s">
        <v>365</v>
      </c>
      <c r="F31">
        <v>-5.0724999999999874</v>
      </c>
      <c r="G31">
        <v>-2.6822124999999897</v>
      </c>
      <c r="H31">
        <v>0.27686250000001689</v>
      </c>
      <c r="I31">
        <f t="shared" si="0"/>
        <v>7.4493750000016679E-2</v>
      </c>
      <c r="J31">
        <v>2101</v>
      </c>
    </row>
    <row r="32" spans="1:10" x14ac:dyDescent="0.25">
      <c r="A32">
        <v>-5.0724999999999874</v>
      </c>
      <c r="B32">
        <v>-2.6822124999999897</v>
      </c>
      <c r="C32">
        <v>0.27686250000001689</v>
      </c>
      <c r="D32" t="s">
        <v>364</v>
      </c>
      <c r="E32" t="s">
        <v>365</v>
      </c>
      <c r="F32">
        <v>-4.7499999999999876</v>
      </c>
      <c r="G32">
        <v>-2.4239999999999902</v>
      </c>
      <c r="H32">
        <v>0.70880000000001786</v>
      </c>
      <c r="I32">
        <f t="shared" si="0"/>
        <v>0.49283125000001737</v>
      </c>
      <c r="J32">
        <v>2101</v>
      </c>
    </row>
    <row r="33" spans="1:10" x14ac:dyDescent="0.25">
      <c r="A33">
        <v>-4.7499999999999876</v>
      </c>
      <c r="B33">
        <v>-2.4239999999999902</v>
      </c>
      <c r="C33">
        <v>0.70880000000001786</v>
      </c>
      <c r="D33" t="s">
        <v>364</v>
      </c>
      <c r="E33" t="s">
        <v>365</v>
      </c>
      <c r="F33">
        <v>-4.4274999999999878</v>
      </c>
      <c r="G33">
        <v>-2.1659999999999902</v>
      </c>
      <c r="H33">
        <v>1.140950000000017</v>
      </c>
      <c r="I33">
        <f t="shared" si="0"/>
        <v>0.92487500000001743</v>
      </c>
      <c r="J33">
        <v>2101</v>
      </c>
    </row>
    <row r="34" spans="1:10" x14ac:dyDescent="0.25">
      <c r="A34">
        <v>-4.4274999999999878</v>
      </c>
      <c r="B34">
        <v>-2.1659999999999902</v>
      </c>
      <c r="C34">
        <v>1.140950000000017</v>
      </c>
      <c r="D34" t="s">
        <v>364</v>
      </c>
      <c r="E34" t="s">
        <v>365</v>
      </c>
      <c r="F34">
        <v>-4.104999999999988</v>
      </c>
      <c r="G34">
        <v>-1.9079999999999901</v>
      </c>
      <c r="H34">
        <v>1.573100000000017</v>
      </c>
      <c r="I34">
        <f t="shared" ref="I34:I56" si="1">AVERAGE(H34,C34)</f>
        <v>1.357025000000017</v>
      </c>
      <c r="J34">
        <v>2101</v>
      </c>
    </row>
    <row r="35" spans="1:10" x14ac:dyDescent="0.25">
      <c r="A35">
        <v>-4.104999999999988</v>
      </c>
      <c r="B35">
        <v>-1.9079999999999901</v>
      </c>
      <c r="C35">
        <v>1.573100000000017</v>
      </c>
      <c r="D35" t="s">
        <v>364</v>
      </c>
      <c r="E35" t="s">
        <v>365</v>
      </c>
      <c r="F35">
        <v>-3.7824999999999882</v>
      </c>
      <c r="G35">
        <v>-1.6729999999999912</v>
      </c>
      <c r="H35">
        <v>2.0225000000000168</v>
      </c>
      <c r="I35">
        <f t="shared" si="1"/>
        <v>1.7978000000000169</v>
      </c>
      <c r="J35">
        <v>2101</v>
      </c>
    </row>
    <row r="36" spans="1:10" x14ac:dyDescent="0.25">
      <c r="A36">
        <v>-3.7824999999999882</v>
      </c>
      <c r="B36">
        <v>-1.6729999999999912</v>
      </c>
      <c r="C36">
        <v>2.0225000000000168</v>
      </c>
      <c r="D36" t="s">
        <v>364</v>
      </c>
      <c r="E36" t="s">
        <v>365</v>
      </c>
      <c r="F36">
        <v>-3.4599999999999884</v>
      </c>
      <c r="G36">
        <v>-1.4407999999999914</v>
      </c>
      <c r="H36">
        <v>2.4740000000000171</v>
      </c>
      <c r="I36">
        <f t="shared" si="1"/>
        <v>2.248250000000017</v>
      </c>
      <c r="J36">
        <v>2101</v>
      </c>
    </row>
    <row r="37" spans="1:10" x14ac:dyDescent="0.25">
      <c r="A37">
        <v>-3.4599999999999884</v>
      </c>
      <c r="B37">
        <v>-1.4407999999999914</v>
      </c>
      <c r="C37">
        <v>2.4740000000000171</v>
      </c>
      <c r="D37" t="s">
        <v>364</v>
      </c>
      <c r="E37" t="s">
        <v>365</v>
      </c>
      <c r="F37">
        <v>-3.1374999999999886</v>
      </c>
      <c r="G37">
        <v>-1.2085999999999917</v>
      </c>
      <c r="H37">
        <v>2.9255000000000164</v>
      </c>
      <c r="I37">
        <f t="shared" si="1"/>
        <v>2.6997500000000167</v>
      </c>
      <c r="J37">
        <v>2101</v>
      </c>
    </row>
    <row r="38" spans="1:10" x14ac:dyDescent="0.25">
      <c r="A38">
        <v>-3.1374999999999886</v>
      </c>
      <c r="B38">
        <v>-1.2085999999999917</v>
      </c>
      <c r="C38">
        <v>2.9255000000000164</v>
      </c>
      <c r="D38" t="s">
        <v>364</v>
      </c>
      <c r="E38" t="s">
        <v>365</v>
      </c>
      <c r="F38">
        <v>-2.8149999999999888</v>
      </c>
      <c r="G38">
        <v>-1.0085148514851419</v>
      </c>
      <c r="H38">
        <v>3.3785148514851651</v>
      </c>
      <c r="I38">
        <f t="shared" si="1"/>
        <v>3.1520074257425907</v>
      </c>
      <c r="J38">
        <v>2101</v>
      </c>
    </row>
    <row r="39" spans="1:10" x14ac:dyDescent="0.25">
      <c r="A39">
        <v>-2.8149999999999888</v>
      </c>
      <c r="B39">
        <v>-1.0085148514851419</v>
      </c>
      <c r="C39">
        <v>3.3785148514851651</v>
      </c>
      <c r="D39" t="s">
        <v>364</v>
      </c>
      <c r="E39" t="s">
        <v>365</v>
      </c>
      <c r="F39">
        <v>-2.4924999999999891</v>
      </c>
      <c r="G39">
        <v>-0.81693069306930044</v>
      </c>
      <c r="H39">
        <v>3.8319306930693231</v>
      </c>
      <c r="I39">
        <f t="shared" si="1"/>
        <v>3.6052227722772443</v>
      </c>
      <c r="J39">
        <v>2101</v>
      </c>
    </row>
    <row r="40" spans="1:10" x14ac:dyDescent="0.25">
      <c r="A40">
        <v>-2.4924999999999891</v>
      </c>
      <c r="B40">
        <v>-0.81693069306930044</v>
      </c>
      <c r="C40">
        <v>3.8319306930693231</v>
      </c>
      <c r="D40" t="s">
        <v>364</v>
      </c>
      <c r="E40" t="s">
        <v>365</v>
      </c>
      <c r="F40">
        <v>-2.1699999999999893</v>
      </c>
      <c r="G40">
        <v>-0.62534653465345913</v>
      </c>
      <c r="H40">
        <v>4.2853465346534811</v>
      </c>
      <c r="I40">
        <f t="shared" si="1"/>
        <v>4.0586386138614019</v>
      </c>
      <c r="J40">
        <v>2101</v>
      </c>
    </row>
    <row r="41" spans="1:10" x14ac:dyDescent="0.25">
      <c r="A41">
        <v>-2.1699999999999893</v>
      </c>
      <c r="B41">
        <v>-0.62534653465345913</v>
      </c>
      <c r="C41">
        <v>4.2853465346534811</v>
      </c>
      <c r="D41" t="s">
        <v>364</v>
      </c>
      <c r="E41" t="s">
        <v>365</v>
      </c>
      <c r="F41">
        <v>-1.8474999999999893</v>
      </c>
      <c r="G41">
        <v>-0.47326530612244461</v>
      </c>
      <c r="H41">
        <v>4.7522448979592005</v>
      </c>
      <c r="I41">
        <f t="shared" si="1"/>
        <v>4.5187957163063412</v>
      </c>
      <c r="J41">
        <v>2101</v>
      </c>
    </row>
    <row r="42" spans="1:10" x14ac:dyDescent="0.25">
      <c r="A42">
        <v>-1.8474999999999893</v>
      </c>
      <c r="B42">
        <v>-0.47326530612244461</v>
      </c>
      <c r="C42">
        <v>4.7522448979592005</v>
      </c>
      <c r="D42" t="s">
        <v>364</v>
      </c>
      <c r="E42" t="s">
        <v>365</v>
      </c>
      <c r="F42">
        <v>-1.5249999999999893</v>
      </c>
      <c r="G42">
        <v>-0.34163265306122009</v>
      </c>
      <c r="H42">
        <v>5.2261224489796083</v>
      </c>
      <c r="I42">
        <f t="shared" si="1"/>
        <v>4.9891836734694044</v>
      </c>
      <c r="J42">
        <v>2101</v>
      </c>
    </row>
    <row r="43" spans="1:10" x14ac:dyDescent="0.25">
      <c r="A43">
        <v>-1.5249999999999893</v>
      </c>
      <c r="B43">
        <v>-0.34163265306122009</v>
      </c>
      <c r="C43">
        <v>5.2261224489796083</v>
      </c>
      <c r="D43" t="s">
        <v>364</v>
      </c>
      <c r="E43" t="s">
        <v>365</v>
      </c>
      <c r="F43">
        <v>-1.2024999999999892</v>
      </c>
      <c r="G43">
        <v>-0.20999999999999558</v>
      </c>
      <c r="H43">
        <v>5.7000000000000171</v>
      </c>
      <c r="I43">
        <f t="shared" si="1"/>
        <v>5.4630612244898131</v>
      </c>
      <c r="J43">
        <v>2101</v>
      </c>
    </row>
    <row r="44" spans="1:10" x14ac:dyDescent="0.25">
      <c r="A44">
        <v>-1.2024999999999892</v>
      </c>
      <c r="B44">
        <v>-0.20999999999999558</v>
      </c>
      <c r="C44">
        <v>5.7000000000000171</v>
      </c>
      <c r="D44" t="s">
        <v>364</v>
      </c>
      <c r="E44" t="s">
        <v>365</v>
      </c>
      <c r="F44">
        <v>-0.87999999999998924</v>
      </c>
      <c r="G44">
        <v>-0.1283168316831666</v>
      </c>
      <c r="H44">
        <v>6.1413861386138757</v>
      </c>
      <c r="I44">
        <f t="shared" si="1"/>
        <v>5.9206930693069459</v>
      </c>
      <c r="J44">
        <v>2101</v>
      </c>
    </row>
    <row r="45" spans="1:10" x14ac:dyDescent="0.25">
      <c r="A45">
        <v>-0.87999999999998924</v>
      </c>
      <c r="B45">
        <v>-0.1283168316831666</v>
      </c>
      <c r="C45">
        <v>6.1413861386138757</v>
      </c>
      <c r="D45" t="s">
        <v>364</v>
      </c>
      <c r="E45" t="s">
        <v>365</v>
      </c>
      <c r="F45">
        <v>-0.55749999999998923</v>
      </c>
      <c r="G45">
        <v>-7.7227722772275506E-2</v>
      </c>
      <c r="H45">
        <v>6.5628712871287274</v>
      </c>
      <c r="I45">
        <f t="shared" si="1"/>
        <v>6.352128712871302</v>
      </c>
      <c r="J45">
        <v>2101</v>
      </c>
    </row>
    <row r="46" spans="1:10" x14ac:dyDescent="0.25">
      <c r="A46">
        <v>-0.55749999999998923</v>
      </c>
      <c r="B46">
        <v>-7.7227722772275506E-2</v>
      </c>
      <c r="C46">
        <v>6.5628712871287274</v>
      </c>
      <c r="D46" t="s">
        <v>364</v>
      </c>
      <c r="E46" t="s">
        <v>365</v>
      </c>
      <c r="F46">
        <v>-0.23499999999998922</v>
      </c>
      <c r="G46">
        <v>-2.6138613861384427E-2</v>
      </c>
      <c r="H46">
        <v>6.984356435643579</v>
      </c>
      <c r="I46">
        <f t="shared" si="1"/>
        <v>6.7736138613861527</v>
      </c>
      <c r="J46">
        <v>2101</v>
      </c>
    </row>
    <row r="47" spans="1:10" x14ac:dyDescent="0.25">
      <c r="A47">
        <v>-0.23499999999998922</v>
      </c>
      <c r="B47">
        <v>-2.6138613861384427E-2</v>
      </c>
      <c r="C47">
        <v>6.984356435643579</v>
      </c>
      <c r="D47" t="s">
        <v>364</v>
      </c>
      <c r="E47" t="s">
        <v>365</v>
      </c>
      <c r="F47">
        <v>8.7500000000010791E-2</v>
      </c>
      <c r="G47">
        <v>-2.3391089108912501E-2</v>
      </c>
      <c r="H47">
        <v>7.3730940594059531</v>
      </c>
      <c r="I47">
        <f t="shared" si="1"/>
        <v>7.178725247524766</v>
      </c>
      <c r="J47">
        <v>2101</v>
      </c>
    </row>
    <row r="48" spans="1:10" x14ac:dyDescent="0.25">
      <c r="A48">
        <v>8.7500000000010791E-2</v>
      </c>
      <c r="B48">
        <v>-2.3391089108912501E-2</v>
      </c>
      <c r="C48">
        <v>7.3730940594059531</v>
      </c>
      <c r="D48" t="s">
        <v>364</v>
      </c>
      <c r="E48" t="s">
        <v>365</v>
      </c>
      <c r="F48">
        <v>0.4100000000000108</v>
      </c>
      <c r="G48">
        <v>-7.1287128712872905E-2</v>
      </c>
      <c r="H48">
        <v>7.7275247524752606</v>
      </c>
      <c r="I48">
        <f t="shared" si="1"/>
        <v>7.5503094059406068</v>
      </c>
      <c r="J48">
        <v>2101</v>
      </c>
    </row>
    <row r="49" spans="1:10" x14ac:dyDescent="0.25">
      <c r="A49">
        <v>0.4100000000000108</v>
      </c>
      <c r="B49">
        <v>-7.1287128712872905E-2</v>
      </c>
      <c r="C49">
        <v>7.7275247524752606</v>
      </c>
      <c r="D49" t="s">
        <v>364</v>
      </c>
      <c r="E49" t="s">
        <v>365</v>
      </c>
      <c r="F49">
        <v>0.73250000000001081</v>
      </c>
      <c r="G49">
        <v>-0.11918316831683329</v>
      </c>
      <c r="H49">
        <v>8.0819554455445672</v>
      </c>
      <c r="I49">
        <f t="shared" si="1"/>
        <v>7.9047400990099135</v>
      </c>
      <c r="J49">
        <v>2101</v>
      </c>
    </row>
    <row r="50" spans="1:10" x14ac:dyDescent="0.25">
      <c r="A50">
        <v>0.73250000000001081</v>
      </c>
      <c r="B50">
        <v>-0.11918316831683329</v>
      </c>
      <c r="C50">
        <v>8.0819554455445672</v>
      </c>
      <c r="D50" t="s">
        <v>364</v>
      </c>
      <c r="E50" t="s">
        <v>365</v>
      </c>
      <c r="F50">
        <v>1.0550000000000108</v>
      </c>
      <c r="G50">
        <v>-0.19131067961165438</v>
      </c>
      <c r="H50">
        <v>8.4149514563106909</v>
      </c>
      <c r="I50">
        <f t="shared" si="1"/>
        <v>8.248453450927629</v>
      </c>
      <c r="J50">
        <v>2101</v>
      </c>
    </row>
    <row r="51" spans="1:10" x14ac:dyDescent="0.25">
      <c r="A51">
        <v>1.0550000000000108</v>
      </c>
      <c r="B51">
        <v>-0.19131067961165438</v>
      </c>
      <c r="C51">
        <v>8.4149514563106909</v>
      </c>
      <c r="D51" t="s">
        <v>364</v>
      </c>
      <c r="E51" t="s">
        <v>365</v>
      </c>
      <c r="F51">
        <v>1.3775000000000108</v>
      </c>
      <c r="G51">
        <v>-0.30716019417476115</v>
      </c>
      <c r="H51">
        <v>8.7092718446602042</v>
      </c>
      <c r="I51">
        <f t="shared" si="1"/>
        <v>8.5621116504854484</v>
      </c>
      <c r="J51">
        <v>2101</v>
      </c>
    </row>
    <row r="52" spans="1:10" x14ac:dyDescent="0.25">
      <c r="A52">
        <v>1.3775000000000108</v>
      </c>
      <c r="B52">
        <v>-0.30716019417476115</v>
      </c>
      <c r="C52">
        <v>8.7092718446602042</v>
      </c>
      <c r="D52" t="s">
        <v>364</v>
      </c>
      <c r="E52" t="s">
        <v>365</v>
      </c>
      <c r="F52">
        <v>1.7000000000000108</v>
      </c>
      <c r="G52">
        <v>-0.42300970873786797</v>
      </c>
      <c r="H52">
        <v>9.0035922330097193</v>
      </c>
      <c r="I52">
        <f t="shared" si="1"/>
        <v>8.8564320388349618</v>
      </c>
      <c r="J52">
        <v>2101</v>
      </c>
    </row>
    <row r="53" spans="1:10" x14ac:dyDescent="0.25">
      <c r="A53">
        <v>1.7000000000000108</v>
      </c>
      <c r="B53">
        <v>-0.42300970873786797</v>
      </c>
      <c r="C53">
        <v>9.0035922330097193</v>
      </c>
      <c r="D53" t="s">
        <v>364</v>
      </c>
      <c r="E53" t="s">
        <v>365</v>
      </c>
      <c r="F53">
        <v>2.0225000000000106</v>
      </c>
      <c r="G53">
        <v>-0.54470588235294626</v>
      </c>
      <c r="H53">
        <v>9.2942647058823606</v>
      </c>
      <c r="I53">
        <f t="shared" si="1"/>
        <v>9.1489284694460409</v>
      </c>
      <c r="J53">
        <v>2101</v>
      </c>
    </row>
    <row r="54" spans="1:10" x14ac:dyDescent="0.25">
      <c r="A54">
        <v>2.0225000000000106</v>
      </c>
      <c r="B54">
        <v>-0.54470588235294626</v>
      </c>
      <c r="C54">
        <v>9.2942647058823606</v>
      </c>
      <c r="D54" t="s">
        <v>364</v>
      </c>
      <c r="E54" t="s">
        <v>365</v>
      </c>
      <c r="F54">
        <v>2.3450000000000104</v>
      </c>
      <c r="G54">
        <v>-0.69647058823529906</v>
      </c>
      <c r="H54">
        <v>9.5661764705882426</v>
      </c>
      <c r="I54">
        <f t="shared" si="1"/>
        <v>9.4302205882353007</v>
      </c>
      <c r="J54">
        <v>2101</v>
      </c>
    </row>
    <row r="55" spans="1:10" x14ac:dyDescent="0.25">
      <c r="A55">
        <v>2.3450000000000104</v>
      </c>
      <c r="B55">
        <v>-0.69647058823529906</v>
      </c>
      <c r="C55">
        <v>9.5661764705882426</v>
      </c>
      <c r="D55" t="s">
        <v>364</v>
      </c>
      <c r="E55" t="s">
        <v>365</v>
      </c>
      <c r="F55">
        <v>2.6675000000000102</v>
      </c>
      <c r="G55">
        <v>-0.84823529411765186</v>
      </c>
      <c r="H55">
        <v>9.8380882352941246</v>
      </c>
      <c r="I55">
        <f t="shared" si="1"/>
        <v>9.7021323529411845</v>
      </c>
      <c r="J55">
        <v>2101</v>
      </c>
    </row>
    <row r="56" spans="1:10" x14ac:dyDescent="0.25">
      <c r="A56">
        <v>2.6675000000000102</v>
      </c>
      <c r="B56">
        <v>-0.84823529411765186</v>
      </c>
      <c r="C56">
        <v>9.8380882352941246</v>
      </c>
      <c r="D56" t="s">
        <v>364</v>
      </c>
      <c r="E56" t="s">
        <v>365</v>
      </c>
      <c r="F56">
        <v>2.99000000000001</v>
      </c>
      <c r="G56">
        <v>-1</v>
      </c>
      <c r="H56">
        <v>10.11</v>
      </c>
      <c r="I56">
        <f t="shared" si="1"/>
        <v>9.9740441176470611</v>
      </c>
      <c r="J56">
        <v>2101</v>
      </c>
    </row>
    <row r="57" spans="1:10" x14ac:dyDescent="0.25">
      <c r="A57">
        <v>2.99000000000001</v>
      </c>
      <c r="B57">
        <v>-1</v>
      </c>
      <c r="C57">
        <v>10.11</v>
      </c>
      <c r="D57" t="s">
        <v>364</v>
      </c>
      <c r="E57" t="s">
        <v>365</v>
      </c>
      <c r="F57" s="23"/>
      <c r="G57" s="23"/>
      <c r="H57" s="23"/>
      <c r="I57" s="23"/>
      <c r="J57">
        <v>2101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5 4 3 Q U N u y U a G o A A A A + Q A A A B I A H A B D b 2 5 m a W c v U G F j a 2 F n Z S 5 4 b W w g o h g A K K A U A A A A A A A A A A A A A A A A A A A A A A A A A A A A h Y + x D o I w F E V / h X S n D 0 q s h j z K Y O I k i d H E u B I o 0 A j F 0 C L 8 m 4 O f 5 C 9 I o q i b 4 z 0 5 w 7 m P 2 x 3 j s a m d q + y M a n V E f O o R R + q s z Z U u I 9 L b w l 2 R W O A u z c 5 p K Z 1 J 1 i Y c T R 6 R y t p L C D A M A x 0 C 2 n Y l M M / z 4 Z R s D 1 k l m 5 R 8 Z P V f d p U 2 N t W Z J A K P r x j B K O d 0 E S w 5 9 T l j C D P H R O m v w 6 Z k 6 i H 8 Q F z 3 t e 0 7 K Y r O 3 e w R 5 o n w v i G e U E s D B B Q A A g A I A O e N 0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j d B Q K I p H u A 4 A A A A R A A A A E w A c A E Z v c m 1 1 b G F z L 1 N l Y 3 R p b 2 4 x L m 0 g o h g A K K A U A A A A A A A A A A A A A A A A A A A A A A A A A A A A K 0 5 N L s n M z 1 M I h t C G 1 g B Q S w E C L Q A U A A I A C A D n j d B Q 2 7 J R o a g A A A D 5 A A A A E g A A A A A A A A A A A A A A A A A A A A A A Q 2 9 u Z m l n L 1 B h Y 2 t h Z 2 U u e G 1 s U E s B A i 0 A F A A C A A g A 5 4 3 Q U A / K 6 a u k A A A A 6 Q A A A B M A A A A A A A A A A A A A A A A A 9 A A A A F t D b 2 5 0 Z W 5 0 X 1 R 5 c G V z X S 5 4 b W x Q S w E C L Q A U A A I A C A D n j d B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k 2 F 6 X M v g U W + j A d 8 U j Q + 4 A A A A A A C A A A A A A A D Z g A A w A A A A B A A A A A N F v U 5 t t v v k q s d C R c w 9 s / y A A A A A A S A A A C g A A A A E A A A A K B g b 7 X I L G c h c K c k y T a 7 u v p Q A A A A p L 7 k e v 2 z T O 9 v 9 j 9 R w y S A p 0 4 9 G 2 6 y K 4 x H b e r E + Y O a Z w b b J U 6 U L A O E D 2 w b K y I b W U f L r d W p E q K 9 G m c u O 6 d + T e a 1 h 8 R H j M h f R L 5 / J L P 6 N 7 q E V a E U A A A A 6 m d l L x 2 s E N M 9 g o 0 y 4 J L 8 t E b h j J w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9A92BD294563469981B06E467530D1" ma:contentTypeVersion="12" ma:contentTypeDescription="Create a new document." ma:contentTypeScope="" ma:versionID="f1c89d263c755246dd52eeb301516c83">
  <xsd:schema xmlns:xsd="http://www.w3.org/2001/XMLSchema" xmlns:xs="http://www.w3.org/2001/XMLSchema" xmlns:p="http://schemas.microsoft.com/office/2006/metadata/properties" xmlns:ns3="efbb1ea7-7cc2-44a5-987a-02cfe24dd6ad" xmlns:ns4="9372d2f8-879c-4040-9ebb-ff1a90e8a504" targetNamespace="http://schemas.microsoft.com/office/2006/metadata/properties" ma:root="true" ma:fieldsID="d5fa86a2770c7eb3dd50cc54fcfdb89a" ns3:_="" ns4:_="">
    <xsd:import namespace="efbb1ea7-7cc2-44a5-987a-02cfe24dd6ad"/>
    <xsd:import namespace="9372d2f8-879c-4040-9ebb-ff1a90e8a50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bb1ea7-7cc2-44a5-987a-02cfe24dd6a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72d2f8-879c-4040-9ebb-ff1a90e8a5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5BB50B-9CA4-4CE2-B59F-D72A3592E6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3848CC-D690-4ECA-8231-0E047EDB49A0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5113990-3B5F-457E-8A34-500B4E03EC2B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efbb1ea7-7cc2-44a5-987a-02cfe24dd6ad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9372d2f8-879c-4040-9ebb-ff1a90e8a504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CA784429-49C1-4049-B416-40403950B2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bb1ea7-7cc2-44a5-987a-02cfe24dd6ad"/>
    <ds:schemaRef ds:uri="9372d2f8-879c-4040-9ebb-ff1a90e8a5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E10A 01c TVAC data</vt:lpstr>
      <vt:lpstr>resampled data</vt:lpstr>
      <vt:lpstr>IN FORMAT</vt:lpstr>
      <vt:lpstr>'E10A 01c TVAC data'!b_gt_calr14______c07_t2201carp0l_30_01_2008_16_54_48__1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bayar erk</dc:creator>
  <cp:lastModifiedBy>bayar erk</cp:lastModifiedBy>
  <dcterms:created xsi:type="dcterms:W3CDTF">2020-06-16T15:36:40Z</dcterms:created>
  <dcterms:modified xsi:type="dcterms:W3CDTF">2020-09-08T14:54:50Z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0x010100509A92BD294563469981B06E467530D1</vt:lpwstr>
  </property>
</Properties>
</file>