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leach\Documents\data_projects\NIR\"/>
    </mc:Choice>
  </mc:AlternateContent>
  <xr:revisionPtr revIDLastSave="0" documentId="13_ncr:1_{769ED549-959D-4158-9946-CEE871554885}" xr6:coauthVersionLast="47" xr6:coauthVersionMax="47" xr10:uidLastSave="{00000000-0000-0000-0000-000000000000}"/>
  <bookViews>
    <workbookView xWindow="2940" yWindow="2940" windowWidth="15390" windowHeight="9435" activeTab="1" xr2:uid="{D101F683-F1E2-414C-8681-F49D9757B0AD}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5" l="1"/>
  <c r="G8" i="5" s="1"/>
  <c r="F7" i="5"/>
  <c r="G7" i="5" s="1"/>
  <c r="F6" i="5"/>
  <c r="G6" i="5" s="1"/>
  <c r="F4" i="5"/>
  <c r="G4" i="5" s="1"/>
  <c r="F3" i="5"/>
  <c r="G3" i="5" s="1"/>
  <c r="F5" i="5"/>
  <c r="G5" i="5" s="1"/>
  <c r="D4" i="5"/>
  <c r="D3" i="5"/>
  <c r="B6" i="4"/>
  <c r="F4" i="2"/>
  <c r="G4" i="2" s="1"/>
  <c r="F3" i="2"/>
  <c r="F6" i="2"/>
  <c r="G6" i="2" s="1"/>
  <c r="F5" i="2"/>
  <c r="G5" i="2" s="1"/>
  <c r="D4" i="2"/>
  <c r="D3" i="2"/>
  <c r="G3" i="2" s="1"/>
</calcChain>
</file>

<file path=xl/sharedStrings.xml><?xml version="1.0" encoding="utf-8"?>
<sst xmlns="http://schemas.openxmlformats.org/spreadsheetml/2006/main" count="69" uniqueCount="31">
  <si>
    <t>Actual</t>
  </si>
  <si>
    <t>Legislated Milestones</t>
  </si>
  <si>
    <t>AESO 2021 LTO</t>
  </si>
  <si>
    <t>Recent capacity additions and projects under construction</t>
  </si>
  <si>
    <t>Additional projects with offtake deals announced</t>
  </si>
  <si>
    <t>Year</t>
  </si>
  <si>
    <t>AESO 2019 LTO</t>
  </si>
  <si>
    <t>Generation</t>
  </si>
  <si>
    <t>EI</t>
  </si>
  <si>
    <t>policy</t>
  </si>
  <si>
    <t>SGER</t>
  </si>
  <si>
    <t>CCIR</t>
  </si>
  <si>
    <t>oba</t>
  </si>
  <si>
    <t>ctax</t>
  </si>
  <si>
    <t>net</t>
  </si>
  <si>
    <t>price</t>
  </si>
  <si>
    <t>GGPPA</t>
  </si>
  <si>
    <t>Coal</t>
  </si>
  <si>
    <t>Zero-emissions</t>
  </si>
  <si>
    <t>GHG</t>
  </si>
  <si>
    <t>Grey</t>
  </si>
  <si>
    <t>OBA</t>
  </si>
  <si>
    <t>CCS Tax Credit</t>
  </si>
  <si>
    <t>cat</t>
  </si>
  <si>
    <t>val</t>
  </si>
  <si>
    <t>TIER</t>
  </si>
  <si>
    <t>Renewable generation</t>
  </si>
  <si>
    <t>New NGCC</t>
  </si>
  <si>
    <t>Existing NGCC</t>
  </si>
  <si>
    <t>NGCC power plant</t>
  </si>
  <si>
    <t>Coal power plant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</si>
</sst>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315686</xdr:colOff>
      <xdr:row>3</xdr:row>
      <xdr:rowOff>108858</xdr:rowOff>
    </xdr:from>
    <xdr:to>
      <xdr:col>21</xdr:col>
      <xdr:colOff>348343</xdr:colOff>
      <xdr:row>18</xdr:row>
      <xdr:rowOff>140335</xdr:rowOff>
    </xdr:to>
    <xdr:pic>
      <xdr:nvPicPr>
        <xdr:cNvPr id="2" name="Picture 1" descr="Chart, waterfall chart&#10;&#10;Description automatically generated">
          <a:extLst>
            <a:ext uri="{FF2B5EF4-FFF2-40B4-BE49-F238E27FC236}">
              <a16:creationId xmlns:a16="http://schemas.microsoft.com/office/drawing/2014/main" id="{7CFF6D74-C6D3-3BEB-4009-EC00B89BE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6543" y="664029"/>
          <a:ext cx="5257800" cy="28073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315686</xdr:colOff>
      <xdr:row>3</xdr:row>
      <xdr:rowOff>108858</xdr:rowOff>
    </xdr:from>
    <xdr:to>
      <xdr:col>21</xdr:col>
      <xdr:colOff>347663</xdr:colOff>
      <xdr:row>18</xdr:row>
      <xdr:rowOff>141696</xdr:rowOff>
    </xdr:to>
    <xdr:pic>
      <xdr:nvPicPr>
        <xdr:cNvPr id="2" name="Picture 1" descr="Chart, waterfall chart&#10;&#10;Description automatically generated">
          <a:extLst>
            <a:ext uri="{FF2B5EF4-FFF2-40B4-BE49-F238E27FC236}">
              <a16:creationId xmlns:a16="http://schemas.microsoft.com/office/drawing/2014/main" id="{F6B08443-A32B-458F-9C3D-83BA45630E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06543" y="664029"/>
          <a:ext cx="5257800" cy="280733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576944</xdr:colOff>
      <xdr:row>1</xdr:row>
      <xdr:rowOff>125186</xdr:rowOff>
    </xdr:from>
    <xdr:to>
      <xdr:col>13</xdr:col>
      <xdr:colOff>465728</xdr:colOff>
      <xdr:row>21</xdr:row>
      <xdr:rowOff>33383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166061-6D9C-999E-EC4D-782D1C001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89515" y="125186"/>
          <a:ext cx="5767070" cy="360934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FF74A-1908-445A-87A5-B8ED2B910C2F}">
  <sheetPr codeName="Sheet1"/>
  <dimension ref="A1:G18"/>
  <sheetViews>
    <sheetView workbookViewId="0">
      <selection activeCell="E13" sqref="E13"/>
    </sheetView>
  </sheetViews>
  <sheetFormatPr defaultRowHeight="14.25" x14ac:dyDescent="0.45"/>
  <cols>
    <col min="1" max="1" width="48.06640625" bestFit="1" customWidth="1"/>
    <col min="2" max="2" width="8.1328125" customWidth="1"/>
    <col min="3" max="3" width="6" bestFit="1" customWidth="1"/>
    <col min="4" max="4" width="9.1328125" customWidth="1"/>
    <col min="5" max="5" width="13.6640625" customWidth="1"/>
    <col min="6" max="13" width="6" bestFit="1" customWidth="1"/>
    <col min="14" max="15" width="5.86328125" bestFit="1" customWidth="1"/>
    <col min="16" max="16" width="6" bestFit="1" customWidth="1"/>
    <col min="17" max="17" width="5.86328125" bestFit="1" customWidth="1"/>
    <col min="18" max="18" width="6" bestFit="1" customWidth="1"/>
  </cols>
  <sheetData>
    <row r="1" spans="1:7" x14ac:dyDescent="0.45">
      <c r="A1" s="1" t="s">
        <v>5</v>
      </c>
      <c r="B1" s="1" t="s">
        <v>0</v>
      </c>
      <c r="C1" s="1" t="s">
        <v>1</v>
      </c>
      <c r="D1" s="1" t="s">
        <v>6</v>
      </c>
      <c r="E1" s="1" t="s">
        <v>2</v>
      </c>
      <c r="F1" s="1" t="s">
        <v>3</v>
      </c>
      <c r="G1" s="1" t="s">
        <v>4</v>
      </c>
    </row>
    <row r="2" spans="1:7" x14ac:dyDescent="0.45">
      <c r="A2" s="1">
        <v>2014</v>
      </c>
      <c r="B2" s="2">
        <v>9.8100000000000007E-2</v>
      </c>
      <c r="C2" s="2"/>
      <c r="D2" s="2"/>
      <c r="E2" s="2"/>
      <c r="F2" s="2"/>
      <c r="G2" s="2"/>
    </row>
    <row r="3" spans="1:7" x14ac:dyDescent="0.45">
      <c r="A3" s="1">
        <v>2015</v>
      </c>
      <c r="B3" s="2">
        <v>0.10295992069112024</v>
      </c>
      <c r="C3" s="2"/>
      <c r="D3" s="2"/>
      <c r="E3" s="2"/>
      <c r="F3" s="2"/>
      <c r="G3" s="2"/>
    </row>
    <row r="4" spans="1:7" x14ac:dyDescent="0.45">
      <c r="A4" s="1">
        <v>2016</v>
      </c>
      <c r="B4" s="2">
        <v>0.10819579630413316</v>
      </c>
      <c r="C4" s="2"/>
      <c r="D4" s="2"/>
      <c r="E4" s="2"/>
      <c r="F4" s="2"/>
      <c r="G4" s="2"/>
    </row>
    <row r="5" spans="1:7" x14ac:dyDescent="0.45">
      <c r="A5" s="1">
        <v>2017</v>
      </c>
      <c r="B5" s="2">
        <v>0.10913635101360733</v>
      </c>
      <c r="C5" s="2"/>
      <c r="D5" s="2"/>
      <c r="E5" s="2"/>
      <c r="F5" s="2"/>
      <c r="G5" s="2"/>
    </row>
    <row r="6" spans="1:7" x14ac:dyDescent="0.45">
      <c r="A6" s="1">
        <v>2018</v>
      </c>
      <c r="B6" s="2">
        <v>0.10800797948133371</v>
      </c>
      <c r="C6" s="2"/>
      <c r="D6" s="2"/>
      <c r="E6" s="2"/>
      <c r="F6" s="2"/>
      <c r="G6" s="2"/>
    </row>
    <row r="7" spans="1:7" x14ac:dyDescent="0.45">
      <c r="A7" s="1">
        <v>2019</v>
      </c>
      <c r="B7" s="2">
        <v>0.11007995431182181</v>
      </c>
      <c r="C7" s="2"/>
      <c r="D7" s="2">
        <v>0.11007995431182181</v>
      </c>
      <c r="E7" s="2"/>
      <c r="F7" s="2"/>
      <c r="G7" s="2"/>
    </row>
    <row r="8" spans="1:7" x14ac:dyDescent="0.45">
      <c r="A8" s="1">
        <v>2020</v>
      </c>
      <c r="B8" s="2">
        <v>0.15256566890653633</v>
      </c>
      <c r="C8" s="2"/>
      <c r="D8" s="2"/>
      <c r="E8" s="2"/>
      <c r="F8" s="2"/>
      <c r="G8" s="2"/>
    </row>
    <row r="9" spans="1:7" x14ac:dyDescent="0.45">
      <c r="A9" s="1">
        <v>2021</v>
      </c>
      <c r="B9" s="2">
        <v>0.15533691115086465</v>
      </c>
      <c r="C9" s="2"/>
      <c r="D9" s="2"/>
      <c r="E9" s="2">
        <v>0.14030000000000001</v>
      </c>
      <c r="F9" s="2"/>
      <c r="G9" s="2"/>
    </row>
    <row r="10" spans="1:7" x14ac:dyDescent="0.45">
      <c r="A10" s="1">
        <v>2022</v>
      </c>
      <c r="B10" s="2">
        <v>0.18430034129692832</v>
      </c>
      <c r="C10" s="2">
        <v>0.15</v>
      </c>
      <c r="D10" s="2"/>
      <c r="E10" s="3">
        <v>0.18325894066321655</v>
      </c>
      <c r="F10" s="2">
        <v>0.18430034129692832</v>
      </c>
      <c r="G10" s="2">
        <v>0.18430034129692832</v>
      </c>
    </row>
    <row r="11" spans="1:7" x14ac:dyDescent="0.45">
      <c r="A11" s="1">
        <v>2023</v>
      </c>
      <c r="B11" s="2"/>
      <c r="C11" s="2"/>
      <c r="D11" s="2"/>
      <c r="E11" s="3">
        <v>0.19906084788988926</v>
      </c>
      <c r="F11" s="2">
        <v>0.25389134711230144</v>
      </c>
      <c r="G11" s="2">
        <v>0.25625843131132381</v>
      </c>
    </row>
    <row r="12" spans="1:7" x14ac:dyDescent="0.45">
      <c r="A12" s="1">
        <v>2024</v>
      </c>
      <c r="B12" s="2"/>
      <c r="C12" s="2"/>
      <c r="D12" s="2">
        <v>0.16370000000000001</v>
      </c>
      <c r="E12" s="3">
        <v>0.19734789941034292</v>
      </c>
      <c r="F12" s="2">
        <v>0.29402479737233866</v>
      </c>
      <c r="G12" s="2">
        <v>0.30085577163921645</v>
      </c>
    </row>
    <row r="13" spans="1:7" x14ac:dyDescent="0.45">
      <c r="A13" s="1">
        <v>2025</v>
      </c>
      <c r="B13" s="2"/>
      <c r="C13" s="2">
        <v>0.2</v>
      </c>
      <c r="D13" s="2"/>
      <c r="E13" s="3">
        <v>0.19436449778213491</v>
      </c>
      <c r="F13" s="2"/>
      <c r="G13" s="2"/>
    </row>
    <row r="14" spans="1:7" x14ac:dyDescent="0.45">
      <c r="A14" s="1">
        <v>2026</v>
      </c>
      <c r="B14" s="2"/>
      <c r="C14" s="2"/>
      <c r="D14" s="2"/>
      <c r="E14" s="3">
        <v>0.21782992432773701</v>
      </c>
      <c r="F14" s="2"/>
      <c r="G14" s="2"/>
    </row>
    <row r="15" spans="1:7" x14ac:dyDescent="0.45">
      <c r="A15" s="1">
        <v>2027</v>
      </c>
      <c r="B15" s="2"/>
      <c r="C15" s="2"/>
      <c r="D15" s="2"/>
      <c r="E15" s="3">
        <v>0.23195660925010975</v>
      </c>
      <c r="F15" s="2"/>
      <c r="G15" s="2"/>
    </row>
    <row r="16" spans="1:7" x14ac:dyDescent="0.45">
      <c r="A16" s="1">
        <v>2028</v>
      </c>
      <c r="B16" s="2"/>
      <c r="C16" s="2">
        <v>0.26</v>
      </c>
      <c r="D16" s="2"/>
      <c r="E16" s="3">
        <v>0.23530451209740211</v>
      </c>
      <c r="F16" s="2"/>
      <c r="G16" s="2"/>
    </row>
    <row r="17" spans="1:7" x14ac:dyDescent="0.45">
      <c r="A17" s="1">
        <v>2029</v>
      </c>
      <c r="B17" s="2"/>
      <c r="C17" s="2"/>
      <c r="D17" s="2"/>
      <c r="E17" s="3">
        <v>0.23443930427257778</v>
      </c>
      <c r="F17" s="2"/>
      <c r="G17" s="2"/>
    </row>
    <row r="18" spans="1:7" x14ac:dyDescent="0.45">
      <c r="A18" s="1">
        <v>2030</v>
      </c>
      <c r="B18" s="2"/>
      <c r="C18" s="2">
        <v>0.3</v>
      </c>
      <c r="D18" s="2">
        <v>0.1953</v>
      </c>
      <c r="E18" s="3">
        <v>0.23330526405886581</v>
      </c>
      <c r="F18" s="2"/>
      <c r="G1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669C-BBE2-4100-B9F0-8DD062AE11B7}">
  <sheetPr codeName="Sheet2"/>
  <dimension ref="A2:G6"/>
  <sheetViews>
    <sheetView tabSelected="1" workbookViewId="0">
      <selection activeCell="A4" sqref="A4"/>
    </sheetView>
  </sheetViews>
  <sheetFormatPr defaultRowHeight="14.25" x14ac:dyDescent="0.45"/>
  <sheetData>
    <row r="2" spans="1:7" x14ac:dyDescent="0.45">
      <c r="A2" t="s">
        <v>7</v>
      </c>
      <c r="B2" t="s">
        <v>8</v>
      </c>
      <c r="C2" t="s">
        <v>9</v>
      </c>
      <c r="D2" t="s">
        <v>12</v>
      </c>
      <c r="E2" t="s">
        <v>15</v>
      </c>
      <c r="F2" t="s">
        <v>13</v>
      </c>
      <c r="G2" t="s">
        <v>14</v>
      </c>
    </row>
    <row r="3" spans="1:7" x14ac:dyDescent="0.45">
      <c r="A3" t="s">
        <v>30</v>
      </c>
      <c r="B3">
        <v>1</v>
      </c>
      <c r="C3" t="s">
        <v>10</v>
      </c>
      <c r="D3">
        <f>0.88*B3</f>
        <v>0.88</v>
      </c>
      <c r="E3">
        <v>15</v>
      </c>
      <c r="F3">
        <f>B3*15</f>
        <v>15</v>
      </c>
      <c r="G3">
        <f>F3-D3*15</f>
        <v>1.8000000000000007</v>
      </c>
    </row>
    <row r="4" spans="1:7" x14ac:dyDescent="0.45">
      <c r="A4" t="s">
        <v>29</v>
      </c>
      <c r="B4">
        <v>0.4</v>
      </c>
      <c r="C4" t="s">
        <v>10</v>
      </c>
      <c r="D4">
        <f t="shared" ref="D4" si="0">0.88*B4</f>
        <v>0.35200000000000004</v>
      </c>
      <c r="E4">
        <v>15</v>
      </c>
      <c r="F4">
        <f>B4*15</f>
        <v>6</v>
      </c>
      <c r="G4">
        <f>F4-D4*15</f>
        <v>0.71999999999999975</v>
      </c>
    </row>
    <row r="5" spans="1:7" x14ac:dyDescent="0.45">
      <c r="A5" t="s">
        <v>30</v>
      </c>
      <c r="B5">
        <v>1</v>
      </c>
      <c r="C5" t="s">
        <v>11</v>
      </c>
      <c r="D5">
        <v>0.37</v>
      </c>
      <c r="E5">
        <v>30</v>
      </c>
      <c r="F5">
        <f>B5*30</f>
        <v>30</v>
      </c>
      <c r="G5">
        <f>F5-D5*30</f>
        <v>18.899999999999999</v>
      </c>
    </row>
    <row r="6" spans="1:7" x14ac:dyDescent="0.45">
      <c r="A6" t="s">
        <v>29</v>
      </c>
      <c r="B6">
        <v>0.4</v>
      </c>
      <c r="C6" t="s">
        <v>11</v>
      </c>
      <c r="D6">
        <v>0.37</v>
      </c>
      <c r="E6">
        <v>30</v>
      </c>
      <c r="F6">
        <f>B6*30</f>
        <v>12</v>
      </c>
      <c r="G6">
        <f>F6-D6*30</f>
        <v>0.90000000000000036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C6978-2E2F-4D5D-B0FF-F81D2E253E98}">
  <dimension ref="A2:G8"/>
  <sheetViews>
    <sheetView workbookViewId="0">
      <selection activeCell="A6" sqref="A6"/>
    </sheetView>
  </sheetViews>
  <sheetFormatPr defaultRowHeight="14.25" x14ac:dyDescent="0.45"/>
  <sheetData>
    <row r="2" spans="1:7" x14ac:dyDescent="0.45">
      <c r="A2" t="s">
        <v>7</v>
      </c>
      <c r="B2" t="s">
        <v>8</v>
      </c>
      <c r="C2" t="s">
        <v>9</v>
      </c>
      <c r="D2" t="s">
        <v>12</v>
      </c>
      <c r="E2" t="s">
        <v>15</v>
      </c>
      <c r="F2" t="s">
        <v>13</v>
      </c>
      <c r="G2" t="s">
        <v>14</v>
      </c>
    </row>
    <row r="3" spans="1:7" x14ac:dyDescent="0.45">
      <c r="A3" t="s">
        <v>30</v>
      </c>
      <c r="B3">
        <v>1</v>
      </c>
      <c r="C3" t="s">
        <v>10</v>
      </c>
      <c r="D3">
        <f>0.88*B3</f>
        <v>0.88</v>
      </c>
      <c r="E3">
        <v>15</v>
      </c>
      <c r="F3">
        <f t="shared" ref="F3:F4" si="0">B3*E3</f>
        <v>15</v>
      </c>
      <c r="G3">
        <f t="shared" ref="G3:G4" si="1">F3-D3*E3</f>
        <v>1.8000000000000007</v>
      </c>
    </row>
    <row r="4" spans="1:7" x14ac:dyDescent="0.45">
      <c r="A4" t="s">
        <v>29</v>
      </c>
      <c r="B4">
        <v>0.4</v>
      </c>
      <c r="C4" t="s">
        <v>10</v>
      </c>
      <c r="D4">
        <f t="shared" ref="D4" si="2">0.88*B4</f>
        <v>0.35200000000000004</v>
      </c>
      <c r="E4">
        <v>15</v>
      </c>
      <c r="F4">
        <f t="shared" si="0"/>
        <v>6</v>
      </c>
      <c r="G4">
        <f t="shared" si="1"/>
        <v>0.71999999999999975</v>
      </c>
    </row>
    <row r="5" spans="1:7" x14ac:dyDescent="0.45">
      <c r="A5" t="s">
        <v>30</v>
      </c>
      <c r="B5">
        <v>1</v>
      </c>
      <c r="C5" t="s">
        <v>25</v>
      </c>
      <c r="D5">
        <v>0.37</v>
      </c>
      <c r="E5">
        <v>50</v>
      </c>
      <c r="F5">
        <f>B5*E5</f>
        <v>50</v>
      </c>
      <c r="G5">
        <f>F5-D5*E5</f>
        <v>31.5</v>
      </c>
    </row>
    <row r="6" spans="1:7" x14ac:dyDescent="0.45">
      <c r="A6" t="s">
        <v>29</v>
      </c>
      <c r="B6">
        <v>0.4</v>
      </c>
      <c r="C6" t="s">
        <v>25</v>
      </c>
      <c r="D6">
        <v>0.37</v>
      </c>
      <c r="E6">
        <v>50</v>
      </c>
      <c r="F6">
        <f t="shared" ref="F6:F7" si="3">B6*E6</f>
        <v>20</v>
      </c>
      <c r="G6">
        <f t="shared" ref="G6:G7" si="4">F6-D6*E6</f>
        <v>1.5</v>
      </c>
    </row>
    <row r="7" spans="1:7" x14ac:dyDescent="0.45">
      <c r="A7" t="s">
        <v>26</v>
      </c>
      <c r="B7">
        <v>0</v>
      </c>
      <c r="C7" t="s">
        <v>10</v>
      </c>
      <c r="D7">
        <v>0.53</v>
      </c>
      <c r="E7">
        <v>15</v>
      </c>
      <c r="F7">
        <f t="shared" si="3"/>
        <v>0</v>
      </c>
      <c r="G7">
        <f t="shared" si="4"/>
        <v>-7.95</v>
      </c>
    </row>
    <row r="8" spans="1:7" x14ac:dyDescent="0.45">
      <c r="A8" t="s">
        <v>26</v>
      </c>
      <c r="B8">
        <v>0</v>
      </c>
      <c r="C8" t="s">
        <v>25</v>
      </c>
      <c r="D8">
        <v>0.37</v>
      </c>
      <c r="E8">
        <v>50</v>
      </c>
      <c r="F8">
        <f>B8*E8</f>
        <v>0</v>
      </c>
      <c r="G8">
        <f>F8-D8*E8</f>
        <v>-18.5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AC257-07B8-4386-98E4-1C5816477EBD}">
  <dimension ref="A2:E10"/>
  <sheetViews>
    <sheetView workbookViewId="0">
      <selection activeCell="A9" sqref="A9"/>
    </sheetView>
  </sheetViews>
  <sheetFormatPr defaultRowHeight="14.25" x14ac:dyDescent="0.45"/>
  <cols>
    <col min="1" max="1" width="28.1328125" customWidth="1"/>
  </cols>
  <sheetData>
    <row r="2" spans="1:5" x14ac:dyDescent="0.45">
      <c r="A2" t="s">
        <v>7</v>
      </c>
      <c r="B2" t="s">
        <v>8</v>
      </c>
      <c r="C2" t="s">
        <v>9</v>
      </c>
      <c r="D2" t="s">
        <v>12</v>
      </c>
      <c r="E2" t="s">
        <v>15</v>
      </c>
    </row>
    <row r="3" spans="1:5" x14ac:dyDescent="0.45">
      <c r="A3" t="s">
        <v>17</v>
      </c>
      <c r="B3">
        <v>1</v>
      </c>
      <c r="C3" t="s">
        <v>11</v>
      </c>
      <c r="D3">
        <v>0.37</v>
      </c>
      <c r="E3">
        <v>65</v>
      </c>
    </row>
    <row r="4" spans="1:5" x14ac:dyDescent="0.45">
      <c r="A4" t="s">
        <v>27</v>
      </c>
      <c r="B4">
        <v>0.4</v>
      </c>
      <c r="C4" t="s">
        <v>11</v>
      </c>
      <c r="D4">
        <v>0.37</v>
      </c>
      <c r="E4">
        <v>65</v>
      </c>
    </row>
    <row r="5" spans="1:5" x14ac:dyDescent="0.45">
      <c r="A5" t="s">
        <v>28</v>
      </c>
      <c r="B5">
        <v>0.4</v>
      </c>
      <c r="C5" t="s">
        <v>11</v>
      </c>
      <c r="D5">
        <v>0.37</v>
      </c>
      <c r="E5">
        <v>65</v>
      </c>
    </row>
    <row r="6" spans="1:5" x14ac:dyDescent="0.45">
      <c r="A6" t="s">
        <v>17</v>
      </c>
      <c r="B6">
        <v>1</v>
      </c>
      <c r="C6" t="s">
        <v>16</v>
      </c>
      <c r="D6">
        <v>0.56599999999999995</v>
      </c>
      <c r="E6">
        <v>65</v>
      </c>
    </row>
    <row r="7" spans="1:5" x14ac:dyDescent="0.45">
      <c r="A7" t="s">
        <v>27</v>
      </c>
      <c r="B7">
        <v>0.4</v>
      </c>
      <c r="C7" t="s">
        <v>16</v>
      </c>
      <c r="D7">
        <v>0.28799999999999998</v>
      </c>
      <c r="E7">
        <v>65</v>
      </c>
    </row>
    <row r="8" spans="1:5" x14ac:dyDescent="0.45">
      <c r="A8" t="s">
        <v>28</v>
      </c>
      <c r="B8">
        <v>0.4</v>
      </c>
      <c r="C8" t="s">
        <v>16</v>
      </c>
      <c r="D8">
        <v>0.37</v>
      </c>
      <c r="E8">
        <v>65</v>
      </c>
    </row>
    <row r="9" spans="1:5" x14ac:dyDescent="0.45">
      <c r="A9" t="s">
        <v>18</v>
      </c>
      <c r="B9">
        <v>0</v>
      </c>
      <c r="C9" t="s">
        <v>11</v>
      </c>
      <c r="D9">
        <v>0.37</v>
      </c>
      <c r="E9">
        <v>65</v>
      </c>
    </row>
    <row r="10" spans="1:5" x14ac:dyDescent="0.45">
      <c r="A10" t="s">
        <v>18</v>
      </c>
      <c r="B10">
        <v>0</v>
      </c>
      <c r="C10" t="s">
        <v>16</v>
      </c>
      <c r="D10">
        <v>0</v>
      </c>
      <c r="E10">
        <v>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EE20-346D-444C-9E42-FF99DD5C147C}">
  <dimension ref="A1:B6"/>
  <sheetViews>
    <sheetView workbookViewId="0">
      <selection activeCell="B2" sqref="B2"/>
    </sheetView>
  </sheetViews>
  <sheetFormatPr defaultRowHeight="14.25" x14ac:dyDescent="0.45"/>
  <sheetData>
    <row r="1" spans="1:2" x14ac:dyDescent="0.45">
      <c r="A1" t="s">
        <v>23</v>
      </c>
      <c r="B1" t="s">
        <v>24</v>
      </c>
    </row>
    <row r="2" spans="1:2" x14ac:dyDescent="0.45">
      <c r="A2" t="s">
        <v>20</v>
      </c>
      <c r="B2">
        <v>2.36</v>
      </c>
    </row>
    <row r="3" spans="1:2" x14ac:dyDescent="0.45">
      <c r="A3" t="s">
        <v>19</v>
      </c>
      <c r="B3">
        <v>0.18</v>
      </c>
    </row>
    <row r="4" spans="1:2" x14ac:dyDescent="0.45">
      <c r="A4" t="s">
        <v>21</v>
      </c>
      <c r="B4">
        <v>-1.1499999999999999</v>
      </c>
    </row>
    <row r="5" spans="1:2" x14ac:dyDescent="0.45">
      <c r="A5" t="s">
        <v>22</v>
      </c>
      <c r="B5">
        <v>-0.16</v>
      </c>
    </row>
    <row r="6" spans="1:2" x14ac:dyDescent="0.45">
      <c r="A6" t="s">
        <v>14</v>
      </c>
      <c r="B6">
        <f>SUM(B2:B5)</f>
        <v>1.2300000000000002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Thibault</dc:creator>
  <cp:lastModifiedBy>Andrew Leach</cp:lastModifiedBy>
  <dcterms:created xsi:type="dcterms:W3CDTF">2022-11-05T00:25:02Z</dcterms:created>
  <dcterms:modified xsi:type="dcterms:W3CDTF">2022-11-28T18:23:40Z</dcterms:modified>
</cp:coreProperties>
</file>