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Y:\planning\Reports\AAR\WebSummary\"/>
    </mc:Choice>
  </mc:AlternateContent>
  <xr:revisionPtr revIDLastSave="0" documentId="8_{BEBFEE1D-15D0-484F-9EE2-855919C9C6F5}" xr6:coauthVersionLast="45" xr6:coauthVersionMax="45" xr10:uidLastSave="{00000000-0000-0000-0000-000000000000}"/>
  <bookViews>
    <workbookView xWindow="-120" yWindow="-120" windowWidth="29040" windowHeight="15840" tabRatio="888" activeTab="17" xr2:uid="{00000000-000D-0000-FFFF-FFFF00000000}"/>
  </bookViews>
  <sheets>
    <sheet name="AAR Commodity Grouping" sheetId="16" r:id="rId1"/>
    <sheet name="2005" sheetId="1" r:id="rId2"/>
    <sheet name="2006" sheetId="10" r:id="rId3"/>
    <sheet name="2007" sheetId="11" r:id="rId4"/>
    <sheet name="2008" sheetId="12" r:id="rId5"/>
    <sheet name="2009" sheetId="13" r:id="rId6"/>
    <sheet name="2010" sheetId="17" r:id="rId7"/>
    <sheet name="2011" sheetId="19" r:id="rId8"/>
    <sheet name="2012" sheetId="37" r:id="rId9"/>
    <sheet name="2013" sheetId="39" r:id="rId10"/>
    <sheet name="2014" sheetId="41" r:id="rId11"/>
    <sheet name="2015" sheetId="44" r:id="rId12"/>
    <sheet name="2016" sheetId="49" r:id="rId13"/>
    <sheet name="2017" sheetId="53" r:id="rId14"/>
    <sheet name="2018" sheetId="54" r:id="rId15"/>
    <sheet name="2019" sheetId="57" r:id="rId16"/>
    <sheet name="2020" sheetId="30" r:id="rId17"/>
    <sheet name="2021" sheetId="31" r:id="rId18"/>
    <sheet name="S RTMs - Work Area" sheetId="52" state="hidden" r:id="rId19"/>
  </sheets>
  <definedNames>
    <definedName name="_xlnm._FilterDatabase" localSheetId="18" hidden="1">'S RTMs - Work Area'!$J$13:$J$26</definedName>
    <definedName name="Crystal_1_1_WEBI_DataGrid" localSheetId="9" hidden="1">#REF!</definedName>
    <definedName name="Crystal_1_1_WEBI_DataGrid" localSheetId="11" hidden="1">#REF!</definedName>
    <definedName name="Crystal_1_1_WEBI_DataGrid" localSheetId="12" hidden="1">#REF!</definedName>
    <definedName name="Crystal_1_1_WEBI_DataGrid" localSheetId="14" hidden="1">#REF!</definedName>
    <definedName name="Crystal_1_1_WEBI_DataGrid" hidden="1">#REF!</definedName>
    <definedName name="Crystal_1_1_WEBI_HHeading" localSheetId="9" hidden="1">#REF!</definedName>
    <definedName name="Crystal_1_1_WEBI_HHeading" localSheetId="11" hidden="1">#REF!</definedName>
    <definedName name="Crystal_1_1_WEBI_HHeading" localSheetId="12" hidden="1">#REF!</definedName>
    <definedName name="Crystal_1_1_WEBI_HHeading" localSheetId="14" hidden="1">#REF!</definedName>
    <definedName name="Crystal_1_1_WEBI_HHeading" hidden="1">#REF!</definedName>
    <definedName name="Crystal_1_1_WEBI_ReportCrossTab" localSheetId="9" hidden="1">#REF!</definedName>
    <definedName name="Crystal_1_1_WEBI_ReportCrossTab" localSheetId="11" hidden="1">#REF!</definedName>
    <definedName name="Crystal_1_1_WEBI_ReportCrossTab" localSheetId="12" hidden="1">#REF!</definedName>
    <definedName name="Crystal_1_1_WEBI_ReportCrossTab" localSheetId="14" hidden="1">#REF!</definedName>
    <definedName name="Crystal_1_1_WEBI_ReportCrossTab" hidden="1">#REF!</definedName>
    <definedName name="Crystal_1_1_WEBI_Space" localSheetId="9" hidden="1">#REF!</definedName>
    <definedName name="Crystal_1_1_WEBI_Space" localSheetId="11" hidden="1">#REF!</definedName>
    <definedName name="Crystal_1_1_WEBI_Space" localSheetId="12" hidden="1">#REF!</definedName>
    <definedName name="Crystal_1_1_WEBI_Space" localSheetId="14" hidden="1">#REF!</definedName>
    <definedName name="Crystal_1_1_WEBI_Space" hidden="1">#REF!</definedName>
    <definedName name="Crystal_1_1_WEBI_VHeading" localSheetId="9" hidden="1">#REF!</definedName>
    <definedName name="Crystal_1_1_WEBI_VHeading" localSheetId="11" hidden="1">#REF!</definedName>
    <definedName name="Crystal_1_1_WEBI_VHeading" localSheetId="12" hidden="1">#REF!</definedName>
    <definedName name="Crystal_1_1_WEBI_VHeading" localSheetId="14" hidden="1">#REF!</definedName>
    <definedName name="Crystal_1_1_WEBI_VHeading" hidden="1">#REF!</definedName>
    <definedName name="Crystal_2_1_WEBI_DataGrid" localSheetId="9" hidden="1">#REF!</definedName>
    <definedName name="Crystal_2_1_WEBI_DataGrid" localSheetId="11" hidden="1">#REF!</definedName>
    <definedName name="Crystal_2_1_WEBI_DataGrid" localSheetId="12" hidden="1">#REF!</definedName>
    <definedName name="Crystal_2_1_WEBI_DataGrid" localSheetId="14" hidden="1">#REF!</definedName>
    <definedName name="Crystal_2_1_WEBI_DataGrid" hidden="1">#REF!</definedName>
    <definedName name="Crystal_2_1_WEBI_HHeading" localSheetId="9" hidden="1">#REF!</definedName>
    <definedName name="Crystal_2_1_WEBI_HHeading" localSheetId="11" hidden="1">#REF!</definedName>
    <definedName name="Crystal_2_1_WEBI_HHeading" localSheetId="12" hidden="1">#REF!</definedName>
    <definedName name="Crystal_2_1_WEBI_HHeading" localSheetId="14" hidden="1">#REF!</definedName>
    <definedName name="Crystal_2_1_WEBI_HHeading" hidden="1">#REF!</definedName>
    <definedName name="Crystal_2_1_WEBI_ReportCrossTab" localSheetId="9" hidden="1">#REF!</definedName>
    <definedName name="Crystal_2_1_WEBI_ReportCrossTab" localSheetId="11" hidden="1">#REF!</definedName>
    <definedName name="Crystal_2_1_WEBI_ReportCrossTab" localSheetId="12" hidden="1">#REF!</definedName>
    <definedName name="Crystal_2_1_WEBI_ReportCrossTab" localSheetId="14" hidden="1">#REF!</definedName>
    <definedName name="Crystal_2_1_WEBI_ReportCrossTab" hidden="1">#REF!</definedName>
    <definedName name="Crystal_2_1_WEBI_Space" localSheetId="9" hidden="1">#REF!</definedName>
    <definedName name="Crystal_2_1_WEBI_Space" localSheetId="11" hidden="1">#REF!</definedName>
    <definedName name="Crystal_2_1_WEBI_Space" localSheetId="12" hidden="1">#REF!</definedName>
    <definedName name="Crystal_2_1_WEBI_Space" localSheetId="14" hidden="1">#REF!</definedName>
    <definedName name="Crystal_2_1_WEBI_Space" hidden="1">#REF!</definedName>
    <definedName name="Crystal_2_1_WEBI_VHeading" localSheetId="9" hidden="1">#REF!</definedName>
    <definedName name="Crystal_2_1_WEBI_VHeading" localSheetId="11" hidden="1">#REF!</definedName>
    <definedName name="Crystal_2_1_WEBI_VHeading" localSheetId="12" hidden="1">#REF!</definedName>
    <definedName name="Crystal_2_1_WEBI_VHeading" localSheetId="14" hidden="1">#REF!</definedName>
    <definedName name="Crystal_2_1_WEBI_VHeading" hidden="1">#REF!</definedName>
    <definedName name="Crystal_3_1_WEBI_DataGrid" localSheetId="9" hidden="1">#REF!</definedName>
    <definedName name="Crystal_3_1_WEBI_DataGrid" localSheetId="11" hidden="1">#REF!</definedName>
    <definedName name="Crystal_3_1_WEBI_DataGrid" localSheetId="12" hidden="1">#REF!</definedName>
    <definedName name="Crystal_3_1_WEBI_DataGrid" localSheetId="14" hidden="1">#REF!</definedName>
    <definedName name="Crystal_3_1_WEBI_DataGrid" hidden="1">#REF!</definedName>
    <definedName name="Crystal_3_1_WEBI_HHeading" localSheetId="9" hidden="1">#REF!</definedName>
    <definedName name="Crystal_3_1_WEBI_HHeading" localSheetId="11" hidden="1">#REF!</definedName>
    <definedName name="Crystal_3_1_WEBI_HHeading" localSheetId="12" hidden="1">#REF!</definedName>
    <definedName name="Crystal_3_1_WEBI_HHeading" localSheetId="14" hidden="1">#REF!</definedName>
    <definedName name="Crystal_3_1_WEBI_HHeading" hidden="1">#REF!</definedName>
    <definedName name="Crystal_3_1_WEBI_Table" localSheetId="9" hidden="1">#REF!</definedName>
    <definedName name="Crystal_3_1_WEBI_Table" localSheetId="11" hidden="1">#REF!</definedName>
    <definedName name="Crystal_3_1_WEBI_Table" localSheetId="12" hidden="1">#REF!</definedName>
    <definedName name="Crystal_3_1_WEBI_Table" localSheetId="14" hidden="1">#REF!</definedName>
    <definedName name="Crystal_3_1_WEBI_Table" hidden="1">#REF!</definedName>
    <definedName name="Crystal_4_1_WEBI_DataGrid" localSheetId="9" hidden="1">#REF!</definedName>
    <definedName name="Crystal_4_1_WEBI_DataGrid" localSheetId="11" hidden="1">#REF!</definedName>
    <definedName name="Crystal_4_1_WEBI_DataGrid" localSheetId="12" hidden="1">#REF!</definedName>
    <definedName name="Crystal_4_1_WEBI_DataGrid" localSheetId="14" hidden="1">#REF!</definedName>
    <definedName name="Crystal_4_1_WEBI_DataGrid" hidden="1">#REF!</definedName>
    <definedName name="Crystal_4_1_WEBI_HHeading" localSheetId="9" hidden="1">#REF!</definedName>
    <definedName name="Crystal_4_1_WEBI_HHeading" localSheetId="11" hidden="1">#REF!</definedName>
    <definedName name="Crystal_4_1_WEBI_HHeading" localSheetId="12" hidden="1">#REF!</definedName>
    <definedName name="Crystal_4_1_WEBI_HHeading" localSheetId="14" hidden="1">#REF!</definedName>
    <definedName name="Crystal_4_1_WEBI_HHeading" hidden="1">#REF!</definedName>
    <definedName name="Crystal_4_1_WEBI_ReportCrossTab" localSheetId="9" hidden="1">#REF!</definedName>
    <definedName name="Crystal_4_1_WEBI_ReportCrossTab" localSheetId="11" hidden="1">#REF!</definedName>
    <definedName name="Crystal_4_1_WEBI_ReportCrossTab" localSheetId="12" hidden="1">#REF!</definedName>
    <definedName name="Crystal_4_1_WEBI_ReportCrossTab" localSheetId="14" hidden="1">#REF!</definedName>
    <definedName name="Crystal_4_1_WEBI_ReportCrossTab" hidden="1">#REF!</definedName>
    <definedName name="Crystal_4_1_WEBI_Space" localSheetId="9" hidden="1">#REF!</definedName>
    <definedName name="Crystal_4_1_WEBI_Space" localSheetId="11" hidden="1">#REF!</definedName>
    <definedName name="Crystal_4_1_WEBI_Space" localSheetId="12" hidden="1">#REF!</definedName>
    <definedName name="Crystal_4_1_WEBI_Space" localSheetId="14" hidden="1">#REF!</definedName>
    <definedName name="Crystal_4_1_WEBI_Space" hidden="1">#REF!</definedName>
    <definedName name="Crystal_4_1_WEBI_VHeading" localSheetId="9" hidden="1">#REF!</definedName>
    <definedName name="Crystal_4_1_WEBI_VHeading" localSheetId="11" hidden="1">#REF!</definedName>
    <definedName name="Crystal_4_1_WEBI_VHeading" localSheetId="12" hidden="1">#REF!</definedName>
    <definedName name="Crystal_4_1_WEBI_VHeading" localSheetId="14" hidden="1">#REF!</definedName>
    <definedName name="Crystal_4_1_WEBI_VHeading" hidden="1">#REF!</definedName>
    <definedName name="Crystal_5_1_WEBI_DataGrid" localSheetId="9" hidden="1">#REF!</definedName>
    <definedName name="Crystal_5_1_WEBI_DataGrid" localSheetId="11" hidden="1">#REF!</definedName>
    <definedName name="Crystal_5_1_WEBI_DataGrid" localSheetId="12" hidden="1">#REF!</definedName>
    <definedName name="Crystal_5_1_WEBI_DataGrid" localSheetId="14" hidden="1">#REF!</definedName>
    <definedName name="Crystal_5_1_WEBI_DataGrid" hidden="1">#REF!</definedName>
    <definedName name="Crystal_5_1_WEBI_HHeading" localSheetId="9" hidden="1">#REF!</definedName>
    <definedName name="Crystal_5_1_WEBI_HHeading" localSheetId="11" hidden="1">#REF!</definedName>
    <definedName name="Crystal_5_1_WEBI_HHeading" localSheetId="12" hidden="1">#REF!</definedName>
    <definedName name="Crystal_5_1_WEBI_HHeading" localSheetId="14" hidden="1">#REF!</definedName>
    <definedName name="Crystal_5_1_WEBI_HHeading" hidden="1">#REF!</definedName>
    <definedName name="Crystal_5_1_WEBI_ReportCrossTab" localSheetId="9" hidden="1">#REF!</definedName>
    <definedName name="Crystal_5_1_WEBI_ReportCrossTab" localSheetId="11" hidden="1">#REF!</definedName>
    <definedName name="Crystal_5_1_WEBI_ReportCrossTab" localSheetId="12" hidden="1">#REF!</definedName>
    <definedName name="Crystal_5_1_WEBI_ReportCrossTab" localSheetId="14" hidden="1">#REF!</definedName>
    <definedName name="Crystal_5_1_WEBI_ReportCrossTab" hidden="1">#REF!</definedName>
    <definedName name="Crystal_5_1_WEBI_Space" localSheetId="9" hidden="1">#REF!</definedName>
    <definedName name="Crystal_5_1_WEBI_Space" localSheetId="11" hidden="1">#REF!</definedName>
    <definedName name="Crystal_5_1_WEBI_Space" localSheetId="12" hidden="1">#REF!</definedName>
    <definedName name="Crystal_5_1_WEBI_Space" localSheetId="14" hidden="1">#REF!</definedName>
    <definedName name="Crystal_5_1_WEBI_Space" hidden="1">#REF!</definedName>
    <definedName name="Crystal_5_1_WEBI_VHeading" localSheetId="9" hidden="1">#REF!</definedName>
    <definedName name="Crystal_5_1_WEBI_VHeading" localSheetId="11" hidden="1">#REF!</definedName>
    <definedName name="Crystal_5_1_WEBI_VHeading" localSheetId="12" hidden="1">#REF!</definedName>
    <definedName name="Crystal_5_1_WEBI_VHeading" localSheetId="14" hidden="1">#REF!</definedName>
    <definedName name="Crystal_5_1_WEBI_VHeading" hidden="1">#REF!</definedName>
    <definedName name="Crystal_6_1_WEBI_DataGrid" localSheetId="9" hidden="1">#REF!</definedName>
    <definedName name="Crystal_6_1_WEBI_DataGrid" localSheetId="11" hidden="1">#REF!</definedName>
    <definedName name="Crystal_6_1_WEBI_DataGrid" localSheetId="12" hidden="1">#REF!</definedName>
    <definedName name="Crystal_6_1_WEBI_DataGrid" localSheetId="14" hidden="1">#REF!</definedName>
    <definedName name="Crystal_6_1_WEBI_DataGrid" hidden="1">#REF!</definedName>
    <definedName name="Crystal_6_1_WEBI_HHeading" localSheetId="9" hidden="1">#REF!</definedName>
    <definedName name="Crystal_6_1_WEBI_HHeading" localSheetId="11" hidden="1">#REF!</definedName>
    <definedName name="Crystal_6_1_WEBI_HHeading" localSheetId="12" hidden="1">#REF!</definedName>
    <definedName name="Crystal_6_1_WEBI_HHeading" localSheetId="14" hidden="1">#REF!</definedName>
    <definedName name="Crystal_6_1_WEBI_HHeading" hidden="1">#REF!</definedName>
    <definedName name="Crystal_6_1_WEBI_ReportCrossTab" localSheetId="9" hidden="1">#REF!</definedName>
    <definedName name="Crystal_6_1_WEBI_ReportCrossTab" localSheetId="11" hidden="1">#REF!</definedName>
    <definedName name="Crystal_6_1_WEBI_ReportCrossTab" localSheetId="12" hidden="1">#REF!</definedName>
    <definedName name="Crystal_6_1_WEBI_ReportCrossTab" localSheetId="14" hidden="1">#REF!</definedName>
    <definedName name="Crystal_6_1_WEBI_ReportCrossTab" hidden="1">#REF!</definedName>
    <definedName name="Crystal_6_1_WEBI_Space" localSheetId="9" hidden="1">#REF!</definedName>
    <definedName name="Crystal_6_1_WEBI_Space" localSheetId="11" hidden="1">#REF!</definedName>
    <definedName name="Crystal_6_1_WEBI_Space" localSheetId="12" hidden="1">#REF!</definedName>
    <definedName name="Crystal_6_1_WEBI_Space" localSheetId="14" hidden="1">#REF!</definedName>
    <definedName name="Crystal_6_1_WEBI_Space" hidden="1">#REF!</definedName>
    <definedName name="Crystal_6_1_WEBI_VHeading" localSheetId="9" hidden="1">#REF!</definedName>
    <definedName name="Crystal_6_1_WEBI_VHeading" localSheetId="11" hidden="1">#REF!</definedName>
    <definedName name="Crystal_6_1_WEBI_VHeading" localSheetId="12" hidden="1">#REF!</definedName>
    <definedName name="Crystal_6_1_WEBI_VHeading" localSheetId="14" hidden="1">#REF!</definedName>
    <definedName name="Crystal_6_1_WEBI_VHeading" hidden="1">#REF!</definedName>
    <definedName name="Crystal_7_1_WEBI_DataGrid" localSheetId="11" hidden="1">#REF!</definedName>
    <definedName name="Crystal_7_1_WEBI_DataGrid" localSheetId="12" hidden="1">#REF!</definedName>
    <definedName name="Crystal_7_1_WEBI_DataGrid" localSheetId="13" hidden="1">#REF!</definedName>
    <definedName name="Crystal_7_1_WEBI_DataGrid" localSheetId="14" hidden="1">#REF!</definedName>
    <definedName name="Crystal_7_1_WEBI_DataGrid" localSheetId="18" hidden="1">#REF!</definedName>
    <definedName name="Crystal_7_1_WEBI_DataGrid" hidden="1">#REF!</definedName>
    <definedName name="Crystal_7_1_WEBI_HHeading" localSheetId="11" hidden="1">#REF!</definedName>
    <definedName name="Crystal_7_1_WEBI_HHeading" localSheetId="12" hidden="1">#REF!</definedName>
    <definedName name="Crystal_7_1_WEBI_HHeading" localSheetId="13" hidden="1">#REF!</definedName>
    <definedName name="Crystal_7_1_WEBI_HHeading" localSheetId="14" hidden="1">#REF!</definedName>
    <definedName name="Crystal_7_1_WEBI_HHeading" localSheetId="18" hidden="1">#REF!</definedName>
    <definedName name="Crystal_7_1_WEBI_HHeading" hidden="1">#REF!</definedName>
    <definedName name="Crystal_7_1_WEBI_ReportCrossTab" localSheetId="11" hidden="1">#REF!</definedName>
    <definedName name="Crystal_7_1_WEBI_ReportCrossTab" localSheetId="12" hidden="1">#REF!</definedName>
    <definedName name="Crystal_7_1_WEBI_ReportCrossTab" localSheetId="13" hidden="1">#REF!</definedName>
    <definedName name="Crystal_7_1_WEBI_ReportCrossTab" localSheetId="14" hidden="1">#REF!</definedName>
    <definedName name="Crystal_7_1_WEBI_ReportCrossTab" localSheetId="18" hidden="1">#REF!</definedName>
    <definedName name="Crystal_7_1_WEBI_ReportCrossTab" hidden="1">#REF!</definedName>
    <definedName name="Crystal_7_1_WEBI_Space" localSheetId="11" hidden="1">#REF!</definedName>
    <definedName name="Crystal_7_1_WEBI_Space" localSheetId="12" hidden="1">#REF!</definedName>
    <definedName name="Crystal_7_1_WEBI_Space" localSheetId="13" hidden="1">#REF!</definedName>
    <definedName name="Crystal_7_1_WEBI_Space" localSheetId="14" hidden="1">#REF!</definedName>
    <definedName name="Crystal_7_1_WEBI_Space" localSheetId="18" hidden="1">#REF!</definedName>
    <definedName name="Crystal_7_1_WEBI_Space" hidden="1">#REF!</definedName>
    <definedName name="Crystal_7_1_WEBI_VHeading" localSheetId="11" hidden="1">#REF!</definedName>
    <definedName name="Crystal_7_1_WEBI_VHeading" localSheetId="12" hidden="1">#REF!</definedName>
    <definedName name="Crystal_7_1_WEBI_VHeading" localSheetId="13" hidden="1">#REF!</definedName>
    <definedName name="Crystal_7_1_WEBI_VHeading" localSheetId="14" hidden="1">#REF!</definedName>
    <definedName name="Crystal_7_1_WEBI_VHeading" localSheetId="18" hidden="1">#REF!</definedName>
    <definedName name="Crystal_7_1_WEBI_VHeading" hidden="1">#REF!</definedName>
    <definedName name="Crystal_8_1_WEBI_DataGrid" localSheetId="11" hidden="1">#REF!</definedName>
    <definedName name="Crystal_8_1_WEBI_DataGrid" localSheetId="12" hidden="1">#REF!</definedName>
    <definedName name="Crystal_8_1_WEBI_DataGrid" localSheetId="14" hidden="1">#REF!</definedName>
    <definedName name="Crystal_8_1_WEBI_DataGrid" hidden="1">#REF!</definedName>
    <definedName name="Crystal_8_1_WEBI_HHeading" localSheetId="11" hidden="1">#REF!</definedName>
    <definedName name="Crystal_8_1_WEBI_HHeading" localSheetId="12" hidden="1">#REF!</definedName>
    <definedName name="Crystal_8_1_WEBI_HHeading" localSheetId="14" hidden="1">#REF!</definedName>
    <definedName name="Crystal_8_1_WEBI_HHeading" hidden="1">#REF!</definedName>
    <definedName name="Crystal_8_1_WEBI_ReportCrossTab" localSheetId="11" hidden="1">#REF!</definedName>
    <definedName name="Crystal_8_1_WEBI_ReportCrossTab" localSheetId="12" hidden="1">#REF!</definedName>
    <definedName name="Crystal_8_1_WEBI_ReportCrossTab" localSheetId="14" hidden="1">#REF!</definedName>
    <definedName name="Crystal_8_1_WEBI_ReportCrossTab" hidden="1">#REF!</definedName>
    <definedName name="Crystal_8_1_WEBI_Space" localSheetId="11" hidden="1">#REF!</definedName>
    <definedName name="Crystal_8_1_WEBI_Space" localSheetId="12" hidden="1">#REF!</definedName>
    <definedName name="Crystal_8_1_WEBI_Space" localSheetId="14" hidden="1">#REF!</definedName>
    <definedName name="Crystal_8_1_WEBI_Space" hidden="1">#REF!</definedName>
    <definedName name="Crystal_8_1_WEBI_VHeading" localSheetId="11" hidden="1">#REF!</definedName>
    <definedName name="Crystal_8_1_WEBI_VHeading" localSheetId="12" hidden="1">#REF!</definedName>
    <definedName name="Crystal_8_1_WEBI_VHeading" localSheetId="14" hidden="1">#REF!</definedName>
    <definedName name="Crystal_8_1_WEBI_VHeading" hidden="1">#REF!</definedName>
    <definedName name="Crystal_9_1_WEBI_DataGrid" localSheetId="11" hidden="1">#REF!</definedName>
    <definedName name="Crystal_9_1_WEBI_DataGrid" localSheetId="12" hidden="1">#REF!</definedName>
    <definedName name="Crystal_9_1_WEBI_DataGrid" localSheetId="14" hidden="1">#REF!</definedName>
    <definedName name="Crystal_9_1_WEBI_DataGrid" hidden="1">#REF!</definedName>
    <definedName name="Crystal_9_1_WEBI_HHeading" localSheetId="11" hidden="1">#REF!</definedName>
    <definedName name="Crystal_9_1_WEBI_HHeading" localSheetId="12" hidden="1">#REF!</definedName>
    <definedName name="Crystal_9_1_WEBI_HHeading" localSheetId="14" hidden="1">#REF!</definedName>
    <definedName name="Crystal_9_1_WEBI_HHeading" hidden="1">#REF!</definedName>
    <definedName name="Crystal_9_1_WEBI_ReportCrossTab" localSheetId="11" hidden="1">#REF!</definedName>
    <definedName name="Crystal_9_1_WEBI_ReportCrossTab" localSheetId="12" hidden="1">#REF!</definedName>
    <definedName name="Crystal_9_1_WEBI_ReportCrossTab" localSheetId="14" hidden="1">#REF!</definedName>
    <definedName name="Crystal_9_1_WEBI_ReportCrossTab" hidden="1">#REF!</definedName>
    <definedName name="Crystal_9_1_WEBI_Space" localSheetId="11" hidden="1">#REF!</definedName>
    <definedName name="Crystal_9_1_WEBI_Space" localSheetId="12" hidden="1">#REF!</definedName>
    <definedName name="Crystal_9_1_WEBI_Space" localSheetId="14" hidden="1">#REF!</definedName>
    <definedName name="Crystal_9_1_WEBI_Space" hidden="1">#REF!</definedName>
    <definedName name="Crystal_9_1_WEBI_VHeading" localSheetId="11" hidden="1">#REF!</definedName>
    <definedName name="Crystal_9_1_WEBI_VHeading" localSheetId="12" hidden="1">#REF!</definedName>
    <definedName name="Crystal_9_1_WEBI_VHeading" localSheetId="14" hidden="1">#REF!</definedName>
    <definedName name="Crystal_9_1_WEBI_VHeading" hidden="1">#REF!</definedName>
    <definedName name="_xlnm.Print_Area" localSheetId="1">'2005'!$A$1:$BB$46</definedName>
    <definedName name="_xlnm.Print_Area" localSheetId="2">'2006'!$A$1:$BB$46</definedName>
    <definedName name="_xlnm.Print_Area" localSheetId="3">'2007'!$A$1:$BB$46</definedName>
    <definedName name="_xlnm.Print_Area" localSheetId="4">'2008'!$A$1:$BB$47</definedName>
    <definedName name="_xlnm.Print_Area" localSheetId="5">'2009'!$A$1:$BB$49</definedName>
    <definedName name="_xlnm.Print_Area" localSheetId="6">'2010'!$A$1:$BB$49</definedName>
    <definedName name="_xlnm.Print_Area" localSheetId="7">'2011'!$A$1:$BB$49</definedName>
    <definedName name="_xlnm.Print_Area" localSheetId="8">'2012'!$A$1:$BB$49</definedName>
    <definedName name="_xlnm.Print_Area" localSheetId="9">'2013'!$A$1:$BB$49</definedName>
    <definedName name="_xlnm.Print_Area" localSheetId="11">'2015'!$A$1:$BB$49</definedName>
    <definedName name="_xlnm.Print_Area" localSheetId="12">'2016'!$A$1:$BB$49</definedName>
    <definedName name="_xlnm.Print_Area" localSheetId="13">'2017'!$A$1:$BB$49</definedName>
    <definedName name="_xlnm.Print_Area" localSheetId="14">'2018'!$A$1:$BB$49</definedName>
    <definedName name="_xlnm.Print_Area" localSheetId="15">'2019'!$A$1:$BB$49</definedName>
    <definedName name="_xlnm.Print_Area" localSheetId="16">'2020'!$A$1:$BC$50</definedName>
    <definedName name="_xlnm.Print_Area" localSheetId="17">'2021'!$A$1:$BB$49</definedName>
    <definedName name="_xlnm.Print_Area" localSheetId="0">'AAR Commodity Grouping'!$A$1:$F$39</definedName>
    <definedName name="_xlnm.Print_Titles" localSheetId="1">'2005'!$A:$B,'2005'!$1:$1</definedName>
    <definedName name="_xlnm.Print_Titles" localSheetId="2">'2006'!$A:$B,'2006'!$1:$1</definedName>
    <definedName name="_xlnm.Print_Titles" localSheetId="3">'2007'!$A:$B,'2007'!$1:$1</definedName>
    <definedName name="_xlnm.Print_Titles" localSheetId="4">'2008'!$A:$B,'2008'!$1:$1</definedName>
    <definedName name="_xlnm.Print_Titles" localSheetId="5">'2009'!$A:$B,'2009'!$1:$1</definedName>
    <definedName name="_xlnm.Print_Titles" localSheetId="6">'2010'!$A:$B,'2010'!$1:$1</definedName>
    <definedName name="_xlnm.Print_Titles" localSheetId="7">'2011'!$A:$B,'2011'!$1:$1</definedName>
    <definedName name="_xlnm.Print_Titles" localSheetId="8">'2012'!$A:$B,'2012'!$1:$1</definedName>
    <definedName name="_xlnm.Print_Titles" localSheetId="9">'2013'!$A:$B,'2013'!$1:$1</definedName>
    <definedName name="_xlnm.Print_Titles" localSheetId="11">'2015'!$A:$B,'2015'!$1:$1</definedName>
    <definedName name="_xlnm.Print_Titles" localSheetId="12">'2016'!$A:$B,'2016'!$1:$1</definedName>
    <definedName name="_xlnm.Print_Titles" localSheetId="13">'2017'!$A:$B,'2017'!$1:$1</definedName>
    <definedName name="_xlnm.Print_Titles" localSheetId="14">'2018'!$A:$B,'2018'!$1:$1</definedName>
    <definedName name="_xlnm.Print_Titles" localSheetId="15">'2019'!$A:$B,'2019'!$1:$1</definedName>
    <definedName name="_xlnm.Print_Titles" localSheetId="16">'2020'!$A:$B,'2020'!$1:$1</definedName>
    <definedName name="_xlnm.Print_Titles" localSheetId="17">'2021'!$A:$B,'2021'!$1:$1</definedName>
  </definedNames>
  <calcPr calcId="191029"/>
  <pivotCaches>
    <pivotCache cacheId="191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52" l="1"/>
  <c r="N9" i="52"/>
  <c r="N10" i="52"/>
  <c r="N11" i="52"/>
  <c r="N12" i="52"/>
  <c r="N13" i="52"/>
  <c r="N14" i="52"/>
  <c r="N15" i="52"/>
  <c r="N16" i="52"/>
  <c r="P373" i="52" l="1"/>
  <c r="N373" i="52"/>
  <c r="P372" i="52"/>
  <c r="N372" i="52"/>
  <c r="P371" i="52"/>
  <c r="N371" i="52"/>
  <c r="P370" i="52"/>
  <c r="N370" i="52"/>
  <c r="P369" i="52"/>
  <c r="N369" i="52"/>
  <c r="P368" i="52"/>
  <c r="N368" i="52"/>
  <c r="P367" i="52"/>
  <c r="N367" i="52"/>
  <c r="P366" i="52"/>
  <c r="N366" i="52"/>
  <c r="P365" i="52"/>
  <c r="N365" i="52"/>
  <c r="P364" i="52"/>
  <c r="N364" i="52"/>
  <c r="P363" i="52"/>
  <c r="N363" i="52"/>
  <c r="P362" i="52"/>
  <c r="N362" i="52"/>
  <c r="P361" i="52"/>
  <c r="N361" i="52"/>
  <c r="P360" i="52"/>
  <c r="N360" i="52"/>
  <c r="P359" i="52"/>
  <c r="N359" i="52"/>
  <c r="P358" i="52"/>
  <c r="N358" i="52"/>
  <c r="P357" i="52"/>
  <c r="N357" i="52"/>
  <c r="P356" i="52"/>
  <c r="N356" i="52"/>
  <c r="P355" i="52"/>
  <c r="N355" i="52"/>
  <c r="P354" i="52"/>
  <c r="N354" i="52"/>
  <c r="P353" i="52"/>
  <c r="N353" i="52"/>
  <c r="P352" i="52"/>
  <c r="N352" i="52"/>
  <c r="P351" i="52"/>
  <c r="N351" i="52"/>
  <c r="P350" i="52"/>
  <c r="N350" i="52"/>
  <c r="P349" i="52"/>
  <c r="N349" i="52"/>
  <c r="P348" i="52"/>
  <c r="N348" i="52"/>
  <c r="P347" i="52"/>
  <c r="N347" i="52"/>
  <c r="P346" i="52"/>
  <c r="N346" i="52"/>
  <c r="P345" i="52"/>
  <c r="N345" i="52"/>
  <c r="P344" i="52"/>
  <c r="N344" i="52"/>
  <c r="P343" i="52"/>
  <c r="N343" i="52"/>
  <c r="P342" i="52"/>
  <c r="N342" i="52"/>
  <c r="P341" i="52"/>
  <c r="N341" i="52"/>
  <c r="P340" i="52"/>
  <c r="N340" i="52"/>
  <c r="P339" i="52"/>
  <c r="N339" i="52"/>
  <c r="P338" i="52"/>
  <c r="N338" i="52"/>
  <c r="P337" i="52"/>
  <c r="N337" i="52"/>
  <c r="P336" i="52"/>
  <c r="N336" i="52"/>
  <c r="P335" i="52"/>
  <c r="N335" i="52"/>
  <c r="P334" i="52"/>
  <c r="N334" i="52"/>
  <c r="P333" i="52"/>
  <c r="N333" i="52"/>
  <c r="P332" i="52"/>
  <c r="N332" i="52"/>
  <c r="P331" i="52"/>
  <c r="N331" i="52"/>
  <c r="P330" i="52"/>
  <c r="N330" i="52"/>
  <c r="P329" i="52"/>
  <c r="N329" i="52"/>
  <c r="P328" i="52"/>
  <c r="N328" i="52"/>
  <c r="P327" i="52"/>
  <c r="N327" i="52"/>
  <c r="P326" i="52"/>
  <c r="N326" i="52"/>
  <c r="P325" i="52"/>
  <c r="N325" i="52"/>
  <c r="P324" i="52"/>
  <c r="N324" i="52"/>
  <c r="P323" i="52"/>
  <c r="N323" i="52"/>
  <c r="P322" i="52"/>
  <c r="N322" i="52"/>
  <c r="P321" i="52"/>
  <c r="N321" i="52"/>
  <c r="P320" i="52"/>
  <c r="N320" i="52"/>
  <c r="P319" i="52"/>
  <c r="N319" i="52"/>
  <c r="P318" i="52"/>
  <c r="N318" i="52"/>
  <c r="P317" i="52"/>
  <c r="N317" i="52"/>
  <c r="P316" i="52"/>
  <c r="N316" i="52"/>
  <c r="P315" i="52"/>
  <c r="N315" i="52"/>
  <c r="P314" i="52"/>
  <c r="N314" i="52"/>
  <c r="P313" i="52"/>
  <c r="N313" i="52"/>
  <c r="P312" i="52"/>
  <c r="N312" i="52"/>
  <c r="P311" i="52"/>
  <c r="N311" i="52"/>
  <c r="P310" i="52"/>
  <c r="N310" i="52"/>
  <c r="P309" i="52"/>
  <c r="N309" i="52"/>
  <c r="P308" i="52"/>
  <c r="N308" i="52"/>
  <c r="P307" i="52"/>
  <c r="N307" i="52"/>
  <c r="P306" i="52"/>
  <c r="N306" i="52"/>
  <c r="P305" i="52"/>
  <c r="N305" i="52"/>
  <c r="P304" i="52"/>
  <c r="N304" i="52"/>
  <c r="P303" i="52"/>
  <c r="N303" i="52"/>
  <c r="P302" i="52"/>
  <c r="N302" i="52"/>
  <c r="P301" i="52"/>
  <c r="N301" i="52"/>
  <c r="P300" i="52"/>
  <c r="N300" i="52"/>
  <c r="P299" i="52"/>
  <c r="N299" i="52"/>
  <c r="P298" i="52"/>
  <c r="N298" i="52"/>
  <c r="P297" i="52"/>
  <c r="N297" i="52"/>
  <c r="P296" i="52"/>
  <c r="N296" i="52"/>
  <c r="P295" i="52"/>
  <c r="N295" i="52"/>
  <c r="P294" i="52"/>
  <c r="N294" i="52"/>
  <c r="P293" i="52"/>
  <c r="N293" i="52"/>
  <c r="P292" i="52"/>
  <c r="N292" i="52"/>
  <c r="P291" i="52"/>
  <c r="N291" i="52"/>
  <c r="P290" i="52"/>
  <c r="N290" i="52"/>
  <c r="P289" i="52"/>
  <c r="N289" i="52"/>
  <c r="P288" i="52"/>
  <c r="N288" i="52"/>
  <c r="P287" i="52"/>
  <c r="N287" i="52"/>
  <c r="P286" i="52"/>
  <c r="N286" i="52"/>
  <c r="P285" i="52"/>
  <c r="N285" i="52"/>
  <c r="P284" i="52"/>
  <c r="N284" i="52"/>
  <c r="P283" i="52"/>
  <c r="N283" i="52"/>
  <c r="P282" i="52"/>
  <c r="N282" i="52"/>
  <c r="P281" i="52"/>
  <c r="N281" i="52"/>
  <c r="P280" i="52"/>
  <c r="N280" i="52"/>
  <c r="P279" i="52"/>
  <c r="N279" i="52"/>
  <c r="P278" i="52"/>
  <c r="N278" i="52"/>
  <c r="P277" i="52"/>
  <c r="N277" i="52"/>
  <c r="P276" i="52"/>
  <c r="N276" i="52"/>
  <c r="P275" i="52"/>
  <c r="N275" i="52"/>
  <c r="P274" i="52"/>
  <c r="N274" i="52"/>
  <c r="P273" i="52"/>
  <c r="N273" i="52"/>
  <c r="P272" i="52"/>
  <c r="N272" i="52"/>
  <c r="P271" i="52"/>
  <c r="N271" i="52"/>
  <c r="P270" i="52"/>
  <c r="N270" i="52"/>
  <c r="P269" i="52"/>
  <c r="N269" i="52"/>
  <c r="P268" i="52"/>
  <c r="N268" i="52"/>
  <c r="P267" i="52"/>
  <c r="N267" i="52"/>
  <c r="P266" i="52"/>
  <c r="N266" i="52"/>
  <c r="P265" i="52"/>
  <c r="N265" i="52"/>
  <c r="P264" i="52"/>
  <c r="N264" i="52"/>
  <c r="P263" i="52"/>
  <c r="N263" i="52"/>
  <c r="P262" i="52"/>
  <c r="N262" i="52"/>
  <c r="P261" i="52"/>
  <c r="N261" i="52"/>
  <c r="P260" i="52"/>
  <c r="N260" i="52"/>
  <c r="P259" i="52"/>
  <c r="N259" i="52"/>
  <c r="P258" i="52"/>
  <c r="N258" i="52"/>
  <c r="P257" i="52"/>
  <c r="N257" i="52"/>
  <c r="P256" i="52"/>
  <c r="N256" i="52"/>
  <c r="P255" i="52"/>
  <c r="N255" i="52"/>
  <c r="P254" i="52"/>
  <c r="N254" i="52"/>
  <c r="P253" i="52"/>
  <c r="N253" i="52"/>
  <c r="P252" i="52"/>
  <c r="N252" i="52"/>
  <c r="P251" i="52"/>
  <c r="N251" i="52"/>
  <c r="P250" i="52"/>
  <c r="N250" i="52"/>
  <c r="P249" i="52"/>
  <c r="N249" i="52"/>
  <c r="P248" i="52"/>
  <c r="N248" i="52"/>
  <c r="P247" i="52"/>
  <c r="N247" i="52"/>
  <c r="P246" i="52"/>
  <c r="N246" i="52"/>
  <c r="P245" i="52"/>
  <c r="N245" i="52"/>
  <c r="P244" i="52"/>
  <c r="N244" i="52"/>
  <c r="P243" i="52"/>
  <c r="N243" i="52"/>
  <c r="P242" i="52"/>
  <c r="N242" i="52"/>
  <c r="P241" i="52"/>
  <c r="N241" i="52"/>
  <c r="P240" i="52"/>
  <c r="N240" i="52"/>
  <c r="P239" i="52"/>
  <c r="N239" i="52"/>
  <c r="P238" i="52"/>
  <c r="N238" i="52"/>
  <c r="P237" i="52"/>
  <c r="N237" i="52"/>
  <c r="P236" i="52"/>
  <c r="N236" i="52"/>
  <c r="P235" i="52"/>
  <c r="N235" i="52"/>
  <c r="P234" i="52"/>
  <c r="N234" i="52"/>
  <c r="P233" i="52"/>
  <c r="N233" i="52"/>
  <c r="P232" i="52"/>
  <c r="N232" i="52"/>
  <c r="P231" i="52"/>
  <c r="N231" i="52"/>
  <c r="P230" i="52"/>
  <c r="N230" i="52"/>
  <c r="P229" i="52"/>
  <c r="N229" i="52"/>
  <c r="P228" i="52"/>
  <c r="N228" i="52"/>
  <c r="P227" i="52"/>
  <c r="N227" i="52"/>
  <c r="P226" i="52"/>
  <c r="N226" i="52"/>
  <c r="P225" i="52"/>
  <c r="N225" i="52"/>
  <c r="P224" i="52"/>
  <c r="N224" i="52"/>
  <c r="P223" i="52"/>
  <c r="N223" i="52"/>
  <c r="P222" i="52"/>
  <c r="N222" i="52"/>
  <c r="P221" i="52"/>
  <c r="N221" i="52"/>
  <c r="P220" i="52"/>
  <c r="N220" i="52"/>
  <c r="P219" i="52"/>
  <c r="N219" i="52"/>
  <c r="P218" i="52"/>
  <c r="N218" i="52"/>
  <c r="P217" i="52"/>
  <c r="N217" i="52"/>
  <c r="P216" i="52"/>
  <c r="N216" i="52"/>
  <c r="P215" i="52"/>
  <c r="N215" i="52"/>
  <c r="P214" i="52"/>
  <c r="N214" i="52"/>
  <c r="P213" i="52"/>
  <c r="N213" i="52"/>
  <c r="P212" i="52"/>
  <c r="N212" i="52"/>
  <c r="P211" i="52"/>
  <c r="N211" i="52"/>
  <c r="P210" i="52"/>
  <c r="N210" i="52"/>
  <c r="P209" i="52"/>
  <c r="N209" i="52"/>
  <c r="P208" i="52"/>
  <c r="N208" i="52"/>
  <c r="P207" i="52"/>
  <c r="N207" i="52"/>
  <c r="P206" i="52"/>
  <c r="N206" i="52"/>
  <c r="P205" i="52"/>
  <c r="N205" i="52"/>
  <c r="P204" i="52"/>
  <c r="N204" i="52"/>
  <c r="P203" i="52"/>
  <c r="N203" i="52"/>
  <c r="P202" i="52"/>
  <c r="N202" i="52"/>
  <c r="P201" i="52"/>
  <c r="N201" i="52"/>
  <c r="P200" i="52"/>
  <c r="N200" i="52"/>
  <c r="P199" i="52"/>
  <c r="N199" i="52"/>
  <c r="P198" i="52"/>
  <c r="N198" i="52"/>
  <c r="P197" i="52"/>
  <c r="N197" i="52"/>
  <c r="P196" i="52"/>
  <c r="N196" i="52"/>
  <c r="P195" i="52"/>
  <c r="N195" i="52"/>
  <c r="P194" i="52"/>
  <c r="N194" i="52"/>
  <c r="P193" i="52"/>
  <c r="N193" i="52"/>
  <c r="P192" i="52"/>
  <c r="N192" i="52"/>
  <c r="P191" i="52"/>
  <c r="N191" i="52"/>
  <c r="P190" i="52"/>
  <c r="N190" i="52"/>
  <c r="P189" i="52"/>
  <c r="N189" i="52"/>
  <c r="P188" i="52"/>
  <c r="N188" i="52"/>
  <c r="P187" i="52"/>
  <c r="N187" i="52"/>
  <c r="P186" i="52"/>
  <c r="N186" i="52"/>
  <c r="P185" i="52"/>
  <c r="N185" i="52"/>
  <c r="P184" i="52"/>
  <c r="N184" i="52"/>
  <c r="P183" i="52"/>
  <c r="N183" i="52"/>
  <c r="P182" i="52"/>
  <c r="N182" i="52"/>
  <c r="P181" i="52"/>
  <c r="N181" i="52"/>
  <c r="P180" i="52"/>
  <c r="N180" i="52"/>
  <c r="P179" i="52"/>
  <c r="N179" i="52"/>
  <c r="P178" i="52"/>
  <c r="N178" i="52"/>
  <c r="P177" i="52"/>
  <c r="N177" i="52"/>
  <c r="P176" i="52"/>
  <c r="N176" i="52"/>
  <c r="P175" i="52"/>
  <c r="N175" i="52"/>
  <c r="P174" i="52"/>
  <c r="N174" i="52"/>
  <c r="P173" i="52"/>
  <c r="N173" i="52"/>
  <c r="P172" i="52"/>
  <c r="N172" i="52"/>
  <c r="P171" i="52"/>
  <c r="N171" i="52"/>
  <c r="P170" i="52"/>
  <c r="N170" i="52"/>
  <c r="P169" i="52"/>
  <c r="N169" i="52"/>
  <c r="P168" i="52"/>
  <c r="N168" i="52"/>
  <c r="P167" i="52"/>
  <c r="N167" i="52"/>
  <c r="P166" i="52"/>
  <c r="N166" i="52"/>
  <c r="P165" i="52"/>
  <c r="N165" i="52"/>
  <c r="P164" i="52"/>
  <c r="N164" i="52"/>
  <c r="P163" i="52"/>
  <c r="N163" i="52"/>
  <c r="P162" i="52"/>
  <c r="N162" i="52"/>
  <c r="P161" i="52"/>
  <c r="N161" i="52"/>
  <c r="P160" i="52"/>
  <c r="N160" i="52"/>
  <c r="P159" i="52"/>
  <c r="N159" i="52"/>
  <c r="P158" i="52"/>
  <c r="N158" i="52"/>
  <c r="P157" i="52"/>
  <c r="N157" i="52"/>
  <c r="P156" i="52"/>
  <c r="N156" i="52"/>
  <c r="P155" i="52"/>
  <c r="N155" i="52"/>
  <c r="P154" i="52"/>
  <c r="N154" i="52"/>
  <c r="P153" i="52"/>
  <c r="N153" i="52"/>
  <c r="P152" i="52"/>
  <c r="N152" i="52"/>
  <c r="P151" i="52"/>
  <c r="N151" i="52"/>
  <c r="P150" i="52"/>
  <c r="N150" i="52"/>
  <c r="P149" i="52"/>
  <c r="N149" i="52"/>
  <c r="P148" i="52"/>
  <c r="N148" i="52"/>
  <c r="P147" i="52"/>
  <c r="N147" i="52"/>
  <c r="P146" i="52"/>
  <c r="N146" i="52"/>
  <c r="P145" i="52"/>
  <c r="N145" i="52"/>
  <c r="P144" i="52"/>
  <c r="N144" i="52"/>
  <c r="P143" i="52"/>
  <c r="N143" i="52"/>
  <c r="P142" i="52"/>
  <c r="N142" i="52"/>
  <c r="P141" i="52"/>
  <c r="N141" i="52"/>
  <c r="P140" i="52"/>
  <c r="N140" i="52"/>
  <c r="P139" i="52"/>
  <c r="N139" i="52"/>
  <c r="P138" i="52"/>
  <c r="N138" i="52"/>
  <c r="P137" i="52"/>
  <c r="N137" i="52"/>
  <c r="P136" i="52"/>
  <c r="N136" i="52"/>
  <c r="P135" i="52"/>
  <c r="N135" i="52"/>
  <c r="P134" i="52"/>
  <c r="N134" i="52"/>
  <c r="P133" i="52"/>
  <c r="N133" i="52"/>
  <c r="P132" i="52"/>
  <c r="N132" i="52"/>
  <c r="P131" i="52"/>
  <c r="N131" i="52"/>
  <c r="P130" i="52"/>
  <c r="N130" i="52"/>
  <c r="P129" i="52"/>
  <c r="N129" i="52"/>
  <c r="P128" i="52"/>
  <c r="N128" i="52"/>
  <c r="P127" i="52"/>
  <c r="N127" i="52"/>
  <c r="P126" i="52"/>
  <c r="N126" i="52"/>
  <c r="P125" i="52"/>
  <c r="N125" i="52"/>
  <c r="P124" i="52"/>
  <c r="N124" i="52"/>
  <c r="P123" i="52"/>
  <c r="N123" i="52"/>
  <c r="P122" i="52"/>
  <c r="N122" i="52"/>
  <c r="P121" i="52"/>
  <c r="N121" i="52"/>
  <c r="P120" i="52"/>
  <c r="N120" i="52"/>
  <c r="P119" i="52"/>
  <c r="N119" i="52"/>
  <c r="P118" i="52"/>
  <c r="N118" i="52"/>
  <c r="P117" i="52"/>
  <c r="N117" i="52"/>
  <c r="P116" i="52"/>
  <c r="N116" i="52"/>
  <c r="P115" i="52"/>
  <c r="N115" i="52"/>
  <c r="P114" i="52"/>
  <c r="N114" i="52"/>
  <c r="P113" i="52"/>
  <c r="N113" i="52"/>
  <c r="P112" i="52"/>
  <c r="N112" i="52"/>
  <c r="P111" i="52"/>
  <c r="N111" i="52"/>
  <c r="P110" i="52"/>
  <c r="N110" i="52"/>
  <c r="P109" i="52"/>
  <c r="N109" i="52"/>
  <c r="P108" i="52"/>
  <c r="N108" i="52"/>
  <c r="P107" i="52"/>
  <c r="N107" i="52"/>
  <c r="P106" i="52"/>
  <c r="N106" i="52"/>
  <c r="P105" i="52"/>
  <c r="N105" i="52"/>
  <c r="P104" i="52"/>
  <c r="N104" i="52"/>
  <c r="P103" i="52"/>
  <c r="N103" i="52"/>
  <c r="P102" i="52"/>
  <c r="N102" i="52"/>
  <c r="P101" i="52"/>
  <c r="N101" i="52"/>
  <c r="P100" i="52"/>
  <c r="N100" i="52"/>
  <c r="P99" i="52"/>
  <c r="N99" i="52"/>
  <c r="P98" i="52"/>
  <c r="N98" i="52"/>
  <c r="P97" i="52"/>
  <c r="N97" i="52"/>
  <c r="P96" i="52"/>
  <c r="N96" i="52"/>
  <c r="P95" i="52"/>
  <c r="N95" i="52"/>
  <c r="P94" i="52"/>
  <c r="N94" i="52"/>
  <c r="P93" i="52"/>
  <c r="N93" i="52"/>
  <c r="P92" i="52"/>
  <c r="N92" i="52"/>
  <c r="P91" i="52"/>
  <c r="N91" i="52"/>
  <c r="P90" i="52"/>
  <c r="N90" i="52"/>
  <c r="P89" i="52"/>
  <c r="N89" i="52"/>
  <c r="P88" i="52"/>
  <c r="N88" i="52"/>
  <c r="P87" i="52"/>
  <c r="N87" i="52"/>
  <c r="P86" i="52"/>
  <c r="N86" i="52"/>
  <c r="P85" i="52"/>
  <c r="N85" i="52"/>
  <c r="P84" i="52"/>
  <c r="N84" i="52"/>
  <c r="P83" i="52"/>
  <c r="N83" i="52"/>
  <c r="P82" i="52"/>
  <c r="N82" i="52"/>
  <c r="P81" i="52"/>
  <c r="N81" i="52"/>
  <c r="P80" i="52"/>
  <c r="N80" i="52"/>
  <c r="P79" i="52"/>
  <c r="N79" i="52"/>
  <c r="P78" i="52"/>
  <c r="N78" i="52"/>
  <c r="P77" i="52"/>
  <c r="N77" i="52"/>
  <c r="P76" i="52"/>
  <c r="N76" i="52"/>
  <c r="P75" i="52"/>
  <c r="N75" i="52"/>
  <c r="P74" i="52"/>
  <c r="N74" i="52"/>
  <c r="P73" i="52"/>
  <c r="N73" i="52"/>
  <c r="P72" i="52"/>
  <c r="N72" i="52"/>
  <c r="P71" i="52"/>
  <c r="N71" i="52"/>
  <c r="P70" i="52"/>
  <c r="N70" i="52"/>
  <c r="P69" i="52"/>
  <c r="N69" i="52"/>
  <c r="P68" i="52"/>
  <c r="N68" i="52"/>
  <c r="P67" i="52"/>
  <c r="N67" i="52"/>
  <c r="P66" i="52"/>
  <c r="N66" i="52"/>
  <c r="P65" i="52"/>
  <c r="N65" i="52"/>
  <c r="P64" i="52"/>
  <c r="N64" i="52"/>
  <c r="P63" i="52"/>
  <c r="N63" i="52"/>
  <c r="P62" i="52"/>
  <c r="N62" i="52"/>
  <c r="P61" i="52"/>
  <c r="N61" i="52"/>
  <c r="P60" i="52"/>
  <c r="N60" i="52"/>
  <c r="P59" i="52"/>
  <c r="N59" i="52"/>
  <c r="P58" i="52"/>
  <c r="N58" i="52"/>
  <c r="P57" i="52"/>
  <c r="N57" i="52"/>
  <c r="P56" i="52"/>
  <c r="N56" i="52"/>
  <c r="P55" i="52"/>
  <c r="N55" i="52"/>
  <c r="P54" i="52"/>
  <c r="N54" i="52"/>
  <c r="P53" i="52"/>
  <c r="N53" i="52"/>
  <c r="P52" i="52"/>
  <c r="N52" i="52"/>
  <c r="P51" i="52"/>
  <c r="N51" i="52"/>
  <c r="P50" i="52"/>
  <c r="N50" i="52"/>
  <c r="P49" i="52"/>
  <c r="N49" i="52"/>
  <c r="P48" i="52"/>
  <c r="N48" i="52"/>
  <c r="P47" i="52"/>
  <c r="N47" i="52"/>
  <c r="P46" i="52"/>
  <c r="N46" i="52"/>
  <c r="P45" i="52"/>
  <c r="N45" i="52"/>
  <c r="P44" i="52"/>
  <c r="N44" i="52"/>
  <c r="P43" i="52"/>
  <c r="N43" i="52"/>
  <c r="P42" i="52"/>
  <c r="N42" i="52"/>
  <c r="P41" i="52"/>
  <c r="N41" i="52"/>
  <c r="P40" i="52"/>
  <c r="N40" i="52"/>
  <c r="P39" i="52"/>
  <c r="N39" i="52"/>
  <c r="P38" i="52"/>
  <c r="N38" i="52"/>
  <c r="P37" i="52"/>
  <c r="N37" i="52"/>
  <c r="P36" i="52"/>
  <c r="N36" i="52"/>
  <c r="P35" i="52"/>
  <c r="N35" i="52"/>
  <c r="P34" i="52"/>
  <c r="N34" i="52"/>
  <c r="P33" i="52"/>
  <c r="N33" i="52"/>
  <c r="P32" i="52"/>
  <c r="N32" i="52"/>
  <c r="P31" i="52"/>
  <c r="N31" i="52"/>
  <c r="P30" i="52"/>
  <c r="N30" i="52"/>
  <c r="P29" i="52"/>
  <c r="N29" i="52"/>
  <c r="P28" i="52"/>
  <c r="N28" i="52"/>
  <c r="P27" i="52"/>
  <c r="N27" i="52"/>
  <c r="P26" i="52"/>
  <c r="N26" i="52"/>
  <c r="P25" i="52"/>
  <c r="N25" i="52"/>
  <c r="P24" i="52"/>
  <c r="N24" i="52"/>
  <c r="P23" i="52"/>
  <c r="N23" i="52"/>
  <c r="P22" i="52"/>
  <c r="N22" i="52"/>
  <c r="P21" i="52"/>
  <c r="N21" i="52"/>
  <c r="P20" i="52"/>
  <c r="N20" i="52"/>
  <c r="P19" i="52"/>
  <c r="N19" i="52"/>
  <c r="P18" i="52"/>
  <c r="N18" i="52"/>
  <c r="P17" i="52"/>
  <c r="N17" i="52"/>
  <c r="P16" i="52"/>
  <c r="P15" i="52"/>
  <c r="P14" i="52"/>
  <c r="P13" i="52"/>
  <c r="P12" i="52"/>
  <c r="P11" i="52"/>
  <c r="P10" i="52"/>
  <c r="P9" i="52"/>
  <c r="P8" i="52"/>
  <c r="D25" i="52" l="1"/>
  <c r="D21" i="52"/>
  <c r="D17" i="52"/>
  <c r="D22" i="52"/>
  <c r="D24" i="52"/>
  <c r="D20" i="52"/>
  <c r="D16" i="52"/>
  <c r="D14" i="52"/>
  <c r="D23" i="52"/>
  <c r="D19" i="52"/>
  <c r="D15" i="52"/>
  <c r="D18" i="52"/>
  <c r="D26" i="52" l="1"/>
  <c r="C10" i="52" l="1"/>
  <c r="D10" i="52"/>
  <c r="E10" i="52"/>
  <c r="F10" i="52"/>
  <c r="G10" i="52"/>
  <c r="H10" i="52"/>
  <c r="B10" i="52"/>
  <c r="M15" i="52"/>
  <c r="M14" i="52"/>
  <c r="M13" i="52"/>
  <c r="M12" i="52"/>
  <c r="M11" i="52"/>
  <c r="M10" i="52"/>
  <c r="M9" i="52"/>
  <c r="M8" i="52"/>
  <c r="H14" i="52"/>
  <c r="H15" i="52"/>
  <c r="H16" i="52"/>
  <c r="H17" i="52"/>
  <c r="H18" i="52"/>
  <c r="H19" i="52"/>
  <c r="H21" i="52"/>
  <c r="H23" i="52"/>
  <c r="H24" i="52"/>
  <c r="H25" i="52"/>
  <c r="L8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6" i="52"/>
  <c r="L27" i="52"/>
  <c r="L28" i="52"/>
  <c r="L29" i="52"/>
  <c r="L30" i="52"/>
  <c r="L31" i="52"/>
  <c r="L32" i="52"/>
  <c r="L33" i="52"/>
  <c r="L34" i="52"/>
  <c r="L35" i="52"/>
  <c r="L36" i="52"/>
  <c r="L37" i="52"/>
  <c r="L38" i="52"/>
  <c r="L39" i="52"/>
  <c r="L40" i="52"/>
  <c r="L41" i="52"/>
  <c r="L42" i="52"/>
  <c r="L43" i="52"/>
  <c r="L44" i="52"/>
  <c r="L45" i="52"/>
  <c r="L46" i="52"/>
  <c r="L47" i="52"/>
  <c r="L48" i="52"/>
  <c r="L49" i="52"/>
  <c r="L50" i="52"/>
  <c r="L51" i="52"/>
  <c r="L52" i="52"/>
  <c r="L53" i="52"/>
  <c r="L54" i="52"/>
  <c r="L55" i="52"/>
  <c r="L56" i="52"/>
  <c r="L57" i="52"/>
  <c r="L58" i="52"/>
  <c r="L59" i="52"/>
  <c r="L60" i="52"/>
  <c r="L61" i="52"/>
  <c r="L62" i="52"/>
  <c r="L63" i="52"/>
  <c r="L64" i="52"/>
  <c r="L65" i="52"/>
  <c r="L66" i="52"/>
  <c r="L67" i="52"/>
  <c r="L68" i="52"/>
  <c r="L69" i="52"/>
  <c r="L70" i="52"/>
  <c r="L71" i="52"/>
  <c r="L72" i="52"/>
  <c r="L73" i="52"/>
  <c r="L74" i="52"/>
  <c r="L75" i="52"/>
  <c r="L76" i="52"/>
  <c r="L77" i="52"/>
  <c r="L78" i="52"/>
  <c r="L79" i="52"/>
  <c r="L80" i="52"/>
  <c r="L81" i="52"/>
  <c r="L82" i="52"/>
  <c r="L83" i="52"/>
  <c r="L84" i="52"/>
  <c r="L85" i="52"/>
  <c r="L86" i="52"/>
  <c r="L87" i="52"/>
  <c r="L88" i="52"/>
  <c r="L89" i="52"/>
  <c r="L90" i="52"/>
  <c r="L91" i="52"/>
  <c r="L92" i="52"/>
  <c r="L93" i="52"/>
  <c r="L94" i="52"/>
  <c r="L95" i="52"/>
  <c r="L96" i="52"/>
  <c r="L97" i="52"/>
  <c r="L98" i="52"/>
  <c r="L99" i="52"/>
  <c r="L100" i="52"/>
  <c r="L101" i="52"/>
  <c r="L102" i="52"/>
  <c r="L103" i="52"/>
  <c r="L104" i="52"/>
  <c r="L105" i="52"/>
  <c r="L106" i="52"/>
  <c r="L107" i="52"/>
  <c r="L108" i="52"/>
  <c r="L109" i="52"/>
  <c r="L110" i="52"/>
  <c r="L111" i="52"/>
  <c r="L112" i="52"/>
  <c r="L113" i="52"/>
  <c r="L114" i="52"/>
  <c r="L115" i="52"/>
  <c r="L116" i="52"/>
  <c r="L117" i="52"/>
  <c r="L118" i="52"/>
  <c r="L119" i="52"/>
  <c r="L120" i="52"/>
  <c r="L121" i="52"/>
  <c r="L122" i="52"/>
  <c r="L123" i="52"/>
  <c r="L124" i="52"/>
  <c r="L125" i="52"/>
  <c r="L126" i="52"/>
  <c r="L127" i="52"/>
  <c r="L128" i="52"/>
  <c r="L129" i="52"/>
  <c r="L130" i="52"/>
  <c r="L131" i="52"/>
  <c r="L132" i="52"/>
  <c r="L133" i="52"/>
  <c r="L134" i="52"/>
  <c r="L135" i="52"/>
  <c r="L136" i="52"/>
  <c r="L137" i="52"/>
  <c r="L138" i="52"/>
  <c r="L139" i="52"/>
  <c r="L140" i="52"/>
  <c r="L141" i="52"/>
  <c r="L142" i="52"/>
  <c r="L143" i="52"/>
  <c r="L144" i="52"/>
  <c r="L145" i="52"/>
  <c r="L146" i="52"/>
  <c r="L147" i="52"/>
  <c r="L148" i="52"/>
  <c r="L149" i="52"/>
  <c r="L150" i="52"/>
  <c r="L151" i="52"/>
  <c r="L152" i="52"/>
  <c r="L153" i="52"/>
  <c r="L154" i="52"/>
  <c r="L155" i="52"/>
  <c r="L156" i="52"/>
  <c r="L157" i="52"/>
  <c r="L158" i="52"/>
  <c r="L159" i="52"/>
  <c r="L160" i="52"/>
  <c r="L161" i="52"/>
  <c r="L162" i="52"/>
  <c r="L163" i="52"/>
  <c r="L164" i="52"/>
  <c r="L165" i="52"/>
  <c r="L166" i="52"/>
  <c r="L167" i="52"/>
  <c r="L168" i="52"/>
  <c r="L169" i="52"/>
  <c r="L170" i="52"/>
  <c r="L171" i="52"/>
  <c r="L172" i="52"/>
  <c r="L173" i="52"/>
  <c r="L174" i="52"/>
  <c r="L175" i="52"/>
  <c r="L176" i="52"/>
  <c r="L177" i="52"/>
  <c r="L178" i="52"/>
  <c r="L179" i="52"/>
  <c r="L180" i="52"/>
  <c r="L181" i="52"/>
  <c r="L182" i="52"/>
  <c r="L183" i="52"/>
  <c r="L184" i="52"/>
  <c r="L185" i="52"/>
  <c r="L186" i="52"/>
  <c r="L187" i="52"/>
  <c r="L188" i="52"/>
  <c r="L189" i="52"/>
  <c r="L190" i="52"/>
  <c r="L191" i="52"/>
  <c r="L192" i="52"/>
  <c r="L193" i="52"/>
  <c r="L194" i="52"/>
  <c r="L195" i="52"/>
  <c r="L196" i="52"/>
  <c r="L197" i="52"/>
  <c r="L198" i="52"/>
  <c r="L199" i="52"/>
  <c r="L200" i="52"/>
  <c r="L201" i="52"/>
  <c r="L202" i="52"/>
  <c r="L203" i="52"/>
  <c r="L204" i="52"/>
  <c r="L205" i="52"/>
  <c r="L206" i="52"/>
  <c r="L207" i="52"/>
  <c r="L208" i="52"/>
  <c r="L209" i="52"/>
  <c r="L210" i="52"/>
  <c r="L211" i="52"/>
  <c r="L212" i="52"/>
  <c r="L213" i="52"/>
  <c r="L214" i="52"/>
  <c r="L215" i="52"/>
  <c r="L216" i="52"/>
  <c r="L217" i="52"/>
  <c r="L218" i="52"/>
  <c r="L219" i="52"/>
  <c r="L220" i="52"/>
  <c r="L221" i="52"/>
  <c r="L222" i="52"/>
  <c r="L223" i="52"/>
  <c r="L224" i="52"/>
  <c r="L225" i="52"/>
  <c r="L226" i="52"/>
  <c r="L227" i="52"/>
  <c r="L228" i="52"/>
  <c r="L229" i="52"/>
  <c r="L230" i="52"/>
  <c r="L231" i="52"/>
  <c r="L232" i="52"/>
  <c r="L233" i="52"/>
  <c r="L234" i="52"/>
  <c r="L235" i="52"/>
  <c r="L236" i="52"/>
  <c r="L237" i="52"/>
  <c r="L238" i="52"/>
  <c r="L239" i="52"/>
  <c r="L240" i="52"/>
  <c r="L241" i="52"/>
  <c r="L242" i="52"/>
  <c r="L243" i="52"/>
  <c r="L244" i="52"/>
  <c r="L245" i="52"/>
  <c r="L246" i="52"/>
  <c r="L247" i="52"/>
  <c r="L248" i="52"/>
  <c r="L249" i="52"/>
  <c r="L250" i="52"/>
  <c r="L251" i="52"/>
  <c r="L252" i="52"/>
  <c r="L253" i="52"/>
  <c r="L254" i="52"/>
  <c r="L255" i="52"/>
  <c r="L256" i="52"/>
  <c r="L257" i="52"/>
  <c r="L258" i="52"/>
  <c r="L259" i="52"/>
  <c r="L260" i="52"/>
  <c r="L261" i="52"/>
  <c r="L262" i="52"/>
  <c r="L263" i="52"/>
  <c r="L264" i="52"/>
  <c r="L265" i="52"/>
  <c r="L266" i="52"/>
  <c r="L267" i="52"/>
  <c r="L268" i="52"/>
  <c r="L269" i="52"/>
  <c r="L270" i="52"/>
  <c r="L271" i="52"/>
  <c r="L272" i="52"/>
  <c r="L273" i="52"/>
  <c r="L274" i="52"/>
  <c r="L275" i="52"/>
  <c r="L276" i="52"/>
  <c r="L277" i="52"/>
  <c r="L278" i="52"/>
  <c r="L279" i="52"/>
  <c r="L280" i="52"/>
  <c r="L281" i="52"/>
  <c r="L282" i="52"/>
  <c r="L283" i="52"/>
  <c r="L284" i="52"/>
  <c r="L285" i="52"/>
  <c r="L286" i="52"/>
  <c r="L287" i="52"/>
  <c r="L288" i="52"/>
  <c r="L289" i="52"/>
  <c r="L290" i="52"/>
  <c r="L291" i="52"/>
  <c r="L292" i="52"/>
  <c r="L293" i="52"/>
  <c r="L294" i="52"/>
  <c r="L295" i="52"/>
  <c r="L296" i="52"/>
  <c r="L297" i="52"/>
  <c r="L298" i="52"/>
  <c r="L299" i="52"/>
  <c r="L300" i="52"/>
  <c r="L301" i="52"/>
  <c r="L302" i="52"/>
  <c r="L303" i="52"/>
  <c r="L304" i="52"/>
  <c r="L305" i="52"/>
  <c r="L306" i="52"/>
  <c r="L307" i="52"/>
  <c r="L308" i="52"/>
  <c r="L309" i="52"/>
  <c r="L310" i="52"/>
  <c r="L311" i="52"/>
  <c r="L312" i="52"/>
  <c r="L313" i="52"/>
  <c r="L314" i="52"/>
  <c r="L315" i="52"/>
  <c r="L316" i="52"/>
  <c r="L317" i="52"/>
  <c r="L318" i="52"/>
  <c r="L319" i="52"/>
  <c r="L320" i="52"/>
  <c r="L321" i="52"/>
  <c r="L322" i="52"/>
  <c r="L323" i="52"/>
  <c r="L324" i="52"/>
  <c r="L325" i="52"/>
  <c r="L326" i="52"/>
  <c r="L327" i="52"/>
  <c r="L328" i="52"/>
  <c r="L329" i="52"/>
  <c r="L330" i="52"/>
  <c r="L331" i="52"/>
  <c r="L332" i="52"/>
  <c r="L333" i="52"/>
  <c r="L334" i="52"/>
  <c r="L335" i="52"/>
  <c r="L336" i="52"/>
  <c r="L337" i="52"/>
  <c r="L338" i="52"/>
  <c r="L339" i="52"/>
  <c r="L340" i="52"/>
  <c r="L341" i="52"/>
  <c r="L342" i="52"/>
  <c r="L343" i="52"/>
  <c r="L344" i="52"/>
  <c r="L345" i="52"/>
  <c r="L346" i="52"/>
  <c r="L347" i="52"/>
  <c r="L348" i="52"/>
  <c r="L349" i="52"/>
  <c r="L350" i="52"/>
  <c r="L351" i="52"/>
  <c r="L352" i="52"/>
  <c r="L353" i="52"/>
  <c r="L354" i="52"/>
  <c r="L355" i="52"/>
  <c r="L356" i="52"/>
  <c r="L357" i="52"/>
  <c r="L358" i="52"/>
  <c r="L359" i="52"/>
  <c r="L360" i="52"/>
  <c r="L361" i="52"/>
  <c r="L362" i="52"/>
  <c r="L363" i="52"/>
  <c r="L364" i="52"/>
  <c r="L365" i="52"/>
  <c r="L366" i="52"/>
  <c r="L367" i="52"/>
  <c r="L368" i="52"/>
  <c r="L369" i="52"/>
  <c r="L370" i="52"/>
  <c r="L371" i="52"/>
  <c r="L372" i="52"/>
  <c r="L373" i="52"/>
  <c r="I10" i="52" l="1"/>
  <c r="D11" i="52" s="1"/>
  <c r="S185" i="52" l="1"/>
  <c r="S157" i="52"/>
  <c r="S129" i="52"/>
  <c r="S101" i="52"/>
  <c r="S178" i="52"/>
  <c r="S150" i="52"/>
  <c r="S122" i="52"/>
  <c r="S52" i="52"/>
  <c r="S38" i="52"/>
  <c r="S10" i="52"/>
  <c r="S171" i="52"/>
  <c r="S143" i="52"/>
  <c r="S115" i="52"/>
  <c r="S45" i="52"/>
  <c r="S31" i="52"/>
  <c r="S164" i="52"/>
  <c r="S24" i="52"/>
  <c r="S108" i="52"/>
  <c r="S73" i="52"/>
  <c r="S17" i="52"/>
  <c r="S80" i="52"/>
  <c r="S136" i="52"/>
  <c r="S59" i="52"/>
  <c r="S220" i="52"/>
  <c r="S276" i="52"/>
  <c r="S332" i="52"/>
  <c r="S213" i="52"/>
  <c r="S269" i="52"/>
  <c r="S325" i="52"/>
  <c r="S66" i="52"/>
  <c r="S206" i="52"/>
  <c r="S262" i="52"/>
  <c r="S318" i="52"/>
  <c r="S255" i="52"/>
  <c r="S311" i="52"/>
  <c r="S367" i="52"/>
  <c r="S87" i="52"/>
  <c r="S199" i="52"/>
  <c r="S192" i="52"/>
  <c r="S248" i="52"/>
  <c r="S304" i="52"/>
  <c r="S360" i="52"/>
  <c r="S241" i="52"/>
  <c r="S297" i="52"/>
  <c r="S353" i="52"/>
  <c r="S94" i="52"/>
  <c r="S346" i="52"/>
  <c r="S339" i="52"/>
  <c r="S290" i="52"/>
  <c r="S283" i="52"/>
  <c r="S234" i="52"/>
  <c r="S227" i="52"/>
  <c r="B11" i="52"/>
  <c r="E11" i="52"/>
  <c r="C11" i="52"/>
  <c r="G11" i="52"/>
  <c r="F11" i="52"/>
  <c r="H11" i="52"/>
  <c r="S173" i="52" l="1"/>
  <c r="S145" i="52"/>
  <c r="S117" i="52"/>
  <c r="S89" i="52"/>
  <c r="S166" i="52"/>
  <c r="S138" i="52"/>
  <c r="S110" i="52"/>
  <c r="S68" i="52"/>
  <c r="S26" i="52"/>
  <c r="S187" i="52"/>
  <c r="S159" i="52"/>
  <c r="S131" i="52"/>
  <c r="S103" i="52"/>
  <c r="S61" i="52"/>
  <c r="S19" i="52"/>
  <c r="S180" i="52"/>
  <c r="S96" i="52"/>
  <c r="S40" i="52"/>
  <c r="S124" i="52"/>
  <c r="S33" i="52"/>
  <c r="S152" i="52"/>
  <c r="S12" i="52"/>
  <c r="S47" i="52"/>
  <c r="S236" i="52"/>
  <c r="S292" i="52"/>
  <c r="S348" i="52"/>
  <c r="S229" i="52"/>
  <c r="S285" i="52"/>
  <c r="S341" i="52"/>
  <c r="S82" i="52"/>
  <c r="S222" i="52"/>
  <c r="S278" i="52"/>
  <c r="S334" i="52"/>
  <c r="S215" i="52"/>
  <c r="S271" i="52"/>
  <c r="S327" i="52"/>
  <c r="S75" i="52"/>
  <c r="S208" i="52"/>
  <c r="S264" i="52"/>
  <c r="S320" i="52"/>
  <c r="S257" i="52"/>
  <c r="S313" i="52"/>
  <c r="S369" i="52"/>
  <c r="S201" i="52"/>
  <c r="S306" i="52"/>
  <c r="S299" i="52"/>
  <c r="S250" i="52"/>
  <c r="S243" i="52"/>
  <c r="S194" i="52"/>
  <c r="S54" i="52"/>
  <c r="S362" i="52"/>
  <c r="S355" i="52"/>
  <c r="S165" i="52"/>
  <c r="S137" i="52"/>
  <c r="S109" i="52"/>
  <c r="S81" i="52"/>
  <c r="S186" i="52"/>
  <c r="S158" i="52"/>
  <c r="S130" i="52"/>
  <c r="S102" i="52"/>
  <c r="S60" i="52"/>
  <c r="S18" i="52"/>
  <c r="S179" i="52"/>
  <c r="S151" i="52"/>
  <c r="S123" i="52"/>
  <c r="S53" i="52"/>
  <c r="S39" i="52"/>
  <c r="S11" i="52"/>
  <c r="S116" i="52"/>
  <c r="S144" i="52"/>
  <c r="S32" i="52"/>
  <c r="S172" i="52"/>
  <c r="S88" i="52"/>
  <c r="S25" i="52"/>
  <c r="S67" i="52"/>
  <c r="S95" i="52"/>
  <c r="S228" i="52"/>
  <c r="S284" i="52"/>
  <c r="S340" i="52"/>
  <c r="S221" i="52"/>
  <c r="S277" i="52"/>
  <c r="S333" i="52"/>
  <c r="S46" i="52"/>
  <c r="S214" i="52"/>
  <c r="S270" i="52"/>
  <c r="S326" i="52"/>
  <c r="S207" i="52"/>
  <c r="S263" i="52"/>
  <c r="S319" i="52"/>
  <c r="S200" i="52"/>
  <c r="S256" i="52"/>
  <c r="S312" i="52"/>
  <c r="S368" i="52"/>
  <c r="S249" i="52"/>
  <c r="S305" i="52"/>
  <c r="S361" i="52"/>
  <c r="S242" i="52"/>
  <c r="S235" i="52"/>
  <c r="S74" i="52"/>
  <c r="S354" i="52"/>
  <c r="S347" i="52"/>
  <c r="S193" i="52"/>
  <c r="S298" i="52"/>
  <c r="S291" i="52"/>
  <c r="S169" i="52"/>
  <c r="S141" i="52"/>
  <c r="S113" i="52"/>
  <c r="S162" i="52"/>
  <c r="S134" i="52"/>
  <c r="S106" i="52"/>
  <c r="S92" i="52"/>
  <c r="S22" i="52"/>
  <c r="S372" i="52"/>
  <c r="S183" i="52"/>
  <c r="S155" i="52"/>
  <c r="S127" i="52"/>
  <c r="S99" i="52"/>
  <c r="S85" i="52"/>
  <c r="S15" i="52"/>
  <c r="S148" i="52"/>
  <c r="S29" i="52"/>
  <c r="S176" i="52"/>
  <c r="S57" i="52"/>
  <c r="S8" i="52"/>
  <c r="S64" i="52"/>
  <c r="S120" i="52"/>
  <c r="S36" i="52"/>
  <c r="S204" i="52"/>
  <c r="S260" i="52"/>
  <c r="S316" i="52"/>
  <c r="S253" i="52"/>
  <c r="S309" i="52"/>
  <c r="S365" i="52"/>
  <c r="S78" i="52"/>
  <c r="S50" i="52"/>
  <c r="S197" i="52"/>
  <c r="S190" i="52"/>
  <c r="S246" i="52"/>
  <c r="S302" i="52"/>
  <c r="S358" i="52"/>
  <c r="S239" i="52"/>
  <c r="S295" i="52"/>
  <c r="S351" i="52"/>
  <c r="S43" i="52"/>
  <c r="S71" i="52"/>
  <c r="S232" i="52"/>
  <c r="S288" i="52"/>
  <c r="S344" i="52"/>
  <c r="S225" i="52"/>
  <c r="S281" i="52"/>
  <c r="S337" i="52"/>
  <c r="S274" i="52"/>
  <c r="S267" i="52"/>
  <c r="S218" i="52"/>
  <c r="S211" i="52"/>
  <c r="S330" i="52"/>
  <c r="S323" i="52"/>
  <c r="S371" i="52"/>
  <c r="S161" i="52"/>
  <c r="S133" i="52"/>
  <c r="S105" i="52"/>
  <c r="S182" i="52"/>
  <c r="S154" i="52"/>
  <c r="S126" i="52"/>
  <c r="S98" i="52"/>
  <c r="S84" i="52"/>
  <c r="S14" i="52"/>
  <c r="S175" i="52"/>
  <c r="S147" i="52"/>
  <c r="S119" i="52"/>
  <c r="S77" i="52"/>
  <c r="S35" i="52"/>
  <c r="S49" i="52"/>
  <c r="S21" i="52"/>
  <c r="S112" i="52"/>
  <c r="S56" i="52"/>
  <c r="S140" i="52"/>
  <c r="S28" i="52"/>
  <c r="S168" i="52"/>
  <c r="S63" i="52"/>
  <c r="S196" i="52"/>
  <c r="S252" i="52"/>
  <c r="S308" i="52"/>
  <c r="S364" i="52"/>
  <c r="S245" i="52"/>
  <c r="S301" i="52"/>
  <c r="S357" i="52"/>
  <c r="S70" i="52"/>
  <c r="S189" i="52"/>
  <c r="S238" i="52"/>
  <c r="S294" i="52"/>
  <c r="S350" i="52"/>
  <c r="S231" i="52"/>
  <c r="S287" i="52"/>
  <c r="S343" i="52"/>
  <c r="S91" i="52"/>
  <c r="S224" i="52"/>
  <c r="S280" i="52"/>
  <c r="S336" i="52"/>
  <c r="S217" i="52"/>
  <c r="S273" i="52"/>
  <c r="S329" i="52"/>
  <c r="S210" i="52"/>
  <c r="S203" i="52"/>
  <c r="S322" i="52"/>
  <c r="S315" i="52"/>
  <c r="S42" i="52"/>
  <c r="S266" i="52"/>
  <c r="S259" i="52"/>
  <c r="S181" i="52"/>
  <c r="S153" i="52"/>
  <c r="S125" i="52"/>
  <c r="S97" i="52"/>
  <c r="S174" i="52"/>
  <c r="S146" i="52"/>
  <c r="S118" i="52"/>
  <c r="S76" i="52"/>
  <c r="S34" i="52"/>
  <c r="S167" i="52"/>
  <c r="S139" i="52"/>
  <c r="S111" i="52"/>
  <c r="S69" i="52"/>
  <c r="S27" i="52"/>
  <c r="S132" i="52"/>
  <c r="S13" i="52"/>
  <c r="S160" i="52"/>
  <c r="S370" i="52"/>
  <c r="S41" i="52"/>
  <c r="S20" i="52"/>
  <c r="S48" i="52"/>
  <c r="S104" i="52"/>
  <c r="S195" i="52"/>
  <c r="S83" i="52"/>
  <c r="S188" i="52"/>
  <c r="S244" i="52"/>
  <c r="S300" i="52"/>
  <c r="S356" i="52"/>
  <c r="S237" i="52"/>
  <c r="S293" i="52"/>
  <c r="S349" i="52"/>
  <c r="S230" i="52"/>
  <c r="S286" i="52"/>
  <c r="S342" i="52"/>
  <c r="S223" i="52"/>
  <c r="S279" i="52"/>
  <c r="S335" i="52"/>
  <c r="S55" i="52"/>
  <c r="S216" i="52"/>
  <c r="S272" i="52"/>
  <c r="S328" i="52"/>
  <c r="S209" i="52"/>
  <c r="S265" i="52"/>
  <c r="S321" i="52"/>
  <c r="S363" i="52"/>
  <c r="S314" i="52"/>
  <c r="S307" i="52"/>
  <c r="S62" i="52"/>
  <c r="S90" i="52"/>
  <c r="S258" i="52"/>
  <c r="S251" i="52"/>
  <c r="S202" i="52"/>
  <c r="S373" i="52"/>
  <c r="S177" i="52"/>
  <c r="S149" i="52"/>
  <c r="S121" i="52"/>
  <c r="S170" i="52"/>
  <c r="S142" i="52"/>
  <c r="S114" i="52"/>
  <c r="S44" i="52"/>
  <c r="S30" i="52"/>
  <c r="S163" i="52"/>
  <c r="S135" i="52"/>
  <c r="S107" i="52"/>
  <c r="S93" i="52"/>
  <c r="S23" i="52"/>
  <c r="S100" i="52"/>
  <c r="S65" i="52"/>
  <c r="S37" i="52"/>
  <c r="S128" i="52"/>
  <c r="S72" i="52"/>
  <c r="S16" i="52"/>
  <c r="S156" i="52"/>
  <c r="S9" i="52"/>
  <c r="S184" i="52"/>
  <c r="S79" i="52"/>
  <c r="S212" i="52"/>
  <c r="S268" i="52"/>
  <c r="S324" i="52"/>
  <c r="S205" i="52"/>
  <c r="S261" i="52"/>
  <c r="S317" i="52"/>
  <c r="S86" i="52"/>
  <c r="S198" i="52"/>
  <c r="S254" i="52"/>
  <c r="S310" i="52"/>
  <c r="S366" i="52"/>
  <c r="S247" i="52"/>
  <c r="S303" i="52"/>
  <c r="S359" i="52"/>
  <c r="S51" i="52"/>
  <c r="S191" i="52"/>
  <c r="S240" i="52"/>
  <c r="S296" i="52"/>
  <c r="S352" i="52"/>
  <c r="S233" i="52"/>
  <c r="S289" i="52"/>
  <c r="S345" i="52"/>
  <c r="S58" i="52"/>
  <c r="S338" i="52"/>
  <c r="S331" i="52"/>
  <c r="S282" i="52"/>
  <c r="S275" i="52"/>
  <c r="S226" i="52"/>
  <c r="S219" i="52"/>
  <c r="H22" i="52"/>
  <c r="H20" i="52"/>
  <c r="I11" i="52"/>
  <c r="T8" i="52" l="1"/>
  <c r="T219" i="52"/>
  <c r="T24" i="52"/>
  <c r="T353" i="52"/>
  <c r="T331" i="52"/>
  <c r="T289" i="52"/>
  <c r="T240" i="52"/>
  <c r="T254" i="52"/>
  <c r="T178" i="52"/>
  <c r="T115" i="52"/>
  <c r="T87" i="52"/>
  <c r="T290" i="52"/>
  <c r="T367" i="52"/>
  <c r="T339" i="52"/>
  <c r="T185" i="52"/>
  <c r="T80" i="52"/>
  <c r="T206" i="52"/>
  <c r="T79" i="52"/>
  <c r="T16" i="52"/>
  <c r="T65" i="52"/>
  <c r="T107" i="52"/>
  <c r="T66" i="52"/>
  <c r="T318" i="52"/>
  <c r="T94" i="52"/>
  <c r="T311" i="52"/>
  <c r="T345" i="52"/>
  <c r="T17" i="52"/>
  <c r="T163" i="52"/>
  <c r="T142" i="52"/>
  <c r="T241" i="52"/>
  <c r="T143" i="52"/>
  <c r="T303" i="52"/>
  <c r="T261" i="52"/>
  <c r="T212" i="52"/>
  <c r="T156" i="52"/>
  <c r="T37" i="52"/>
  <c r="T93" i="52"/>
  <c r="T30" i="52"/>
  <c r="T170" i="52"/>
  <c r="T373" i="52"/>
  <c r="T45" i="52"/>
  <c r="T90" i="52"/>
  <c r="T363" i="52"/>
  <c r="T328" i="52"/>
  <c r="T335" i="52"/>
  <c r="T286" i="52"/>
  <c r="T237" i="52"/>
  <c r="T188" i="52"/>
  <c r="T48" i="52"/>
  <c r="T160" i="52"/>
  <c r="T69" i="52"/>
  <c r="T34" i="52"/>
  <c r="T174" i="52"/>
  <c r="T181" i="52"/>
  <c r="T315" i="52"/>
  <c r="T329" i="52"/>
  <c r="T280" i="52"/>
  <c r="T287" i="52"/>
  <c r="T238" i="52"/>
  <c r="T301" i="52"/>
  <c r="T252" i="52"/>
  <c r="T28" i="52"/>
  <c r="T21" i="52"/>
  <c r="T119" i="52"/>
  <c r="T84" i="52"/>
  <c r="T182" i="52"/>
  <c r="T371" i="52"/>
  <c r="T171" i="52"/>
  <c r="T213" i="52"/>
  <c r="T269" i="52"/>
  <c r="T297" i="52"/>
  <c r="T218" i="52"/>
  <c r="T281" i="52"/>
  <c r="T232" i="52"/>
  <c r="T295" i="52"/>
  <c r="T246" i="52"/>
  <c r="T78" i="52"/>
  <c r="T316" i="52"/>
  <c r="T120" i="52"/>
  <c r="T176" i="52"/>
  <c r="T85" i="52"/>
  <c r="T183" i="52"/>
  <c r="T106" i="52"/>
  <c r="T141" i="52"/>
  <c r="T193" i="52"/>
  <c r="T235" i="52"/>
  <c r="T249" i="52"/>
  <c r="T200" i="52"/>
  <c r="T326" i="52"/>
  <c r="T333" i="52"/>
  <c r="T284" i="52"/>
  <c r="T25" i="52"/>
  <c r="T144" i="52"/>
  <c r="T53" i="52"/>
  <c r="T18" i="52"/>
  <c r="T158" i="52"/>
  <c r="T137" i="52"/>
  <c r="T54" i="52"/>
  <c r="T299" i="52"/>
  <c r="T313" i="52"/>
  <c r="T208" i="52"/>
  <c r="T215" i="52"/>
  <c r="T82" i="52"/>
  <c r="T348" i="52"/>
  <c r="T12" i="52"/>
  <c r="T40" i="52"/>
  <c r="T61" i="52"/>
  <c r="T187" i="52"/>
  <c r="T138" i="52"/>
  <c r="T145" i="52"/>
  <c r="T226" i="52"/>
  <c r="T233" i="52"/>
  <c r="T247" i="52"/>
  <c r="T44" i="52"/>
  <c r="T121" i="52"/>
  <c r="T157" i="52"/>
  <c r="T108" i="52"/>
  <c r="T255" i="52"/>
  <c r="T283" i="52"/>
  <c r="T202" i="52"/>
  <c r="T62" i="52"/>
  <c r="T321" i="52"/>
  <c r="T272" i="52"/>
  <c r="T279" i="52"/>
  <c r="T230" i="52"/>
  <c r="T356" i="52"/>
  <c r="T83" i="52"/>
  <c r="T20" i="52"/>
  <c r="T13" i="52"/>
  <c r="T111" i="52"/>
  <c r="T76" i="52"/>
  <c r="T97" i="52"/>
  <c r="T259" i="52"/>
  <c r="T322" i="52"/>
  <c r="T273" i="52"/>
  <c r="T224" i="52"/>
  <c r="T231" i="52"/>
  <c r="T189" i="52"/>
  <c r="T245" i="52"/>
  <c r="T196" i="52"/>
  <c r="T140" i="52"/>
  <c r="T49" i="52"/>
  <c r="T147" i="52"/>
  <c r="T98" i="52"/>
  <c r="T105" i="52"/>
  <c r="T31" i="52"/>
  <c r="T346" i="52"/>
  <c r="T164" i="52"/>
  <c r="T262" i="52"/>
  <c r="T323" i="52"/>
  <c r="T267" i="52"/>
  <c r="T225" i="52"/>
  <c r="T71" i="52"/>
  <c r="T239" i="52"/>
  <c r="T190" i="52"/>
  <c r="T365" i="52"/>
  <c r="T260" i="52"/>
  <c r="T64" i="52"/>
  <c r="T29" i="52"/>
  <c r="T99" i="52"/>
  <c r="T372" i="52"/>
  <c r="T134" i="52"/>
  <c r="T169" i="52"/>
  <c r="T347" i="52"/>
  <c r="T242" i="52"/>
  <c r="T368" i="52"/>
  <c r="T319" i="52"/>
  <c r="T270" i="52"/>
  <c r="T277" i="52"/>
  <c r="T228" i="52"/>
  <c r="T88" i="52"/>
  <c r="T116" i="52"/>
  <c r="T123" i="52"/>
  <c r="T60" i="52"/>
  <c r="T186" i="52"/>
  <c r="T165" i="52"/>
  <c r="T194" i="52"/>
  <c r="T306" i="52"/>
  <c r="T257" i="52"/>
  <c r="T75" i="52"/>
  <c r="T334" i="52"/>
  <c r="T341" i="52"/>
  <c r="T292" i="52"/>
  <c r="T152" i="52"/>
  <c r="T96" i="52"/>
  <c r="T103" i="52"/>
  <c r="T26" i="52"/>
  <c r="T166" i="52"/>
  <c r="T173" i="52"/>
  <c r="T338" i="52"/>
  <c r="T191" i="52"/>
  <c r="T198" i="52"/>
  <c r="T205" i="52"/>
  <c r="T38" i="52"/>
  <c r="T276" i="52"/>
  <c r="T304" i="52"/>
  <c r="T275" i="52"/>
  <c r="T58" i="52"/>
  <c r="T352" i="52"/>
  <c r="T51" i="52"/>
  <c r="T366" i="52"/>
  <c r="T86" i="52"/>
  <c r="T324" i="52"/>
  <c r="T184" i="52"/>
  <c r="T72" i="52"/>
  <c r="T100" i="52"/>
  <c r="T135" i="52"/>
  <c r="T114" i="52"/>
  <c r="T149" i="52"/>
  <c r="T150" i="52"/>
  <c r="T136" i="52"/>
  <c r="T199" i="52"/>
  <c r="T251" i="52"/>
  <c r="T307" i="52"/>
  <c r="T265" i="52"/>
  <c r="T216" i="52"/>
  <c r="T223" i="52"/>
  <c r="T349" i="52"/>
  <c r="T300" i="52"/>
  <c r="T195" i="52"/>
  <c r="T41" i="52"/>
  <c r="T132" i="52"/>
  <c r="T139" i="52"/>
  <c r="T118" i="52"/>
  <c r="T125" i="52"/>
  <c r="T266" i="52"/>
  <c r="T203" i="52"/>
  <c r="T217" i="52"/>
  <c r="T91" i="52"/>
  <c r="T350" i="52"/>
  <c r="T70" i="52"/>
  <c r="T364" i="52"/>
  <c r="T63" i="52"/>
  <c r="T56" i="52"/>
  <c r="T35" i="52"/>
  <c r="T175" i="52"/>
  <c r="T126" i="52"/>
  <c r="T133" i="52"/>
  <c r="T129" i="52"/>
  <c r="T73" i="52"/>
  <c r="T234" i="52"/>
  <c r="T101" i="52"/>
  <c r="T227" i="52"/>
  <c r="T330" i="52"/>
  <c r="T274" i="52"/>
  <c r="T344" i="52"/>
  <c r="T43" i="52"/>
  <c r="T358" i="52"/>
  <c r="T197" i="52"/>
  <c r="T309" i="52"/>
  <c r="T204" i="52"/>
  <c r="T148" i="52"/>
  <c r="T127" i="52"/>
  <c r="T22" i="52"/>
  <c r="T162" i="52"/>
  <c r="T291" i="52"/>
  <c r="T354" i="52"/>
  <c r="T361" i="52"/>
  <c r="T312" i="52"/>
  <c r="T263" i="52"/>
  <c r="T214" i="52"/>
  <c r="T221" i="52"/>
  <c r="T95" i="52"/>
  <c r="T172" i="52"/>
  <c r="T11" i="52"/>
  <c r="T151" i="52"/>
  <c r="T102" i="52"/>
  <c r="T81" i="52"/>
  <c r="T355" i="52"/>
  <c r="T243" i="52"/>
  <c r="T201" i="52"/>
  <c r="T320" i="52"/>
  <c r="T327" i="52"/>
  <c r="T278" i="52"/>
  <c r="T285" i="52"/>
  <c r="T236" i="52"/>
  <c r="T33" i="52"/>
  <c r="T180" i="52"/>
  <c r="T131" i="52"/>
  <c r="T68" i="52"/>
  <c r="T89" i="52"/>
  <c r="T325" i="52"/>
  <c r="T282" i="52"/>
  <c r="T296" i="52"/>
  <c r="T359" i="52"/>
  <c r="T310" i="52"/>
  <c r="T317" i="52"/>
  <c r="T268" i="52"/>
  <c r="T9" i="52"/>
  <c r="T128" i="52"/>
  <c r="T23" i="52"/>
  <c r="T177" i="52"/>
  <c r="T10" i="52"/>
  <c r="T332" i="52"/>
  <c r="T360" i="52"/>
  <c r="T258" i="52"/>
  <c r="T314" i="52"/>
  <c r="T209" i="52"/>
  <c r="T55" i="52"/>
  <c r="T342" i="52"/>
  <c r="T293" i="52"/>
  <c r="T244" i="52"/>
  <c r="T104" i="52"/>
  <c r="T370" i="52"/>
  <c r="T27" i="52"/>
  <c r="T167" i="52"/>
  <c r="T146" i="52"/>
  <c r="T153" i="52"/>
  <c r="T42" i="52"/>
  <c r="T210" i="52"/>
  <c r="T336" i="52"/>
  <c r="T343" i="52"/>
  <c r="T294" i="52"/>
  <c r="T357" i="52"/>
  <c r="T308" i="52"/>
  <c r="T168" i="52"/>
  <c r="T112" i="52"/>
  <c r="T77" i="52"/>
  <c r="T14" i="52"/>
  <c r="T154" i="52"/>
  <c r="T161" i="52"/>
  <c r="T122" i="52"/>
  <c r="T59" i="52"/>
  <c r="T192" i="52"/>
  <c r="T52" i="52"/>
  <c r="T220" i="52"/>
  <c r="T248" i="52"/>
  <c r="T211" i="52"/>
  <c r="T337" i="52"/>
  <c r="T288" i="52"/>
  <c r="T351" i="52"/>
  <c r="T302" i="52"/>
  <c r="T50" i="52"/>
  <c r="T253" i="52"/>
  <c r="T36" i="52"/>
  <c r="T57" i="52"/>
  <c r="T15" i="52"/>
  <c r="T155" i="52"/>
  <c r="T92" i="52"/>
  <c r="T113" i="52"/>
  <c r="T298" i="52"/>
  <c r="T74" i="52"/>
  <c r="T305" i="52"/>
  <c r="T256" i="52"/>
  <c r="T207" i="52"/>
  <c r="T46" i="52"/>
  <c r="T340" i="52"/>
  <c r="T67" i="52"/>
  <c r="T32" i="52"/>
  <c r="T39" i="52"/>
  <c r="T179" i="52"/>
  <c r="T130" i="52"/>
  <c r="T109" i="52"/>
  <c r="T362" i="52"/>
  <c r="T250" i="52"/>
  <c r="T369" i="52"/>
  <c r="T264" i="52"/>
  <c r="T271" i="52"/>
  <c r="T222" i="52"/>
  <c r="T229" i="52"/>
  <c r="T47" i="52"/>
  <c r="T124" i="52"/>
  <c r="T19" i="52"/>
  <c r="T159" i="52"/>
  <c r="T110" i="52"/>
  <c r="T117" i="52"/>
  <c r="G17" i="52" l="1"/>
  <c r="G21" i="52"/>
  <c r="G25" i="52"/>
  <c r="G14" i="52"/>
  <c r="G18" i="52"/>
  <c r="G22" i="52"/>
  <c r="G15" i="52"/>
  <c r="G19" i="52"/>
  <c r="G23" i="52"/>
  <c r="G16" i="52"/>
  <c r="G20" i="52"/>
  <c r="G24" i="52"/>
  <c r="F23" i="52"/>
  <c r="F22" i="52"/>
  <c r="F20" i="52"/>
  <c r="F16" i="52"/>
  <c r="F21" i="52"/>
  <c r="F17" i="52"/>
  <c r="F25" i="52"/>
  <c r="F19" i="52"/>
  <c r="F15" i="52"/>
  <c r="F18" i="52"/>
  <c r="F24" i="52"/>
  <c r="F14" i="52"/>
  <c r="R8" i="52" l="1"/>
  <c r="R153" i="52"/>
  <c r="U153" i="52" s="1"/>
  <c r="R154" i="52"/>
  <c r="U154" i="52" s="1"/>
  <c r="R155" i="52"/>
  <c r="U155" i="52" s="1"/>
  <c r="R139" i="52"/>
  <c r="U139" i="52" s="1"/>
  <c r="R135" i="52"/>
  <c r="U135" i="52" s="1"/>
  <c r="R137" i="52"/>
  <c r="U137" i="52" s="1"/>
  <c r="R142" i="52"/>
  <c r="U142" i="52" s="1"/>
  <c r="R130" i="52"/>
  <c r="U130" i="52" s="1"/>
  <c r="R25" i="52"/>
  <c r="U25" i="52" s="1"/>
  <c r="R23" i="52"/>
  <c r="U23" i="52" s="1"/>
  <c r="R24" i="52"/>
  <c r="U24" i="52" s="1"/>
  <c r="R32" i="52"/>
  <c r="U32" i="52" s="1"/>
  <c r="R22" i="52"/>
  <c r="U22" i="52" s="1"/>
  <c r="R31" i="52"/>
  <c r="U31" i="52" s="1"/>
  <c r="R37" i="52"/>
  <c r="U37" i="52" s="1"/>
  <c r="R35" i="52"/>
  <c r="U35" i="52" s="1"/>
  <c r="R250" i="52"/>
  <c r="U250" i="52" s="1"/>
  <c r="R234" i="52"/>
  <c r="U234" i="52" s="1"/>
  <c r="R251" i="52"/>
  <c r="U251" i="52" s="1"/>
  <c r="R235" i="52"/>
  <c r="U235" i="52" s="1"/>
  <c r="R248" i="52"/>
  <c r="U248" i="52" s="1"/>
  <c r="R233" i="52"/>
  <c r="U233" i="52" s="1"/>
  <c r="R241" i="52"/>
  <c r="U241" i="52" s="1"/>
  <c r="R228" i="52"/>
  <c r="U228" i="52" s="1"/>
  <c r="R125" i="52"/>
  <c r="U125" i="52" s="1"/>
  <c r="R107" i="52"/>
  <c r="U107" i="52" s="1"/>
  <c r="R109" i="52"/>
  <c r="U109" i="52" s="1"/>
  <c r="R111" i="52"/>
  <c r="U111" i="52" s="1"/>
  <c r="R110" i="52"/>
  <c r="U110" i="52" s="1"/>
  <c r="R114" i="52"/>
  <c r="U114" i="52" s="1"/>
  <c r="R118" i="52"/>
  <c r="U118" i="52" s="1"/>
  <c r="R122" i="52"/>
  <c r="U122" i="52" s="1"/>
  <c r="R317" i="52"/>
  <c r="U317" i="52" s="1"/>
  <c r="R322" i="52"/>
  <c r="U322" i="52" s="1"/>
  <c r="R327" i="52"/>
  <c r="U327" i="52" s="1"/>
  <c r="R323" i="52"/>
  <c r="U323" i="52" s="1"/>
  <c r="R338" i="52"/>
  <c r="U338" i="52" s="1"/>
  <c r="R342" i="52"/>
  <c r="U342" i="52" s="1"/>
  <c r="R335" i="52"/>
  <c r="U335" i="52" s="1"/>
  <c r="R88" i="52"/>
  <c r="U88" i="52" s="1"/>
  <c r="R80" i="52"/>
  <c r="U80" i="52" s="1"/>
  <c r="R91" i="52"/>
  <c r="U91" i="52" s="1"/>
  <c r="R75" i="52"/>
  <c r="U75" i="52" s="1"/>
  <c r="R89" i="52"/>
  <c r="U89" i="52" s="1"/>
  <c r="R85" i="52"/>
  <c r="U85" i="52" s="1"/>
  <c r="R98" i="52"/>
  <c r="U98" i="52" s="1"/>
  <c r="R74" i="52"/>
  <c r="U74" i="52" s="1"/>
  <c r="R301" i="52"/>
  <c r="U301" i="52" s="1"/>
  <c r="R310" i="52"/>
  <c r="U310" i="52" s="1"/>
  <c r="R294" i="52"/>
  <c r="U294" i="52" s="1"/>
  <c r="R311" i="52"/>
  <c r="U311" i="52" s="1"/>
  <c r="R295" i="52"/>
  <c r="U295" i="52" s="1"/>
  <c r="R292" i="52"/>
  <c r="U292" i="52" s="1"/>
  <c r="R282" i="52"/>
  <c r="R284" i="52"/>
  <c r="U284" i="52" s="1"/>
  <c r="R173" i="52"/>
  <c r="U173" i="52" s="1"/>
  <c r="R186" i="52"/>
  <c r="U186" i="52" s="1"/>
  <c r="R170" i="52"/>
  <c r="U170" i="52" s="1"/>
  <c r="R187" i="52"/>
  <c r="U187" i="52" s="1"/>
  <c r="R171" i="52"/>
  <c r="U171" i="52" s="1"/>
  <c r="R172" i="52"/>
  <c r="U172" i="52" s="1"/>
  <c r="R160" i="52"/>
  <c r="R56" i="52"/>
  <c r="U56" i="52" s="1"/>
  <c r="R63" i="52"/>
  <c r="U63" i="52" s="1"/>
  <c r="R47" i="52"/>
  <c r="U47" i="52" s="1"/>
  <c r="R41" i="52"/>
  <c r="U41" i="52" s="1"/>
  <c r="R61" i="52"/>
  <c r="U61" i="52" s="1"/>
  <c r="R49" i="52"/>
  <c r="U49" i="52" s="1"/>
  <c r="R42" i="52"/>
  <c r="U42" i="52" s="1"/>
  <c r="R149" i="52"/>
  <c r="U149" i="52" s="1"/>
  <c r="R150" i="52"/>
  <c r="U150" i="52" s="1"/>
  <c r="R151" i="52"/>
  <c r="U151" i="52" s="1"/>
  <c r="R152" i="52"/>
  <c r="U152" i="52" s="1"/>
  <c r="R131" i="52"/>
  <c r="U131" i="52" s="1"/>
  <c r="R136" i="52"/>
  <c r="U136" i="52" s="1"/>
  <c r="R140" i="52"/>
  <c r="U140" i="52" s="1"/>
  <c r="R138" i="52"/>
  <c r="U138" i="52" s="1"/>
  <c r="R13" i="52"/>
  <c r="U13" i="52" s="1"/>
  <c r="R39" i="52"/>
  <c r="U39" i="52" s="1"/>
  <c r="R21" i="52"/>
  <c r="U21" i="52" s="1"/>
  <c r="R11" i="52"/>
  <c r="U11" i="52" s="1"/>
  <c r="R38" i="52"/>
  <c r="U38" i="52" s="1"/>
  <c r="R9" i="52"/>
  <c r="R10" i="52"/>
  <c r="U10" i="52" s="1"/>
  <c r="R246" i="52"/>
  <c r="U246" i="52" s="1"/>
  <c r="R230" i="52"/>
  <c r="U230" i="52" s="1"/>
  <c r="R247" i="52"/>
  <c r="U247" i="52" s="1"/>
  <c r="R231" i="52"/>
  <c r="U231" i="52" s="1"/>
  <c r="R244" i="52"/>
  <c r="U244" i="52" s="1"/>
  <c r="R225" i="52"/>
  <c r="U225" i="52" s="1"/>
  <c r="R237" i="52"/>
  <c r="U237" i="52" s="1"/>
  <c r="R236" i="52"/>
  <c r="U236" i="52" s="1"/>
  <c r="R121" i="52"/>
  <c r="U121" i="52" s="1"/>
  <c r="R105" i="52"/>
  <c r="U105" i="52" s="1"/>
  <c r="R99" i="52"/>
  <c r="R103" i="52"/>
  <c r="U103" i="52" s="1"/>
  <c r="R126" i="52"/>
  <c r="U126" i="52" s="1"/>
  <c r="R108" i="52"/>
  <c r="U108" i="52" s="1"/>
  <c r="R112" i="52"/>
  <c r="U112" i="52" s="1"/>
  <c r="R329" i="52"/>
  <c r="U329" i="52" s="1"/>
  <c r="R313" i="52"/>
  <c r="R318" i="52"/>
  <c r="U318" i="52" s="1"/>
  <c r="R320" i="52"/>
  <c r="U320" i="52" s="1"/>
  <c r="R324" i="52"/>
  <c r="U324" i="52" s="1"/>
  <c r="R339" i="52"/>
  <c r="U339" i="52" s="1"/>
  <c r="R337" i="52"/>
  <c r="U337" i="52" s="1"/>
  <c r="R336" i="52"/>
  <c r="U336" i="52" s="1"/>
  <c r="R72" i="52"/>
  <c r="U72" i="52" s="1"/>
  <c r="R76" i="52"/>
  <c r="U76" i="52" s="1"/>
  <c r="R87" i="52"/>
  <c r="U87" i="52" s="1"/>
  <c r="R71" i="52"/>
  <c r="U71" i="52" s="1"/>
  <c r="R97" i="52"/>
  <c r="U97" i="52" s="1"/>
  <c r="R93" i="52"/>
  <c r="U93" i="52" s="1"/>
  <c r="R94" i="52"/>
  <c r="U94" i="52" s="1"/>
  <c r="R90" i="52"/>
  <c r="U90" i="52" s="1"/>
  <c r="R297" i="52"/>
  <c r="U297" i="52" s="1"/>
  <c r="R306" i="52"/>
  <c r="U306" i="52" s="1"/>
  <c r="R290" i="52"/>
  <c r="U290" i="52" s="1"/>
  <c r="R304" i="52"/>
  <c r="U304" i="52" s="1"/>
  <c r="R287" i="52"/>
  <c r="U287" i="52" s="1"/>
  <c r="R308" i="52"/>
  <c r="U308" i="52" s="1"/>
  <c r="R300" i="52"/>
  <c r="U300" i="52" s="1"/>
  <c r="R185" i="52"/>
  <c r="U185" i="52" s="1"/>
  <c r="R169" i="52"/>
  <c r="U169" i="52" s="1"/>
  <c r="R182" i="52"/>
  <c r="U182" i="52" s="1"/>
  <c r="R166" i="52"/>
  <c r="U166" i="52" s="1"/>
  <c r="R183" i="52"/>
  <c r="U183" i="52" s="1"/>
  <c r="R167" i="52"/>
  <c r="U167" i="52" s="1"/>
  <c r="R184" i="52"/>
  <c r="U184" i="52" s="1"/>
  <c r="R188" i="52"/>
  <c r="U188" i="52" s="1"/>
  <c r="R52" i="52"/>
  <c r="U52" i="52" s="1"/>
  <c r="R59" i="52"/>
  <c r="U59" i="52" s="1"/>
  <c r="R43" i="52"/>
  <c r="U43" i="52" s="1"/>
  <c r="R62" i="52"/>
  <c r="U62" i="52" s="1"/>
  <c r="R50" i="52"/>
  <c r="U50" i="52" s="1"/>
  <c r="R57" i="52"/>
  <c r="U57" i="52" s="1"/>
  <c r="R58" i="52"/>
  <c r="U58" i="52" s="1"/>
  <c r="R145" i="52"/>
  <c r="U145" i="52" s="1"/>
  <c r="R146" i="52"/>
  <c r="U146" i="52" s="1"/>
  <c r="R147" i="52"/>
  <c r="U147" i="52" s="1"/>
  <c r="R144" i="52"/>
  <c r="U144" i="52" s="1"/>
  <c r="R156" i="52"/>
  <c r="U156" i="52" s="1"/>
  <c r="R141" i="52"/>
  <c r="U141" i="52" s="1"/>
  <c r="R129" i="52"/>
  <c r="R12" i="52"/>
  <c r="U12" i="52" s="1"/>
  <c r="R14" i="52"/>
  <c r="U14" i="52" s="1"/>
  <c r="R28" i="52"/>
  <c r="U28" i="52" s="1"/>
  <c r="R18" i="52"/>
  <c r="U18" i="52" s="1"/>
  <c r="R27" i="52"/>
  <c r="U27" i="52" s="1"/>
  <c r="R36" i="52"/>
  <c r="U36" i="52" s="1"/>
  <c r="R16" i="52"/>
  <c r="U16" i="52" s="1"/>
  <c r="R26" i="52"/>
  <c r="U26" i="52" s="1"/>
  <c r="R242" i="52"/>
  <c r="U242" i="52" s="1"/>
  <c r="R226" i="52"/>
  <c r="U226" i="52" s="1"/>
  <c r="R243" i="52"/>
  <c r="U243" i="52" s="1"/>
  <c r="R227" i="52"/>
  <c r="U227" i="52" s="1"/>
  <c r="R240" i="52"/>
  <c r="U240" i="52" s="1"/>
  <c r="R232" i="52"/>
  <c r="U232" i="52" s="1"/>
  <c r="R229" i="52"/>
  <c r="U229" i="52" s="1"/>
  <c r="R245" i="52"/>
  <c r="U245" i="52" s="1"/>
  <c r="R119" i="52"/>
  <c r="U119" i="52" s="1"/>
  <c r="R101" i="52"/>
  <c r="U101" i="52" s="1"/>
  <c r="R123" i="52"/>
  <c r="U123" i="52" s="1"/>
  <c r="R100" i="52"/>
  <c r="U100" i="52" s="1"/>
  <c r="R104" i="52"/>
  <c r="U104" i="52" s="1"/>
  <c r="R124" i="52"/>
  <c r="U124" i="52" s="1"/>
  <c r="R128" i="52"/>
  <c r="U128" i="52" s="1"/>
  <c r="R325" i="52"/>
  <c r="U325" i="52" s="1"/>
  <c r="R330" i="52"/>
  <c r="U330" i="52" s="1"/>
  <c r="R314" i="52"/>
  <c r="U314" i="52" s="1"/>
  <c r="R319" i="52"/>
  <c r="U319" i="52" s="1"/>
  <c r="R315" i="52"/>
  <c r="U315" i="52" s="1"/>
  <c r="R333" i="52"/>
  <c r="U333" i="52" s="1"/>
  <c r="R332" i="52"/>
  <c r="U332" i="52" s="1"/>
  <c r="R334" i="52"/>
  <c r="U334" i="52" s="1"/>
  <c r="R96" i="52"/>
  <c r="U96" i="52" s="1"/>
  <c r="R68" i="52"/>
  <c r="R83" i="52"/>
  <c r="U83" i="52" s="1"/>
  <c r="R73" i="52"/>
  <c r="U73" i="52" s="1"/>
  <c r="R69" i="52"/>
  <c r="U69" i="52" s="1"/>
  <c r="R86" i="52"/>
  <c r="U86" i="52" s="1"/>
  <c r="R70" i="52"/>
  <c r="U70" i="52" s="1"/>
  <c r="R309" i="52"/>
  <c r="U309" i="52" s="1"/>
  <c r="R293" i="52"/>
  <c r="U293" i="52" s="1"/>
  <c r="R302" i="52"/>
  <c r="U302" i="52" s="1"/>
  <c r="R288" i="52"/>
  <c r="U288" i="52" s="1"/>
  <c r="R303" i="52"/>
  <c r="U303" i="52" s="1"/>
  <c r="R285" i="52"/>
  <c r="U285" i="52" s="1"/>
  <c r="R299" i="52"/>
  <c r="U299" i="52" s="1"/>
  <c r="R286" i="52"/>
  <c r="U286" i="52" s="1"/>
  <c r="R181" i="52"/>
  <c r="U181" i="52" s="1"/>
  <c r="R165" i="52"/>
  <c r="U165" i="52" s="1"/>
  <c r="R178" i="52"/>
  <c r="U178" i="52" s="1"/>
  <c r="R162" i="52"/>
  <c r="U162" i="52" s="1"/>
  <c r="R179" i="52"/>
  <c r="U179" i="52" s="1"/>
  <c r="R163" i="52"/>
  <c r="U163" i="52" s="1"/>
  <c r="R176" i="52"/>
  <c r="U176" i="52" s="1"/>
  <c r="R164" i="52"/>
  <c r="U164" i="52" s="1"/>
  <c r="R48" i="52"/>
  <c r="U48" i="52" s="1"/>
  <c r="R55" i="52"/>
  <c r="U55" i="52" s="1"/>
  <c r="R64" i="52"/>
  <c r="U64" i="52" s="1"/>
  <c r="R45" i="52"/>
  <c r="U45" i="52" s="1"/>
  <c r="R66" i="52"/>
  <c r="U66" i="52" s="1"/>
  <c r="R65" i="52"/>
  <c r="U65" i="52" s="1"/>
  <c r="R54" i="52"/>
  <c r="U54" i="52" s="1"/>
  <c r="R157" i="52"/>
  <c r="U157" i="52" s="1"/>
  <c r="R158" i="52"/>
  <c r="U158" i="52" s="1"/>
  <c r="R159" i="52"/>
  <c r="U159" i="52" s="1"/>
  <c r="R148" i="52"/>
  <c r="U148" i="52" s="1"/>
  <c r="R143" i="52"/>
  <c r="U143" i="52" s="1"/>
  <c r="R132" i="52"/>
  <c r="U132" i="52" s="1"/>
  <c r="R134" i="52"/>
  <c r="U134" i="52" s="1"/>
  <c r="R133" i="52"/>
  <c r="U133" i="52" s="1"/>
  <c r="R20" i="52"/>
  <c r="U20" i="52" s="1"/>
  <c r="R30" i="52"/>
  <c r="U30" i="52" s="1"/>
  <c r="R29" i="52"/>
  <c r="U29" i="52" s="1"/>
  <c r="R34" i="52"/>
  <c r="U34" i="52" s="1"/>
  <c r="R33" i="52"/>
  <c r="U33" i="52" s="1"/>
  <c r="R15" i="52"/>
  <c r="U15" i="52" s="1"/>
  <c r="R17" i="52"/>
  <c r="U17" i="52" s="1"/>
  <c r="R19" i="52"/>
  <c r="U19" i="52" s="1"/>
  <c r="R238" i="52"/>
  <c r="U238" i="52" s="1"/>
  <c r="R222" i="52"/>
  <c r="U222" i="52" s="1"/>
  <c r="R239" i="52"/>
  <c r="U239" i="52" s="1"/>
  <c r="R223" i="52"/>
  <c r="U223" i="52" s="1"/>
  <c r="R249" i="52"/>
  <c r="U249" i="52" s="1"/>
  <c r="R224" i="52"/>
  <c r="U224" i="52" s="1"/>
  <c r="R221" i="52"/>
  <c r="R127" i="52"/>
  <c r="U127" i="52" s="1"/>
  <c r="R117" i="52"/>
  <c r="U117" i="52" s="1"/>
  <c r="R113" i="52"/>
  <c r="U113" i="52" s="1"/>
  <c r="R115" i="52"/>
  <c r="U115" i="52" s="1"/>
  <c r="R116" i="52"/>
  <c r="U116" i="52" s="1"/>
  <c r="R120" i="52"/>
  <c r="U120" i="52" s="1"/>
  <c r="R102" i="52"/>
  <c r="U102" i="52" s="1"/>
  <c r="R106" i="52"/>
  <c r="U106" i="52" s="1"/>
  <c r="R321" i="52"/>
  <c r="U321" i="52" s="1"/>
  <c r="R326" i="52"/>
  <c r="U326" i="52" s="1"/>
  <c r="R328" i="52"/>
  <c r="U328" i="52" s="1"/>
  <c r="R331" i="52"/>
  <c r="U331" i="52" s="1"/>
  <c r="R316" i="52"/>
  <c r="U316" i="52" s="1"/>
  <c r="R340" i="52"/>
  <c r="U340" i="52" s="1"/>
  <c r="R341" i="52"/>
  <c r="U341" i="52" s="1"/>
  <c r="R92" i="52"/>
  <c r="U92" i="52" s="1"/>
  <c r="R84" i="52"/>
  <c r="U84" i="52" s="1"/>
  <c r="R95" i="52"/>
  <c r="U95" i="52" s="1"/>
  <c r="R79" i="52"/>
  <c r="U79" i="52" s="1"/>
  <c r="R81" i="52"/>
  <c r="U81" i="52" s="1"/>
  <c r="R77" i="52"/>
  <c r="U77" i="52" s="1"/>
  <c r="R82" i="52"/>
  <c r="U82" i="52" s="1"/>
  <c r="R78" i="52"/>
  <c r="U78" i="52" s="1"/>
  <c r="R305" i="52"/>
  <c r="U305" i="52" s="1"/>
  <c r="R289" i="52"/>
  <c r="U289" i="52" s="1"/>
  <c r="R298" i="52"/>
  <c r="U298" i="52" s="1"/>
  <c r="R312" i="52"/>
  <c r="U312" i="52" s="1"/>
  <c r="R296" i="52"/>
  <c r="U296" i="52" s="1"/>
  <c r="R283" i="52"/>
  <c r="U283" i="52" s="1"/>
  <c r="R291" i="52"/>
  <c r="U291" i="52" s="1"/>
  <c r="R307" i="52"/>
  <c r="U307" i="52" s="1"/>
  <c r="R177" i="52"/>
  <c r="U177" i="52" s="1"/>
  <c r="R161" i="52"/>
  <c r="U161" i="52" s="1"/>
  <c r="R174" i="52"/>
  <c r="U174" i="52" s="1"/>
  <c r="R189" i="52"/>
  <c r="U189" i="52" s="1"/>
  <c r="R175" i="52"/>
  <c r="U175" i="52" s="1"/>
  <c r="R180" i="52"/>
  <c r="U180" i="52" s="1"/>
  <c r="R168" i="52"/>
  <c r="U168" i="52" s="1"/>
  <c r="R60" i="52"/>
  <c r="U60" i="52" s="1"/>
  <c r="R67" i="52"/>
  <c r="U67" i="52" s="1"/>
  <c r="R51" i="52"/>
  <c r="U51" i="52" s="1"/>
  <c r="R44" i="52"/>
  <c r="U44" i="52" s="1"/>
  <c r="R53" i="52"/>
  <c r="U53" i="52" s="1"/>
  <c r="R40" i="52"/>
  <c r="R46" i="52"/>
  <c r="U46" i="52" s="1"/>
  <c r="R262" i="52"/>
  <c r="U262" i="52" s="1"/>
  <c r="R279" i="52"/>
  <c r="U279" i="52" s="1"/>
  <c r="R271" i="52"/>
  <c r="U271" i="52" s="1"/>
  <c r="R263" i="52"/>
  <c r="U263" i="52" s="1"/>
  <c r="R256" i="52"/>
  <c r="U256" i="52" s="1"/>
  <c r="R280" i="52"/>
  <c r="U280" i="52" s="1"/>
  <c r="R278" i="52"/>
  <c r="U278" i="52" s="1"/>
  <c r="R276" i="52"/>
  <c r="U276" i="52" s="1"/>
  <c r="R210" i="52"/>
  <c r="U210" i="52" s="1"/>
  <c r="R194" i="52"/>
  <c r="U194" i="52" s="1"/>
  <c r="R211" i="52"/>
  <c r="U211" i="52" s="1"/>
  <c r="R195" i="52"/>
  <c r="U195" i="52" s="1"/>
  <c r="R201" i="52"/>
  <c r="U201" i="52" s="1"/>
  <c r="R200" i="52"/>
  <c r="U200" i="52" s="1"/>
  <c r="R197" i="52"/>
  <c r="U197" i="52" s="1"/>
  <c r="R212" i="52"/>
  <c r="U212" i="52" s="1"/>
  <c r="R258" i="52"/>
  <c r="U258" i="52" s="1"/>
  <c r="R277" i="52"/>
  <c r="U277" i="52" s="1"/>
  <c r="R269" i="52"/>
  <c r="U269" i="52" s="1"/>
  <c r="R259" i="52"/>
  <c r="U259" i="52" s="1"/>
  <c r="R252" i="52"/>
  <c r="R272" i="52"/>
  <c r="U272" i="52" s="1"/>
  <c r="R270" i="52"/>
  <c r="U270" i="52" s="1"/>
  <c r="R268" i="52"/>
  <c r="U268" i="52" s="1"/>
  <c r="R206" i="52"/>
  <c r="U206" i="52" s="1"/>
  <c r="R190" i="52"/>
  <c r="R207" i="52"/>
  <c r="U207" i="52" s="1"/>
  <c r="R191" i="52"/>
  <c r="U191" i="52" s="1"/>
  <c r="R193" i="52"/>
  <c r="U193" i="52" s="1"/>
  <c r="R192" i="52"/>
  <c r="U192" i="52" s="1"/>
  <c r="R196" i="52"/>
  <c r="U196" i="52" s="1"/>
  <c r="R254" i="52"/>
  <c r="U254" i="52" s="1"/>
  <c r="R275" i="52"/>
  <c r="U275" i="52" s="1"/>
  <c r="R267" i="52"/>
  <c r="U267" i="52" s="1"/>
  <c r="R255" i="52"/>
  <c r="U255" i="52" s="1"/>
  <c r="R274" i="52"/>
  <c r="U274" i="52" s="1"/>
  <c r="R264" i="52"/>
  <c r="U264" i="52" s="1"/>
  <c r="R257" i="52"/>
  <c r="U257" i="52" s="1"/>
  <c r="R218" i="52"/>
  <c r="U218" i="52" s="1"/>
  <c r="R202" i="52"/>
  <c r="U202" i="52" s="1"/>
  <c r="R219" i="52"/>
  <c r="U219" i="52" s="1"/>
  <c r="R203" i="52"/>
  <c r="U203" i="52" s="1"/>
  <c r="R217" i="52"/>
  <c r="U217" i="52" s="1"/>
  <c r="R216" i="52"/>
  <c r="U216" i="52" s="1"/>
  <c r="R213" i="52"/>
  <c r="U213" i="52" s="1"/>
  <c r="R220" i="52"/>
  <c r="U220" i="52" s="1"/>
  <c r="R281" i="52"/>
  <c r="U281" i="52" s="1"/>
  <c r="R273" i="52"/>
  <c r="U273" i="52" s="1"/>
  <c r="R265" i="52"/>
  <c r="U265" i="52" s="1"/>
  <c r="R260" i="52"/>
  <c r="U260" i="52" s="1"/>
  <c r="R266" i="52"/>
  <c r="U266" i="52" s="1"/>
  <c r="R253" i="52"/>
  <c r="U253" i="52" s="1"/>
  <c r="R261" i="52"/>
  <c r="U261" i="52" s="1"/>
  <c r="R214" i="52"/>
  <c r="U214" i="52" s="1"/>
  <c r="R198" i="52"/>
  <c r="U198" i="52" s="1"/>
  <c r="R215" i="52"/>
  <c r="U215" i="52" s="1"/>
  <c r="R199" i="52"/>
  <c r="U199" i="52" s="1"/>
  <c r="R209" i="52"/>
  <c r="U209" i="52" s="1"/>
  <c r="R208" i="52"/>
  <c r="U208" i="52" s="1"/>
  <c r="R205" i="52"/>
  <c r="U205" i="52" s="1"/>
  <c r="R204" i="52"/>
  <c r="U204" i="52" s="1"/>
  <c r="V10" i="52" l="1"/>
  <c r="Q10" i="52"/>
  <c r="K10" i="52" s="1"/>
  <c r="Q11" i="52"/>
  <c r="V11" i="52"/>
  <c r="V208" i="52"/>
  <c r="Q208" i="52"/>
  <c r="K208" i="52" s="1"/>
  <c r="V198" i="52"/>
  <c r="Q198" i="52"/>
  <c r="K198" i="52" s="1"/>
  <c r="Q266" i="52"/>
  <c r="K266" i="52" s="1"/>
  <c r="V266" i="52"/>
  <c r="V281" i="52"/>
  <c r="Q281" i="52"/>
  <c r="K281" i="52" s="1"/>
  <c r="V217" i="52"/>
  <c r="Q217" i="52"/>
  <c r="K217" i="52" s="1"/>
  <c r="Q218" i="52"/>
  <c r="K218" i="52" s="1"/>
  <c r="V218" i="52"/>
  <c r="V255" i="52"/>
  <c r="Q255" i="52"/>
  <c r="K255" i="52" s="1"/>
  <c r="V196" i="52"/>
  <c r="Q196" i="52"/>
  <c r="K196" i="52" s="1"/>
  <c r="V207" i="52"/>
  <c r="Q207" i="52"/>
  <c r="K207" i="52" s="1"/>
  <c r="V270" i="52"/>
  <c r="Q270" i="52"/>
  <c r="K270" i="52" s="1"/>
  <c r="V269" i="52"/>
  <c r="Q269" i="52"/>
  <c r="K269" i="52" s="1"/>
  <c r="Q197" i="52"/>
  <c r="K197" i="52" s="1"/>
  <c r="V197" i="52"/>
  <c r="V211" i="52"/>
  <c r="Q211" i="52"/>
  <c r="K211" i="52" s="1"/>
  <c r="V278" i="52"/>
  <c r="Q278" i="52"/>
  <c r="K278" i="52" s="1"/>
  <c r="Q271" i="52"/>
  <c r="K271" i="52" s="1"/>
  <c r="V271" i="52"/>
  <c r="Q67" i="52"/>
  <c r="V67" i="52"/>
  <c r="Q175" i="52"/>
  <c r="K175" i="52" s="1"/>
  <c r="V175" i="52"/>
  <c r="V177" i="52"/>
  <c r="Q177" i="52"/>
  <c r="K177" i="52" s="1"/>
  <c r="V296" i="52"/>
  <c r="Q296" i="52"/>
  <c r="K296" i="52" s="1"/>
  <c r="Q81" i="52"/>
  <c r="K81" i="52" s="1"/>
  <c r="V81" i="52"/>
  <c r="V92" i="52"/>
  <c r="Q92" i="52"/>
  <c r="K92" i="52" s="1"/>
  <c r="Q106" i="52"/>
  <c r="K106" i="52" s="1"/>
  <c r="V106" i="52"/>
  <c r="V115" i="52"/>
  <c r="Q115" i="52"/>
  <c r="K115" i="52" s="1"/>
  <c r="V239" i="52"/>
  <c r="Q239" i="52"/>
  <c r="K239" i="52" s="1"/>
  <c r="V17" i="52"/>
  <c r="Q17" i="52"/>
  <c r="K17" i="52" s="1"/>
  <c r="Q29" i="52"/>
  <c r="K29" i="52" s="1"/>
  <c r="V29" i="52"/>
  <c r="Q134" i="52"/>
  <c r="V134" i="52"/>
  <c r="Q159" i="52"/>
  <c r="K159" i="52" s="1"/>
  <c r="V159" i="52"/>
  <c r="V65" i="52"/>
  <c r="Q65" i="52"/>
  <c r="K65" i="52" s="1"/>
  <c r="V55" i="52"/>
  <c r="Q55" i="52"/>
  <c r="K55" i="52" s="1"/>
  <c r="V163" i="52"/>
  <c r="Q163" i="52"/>
  <c r="K163" i="52" s="1"/>
  <c r="V165" i="52"/>
  <c r="Q165" i="52"/>
  <c r="K165" i="52" s="1"/>
  <c r="V285" i="52"/>
  <c r="Q285" i="52"/>
  <c r="K285" i="52" s="1"/>
  <c r="Q293" i="52"/>
  <c r="K293" i="52" s="1"/>
  <c r="V293" i="52"/>
  <c r="Q69" i="52"/>
  <c r="K69" i="52" s="1"/>
  <c r="V69" i="52"/>
  <c r="V96" i="52"/>
  <c r="Q96" i="52"/>
  <c r="K96" i="52" s="1"/>
  <c r="V100" i="52"/>
  <c r="Q100" i="52"/>
  <c r="K100" i="52" s="1"/>
  <c r="V245" i="52"/>
  <c r="Q245" i="52"/>
  <c r="K245" i="52" s="1"/>
  <c r="V227" i="52"/>
  <c r="Q227" i="52"/>
  <c r="K227" i="52" s="1"/>
  <c r="V26" i="52"/>
  <c r="Q26" i="52"/>
  <c r="V18" i="52"/>
  <c r="Q18" i="52"/>
  <c r="K18" i="52" s="1"/>
  <c r="Q147" i="52"/>
  <c r="K147" i="52" s="1"/>
  <c r="V147" i="52"/>
  <c r="Q57" i="52"/>
  <c r="K57" i="52" s="1"/>
  <c r="V57" i="52"/>
  <c r="Q59" i="52"/>
  <c r="K59" i="52" s="1"/>
  <c r="V59" i="52"/>
  <c r="Q167" i="52"/>
  <c r="K167" i="52" s="1"/>
  <c r="V167" i="52"/>
  <c r="V169" i="52"/>
  <c r="Q169" i="52"/>
  <c r="Q287" i="52"/>
  <c r="K287" i="52" s="1"/>
  <c r="V287" i="52"/>
  <c r="V297" i="52"/>
  <c r="Q297" i="52"/>
  <c r="K297" i="52" s="1"/>
  <c r="Q97" i="52"/>
  <c r="K97" i="52" s="1"/>
  <c r="V97" i="52"/>
  <c r="V72" i="52"/>
  <c r="Q72" i="52"/>
  <c r="K72" i="52" s="1"/>
  <c r="V103" i="52"/>
  <c r="Q103" i="52"/>
  <c r="K103" i="52" s="1"/>
  <c r="V236" i="52"/>
  <c r="Q236" i="52"/>
  <c r="K236" i="52" s="1"/>
  <c r="V231" i="52"/>
  <c r="Q231" i="52"/>
  <c r="K231" i="52" s="1"/>
  <c r="Q21" i="52"/>
  <c r="K21" i="52" s="1"/>
  <c r="V21" i="52"/>
  <c r="V140" i="52"/>
  <c r="Q140" i="52"/>
  <c r="K140" i="52" s="1"/>
  <c r="Q151" i="52"/>
  <c r="K151" i="52" s="1"/>
  <c r="V151" i="52"/>
  <c r="Q49" i="52"/>
  <c r="K49" i="52" s="1"/>
  <c r="V49" i="52"/>
  <c r="V63" i="52"/>
  <c r="Q63" i="52"/>
  <c r="K63" i="52" s="1"/>
  <c r="V171" i="52"/>
  <c r="Q171" i="52"/>
  <c r="Q173" i="52"/>
  <c r="K173" i="52" s="1"/>
  <c r="V173" i="52"/>
  <c r="Q295" i="52"/>
  <c r="K295" i="52" s="1"/>
  <c r="V295" i="52"/>
  <c r="V301" i="52"/>
  <c r="Q301" i="52"/>
  <c r="K301" i="52" s="1"/>
  <c r="Q89" i="52"/>
  <c r="K89" i="52" s="1"/>
  <c r="V89" i="52"/>
  <c r="V88" i="52"/>
  <c r="Q88" i="52"/>
  <c r="K88" i="52" s="1"/>
  <c r="Q122" i="52"/>
  <c r="K122" i="52" s="1"/>
  <c r="V122" i="52"/>
  <c r="V111" i="52"/>
  <c r="Q111" i="52"/>
  <c r="K111" i="52" s="1"/>
  <c r="V228" i="52"/>
  <c r="Q228" i="52"/>
  <c r="K228" i="52" s="1"/>
  <c r="V235" i="52"/>
  <c r="Q235" i="52"/>
  <c r="K235" i="52" s="1"/>
  <c r="Q35" i="52"/>
  <c r="V35" i="52"/>
  <c r="Q32" i="52"/>
  <c r="K32" i="52" s="1"/>
  <c r="V32" i="52"/>
  <c r="Q130" i="52"/>
  <c r="K130" i="52" s="1"/>
  <c r="V130" i="52"/>
  <c r="Q139" i="52"/>
  <c r="K139" i="52" s="1"/>
  <c r="V139" i="52"/>
  <c r="V209" i="52"/>
  <c r="Q209" i="52"/>
  <c r="K209" i="52" s="1"/>
  <c r="V214" i="52"/>
  <c r="Q214" i="52"/>
  <c r="K214" i="52" s="1"/>
  <c r="V260" i="52"/>
  <c r="Q260" i="52"/>
  <c r="K260" i="52" s="1"/>
  <c r="V220" i="52"/>
  <c r="Q220" i="52"/>
  <c r="K220" i="52" s="1"/>
  <c r="V203" i="52"/>
  <c r="Q203" i="52"/>
  <c r="K203" i="52" s="1"/>
  <c r="V257" i="52"/>
  <c r="Q257" i="52"/>
  <c r="K257" i="52" s="1"/>
  <c r="V267" i="52"/>
  <c r="Q267" i="52"/>
  <c r="K267" i="52" s="1"/>
  <c r="V192" i="52"/>
  <c r="Q192" i="52"/>
  <c r="K192" i="52" s="1"/>
  <c r="V272" i="52"/>
  <c r="Q272" i="52"/>
  <c r="K272" i="52" s="1"/>
  <c r="V277" i="52"/>
  <c r="Q277" i="52"/>
  <c r="K277" i="52" s="1"/>
  <c r="V200" i="52"/>
  <c r="Q200" i="52"/>
  <c r="V194" i="52"/>
  <c r="Q194" i="52"/>
  <c r="V280" i="52"/>
  <c r="Q280" i="52"/>
  <c r="K280" i="52" s="1"/>
  <c r="Q279" i="52"/>
  <c r="K279" i="52" s="1"/>
  <c r="V279" i="52"/>
  <c r="V53" i="52"/>
  <c r="Q53" i="52"/>
  <c r="K53" i="52" s="1"/>
  <c r="V60" i="52"/>
  <c r="Q60" i="52"/>
  <c r="K60" i="52" s="1"/>
  <c r="Q189" i="52"/>
  <c r="K189" i="52" s="1"/>
  <c r="V189" i="52"/>
  <c r="V78" i="52"/>
  <c r="Q78" i="52"/>
  <c r="V79" i="52"/>
  <c r="Q79" i="52"/>
  <c r="K79" i="52" s="1"/>
  <c r="Q102" i="52"/>
  <c r="K102" i="52" s="1"/>
  <c r="V102" i="52"/>
  <c r="V113" i="52"/>
  <c r="Q113" i="52"/>
  <c r="K113" i="52" s="1"/>
  <c r="V224" i="52"/>
  <c r="Q224" i="52"/>
  <c r="K224" i="52" s="1"/>
  <c r="V222" i="52"/>
  <c r="Q222" i="52"/>
  <c r="K222" i="52" s="1"/>
  <c r="Q15" i="52"/>
  <c r="K15" i="52" s="1"/>
  <c r="V15" i="52"/>
  <c r="Q30" i="52"/>
  <c r="K30" i="52" s="1"/>
  <c r="V30" i="52"/>
  <c r="V132" i="52"/>
  <c r="Q132" i="52"/>
  <c r="K132" i="52" s="1"/>
  <c r="Q158" i="52"/>
  <c r="K158" i="52" s="1"/>
  <c r="V158" i="52"/>
  <c r="V66" i="52"/>
  <c r="Q66" i="52"/>
  <c r="K66" i="52" s="1"/>
  <c r="V48" i="52"/>
  <c r="Q48" i="52"/>
  <c r="K48" i="52" s="1"/>
  <c r="V179" i="52"/>
  <c r="Q179" i="52"/>
  <c r="K179" i="52" s="1"/>
  <c r="Q181" i="52"/>
  <c r="K181" i="52" s="1"/>
  <c r="V181" i="52"/>
  <c r="V73" i="52"/>
  <c r="Q73" i="52"/>
  <c r="K73" i="52" s="1"/>
  <c r="V128" i="52"/>
  <c r="Q128" i="52"/>
  <c r="K128" i="52" s="1"/>
  <c r="V123" i="52"/>
  <c r="Q123" i="52"/>
  <c r="V229" i="52"/>
  <c r="Q229" i="52"/>
  <c r="K229" i="52" s="1"/>
  <c r="V243" i="52"/>
  <c r="Q243" i="52"/>
  <c r="K243" i="52" s="1"/>
  <c r="Q16" i="52"/>
  <c r="V16" i="52"/>
  <c r="Q28" i="52"/>
  <c r="V28" i="52"/>
  <c r="Q141" i="52"/>
  <c r="V141" i="52"/>
  <c r="Q146" i="52"/>
  <c r="K146" i="52" s="1"/>
  <c r="V146" i="52"/>
  <c r="V50" i="52"/>
  <c r="Q50" i="52"/>
  <c r="Q52" i="52"/>
  <c r="V52" i="52"/>
  <c r="Q183" i="52"/>
  <c r="V183" i="52"/>
  <c r="V185" i="52"/>
  <c r="Q185" i="52"/>
  <c r="K185" i="52" s="1"/>
  <c r="V90" i="52"/>
  <c r="Q90" i="52"/>
  <c r="V71" i="52"/>
  <c r="Q71" i="52"/>
  <c r="K71" i="52" s="1"/>
  <c r="V112" i="52"/>
  <c r="Q112" i="52"/>
  <c r="K112" i="52" s="1"/>
  <c r="V237" i="52"/>
  <c r="Q237" i="52"/>
  <c r="K237" i="52" s="1"/>
  <c r="V247" i="52"/>
  <c r="Q247" i="52"/>
  <c r="K247" i="52" s="1"/>
  <c r="V39" i="52"/>
  <c r="Q39" i="52"/>
  <c r="K39" i="52" s="1"/>
  <c r="V136" i="52"/>
  <c r="Q136" i="52"/>
  <c r="K136" i="52" s="1"/>
  <c r="Q150" i="52"/>
  <c r="K150" i="52" s="1"/>
  <c r="V150" i="52"/>
  <c r="V61" i="52"/>
  <c r="Q61" i="52"/>
  <c r="V56" i="52"/>
  <c r="Q56" i="52"/>
  <c r="K56" i="52" s="1"/>
  <c r="Q187" i="52"/>
  <c r="K187" i="52" s="1"/>
  <c r="V187" i="52"/>
  <c r="V284" i="52"/>
  <c r="Q284" i="52"/>
  <c r="K284" i="52" s="1"/>
  <c r="Q74" i="52"/>
  <c r="K74" i="52" s="1"/>
  <c r="V74" i="52"/>
  <c r="Q75" i="52"/>
  <c r="K75" i="52" s="1"/>
  <c r="V75" i="52"/>
  <c r="Q118" i="52"/>
  <c r="V118" i="52"/>
  <c r="Q109" i="52"/>
  <c r="K109" i="52" s="1"/>
  <c r="V109" i="52"/>
  <c r="V241" i="52"/>
  <c r="Q241" i="52"/>
  <c r="K241" i="52" s="1"/>
  <c r="V251" i="52"/>
  <c r="Q251" i="52"/>
  <c r="K251" i="52" s="1"/>
  <c r="Q37" i="52"/>
  <c r="K37" i="52" s="1"/>
  <c r="V37" i="52"/>
  <c r="Q24" i="52"/>
  <c r="K24" i="52" s="1"/>
  <c r="V24" i="52"/>
  <c r="V142" i="52"/>
  <c r="Q142" i="52"/>
  <c r="Q155" i="52"/>
  <c r="V155" i="52"/>
  <c r="V204" i="52"/>
  <c r="Q204" i="52"/>
  <c r="K204" i="52" s="1"/>
  <c r="V199" i="52"/>
  <c r="Q199" i="52"/>
  <c r="K199" i="52" s="1"/>
  <c r="V261" i="52"/>
  <c r="Q261" i="52"/>
  <c r="K261" i="52" s="1"/>
  <c r="V265" i="52"/>
  <c r="Q265" i="52"/>
  <c r="K265" i="52" s="1"/>
  <c r="V213" i="52"/>
  <c r="Q213" i="52"/>
  <c r="K213" i="52" s="1"/>
  <c r="V219" i="52"/>
  <c r="Q219" i="52"/>
  <c r="K219" i="52" s="1"/>
  <c r="V264" i="52"/>
  <c r="Q264" i="52"/>
  <c r="K264" i="52" s="1"/>
  <c r="V275" i="52"/>
  <c r="Q275" i="52"/>
  <c r="K275" i="52" s="1"/>
  <c r="V193" i="52"/>
  <c r="Q193" i="52"/>
  <c r="K193" i="52" s="1"/>
  <c r="V206" i="52"/>
  <c r="Q206" i="52"/>
  <c r="K206" i="52" s="1"/>
  <c r="Q258" i="52"/>
  <c r="K258" i="52" s="1"/>
  <c r="V258" i="52"/>
  <c r="V201" i="52"/>
  <c r="Q201" i="52"/>
  <c r="K201" i="52" s="1"/>
  <c r="Q210" i="52"/>
  <c r="K210" i="52" s="1"/>
  <c r="V210" i="52"/>
  <c r="V256" i="52"/>
  <c r="Q256" i="52"/>
  <c r="K256" i="52" s="1"/>
  <c r="V262" i="52"/>
  <c r="Q262" i="52"/>
  <c r="K262" i="52" s="1"/>
  <c r="V44" i="52"/>
  <c r="Q44" i="52"/>
  <c r="K44" i="52" s="1"/>
  <c r="Q168" i="52"/>
  <c r="K168" i="52" s="1"/>
  <c r="V168" i="52"/>
  <c r="Q174" i="52"/>
  <c r="K174" i="52" s="1"/>
  <c r="V174" i="52"/>
  <c r="V291" i="52"/>
  <c r="Q291" i="52"/>
  <c r="K291" i="52" s="1"/>
  <c r="Q298" i="52"/>
  <c r="K298" i="52" s="1"/>
  <c r="V298" i="52"/>
  <c r="V82" i="52"/>
  <c r="Q82" i="52"/>
  <c r="K82" i="52" s="1"/>
  <c r="Q95" i="52"/>
  <c r="K95" i="52" s="1"/>
  <c r="V95" i="52"/>
  <c r="V120" i="52"/>
  <c r="Q120" i="52"/>
  <c r="Q117" i="52"/>
  <c r="K117" i="52" s="1"/>
  <c r="V117" i="52"/>
  <c r="V249" i="52"/>
  <c r="Q249" i="52"/>
  <c r="K249" i="52" s="1"/>
  <c r="V238" i="52"/>
  <c r="Q238" i="52"/>
  <c r="K238" i="52" s="1"/>
  <c r="V33" i="52"/>
  <c r="Q33" i="52"/>
  <c r="Q20" i="52"/>
  <c r="K20" i="52" s="1"/>
  <c r="V20" i="52"/>
  <c r="Q143" i="52"/>
  <c r="K143" i="52" s="1"/>
  <c r="V143" i="52"/>
  <c r="V157" i="52"/>
  <c r="Q157" i="52"/>
  <c r="V45" i="52"/>
  <c r="Q45" i="52"/>
  <c r="K45" i="52" s="1"/>
  <c r="V164" i="52"/>
  <c r="Q164" i="52"/>
  <c r="K164" i="52" s="1"/>
  <c r="V162" i="52"/>
  <c r="Q162" i="52"/>
  <c r="V286" i="52"/>
  <c r="Q286" i="52"/>
  <c r="K286" i="52" s="1"/>
  <c r="V288" i="52"/>
  <c r="Q288" i="52"/>
  <c r="K288" i="52" s="1"/>
  <c r="V70" i="52"/>
  <c r="Q70" i="52"/>
  <c r="V83" i="52"/>
  <c r="Q83" i="52"/>
  <c r="K83" i="52" s="1"/>
  <c r="V124" i="52"/>
  <c r="Q124" i="52"/>
  <c r="K124" i="52" s="1"/>
  <c r="Q101" i="52"/>
  <c r="K101" i="52" s="1"/>
  <c r="V101" i="52"/>
  <c r="V232" i="52"/>
  <c r="Q232" i="52"/>
  <c r="K232" i="52" s="1"/>
  <c r="Q226" i="52"/>
  <c r="K226" i="52" s="1"/>
  <c r="V226" i="52"/>
  <c r="Q36" i="52"/>
  <c r="K36" i="52" s="1"/>
  <c r="V36" i="52"/>
  <c r="Q14" i="52"/>
  <c r="K14" i="52" s="1"/>
  <c r="V14" i="52"/>
  <c r="V156" i="52"/>
  <c r="Q156" i="52"/>
  <c r="K156" i="52" s="1"/>
  <c r="V145" i="52"/>
  <c r="Q145" i="52"/>
  <c r="K145" i="52" s="1"/>
  <c r="V62" i="52"/>
  <c r="Q62" i="52"/>
  <c r="V188" i="52"/>
  <c r="Q188" i="52"/>
  <c r="V166" i="52"/>
  <c r="Q166" i="52"/>
  <c r="K166" i="52" s="1"/>
  <c r="V300" i="52"/>
  <c r="Q300" i="52"/>
  <c r="K300" i="52" s="1"/>
  <c r="Q290" i="52"/>
  <c r="K290" i="52" s="1"/>
  <c r="V290" i="52"/>
  <c r="V94" i="52"/>
  <c r="Q94" i="52"/>
  <c r="V87" i="52"/>
  <c r="Q87" i="52"/>
  <c r="K87" i="52" s="1"/>
  <c r="V108" i="52"/>
  <c r="Q108" i="52"/>
  <c r="K108" i="52" s="1"/>
  <c r="Q105" i="52"/>
  <c r="K105" i="52" s="1"/>
  <c r="V105" i="52"/>
  <c r="V225" i="52"/>
  <c r="Q225" i="52"/>
  <c r="K225" i="52" s="1"/>
  <c r="V230" i="52"/>
  <c r="Q230" i="52"/>
  <c r="K230" i="52" s="1"/>
  <c r="V38" i="52"/>
  <c r="Q38" i="52"/>
  <c r="K38" i="52" s="1"/>
  <c r="Q13" i="52"/>
  <c r="K13" i="52" s="1"/>
  <c r="V13" i="52"/>
  <c r="Q131" i="52"/>
  <c r="K131" i="52" s="1"/>
  <c r="V131" i="52"/>
  <c r="Q149" i="52"/>
  <c r="K149" i="52" s="1"/>
  <c r="V149" i="52"/>
  <c r="V41" i="52"/>
  <c r="Q41" i="52"/>
  <c r="K41" i="52" s="1"/>
  <c r="Q170" i="52"/>
  <c r="K170" i="52" s="1"/>
  <c r="V170" i="52"/>
  <c r="V294" i="52"/>
  <c r="Q294" i="52"/>
  <c r="K294" i="52" s="1"/>
  <c r="V98" i="52"/>
  <c r="Q98" i="52"/>
  <c r="Q91" i="52"/>
  <c r="K91" i="52" s="1"/>
  <c r="V91" i="52"/>
  <c r="Q114" i="52"/>
  <c r="K114" i="52" s="1"/>
  <c r="V114" i="52"/>
  <c r="Q107" i="52"/>
  <c r="K107" i="52" s="1"/>
  <c r="V107" i="52"/>
  <c r="V233" i="52"/>
  <c r="Q233" i="52"/>
  <c r="K233" i="52" s="1"/>
  <c r="Q234" i="52"/>
  <c r="K234" i="52" s="1"/>
  <c r="V234" i="52"/>
  <c r="Q31" i="52"/>
  <c r="K31" i="52" s="1"/>
  <c r="V31" i="52"/>
  <c r="Q23" i="52"/>
  <c r="K23" i="52" s="1"/>
  <c r="V23" i="52"/>
  <c r="Q137" i="52"/>
  <c r="V137" i="52"/>
  <c r="Q154" i="52"/>
  <c r="K154" i="52" s="1"/>
  <c r="V154" i="52"/>
  <c r="V205" i="52"/>
  <c r="Q205" i="52"/>
  <c r="K205" i="52" s="1"/>
  <c r="V215" i="52"/>
  <c r="Q215" i="52"/>
  <c r="K215" i="52" s="1"/>
  <c r="V253" i="52"/>
  <c r="Q253" i="52"/>
  <c r="K253" i="52" s="1"/>
  <c r="V273" i="52"/>
  <c r="Q273" i="52"/>
  <c r="K273" i="52" s="1"/>
  <c r="V216" i="52"/>
  <c r="Q216" i="52"/>
  <c r="K216" i="52" s="1"/>
  <c r="Q202" i="52"/>
  <c r="K202" i="52" s="1"/>
  <c r="V202" i="52"/>
  <c r="Q274" i="52"/>
  <c r="K274" i="52" s="1"/>
  <c r="V274" i="52"/>
  <c r="V254" i="52"/>
  <c r="Q254" i="52"/>
  <c r="K254" i="52" s="1"/>
  <c r="Q191" i="52"/>
  <c r="K191" i="52" s="1"/>
  <c r="V191" i="52"/>
  <c r="V268" i="52"/>
  <c r="Q268" i="52"/>
  <c r="K268" i="52" s="1"/>
  <c r="V259" i="52"/>
  <c r="Q259" i="52"/>
  <c r="K259" i="52" s="1"/>
  <c r="V212" i="52"/>
  <c r="Q212" i="52"/>
  <c r="K212" i="52" s="1"/>
  <c r="V195" i="52"/>
  <c r="Q195" i="52"/>
  <c r="K195" i="52" s="1"/>
  <c r="V276" i="52"/>
  <c r="Q276" i="52"/>
  <c r="K276" i="52" s="1"/>
  <c r="Q263" i="52"/>
  <c r="K263" i="52" s="1"/>
  <c r="V263" i="52"/>
  <c r="Q46" i="52"/>
  <c r="V46" i="52"/>
  <c r="Q51" i="52"/>
  <c r="V51" i="52"/>
  <c r="Q180" i="52"/>
  <c r="K180" i="52" s="1"/>
  <c r="V180" i="52"/>
  <c r="Q161" i="52"/>
  <c r="V161" i="52"/>
  <c r="V283" i="52"/>
  <c r="Q283" i="52"/>
  <c r="K283" i="52" s="1"/>
  <c r="V289" i="52"/>
  <c r="Q289" i="52"/>
  <c r="K289" i="52" s="1"/>
  <c r="Q77" i="52"/>
  <c r="K77" i="52" s="1"/>
  <c r="V77" i="52"/>
  <c r="V84" i="52"/>
  <c r="Q84" i="52"/>
  <c r="V116" i="52"/>
  <c r="Q116" i="52"/>
  <c r="K116" i="52" s="1"/>
  <c r="V127" i="52"/>
  <c r="Q127" i="52"/>
  <c r="V223" i="52"/>
  <c r="Q223" i="52"/>
  <c r="K223" i="52" s="1"/>
  <c r="V19" i="52"/>
  <c r="Q19" i="52"/>
  <c r="K19" i="52" s="1"/>
  <c r="V34" i="52"/>
  <c r="Q34" i="52"/>
  <c r="Q133" i="52"/>
  <c r="K133" i="52" s="1"/>
  <c r="V133" i="52"/>
  <c r="V148" i="52"/>
  <c r="Q148" i="52"/>
  <c r="V54" i="52"/>
  <c r="Q54" i="52"/>
  <c r="K54" i="52" s="1"/>
  <c r="Q64" i="52"/>
  <c r="K64" i="52" s="1"/>
  <c r="V64" i="52"/>
  <c r="Q176" i="52"/>
  <c r="V176" i="52"/>
  <c r="V178" i="52"/>
  <c r="Q178" i="52"/>
  <c r="K178" i="52" s="1"/>
  <c r="Q299" i="52"/>
  <c r="K299" i="52" s="1"/>
  <c r="V299" i="52"/>
  <c r="V302" i="52"/>
  <c r="Q302" i="52"/>
  <c r="K302" i="52" s="1"/>
  <c r="V86" i="52"/>
  <c r="Q86" i="52"/>
  <c r="V104" i="52"/>
  <c r="Q104" i="52"/>
  <c r="K104" i="52" s="1"/>
  <c r="V119" i="52"/>
  <c r="Q119" i="52"/>
  <c r="K119" i="52" s="1"/>
  <c r="V240" i="52"/>
  <c r="Q240" i="52"/>
  <c r="K240" i="52" s="1"/>
  <c r="Q242" i="52"/>
  <c r="K242" i="52" s="1"/>
  <c r="V242" i="52"/>
  <c r="Q27" i="52"/>
  <c r="V27" i="52"/>
  <c r="V12" i="52"/>
  <c r="Q12" i="52"/>
  <c r="K12" i="52" s="1"/>
  <c r="Q144" i="52"/>
  <c r="V144" i="52"/>
  <c r="V58" i="52"/>
  <c r="Q58" i="52"/>
  <c r="V43" i="52"/>
  <c r="Q43" i="52"/>
  <c r="K43" i="52" s="1"/>
  <c r="Q184" i="52"/>
  <c r="K184" i="52" s="1"/>
  <c r="V184" i="52"/>
  <c r="V182" i="52"/>
  <c r="Q182" i="52"/>
  <c r="K182" i="52" s="1"/>
  <c r="V93" i="52"/>
  <c r="Q93" i="52"/>
  <c r="Q76" i="52"/>
  <c r="V76" i="52"/>
  <c r="Q126" i="52"/>
  <c r="K126" i="52" s="1"/>
  <c r="V126" i="52"/>
  <c r="V121" i="52"/>
  <c r="Q121" i="52"/>
  <c r="K121" i="52" s="1"/>
  <c r="V244" i="52"/>
  <c r="Q244" i="52"/>
  <c r="K244" i="52" s="1"/>
  <c r="V246" i="52"/>
  <c r="Q246" i="52"/>
  <c r="K246" i="52" s="1"/>
  <c r="Q138" i="52"/>
  <c r="K138" i="52" s="1"/>
  <c r="V138" i="52"/>
  <c r="Q152" i="52"/>
  <c r="V152" i="52"/>
  <c r="V42" i="52"/>
  <c r="Q42" i="52"/>
  <c r="K42" i="52" s="1"/>
  <c r="V47" i="52"/>
  <c r="Q47" i="52"/>
  <c r="K47" i="52" s="1"/>
  <c r="V172" i="52"/>
  <c r="Q172" i="52"/>
  <c r="K172" i="52" s="1"/>
  <c r="Q186" i="52"/>
  <c r="K186" i="52" s="1"/>
  <c r="V186" i="52"/>
  <c r="V292" i="52"/>
  <c r="Q292" i="52"/>
  <c r="K292" i="52" s="1"/>
  <c r="V85" i="52"/>
  <c r="Q85" i="52"/>
  <c r="K85" i="52" s="1"/>
  <c r="V80" i="52"/>
  <c r="Q80" i="52"/>
  <c r="K80" i="52" s="1"/>
  <c r="V110" i="52"/>
  <c r="Q110" i="52"/>
  <c r="Q125" i="52"/>
  <c r="V125" i="52"/>
  <c r="V248" i="52"/>
  <c r="Q248" i="52"/>
  <c r="K248" i="52" s="1"/>
  <c r="Q250" i="52"/>
  <c r="K250" i="52" s="1"/>
  <c r="V250" i="52"/>
  <c r="Q22" i="52"/>
  <c r="K22" i="52" s="1"/>
  <c r="V22" i="52"/>
  <c r="V25" i="52"/>
  <c r="Q25" i="52"/>
  <c r="K25" i="52" s="1"/>
  <c r="V135" i="52"/>
  <c r="Q135" i="52"/>
  <c r="K135" i="52" s="1"/>
  <c r="V153" i="52"/>
  <c r="Q153" i="52"/>
  <c r="K153" i="52" s="1"/>
  <c r="U40" i="52"/>
  <c r="E14" i="52" s="1"/>
  <c r="V305" i="52"/>
  <c r="Q305" i="52"/>
  <c r="K305" i="52" s="1"/>
  <c r="V331" i="52"/>
  <c r="Q331" i="52"/>
  <c r="K331" i="52" s="1"/>
  <c r="U221" i="52"/>
  <c r="E20" i="52" s="1"/>
  <c r="V315" i="52"/>
  <c r="Q315" i="52"/>
  <c r="K315" i="52" s="1"/>
  <c r="Q325" i="52"/>
  <c r="K325" i="52" s="1"/>
  <c r="V325" i="52"/>
  <c r="U129" i="52"/>
  <c r="E17" i="52" s="1"/>
  <c r="V324" i="52"/>
  <c r="Q324" i="52"/>
  <c r="K324" i="52" s="1"/>
  <c r="V329" i="52"/>
  <c r="Q329" i="52"/>
  <c r="K329" i="52" s="1"/>
  <c r="V323" i="52"/>
  <c r="Q323" i="52"/>
  <c r="K323" i="52" s="1"/>
  <c r="U190" i="52"/>
  <c r="E19" i="52" s="1"/>
  <c r="Q307" i="52"/>
  <c r="K307" i="52" s="1"/>
  <c r="V307" i="52"/>
  <c r="V312" i="52"/>
  <c r="Q312" i="52"/>
  <c r="K312" i="52" s="1"/>
  <c r="Q341" i="52"/>
  <c r="K341" i="52" s="1"/>
  <c r="V341" i="52"/>
  <c r="Q328" i="52"/>
  <c r="K328" i="52" s="1"/>
  <c r="V328" i="52"/>
  <c r="Q303" i="52"/>
  <c r="K303" i="52" s="1"/>
  <c r="V303" i="52"/>
  <c r="Q309" i="52"/>
  <c r="K309" i="52" s="1"/>
  <c r="V309" i="52"/>
  <c r="V334" i="52"/>
  <c r="Q334" i="52"/>
  <c r="K334" i="52" s="1"/>
  <c r="V319" i="52"/>
  <c r="Q319" i="52"/>
  <c r="K319" i="52" s="1"/>
  <c r="V304" i="52"/>
  <c r="Q304" i="52"/>
  <c r="K304" i="52" s="1"/>
  <c r="Q336" i="52"/>
  <c r="K336" i="52" s="1"/>
  <c r="V336" i="52"/>
  <c r="Q320" i="52"/>
  <c r="K320" i="52" s="1"/>
  <c r="V320" i="52"/>
  <c r="U99" i="52"/>
  <c r="E16" i="52" s="1"/>
  <c r="U9" i="52"/>
  <c r="Q311" i="52"/>
  <c r="K311" i="52" s="1"/>
  <c r="V311" i="52"/>
  <c r="V335" i="52"/>
  <c r="Q335" i="52"/>
  <c r="K335" i="52" s="1"/>
  <c r="V327" i="52"/>
  <c r="Q327" i="52"/>
  <c r="K327" i="52" s="1"/>
  <c r="U252" i="52"/>
  <c r="E21" i="52" s="1"/>
  <c r="V340" i="52"/>
  <c r="Q340" i="52"/>
  <c r="K340" i="52" s="1"/>
  <c r="V326" i="52"/>
  <c r="Q326" i="52"/>
  <c r="K326" i="52" s="1"/>
  <c r="Q332" i="52"/>
  <c r="K332" i="52" s="1"/>
  <c r="V332" i="52"/>
  <c r="V314" i="52"/>
  <c r="Q314" i="52"/>
  <c r="K314" i="52" s="1"/>
  <c r="V337" i="52"/>
  <c r="Q337" i="52"/>
  <c r="K337" i="52" s="1"/>
  <c r="V318" i="52"/>
  <c r="Q318" i="52"/>
  <c r="K318" i="52" s="1"/>
  <c r="U160" i="52"/>
  <c r="E18" i="52" s="1"/>
  <c r="U282" i="52"/>
  <c r="E22" i="52" s="1"/>
  <c r="Q342" i="52"/>
  <c r="K342" i="52" s="1"/>
  <c r="V342" i="52"/>
  <c r="V322" i="52"/>
  <c r="Q322" i="52"/>
  <c r="K322" i="52" s="1"/>
  <c r="Q316" i="52"/>
  <c r="K316" i="52" s="1"/>
  <c r="V316" i="52"/>
  <c r="Q321" i="52"/>
  <c r="K321" i="52" s="1"/>
  <c r="V321" i="52"/>
  <c r="U68" i="52"/>
  <c r="E15" i="52" s="1"/>
  <c r="V333" i="52"/>
  <c r="Q333" i="52"/>
  <c r="K333" i="52" s="1"/>
  <c r="Q330" i="52"/>
  <c r="K330" i="52" s="1"/>
  <c r="V330" i="52"/>
  <c r="Q308" i="52"/>
  <c r="K308" i="52" s="1"/>
  <c r="V308" i="52"/>
  <c r="V306" i="52"/>
  <c r="Q306" i="52"/>
  <c r="K306" i="52" s="1"/>
  <c r="Q339" i="52"/>
  <c r="K339" i="52" s="1"/>
  <c r="V339" i="52"/>
  <c r="U313" i="52"/>
  <c r="E23" i="52" s="1"/>
  <c r="V310" i="52"/>
  <c r="Q310" i="52"/>
  <c r="K310" i="52" s="1"/>
  <c r="V338" i="52"/>
  <c r="Q338" i="52"/>
  <c r="K338" i="52" s="1"/>
  <c r="V317" i="52"/>
  <c r="Q317" i="52"/>
  <c r="K317" i="52" s="1"/>
  <c r="U8" i="52"/>
  <c r="V9" i="52" l="1"/>
  <c r="Q9" i="52"/>
  <c r="K9" i="52" s="1"/>
  <c r="V8" i="52"/>
  <c r="Q8" i="52"/>
  <c r="K8" i="52" s="1"/>
  <c r="AM10" i="52"/>
  <c r="AM11" i="52"/>
  <c r="V221" i="52"/>
  <c r="Q221" i="52"/>
  <c r="K221" i="52" s="1"/>
  <c r="AM250" i="52"/>
  <c r="AM125" i="52"/>
  <c r="AM138" i="52"/>
  <c r="AM126" i="52"/>
  <c r="AM184" i="52"/>
  <c r="AM242" i="52"/>
  <c r="AM299" i="52"/>
  <c r="AM176" i="52"/>
  <c r="AM133" i="52"/>
  <c r="K127" i="52"/>
  <c r="AM161" i="52"/>
  <c r="AM51" i="52"/>
  <c r="AM263" i="52"/>
  <c r="AM191" i="52"/>
  <c r="AM274" i="52"/>
  <c r="AM154" i="52"/>
  <c r="AM23" i="52"/>
  <c r="AM234" i="52"/>
  <c r="AM107" i="52"/>
  <c r="AM91" i="52"/>
  <c r="AM131" i="52"/>
  <c r="AM14" i="52"/>
  <c r="AM226" i="52"/>
  <c r="AM101" i="52"/>
  <c r="K162" i="52"/>
  <c r="AR162" i="52"/>
  <c r="AM143" i="52"/>
  <c r="AR120" i="52"/>
  <c r="K120" i="52"/>
  <c r="AM168" i="52"/>
  <c r="AM210" i="52"/>
  <c r="AM258" i="52"/>
  <c r="AM37" i="52"/>
  <c r="AM118" i="52"/>
  <c r="AM74" i="52"/>
  <c r="AM187" i="52"/>
  <c r="AM183" i="52"/>
  <c r="AM141" i="52"/>
  <c r="AM16" i="52"/>
  <c r="AM181" i="52"/>
  <c r="AM158" i="52"/>
  <c r="AM30" i="52"/>
  <c r="AM189" i="52"/>
  <c r="AM139" i="52"/>
  <c r="AM32" i="52"/>
  <c r="AM173" i="52"/>
  <c r="AM151" i="52"/>
  <c r="AM21" i="52"/>
  <c r="K169" i="52"/>
  <c r="AR169" i="52"/>
  <c r="AM59" i="52"/>
  <c r="AM147" i="52"/>
  <c r="AM293" i="52"/>
  <c r="AM159" i="52"/>
  <c r="AM29" i="52"/>
  <c r="AM106" i="52"/>
  <c r="AM81" i="52"/>
  <c r="AM67" i="52"/>
  <c r="AM197" i="52"/>
  <c r="AM218" i="52"/>
  <c r="Q160" i="52"/>
  <c r="K160" i="52" s="1"/>
  <c r="V160" i="52"/>
  <c r="V252" i="52"/>
  <c r="Q252" i="52"/>
  <c r="K252" i="52" s="1"/>
  <c r="V99" i="52"/>
  <c r="Q99" i="52"/>
  <c r="K99" i="52" s="1"/>
  <c r="AM153" i="52"/>
  <c r="AM25" i="52"/>
  <c r="AM80" i="52"/>
  <c r="AM292" i="52"/>
  <c r="AM172" i="52"/>
  <c r="AM42" i="52"/>
  <c r="AM244" i="52"/>
  <c r="AM93" i="52"/>
  <c r="AM58" i="52"/>
  <c r="AM12" i="52"/>
  <c r="AM119" i="52"/>
  <c r="AM86" i="52"/>
  <c r="K176" i="52"/>
  <c r="AR176" i="52"/>
  <c r="AM54" i="52"/>
  <c r="AM19" i="52"/>
  <c r="AM127" i="52"/>
  <c r="AM84" i="52"/>
  <c r="AM289" i="52"/>
  <c r="AM195" i="52"/>
  <c r="AM259" i="52"/>
  <c r="AM216" i="52"/>
  <c r="AM253" i="52"/>
  <c r="AM205" i="52"/>
  <c r="AM294" i="52"/>
  <c r="AM41" i="52"/>
  <c r="AM38" i="52"/>
  <c r="AM225" i="52"/>
  <c r="AM108" i="52"/>
  <c r="AM94" i="52"/>
  <c r="AM300" i="52"/>
  <c r="AM188" i="52"/>
  <c r="AM145" i="52"/>
  <c r="AM83" i="52"/>
  <c r="AM288" i="52"/>
  <c r="AM162" i="52"/>
  <c r="AM45" i="52"/>
  <c r="AM33" i="52"/>
  <c r="AM249" i="52"/>
  <c r="AM120" i="52"/>
  <c r="AM82" i="52"/>
  <c r="AM291" i="52"/>
  <c r="AM262" i="52"/>
  <c r="AM193" i="52"/>
  <c r="AM264" i="52"/>
  <c r="AM213" i="52"/>
  <c r="AM261" i="52"/>
  <c r="AM204" i="52"/>
  <c r="AM142" i="52"/>
  <c r="AM241" i="52"/>
  <c r="AM61" i="52"/>
  <c r="AM136" i="52"/>
  <c r="AM247" i="52"/>
  <c r="AM112" i="52"/>
  <c r="AM90" i="52"/>
  <c r="AR183" i="52"/>
  <c r="K183" i="52"/>
  <c r="AM50" i="52"/>
  <c r="K141" i="52"/>
  <c r="AR141" i="52"/>
  <c r="AM229" i="52"/>
  <c r="AM128" i="52"/>
  <c r="AM48" i="52"/>
  <c r="AM222" i="52"/>
  <c r="AM113" i="52"/>
  <c r="AM79" i="52"/>
  <c r="AM53" i="52"/>
  <c r="AM280" i="52"/>
  <c r="AM200" i="52"/>
  <c r="AM272" i="52"/>
  <c r="AM267" i="52"/>
  <c r="AM203" i="52"/>
  <c r="AM260" i="52"/>
  <c r="AM209" i="52"/>
  <c r="AM235" i="52"/>
  <c r="AM111" i="52"/>
  <c r="AM88" i="52"/>
  <c r="AM301" i="52"/>
  <c r="AM63" i="52"/>
  <c r="AM236" i="52"/>
  <c r="AM72" i="52"/>
  <c r="AM297" i="52"/>
  <c r="AM169" i="52"/>
  <c r="AM26" i="52"/>
  <c r="AM245" i="52"/>
  <c r="AM96" i="52"/>
  <c r="AM165" i="52"/>
  <c r="AM55" i="52"/>
  <c r="AM239" i="52"/>
  <c r="AM177" i="52"/>
  <c r="AM278" i="52"/>
  <c r="AM270" i="52"/>
  <c r="AM196" i="52"/>
  <c r="AM281" i="52"/>
  <c r="AM198" i="52"/>
  <c r="V129" i="52"/>
  <c r="Q129" i="52"/>
  <c r="K129" i="52" s="1"/>
  <c r="V40" i="52"/>
  <c r="Q40" i="52"/>
  <c r="K40" i="52" s="1"/>
  <c r="AM22" i="52"/>
  <c r="AM186" i="52"/>
  <c r="AM152" i="52"/>
  <c r="AM76" i="52"/>
  <c r="AM144" i="52"/>
  <c r="AM27" i="52"/>
  <c r="AM64" i="52"/>
  <c r="K148" i="52"/>
  <c r="AR148" i="52"/>
  <c r="AM77" i="52"/>
  <c r="AM180" i="52"/>
  <c r="AM46" i="52"/>
  <c r="AM202" i="52"/>
  <c r="AM137" i="52"/>
  <c r="AM31" i="52"/>
  <c r="AM114" i="52"/>
  <c r="AM170" i="52"/>
  <c r="AM149" i="52"/>
  <c r="AM13" i="52"/>
  <c r="AM105" i="52"/>
  <c r="AM290" i="52"/>
  <c r="AM36" i="52"/>
  <c r="AM20" i="52"/>
  <c r="AM117" i="52"/>
  <c r="AM95" i="52"/>
  <c r="AM298" i="52"/>
  <c r="AM174" i="52"/>
  <c r="AM155" i="52"/>
  <c r="AM24" i="52"/>
  <c r="AM109" i="52"/>
  <c r="AM75" i="52"/>
  <c r="AM150" i="52"/>
  <c r="AM52" i="52"/>
  <c r="AM146" i="52"/>
  <c r="AM28" i="52"/>
  <c r="AM15" i="52"/>
  <c r="AM102" i="52"/>
  <c r="AM279" i="52"/>
  <c r="AM130" i="52"/>
  <c r="AM35" i="52"/>
  <c r="AM122" i="52"/>
  <c r="AM89" i="52"/>
  <c r="AM295" i="52"/>
  <c r="AM49" i="52"/>
  <c r="AM97" i="52"/>
  <c r="AM287" i="52"/>
  <c r="AM167" i="52"/>
  <c r="AM57" i="52"/>
  <c r="AM69" i="52"/>
  <c r="AM134" i="52"/>
  <c r="AM175" i="52"/>
  <c r="AM271" i="52"/>
  <c r="AM266" i="52"/>
  <c r="V68" i="52"/>
  <c r="Q68" i="52"/>
  <c r="K68" i="52" s="1"/>
  <c r="Q282" i="52"/>
  <c r="K282" i="52" s="1"/>
  <c r="V282" i="52"/>
  <c r="V190" i="52"/>
  <c r="Q190" i="52"/>
  <c r="AM135" i="52"/>
  <c r="AM248" i="52"/>
  <c r="AM110" i="52"/>
  <c r="AM85" i="52"/>
  <c r="AM47" i="52"/>
  <c r="AM246" i="52"/>
  <c r="AM121" i="52"/>
  <c r="AM182" i="52"/>
  <c r="AM43" i="52"/>
  <c r="AM240" i="52"/>
  <c r="AM104" i="52"/>
  <c r="AM302" i="52"/>
  <c r="AM178" i="52"/>
  <c r="AM148" i="52"/>
  <c r="AM34" i="52"/>
  <c r="AM223" i="52"/>
  <c r="AM116" i="52"/>
  <c r="AM283" i="52"/>
  <c r="AM276" i="52"/>
  <c r="AM212" i="52"/>
  <c r="AM268" i="52"/>
  <c r="AM254" i="52"/>
  <c r="AM273" i="52"/>
  <c r="AM215" i="52"/>
  <c r="AM233" i="52"/>
  <c r="AM98" i="52"/>
  <c r="AM230" i="52"/>
  <c r="AM87" i="52"/>
  <c r="AM166" i="52"/>
  <c r="AM62" i="52"/>
  <c r="AM156" i="52"/>
  <c r="AM232" i="52"/>
  <c r="AM124" i="52"/>
  <c r="AM70" i="52"/>
  <c r="AM286" i="52"/>
  <c r="AM164" i="52"/>
  <c r="AM157" i="52"/>
  <c r="AM238" i="52"/>
  <c r="AM44" i="52"/>
  <c r="AM256" i="52"/>
  <c r="AM201" i="52"/>
  <c r="AM206" i="52"/>
  <c r="AM275" i="52"/>
  <c r="AM219" i="52"/>
  <c r="AM265" i="52"/>
  <c r="AM199" i="52"/>
  <c r="K155" i="52"/>
  <c r="AM251" i="52"/>
  <c r="AM284" i="52"/>
  <c r="AM56" i="52"/>
  <c r="AM39" i="52"/>
  <c r="AM237" i="52"/>
  <c r="AM71" i="52"/>
  <c r="AM185" i="52"/>
  <c r="AM243" i="52"/>
  <c r="AM123" i="52"/>
  <c r="AM73" i="52"/>
  <c r="AM179" i="52"/>
  <c r="AM66" i="52"/>
  <c r="AM132" i="52"/>
  <c r="AM224" i="52"/>
  <c r="AM78" i="52"/>
  <c r="AM60" i="52"/>
  <c r="AM194" i="52"/>
  <c r="AM277" i="52"/>
  <c r="AM192" i="52"/>
  <c r="AM257" i="52"/>
  <c r="AM220" i="52"/>
  <c r="AM214" i="52"/>
  <c r="AM228" i="52"/>
  <c r="AM171" i="52"/>
  <c r="AM140" i="52"/>
  <c r="AM231" i="52"/>
  <c r="AM103" i="52"/>
  <c r="AM18" i="52"/>
  <c r="AM227" i="52"/>
  <c r="AM100" i="52"/>
  <c r="AM285" i="52"/>
  <c r="AM163" i="52"/>
  <c r="AM65" i="52"/>
  <c r="K134" i="52"/>
  <c r="AR134" i="52"/>
  <c r="AM17" i="52"/>
  <c r="AM115" i="52"/>
  <c r="AM92" i="52"/>
  <c r="AM296" i="52"/>
  <c r="AM211" i="52"/>
  <c r="AM269" i="52"/>
  <c r="AM207" i="52"/>
  <c r="AM255" i="52"/>
  <c r="AM217" i="52"/>
  <c r="AM208" i="52"/>
  <c r="AM339" i="52"/>
  <c r="AM308" i="52"/>
  <c r="AM321" i="52"/>
  <c r="AM332" i="52"/>
  <c r="AM336" i="52"/>
  <c r="AM309" i="52"/>
  <c r="AM328" i="52"/>
  <c r="AM342" i="52"/>
  <c r="AM311" i="52"/>
  <c r="AM317" i="52"/>
  <c r="AM310" i="52"/>
  <c r="AM333" i="52"/>
  <c r="AM337" i="52"/>
  <c r="AM340" i="52"/>
  <c r="AM327" i="52"/>
  <c r="AM319" i="52"/>
  <c r="AM312" i="52"/>
  <c r="AM329" i="52"/>
  <c r="AM315" i="52"/>
  <c r="AM331" i="52"/>
  <c r="AM330" i="52"/>
  <c r="AM325" i="52"/>
  <c r="AM316" i="52"/>
  <c r="AM320" i="52"/>
  <c r="AM303" i="52"/>
  <c r="AM341" i="52"/>
  <c r="AM307" i="52"/>
  <c r="AM338" i="52"/>
  <c r="Q313" i="52"/>
  <c r="K313" i="52" s="1"/>
  <c r="V313" i="52"/>
  <c r="AM306" i="52"/>
  <c r="AM322" i="52"/>
  <c r="AM318" i="52"/>
  <c r="AM314" i="52"/>
  <c r="AM326" i="52"/>
  <c r="AM335" i="52"/>
  <c r="AM304" i="52"/>
  <c r="AM334" i="52"/>
  <c r="AM323" i="52"/>
  <c r="AM324" i="52"/>
  <c r="AM305" i="52"/>
  <c r="K200" i="52"/>
  <c r="AM8" i="52" l="1"/>
  <c r="AM9" i="52"/>
  <c r="AR155" i="52"/>
  <c r="K62" i="52"/>
  <c r="K98" i="52"/>
  <c r="K34" i="52"/>
  <c r="K27" i="52"/>
  <c r="K76" i="52"/>
  <c r="K50" i="52"/>
  <c r="K90" i="52"/>
  <c r="K61" i="52"/>
  <c r="K142" i="52"/>
  <c r="K188" i="52"/>
  <c r="K84" i="52"/>
  <c r="K58" i="52"/>
  <c r="AM160" i="52"/>
  <c r="I18" i="52" s="1"/>
  <c r="K67" i="52"/>
  <c r="AR127" i="52"/>
  <c r="K70" i="52"/>
  <c r="K110" i="52"/>
  <c r="AM282" i="52"/>
  <c r="I22" i="52" s="1"/>
  <c r="AN282" i="52" s="1"/>
  <c r="AM129" i="52"/>
  <c r="I17" i="52" s="1"/>
  <c r="AM221" i="52"/>
  <c r="I20" i="52" s="1"/>
  <c r="AN221" i="52" s="1"/>
  <c r="K171" i="52"/>
  <c r="K194" i="52"/>
  <c r="K46" i="52"/>
  <c r="K144" i="52"/>
  <c r="K152" i="52"/>
  <c r="K26" i="52"/>
  <c r="K86" i="52"/>
  <c r="K93" i="52"/>
  <c r="K118" i="52"/>
  <c r="K78" i="52"/>
  <c r="AR190" i="52"/>
  <c r="K190" i="52"/>
  <c r="K28" i="52"/>
  <c r="K52" i="52"/>
  <c r="AM190" i="52"/>
  <c r="AM68" i="52"/>
  <c r="AM40" i="52"/>
  <c r="AM99" i="52"/>
  <c r="AM252" i="52"/>
  <c r="AM313" i="52"/>
  <c r="AN127" i="52" l="1"/>
  <c r="AO127" i="52" s="1"/>
  <c r="AP127" i="52" s="1"/>
  <c r="AN108" i="52"/>
  <c r="AO108" i="52" s="1"/>
  <c r="AP108" i="52" s="1"/>
  <c r="AN114" i="52"/>
  <c r="AO114" i="52" s="1"/>
  <c r="AP114" i="52" s="1"/>
  <c r="AN107" i="52"/>
  <c r="AO107" i="52" s="1"/>
  <c r="AP107" i="52" s="1"/>
  <c r="AN106" i="52"/>
  <c r="AO106" i="52" s="1"/>
  <c r="AP106" i="52" s="1"/>
  <c r="AN120" i="52"/>
  <c r="AO120" i="52" s="1"/>
  <c r="AP120" i="52" s="1"/>
  <c r="AN128" i="52"/>
  <c r="AO128" i="52" s="1"/>
  <c r="AP128" i="52" s="1"/>
  <c r="AN121" i="52"/>
  <c r="AO121" i="52" s="1"/>
  <c r="AP121" i="52" s="1"/>
  <c r="AN116" i="52"/>
  <c r="AO116" i="52" s="1"/>
  <c r="AP116" i="52" s="1"/>
  <c r="AN115" i="52"/>
  <c r="AO115" i="52" s="1"/>
  <c r="AP115" i="52" s="1"/>
  <c r="AN123" i="52"/>
  <c r="AO123" i="52" s="1"/>
  <c r="AP123" i="52" s="1"/>
  <c r="AN113" i="52"/>
  <c r="AO113" i="52" s="1"/>
  <c r="AP113" i="52" s="1"/>
  <c r="AN102" i="52"/>
  <c r="AO102" i="52" s="1"/>
  <c r="AP102" i="52" s="1"/>
  <c r="AN122" i="52"/>
  <c r="AO122" i="52" s="1"/>
  <c r="AP122" i="52" s="1"/>
  <c r="AN109" i="52"/>
  <c r="AO109" i="52" s="1"/>
  <c r="AP109" i="52" s="1"/>
  <c r="AN130" i="52"/>
  <c r="AO130" i="52" s="1"/>
  <c r="AP130" i="52" s="1"/>
  <c r="AN270" i="52"/>
  <c r="AO270" i="52" s="1"/>
  <c r="AP270" i="52" s="1"/>
  <c r="AN275" i="52"/>
  <c r="AO275" i="52" s="1"/>
  <c r="AP275" i="52" s="1"/>
  <c r="AN269" i="52"/>
  <c r="AO269" i="52" s="1"/>
  <c r="AP269" i="52" s="1"/>
  <c r="AN255" i="52"/>
  <c r="AO255" i="52" s="1"/>
  <c r="AP255" i="52" s="1"/>
  <c r="AN256" i="52"/>
  <c r="AO256" i="52" s="1"/>
  <c r="AP256" i="52" s="1"/>
  <c r="AN263" i="52"/>
  <c r="AO263" i="52" s="1"/>
  <c r="AP263" i="52" s="1"/>
  <c r="AN274" i="52"/>
  <c r="AO274" i="52" s="1"/>
  <c r="AP274" i="52" s="1"/>
  <c r="AN261" i="52"/>
  <c r="AO261" i="52" s="1"/>
  <c r="AP261" i="52" s="1"/>
  <c r="AN276" i="52"/>
  <c r="AO276" i="52" s="1"/>
  <c r="AP276" i="52" s="1"/>
  <c r="AN268" i="52"/>
  <c r="AO268" i="52" s="1"/>
  <c r="AP268" i="52" s="1"/>
  <c r="AN277" i="52"/>
  <c r="AO277" i="52" s="1"/>
  <c r="AP277" i="52" s="1"/>
  <c r="AN262" i="52"/>
  <c r="AO262" i="52" s="1"/>
  <c r="AP262" i="52" s="1"/>
  <c r="AN260" i="52"/>
  <c r="AO260" i="52" s="1"/>
  <c r="AP260" i="52" s="1"/>
  <c r="AN284" i="52"/>
  <c r="AO284" i="52" s="1"/>
  <c r="AP284" i="52" s="1"/>
  <c r="AN267" i="52"/>
  <c r="AO267" i="52" s="1"/>
  <c r="AP267" i="52" s="1"/>
  <c r="AN281" i="52"/>
  <c r="AO281" i="52" s="1"/>
  <c r="AP281" i="52" s="1"/>
  <c r="AN283" i="52"/>
  <c r="AO283" i="52" s="1"/>
  <c r="AP283" i="52" s="1"/>
  <c r="AN193" i="52"/>
  <c r="AO193" i="52" s="1"/>
  <c r="AP193" i="52" s="1"/>
  <c r="AN200" i="52"/>
  <c r="AO200" i="52" s="1"/>
  <c r="AP200" i="52" s="1"/>
  <c r="AN214" i="52"/>
  <c r="AO214" i="52" s="1"/>
  <c r="AP214" i="52" s="1"/>
  <c r="AN218" i="52"/>
  <c r="AO218" i="52" s="1"/>
  <c r="AP218" i="52" s="1"/>
  <c r="AN199" i="52"/>
  <c r="AO199" i="52" s="1"/>
  <c r="AP199" i="52" s="1"/>
  <c r="AN205" i="52"/>
  <c r="AO205" i="52" s="1"/>
  <c r="AP205" i="52" s="1"/>
  <c r="AN198" i="52"/>
  <c r="AO198" i="52" s="1"/>
  <c r="AP198" i="52" s="1"/>
  <c r="AN206" i="52"/>
  <c r="AO206" i="52" s="1"/>
  <c r="AP206" i="52" s="1"/>
  <c r="AN219" i="52"/>
  <c r="AO219" i="52" s="1"/>
  <c r="AP219" i="52" s="1"/>
  <c r="AN220" i="52"/>
  <c r="AO220" i="52" s="1"/>
  <c r="AP220" i="52" s="1"/>
  <c r="AN211" i="52"/>
  <c r="AO211" i="52" s="1"/>
  <c r="AP211" i="52" s="1"/>
  <c r="AN207" i="52"/>
  <c r="AO207" i="52" s="1"/>
  <c r="AP207" i="52" s="1"/>
  <c r="AN197" i="52"/>
  <c r="AO197" i="52" s="1"/>
  <c r="AP197" i="52" s="1"/>
  <c r="AN213" i="52"/>
  <c r="AO213" i="52" s="1"/>
  <c r="AP213" i="52" s="1"/>
  <c r="AN204" i="52"/>
  <c r="AO204" i="52" s="1"/>
  <c r="AP204" i="52" s="1"/>
  <c r="AN212" i="52"/>
  <c r="AO212" i="52" s="1"/>
  <c r="AP212" i="52" s="1"/>
  <c r="AN143" i="52"/>
  <c r="AO143" i="52" s="1"/>
  <c r="AP143" i="52" s="1"/>
  <c r="AN136" i="52"/>
  <c r="AO136" i="52" s="1"/>
  <c r="AP136" i="52" s="1"/>
  <c r="AN137" i="52"/>
  <c r="AO137" i="52" s="1"/>
  <c r="AP137" i="52" s="1"/>
  <c r="AN151" i="52"/>
  <c r="AO151" i="52" s="1"/>
  <c r="AP151" i="52" s="1"/>
  <c r="AN156" i="52"/>
  <c r="AO156" i="52" s="1"/>
  <c r="AP156" i="52" s="1"/>
  <c r="AN162" i="52"/>
  <c r="AO162" i="52" s="1"/>
  <c r="AP162" i="52" s="1"/>
  <c r="AN150" i="52"/>
  <c r="AO150" i="52" s="1"/>
  <c r="AP150" i="52" s="1"/>
  <c r="AN134" i="52"/>
  <c r="AO134" i="52" s="1"/>
  <c r="AP134" i="52" s="1"/>
  <c r="AN148" i="52"/>
  <c r="AO148" i="52" s="1"/>
  <c r="AP148" i="52" s="1"/>
  <c r="AN141" i="52"/>
  <c r="AO141" i="52" s="1"/>
  <c r="AP141" i="52" s="1"/>
  <c r="AN158" i="52"/>
  <c r="AO158" i="52" s="1"/>
  <c r="AP158" i="52" s="1"/>
  <c r="AN142" i="52"/>
  <c r="AO142" i="52" s="1"/>
  <c r="AP142" i="52" s="1"/>
  <c r="AN144" i="52"/>
  <c r="AO144" i="52" s="1"/>
  <c r="AP144" i="52" s="1"/>
  <c r="AN149" i="52"/>
  <c r="AO149" i="52" s="1"/>
  <c r="AP149" i="52" s="1"/>
  <c r="AN155" i="52"/>
  <c r="AO155" i="52" s="1"/>
  <c r="AP155" i="52" s="1"/>
  <c r="AN135" i="52"/>
  <c r="AO135" i="52" s="1"/>
  <c r="AP135" i="52" s="1"/>
  <c r="AN157" i="52"/>
  <c r="AO157" i="52" s="1"/>
  <c r="AP157" i="52" s="1"/>
  <c r="AN129" i="52"/>
  <c r="AO129" i="52" s="1"/>
  <c r="AP129" i="52" s="1"/>
  <c r="AN147" i="52"/>
  <c r="AO147" i="52" s="1"/>
  <c r="AP147" i="52" s="1"/>
  <c r="AN132" i="52"/>
  <c r="AO132" i="52" s="1"/>
  <c r="AP132" i="52" s="1"/>
  <c r="AN154" i="52"/>
  <c r="AO154" i="52" s="1"/>
  <c r="AP154" i="52" s="1"/>
  <c r="AN139" i="52"/>
  <c r="AO139" i="52" s="1"/>
  <c r="AP139" i="52" s="1"/>
  <c r="AN153" i="52"/>
  <c r="AO153" i="52" s="1"/>
  <c r="AP153" i="52" s="1"/>
  <c r="AN138" i="52"/>
  <c r="AO138" i="52" s="1"/>
  <c r="AP138" i="52" s="1"/>
  <c r="AN133" i="52"/>
  <c r="AO133" i="52" s="1"/>
  <c r="AP133" i="52" s="1"/>
  <c r="AN131" i="52"/>
  <c r="AO131" i="52" s="1"/>
  <c r="AP131" i="52" s="1"/>
  <c r="AN159" i="52"/>
  <c r="AO159" i="52" s="1"/>
  <c r="AP159" i="52" s="1"/>
  <c r="AN145" i="52"/>
  <c r="AO145" i="52" s="1"/>
  <c r="AP145" i="52" s="1"/>
  <c r="AN152" i="52"/>
  <c r="AO152" i="52" s="1"/>
  <c r="AP152" i="52" s="1"/>
  <c r="AN146" i="52"/>
  <c r="AO146" i="52" s="1"/>
  <c r="AP146" i="52" s="1"/>
  <c r="AN140" i="52"/>
  <c r="AO140" i="52" s="1"/>
  <c r="AP140" i="52" s="1"/>
  <c r="AN160" i="52"/>
  <c r="AO160" i="52" s="1"/>
  <c r="AP160" i="52" s="1"/>
  <c r="AN125" i="52"/>
  <c r="AO125" i="52" s="1"/>
  <c r="AP125" i="52" s="1"/>
  <c r="AN111" i="52"/>
  <c r="AO111" i="52" s="1"/>
  <c r="AP111" i="52" s="1"/>
  <c r="AN110" i="52"/>
  <c r="AO110" i="52" s="1"/>
  <c r="AP110" i="52" s="1"/>
  <c r="AN126" i="52"/>
  <c r="AO126" i="52" s="1"/>
  <c r="AP126" i="52" s="1"/>
  <c r="AN118" i="52"/>
  <c r="AO118" i="52" s="1"/>
  <c r="AP118" i="52" s="1"/>
  <c r="AN119" i="52"/>
  <c r="AO119" i="52" s="1"/>
  <c r="AP119" i="52" s="1"/>
  <c r="AN117" i="52"/>
  <c r="AO117" i="52" s="1"/>
  <c r="AP117" i="52" s="1"/>
  <c r="AN124" i="52"/>
  <c r="AO124" i="52" s="1"/>
  <c r="AP124" i="52" s="1"/>
  <c r="AN103" i="52"/>
  <c r="AO103" i="52" s="1"/>
  <c r="AP103" i="52" s="1"/>
  <c r="AN112" i="52"/>
  <c r="AO112" i="52" s="1"/>
  <c r="AP112" i="52" s="1"/>
  <c r="AN105" i="52"/>
  <c r="AO105" i="52" s="1"/>
  <c r="AP105" i="52" s="1"/>
  <c r="AN104" i="52"/>
  <c r="AO104" i="52" s="1"/>
  <c r="AP104" i="52" s="1"/>
  <c r="AN194" i="52"/>
  <c r="AO194" i="52" s="1"/>
  <c r="AP194" i="52" s="1"/>
  <c r="AN208" i="52"/>
  <c r="AO208" i="52" s="1"/>
  <c r="AP208" i="52" s="1"/>
  <c r="AN195" i="52"/>
  <c r="AO195" i="52" s="1"/>
  <c r="AP195" i="52" s="1"/>
  <c r="AN216" i="52"/>
  <c r="AO216" i="52" s="1"/>
  <c r="AP216" i="52" s="1"/>
  <c r="AN196" i="52"/>
  <c r="AO196" i="52" s="1"/>
  <c r="AP196" i="52" s="1"/>
  <c r="AN215" i="52"/>
  <c r="AO215" i="52" s="1"/>
  <c r="AP215" i="52" s="1"/>
  <c r="AN201" i="52"/>
  <c r="AO201" i="52" s="1"/>
  <c r="AP201" i="52" s="1"/>
  <c r="AN217" i="52"/>
  <c r="AO217" i="52" s="1"/>
  <c r="AP217" i="52" s="1"/>
  <c r="AN210" i="52"/>
  <c r="AO210" i="52" s="1"/>
  <c r="AP210" i="52" s="1"/>
  <c r="AN203" i="52"/>
  <c r="AO203" i="52" s="1"/>
  <c r="AP203" i="52" s="1"/>
  <c r="AN209" i="52"/>
  <c r="AO209" i="52" s="1"/>
  <c r="AP209" i="52" s="1"/>
  <c r="AN202" i="52"/>
  <c r="AO202" i="52" s="1"/>
  <c r="AP202" i="52" s="1"/>
  <c r="AN273" i="52"/>
  <c r="AO273" i="52" s="1"/>
  <c r="AP273" i="52" s="1"/>
  <c r="AN258" i="52"/>
  <c r="AO258" i="52" s="1"/>
  <c r="AP258" i="52" s="1"/>
  <c r="AN278" i="52"/>
  <c r="AO278" i="52" s="1"/>
  <c r="AP278" i="52" s="1"/>
  <c r="AN265" i="52"/>
  <c r="AO265" i="52" s="1"/>
  <c r="AP265" i="52" s="1"/>
  <c r="AN257" i="52"/>
  <c r="AO257" i="52" s="1"/>
  <c r="AP257" i="52" s="1"/>
  <c r="AN259" i="52"/>
  <c r="AO259" i="52" s="1"/>
  <c r="AP259" i="52" s="1"/>
  <c r="AN264" i="52"/>
  <c r="AO264" i="52" s="1"/>
  <c r="AP264" i="52" s="1"/>
  <c r="AN280" i="52"/>
  <c r="AO280" i="52" s="1"/>
  <c r="AP280" i="52" s="1"/>
  <c r="AN272" i="52"/>
  <c r="AO272" i="52" s="1"/>
  <c r="AP272" i="52" s="1"/>
  <c r="AN279" i="52"/>
  <c r="AO279" i="52" s="1"/>
  <c r="AP279" i="52" s="1"/>
  <c r="AN266" i="52"/>
  <c r="AO266" i="52" s="1"/>
  <c r="AP266" i="52" s="1"/>
  <c r="AN271" i="52"/>
  <c r="AO271" i="52" s="1"/>
  <c r="AP271" i="52" s="1"/>
  <c r="K11" i="52"/>
  <c r="AO282" i="52"/>
  <c r="AP282" i="52" s="1"/>
  <c r="K123" i="52"/>
  <c r="K125" i="52"/>
  <c r="I15" i="52"/>
  <c r="I16" i="52"/>
  <c r="I19" i="52"/>
  <c r="K35" i="52"/>
  <c r="K94" i="52"/>
  <c r="K157" i="52"/>
  <c r="K161" i="52"/>
  <c r="I14" i="52"/>
  <c r="K33" i="52"/>
  <c r="K137" i="52"/>
  <c r="I21" i="52"/>
  <c r="AO221" i="52"/>
  <c r="AP221" i="52" s="1"/>
  <c r="K51" i="52"/>
  <c r="K16" i="52"/>
  <c r="I23" i="52"/>
  <c r="AN288" i="52" l="1"/>
  <c r="AO288" i="52" s="1"/>
  <c r="AP288" i="52" s="1"/>
  <c r="AN291" i="52"/>
  <c r="AO291" i="52" s="1"/>
  <c r="AP291" i="52" s="1"/>
  <c r="AN296" i="52"/>
  <c r="AO296" i="52" s="1"/>
  <c r="AP296" i="52" s="1"/>
  <c r="AN297" i="52"/>
  <c r="AO297" i="52" s="1"/>
  <c r="AP297" i="52" s="1"/>
  <c r="AN295" i="52"/>
  <c r="AO295" i="52" s="1"/>
  <c r="AP295" i="52" s="1"/>
  <c r="AN302" i="52"/>
  <c r="AO302" i="52" s="1"/>
  <c r="AP302" i="52" s="1"/>
  <c r="AN303" i="52"/>
  <c r="AO303" i="52" s="1"/>
  <c r="AP303" i="52" s="1"/>
  <c r="AN309" i="52"/>
  <c r="AO309" i="52" s="1"/>
  <c r="AP309" i="52" s="1"/>
  <c r="AN311" i="52"/>
  <c r="AO311" i="52" s="1"/>
  <c r="AP311" i="52" s="1"/>
  <c r="AN310" i="52"/>
  <c r="AO310" i="52" s="1"/>
  <c r="AP310" i="52" s="1"/>
  <c r="AN312" i="52"/>
  <c r="AO312" i="52" s="1"/>
  <c r="AP312" i="52" s="1"/>
  <c r="AN305" i="52"/>
  <c r="AO305" i="52" s="1"/>
  <c r="AP305" i="52" s="1"/>
  <c r="AN289" i="52"/>
  <c r="AO289" i="52" s="1"/>
  <c r="AP289" i="52" s="1"/>
  <c r="AN290" i="52"/>
  <c r="AO290" i="52" s="1"/>
  <c r="AP290" i="52" s="1"/>
  <c r="AN298" i="52"/>
  <c r="AO298" i="52" s="1"/>
  <c r="AP298" i="52" s="1"/>
  <c r="AN304" i="52"/>
  <c r="AO304" i="52" s="1"/>
  <c r="AP304" i="52" s="1"/>
  <c r="AN253" i="52"/>
  <c r="AO253" i="52" s="1"/>
  <c r="AP253" i="52" s="1"/>
  <c r="AN241" i="52"/>
  <c r="AO241" i="52" s="1"/>
  <c r="AP241" i="52" s="1"/>
  <c r="AN248" i="52"/>
  <c r="AO248" i="52" s="1"/>
  <c r="AP248" i="52" s="1"/>
  <c r="AN233" i="52"/>
  <c r="AO233" i="52" s="1"/>
  <c r="AP233" i="52" s="1"/>
  <c r="AN226" i="52"/>
  <c r="AO226" i="52" s="1"/>
  <c r="AP226" i="52" s="1"/>
  <c r="AN225" i="52"/>
  <c r="AO225" i="52" s="1"/>
  <c r="AP225" i="52" s="1"/>
  <c r="AN247" i="52"/>
  <c r="AO247" i="52" s="1"/>
  <c r="AP247" i="52" s="1"/>
  <c r="AN240" i="52"/>
  <c r="AO240" i="52" s="1"/>
  <c r="AP240" i="52" s="1"/>
  <c r="AN228" i="52"/>
  <c r="AO228" i="52" s="1"/>
  <c r="AP228" i="52" s="1"/>
  <c r="AN227" i="52"/>
  <c r="AO227" i="52" s="1"/>
  <c r="AP227" i="52" s="1"/>
  <c r="AN242" i="52"/>
  <c r="AO242" i="52" s="1"/>
  <c r="AP242" i="52" s="1"/>
  <c r="AN234" i="52"/>
  <c r="AO234" i="52" s="1"/>
  <c r="AP234" i="52" s="1"/>
  <c r="AN249" i="52"/>
  <c r="AO249" i="52" s="1"/>
  <c r="AP249" i="52" s="1"/>
  <c r="AN235" i="52"/>
  <c r="AO235" i="52" s="1"/>
  <c r="AP235" i="52" s="1"/>
  <c r="AN239" i="52"/>
  <c r="AO239" i="52" s="1"/>
  <c r="AP239" i="52" s="1"/>
  <c r="AN246" i="52"/>
  <c r="AO246" i="52" s="1"/>
  <c r="AP246" i="52" s="1"/>
  <c r="AN254" i="52"/>
  <c r="AO254" i="52" s="1"/>
  <c r="AP254" i="52" s="1"/>
  <c r="AN232" i="52"/>
  <c r="AO232" i="52" s="1"/>
  <c r="AP232" i="52" s="1"/>
  <c r="AN172" i="52"/>
  <c r="AO172" i="52" s="1"/>
  <c r="AP172" i="52" s="1"/>
  <c r="AN165" i="52"/>
  <c r="AO165" i="52" s="1"/>
  <c r="AP165" i="52" s="1"/>
  <c r="AN164" i="52"/>
  <c r="AO164" i="52" s="1"/>
  <c r="AP164" i="52" s="1"/>
  <c r="AN192" i="52"/>
  <c r="AO192" i="52" s="1"/>
  <c r="AP192" i="52" s="1"/>
  <c r="AN171" i="52"/>
  <c r="AO171" i="52" s="1"/>
  <c r="AP171" i="52" s="1"/>
  <c r="AN163" i="52"/>
  <c r="AO163" i="52" s="1"/>
  <c r="AP163" i="52" s="1"/>
  <c r="AN183" i="52"/>
  <c r="AO183" i="52" s="1"/>
  <c r="AP183" i="52" s="1"/>
  <c r="AN170" i="52"/>
  <c r="AO170" i="52" s="1"/>
  <c r="AP170" i="52" s="1"/>
  <c r="AN184" i="52"/>
  <c r="AO184" i="52" s="1"/>
  <c r="AP184" i="52" s="1"/>
  <c r="AN177" i="52"/>
  <c r="AO177" i="52" s="1"/>
  <c r="AP177" i="52" s="1"/>
  <c r="AN179" i="52"/>
  <c r="AO179" i="52" s="1"/>
  <c r="AP179" i="52" s="1"/>
  <c r="AN176" i="52"/>
  <c r="AO176" i="52" s="1"/>
  <c r="AP176" i="52" s="1"/>
  <c r="AN191" i="52"/>
  <c r="AO191" i="52" s="1"/>
  <c r="AP191" i="52" s="1"/>
  <c r="AN169" i="52"/>
  <c r="AO169" i="52" s="1"/>
  <c r="AP169" i="52" s="1"/>
  <c r="AN186" i="52"/>
  <c r="AO186" i="52" s="1"/>
  <c r="AP186" i="52" s="1"/>
  <c r="AN178" i="52"/>
  <c r="AO178" i="52" s="1"/>
  <c r="AP178" i="52" s="1"/>
  <c r="AN185" i="52"/>
  <c r="AO185" i="52" s="1"/>
  <c r="AP185" i="52" s="1"/>
  <c r="AN190" i="52"/>
  <c r="AO190" i="52" s="1"/>
  <c r="AP190" i="52" s="1"/>
  <c r="AN16" i="52"/>
  <c r="AO16" i="52" s="1"/>
  <c r="AP16" i="52" s="1"/>
  <c r="AN38" i="52"/>
  <c r="AO38" i="52" s="1"/>
  <c r="AP38" i="52" s="1"/>
  <c r="AN15" i="52"/>
  <c r="AO15" i="52" s="1"/>
  <c r="AP15" i="52" s="1"/>
  <c r="AN23" i="52"/>
  <c r="AO23" i="52" s="1"/>
  <c r="AP23" i="52" s="1"/>
  <c r="AN30" i="52"/>
  <c r="AO30" i="52" s="1"/>
  <c r="AP30" i="52" s="1"/>
  <c r="AN22" i="52"/>
  <c r="AO22" i="52" s="1"/>
  <c r="AP22" i="52" s="1"/>
  <c r="AN31" i="52"/>
  <c r="AO31" i="52" s="1"/>
  <c r="AP31" i="52" s="1"/>
  <c r="AN36" i="52"/>
  <c r="AO36" i="52" s="1"/>
  <c r="AP36" i="52" s="1"/>
  <c r="AN18" i="52"/>
  <c r="AO18" i="52" s="1"/>
  <c r="AP18" i="52" s="1"/>
  <c r="AN39" i="52"/>
  <c r="AO39" i="52" s="1"/>
  <c r="AP39" i="52" s="1"/>
  <c r="AN37" i="52"/>
  <c r="AO37" i="52" s="1"/>
  <c r="AP37" i="52" s="1"/>
  <c r="AN32" i="52"/>
  <c r="AO32" i="52" s="1"/>
  <c r="AP32" i="52" s="1"/>
  <c r="AN24" i="52"/>
  <c r="AO24" i="52" s="1"/>
  <c r="AP24" i="52" s="1"/>
  <c r="AN17" i="52"/>
  <c r="AO17" i="52" s="1"/>
  <c r="AP17" i="52" s="1"/>
  <c r="AN11" i="52"/>
  <c r="AO11" i="52" s="1"/>
  <c r="AP11" i="52" s="1"/>
  <c r="AN29" i="52"/>
  <c r="AO29" i="52" s="1"/>
  <c r="AP29" i="52" s="1"/>
  <c r="AN25" i="52"/>
  <c r="AO25" i="52" s="1"/>
  <c r="AP25" i="52" s="1"/>
  <c r="AN50" i="52"/>
  <c r="AO50" i="52" s="1"/>
  <c r="AP50" i="52" s="1"/>
  <c r="AN46" i="52"/>
  <c r="AO46" i="52" s="1"/>
  <c r="AP46" i="52" s="1"/>
  <c r="AN52" i="52"/>
  <c r="AO52" i="52" s="1"/>
  <c r="AP52" i="52" s="1"/>
  <c r="AN57" i="52"/>
  <c r="AO57" i="52" s="1"/>
  <c r="AP57" i="52" s="1"/>
  <c r="AN43" i="52"/>
  <c r="AO43" i="52" s="1"/>
  <c r="AP43" i="52" s="1"/>
  <c r="AN66" i="52"/>
  <c r="AO66" i="52" s="1"/>
  <c r="AP66" i="52" s="1"/>
  <c r="AN60" i="52"/>
  <c r="AO60" i="52" s="1"/>
  <c r="AP60" i="52" s="1"/>
  <c r="AN67" i="52"/>
  <c r="AO67" i="52" s="1"/>
  <c r="AP67" i="52" s="1"/>
  <c r="AN45" i="52"/>
  <c r="AO45" i="52" s="1"/>
  <c r="AP45" i="52" s="1"/>
  <c r="AN53" i="52"/>
  <c r="AO53" i="52" s="1"/>
  <c r="AP53" i="52" s="1"/>
  <c r="AN44" i="52"/>
  <c r="AO44" i="52" s="1"/>
  <c r="AP44" i="52" s="1"/>
  <c r="AN59" i="52"/>
  <c r="AO59" i="52" s="1"/>
  <c r="AP59" i="52" s="1"/>
  <c r="AN58" i="52"/>
  <c r="AO58" i="52" s="1"/>
  <c r="AP58" i="52" s="1"/>
  <c r="AN64" i="52"/>
  <c r="AO64" i="52" s="1"/>
  <c r="AP64" i="52" s="1"/>
  <c r="AN65" i="52"/>
  <c r="AO65" i="52" s="1"/>
  <c r="AP65" i="52" s="1"/>
  <c r="AN51" i="52"/>
  <c r="AO51" i="52" s="1"/>
  <c r="AP51" i="52" s="1"/>
  <c r="AN81" i="52"/>
  <c r="AO81" i="52" s="1"/>
  <c r="AP81" i="52" s="1"/>
  <c r="AN93" i="52"/>
  <c r="AO93" i="52" s="1"/>
  <c r="AP93" i="52" s="1"/>
  <c r="AN85" i="52"/>
  <c r="AO85" i="52" s="1"/>
  <c r="AP85" i="52" s="1"/>
  <c r="AN73" i="52"/>
  <c r="AO73" i="52" s="1"/>
  <c r="AP73" i="52" s="1"/>
  <c r="AN78" i="52"/>
  <c r="AO78" i="52" s="1"/>
  <c r="AP78" i="52" s="1"/>
  <c r="AN101" i="52"/>
  <c r="AO101" i="52" s="1"/>
  <c r="AP101" i="52" s="1"/>
  <c r="AN74" i="52"/>
  <c r="AO74" i="52" s="1"/>
  <c r="AP74" i="52" s="1"/>
  <c r="AN80" i="52"/>
  <c r="AO80" i="52" s="1"/>
  <c r="AP80" i="52" s="1"/>
  <c r="AN95" i="52"/>
  <c r="AO95" i="52" s="1"/>
  <c r="AP95" i="52" s="1"/>
  <c r="AN87" i="52"/>
  <c r="AO87" i="52" s="1"/>
  <c r="AP87" i="52" s="1"/>
  <c r="AN71" i="52"/>
  <c r="AO71" i="52" s="1"/>
  <c r="AP71" i="52" s="1"/>
  <c r="AN100" i="52"/>
  <c r="AO100" i="52" s="1"/>
  <c r="AP100" i="52" s="1"/>
  <c r="AN86" i="52"/>
  <c r="AO86" i="52" s="1"/>
  <c r="AP86" i="52" s="1"/>
  <c r="AN88" i="52"/>
  <c r="AO88" i="52" s="1"/>
  <c r="AP88" i="52" s="1"/>
  <c r="AN92" i="52"/>
  <c r="AO92" i="52" s="1"/>
  <c r="AP92" i="52" s="1"/>
  <c r="AN94" i="52"/>
  <c r="AO94" i="52" s="1"/>
  <c r="AP94" i="52" s="1"/>
  <c r="AN79" i="52"/>
  <c r="AO79" i="52" s="1"/>
  <c r="AP79" i="52" s="1"/>
  <c r="AN72" i="52"/>
  <c r="AO72" i="52" s="1"/>
  <c r="AP72" i="52" s="1"/>
  <c r="AN99" i="52"/>
  <c r="AO99" i="52" s="1"/>
  <c r="AP99" i="52" s="1"/>
  <c r="AN20" i="52"/>
  <c r="AO20" i="52" s="1"/>
  <c r="AP20" i="52" s="1"/>
  <c r="AN28" i="52"/>
  <c r="AO28" i="52" s="1"/>
  <c r="AP28" i="52" s="1"/>
  <c r="AN34" i="52"/>
  <c r="AO34" i="52" s="1"/>
  <c r="AP34" i="52" s="1"/>
  <c r="AN14" i="52"/>
  <c r="AO14" i="52" s="1"/>
  <c r="AP14" i="52" s="1"/>
  <c r="AN21" i="52"/>
  <c r="AO21" i="52" s="1"/>
  <c r="AP21" i="52" s="1"/>
  <c r="AN19" i="52"/>
  <c r="AO19" i="52" s="1"/>
  <c r="AP19" i="52" s="1"/>
  <c r="AN33" i="52"/>
  <c r="AO33" i="52" s="1"/>
  <c r="AP33" i="52" s="1"/>
  <c r="AN12" i="52"/>
  <c r="AO12" i="52" s="1"/>
  <c r="AP12" i="52" s="1"/>
  <c r="AN26" i="52"/>
  <c r="AO26" i="52" s="1"/>
  <c r="AP26" i="52" s="1"/>
  <c r="AN13" i="52"/>
  <c r="AO13" i="52" s="1"/>
  <c r="AP13" i="52" s="1"/>
  <c r="AN27" i="52"/>
  <c r="AO27" i="52" s="1"/>
  <c r="AP27" i="52" s="1"/>
  <c r="AN35" i="52"/>
  <c r="AO35" i="52" s="1"/>
  <c r="AP35" i="52" s="1"/>
  <c r="AN40" i="52"/>
  <c r="AO40" i="52" s="1"/>
  <c r="AP40" i="52" s="1"/>
  <c r="AN238" i="52"/>
  <c r="AO238" i="52" s="1"/>
  <c r="AP238" i="52" s="1"/>
  <c r="AN251" i="52"/>
  <c r="AO251" i="52" s="1"/>
  <c r="AP251" i="52" s="1"/>
  <c r="AN237" i="52"/>
  <c r="AO237" i="52" s="1"/>
  <c r="AP237" i="52" s="1"/>
  <c r="AN231" i="52"/>
  <c r="AO231" i="52" s="1"/>
  <c r="AP231" i="52" s="1"/>
  <c r="AN244" i="52"/>
  <c r="AO244" i="52" s="1"/>
  <c r="AP244" i="52" s="1"/>
  <c r="AN229" i="52"/>
  <c r="AO229" i="52" s="1"/>
  <c r="AP229" i="52" s="1"/>
  <c r="AN245" i="52"/>
  <c r="AO245" i="52" s="1"/>
  <c r="AP245" i="52" s="1"/>
  <c r="AN250" i="52"/>
  <c r="AO250" i="52" s="1"/>
  <c r="AP250" i="52" s="1"/>
  <c r="AN223" i="52"/>
  <c r="AO223" i="52" s="1"/>
  <c r="AP223" i="52" s="1"/>
  <c r="AN230" i="52"/>
  <c r="AO230" i="52" s="1"/>
  <c r="AP230" i="52" s="1"/>
  <c r="AN243" i="52"/>
  <c r="AO243" i="52" s="1"/>
  <c r="AP243" i="52" s="1"/>
  <c r="AN224" i="52"/>
  <c r="AO224" i="52" s="1"/>
  <c r="AP224" i="52" s="1"/>
  <c r="AN222" i="52"/>
  <c r="AO222" i="52" s="1"/>
  <c r="AN236" i="52"/>
  <c r="AO236" i="52" s="1"/>
  <c r="AP236" i="52" s="1"/>
  <c r="AN252" i="52"/>
  <c r="AO252" i="52" s="1"/>
  <c r="AP252" i="52" s="1"/>
  <c r="AN174" i="52"/>
  <c r="AO174" i="52" s="1"/>
  <c r="AP174" i="52" s="1"/>
  <c r="AN161" i="52"/>
  <c r="AO161" i="52" s="1"/>
  <c r="AP161" i="52" s="1"/>
  <c r="AN168" i="52"/>
  <c r="AO168" i="52" s="1"/>
  <c r="AP168" i="52" s="1"/>
  <c r="AN187" i="52"/>
  <c r="AO187" i="52" s="1"/>
  <c r="AP187" i="52" s="1"/>
  <c r="AN181" i="52"/>
  <c r="AO181" i="52" s="1"/>
  <c r="AP181" i="52" s="1"/>
  <c r="AN173" i="52"/>
  <c r="AO173" i="52" s="1"/>
  <c r="AP173" i="52" s="1"/>
  <c r="AN188" i="52"/>
  <c r="AO188" i="52" s="1"/>
  <c r="AP188" i="52" s="1"/>
  <c r="AN167" i="52"/>
  <c r="AO167" i="52" s="1"/>
  <c r="AP167" i="52" s="1"/>
  <c r="AN175" i="52"/>
  <c r="AO175" i="52" s="1"/>
  <c r="AP175" i="52" s="1"/>
  <c r="AN182" i="52"/>
  <c r="AO182" i="52" s="1"/>
  <c r="AP182" i="52" s="1"/>
  <c r="AN189" i="52"/>
  <c r="AO189" i="52" s="1"/>
  <c r="AP189" i="52" s="1"/>
  <c r="AN180" i="52"/>
  <c r="AO180" i="52" s="1"/>
  <c r="AP180" i="52" s="1"/>
  <c r="AN166" i="52"/>
  <c r="AO166" i="52" s="1"/>
  <c r="AP166" i="52" s="1"/>
  <c r="AN47" i="52"/>
  <c r="AO47" i="52" s="1"/>
  <c r="AP47" i="52" s="1"/>
  <c r="AN62" i="52"/>
  <c r="AO62" i="52" s="1"/>
  <c r="AP62" i="52" s="1"/>
  <c r="AN56" i="52"/>
  <c r="AO56" i="52" s="1"/>
  <c r="AP56" i="52" s="1"/>
  <c r="AN41" i="52"/>
  <c r="AO41" i="52" s="1"/>
  <c r="AP41" i="52" s="1"/>
  <c r="AN61" i="52"/>
  <c r="AO61" i="52" s="1"/>
  <c r="AP61" i="52" s="1"/>
  <c r="AN48" i="52"/>
  <c r="AO48" i="52" s="1"/>
  <c r="AP48" i="52" s="1"/>
  <c r="AN63" i="52"/>
  <c r="AO63" i="52" s="1"/>
  <c r="AP63" i="52" s="1"/>
  <c r="AN42" i="52"/>
  <c r="AO42" i="52" s="1"/>
  <c r="AP42" i="52" s="1"/>
  <c r="AN54" i="52"/>
  <c r="AO54" i="52" s="1"/>
  <c r="AP54" i="52" s="1"/>
  <c r="AN55" i="52"/>
  <c r="AO55" i="52" s="1"/>
  <c r="AP55" i="52" s="1"/>
  <c r="AN49" i="52"/>
  <c r="AO49" i="52" s="1"/>
  <c r="AP49" i="52" s="1"/>
  <c r="AN68" i="52"/>
  <c r="AO68" i="52" s="1"/>
  <c r="AP68" i="52" s="1"/>
  <c r="AN293" i="52"/>
  <c r="AO293" i="52" s="1"/>
  <c r="AP293" i="52" s="1"/>
  <c r="AN299" i="52"/>
  <c r="AO299" i="52" s="1"/>
  <c r="AP299" i="52" s="1"/>
  <c r="AN286" i="52"/>
  <c r="AO286" i="52" s="1"/>
  <c r="AP286" i="52" s="1"/>
  <c r="AN285" i="52"/>
  <c r="AO285" i="52" s="1"/>
  <c r="AP285" i="52" s="1"/>
  <c r="AN292" i="52"/>
  <c r="AO292" i="52" s="1"/>
  <c r="AP292" i="52" s="1"/>
  <c r="AN294" i="52"/>
  <c r="AO294" i="52" s="1"/>
  <c r="AP294" i="52" s="1"/>
  <c r="AN300" i="52"/>
  <c r="AO300" i="52" s="1"/>
  <c r="AP300" i="52" s="1"/>
  <c r="AN301" i="52"/>
  <c r="AO301" i="52" s="1"/>
  <c r="AP301" i="52" s="1"/>
  <c r="AN308" i="52"/>
  <c r="AO308" i="52" s="1"/>
  <c r="AP308" i="52" s="1"/>
  <c r="AN306" i="52"/>
  <c r="AO306" i="52" s="1"/>
  <c r="AP306" i="52" s="1"/>
  <c r="AN287" i="52"/>
  <c r="AO287" i="52" s="1"/>
  <c r="AP287" i="52" s="1"/>
  <c r="AN307" i="52"/>
  <c r="AO307" i="52" s="1"/>
  <c r="AP307" i="52" s="1"/>
  <c r="AN313" i="52"/>
  <c r="AO313" i="52" s="1"/>
  <c r="AP313" i="52" s="1"/>
  <c r="AN89" i="52"/>
  <c r="AO89" i="52" s="1"/>
  <c r="AP89" i="52" s="1"/>
  <c r="AN98" i="52"/>
  <c r="AO98" i="52" s="1"/>
  <c r="AP98" i="52" s="1"/>
  <c r="AN70" i="52"/>
  <c r="AO70" i="52" s="1"/>
  <c r="AP70" i="52" s="1"/>
  <c r="AN91" i="52"/>
  <c r="AO91" i="52" s="1"/>
  <c r="AP91" i="52" s="1"/>
  <c r="AN84" i="52"/>
  <c r="AO84" i="52" s="1"/>
  <c r="AP84" i="52" s="1"/>
  <c r="AN83" i="52"/>
  <c r="AO83" i="52" s="1"/>
  <c r="AP83" i="52" s="1"/>
  <c r="AN90" i="52"/>
  <c r="AO90" i="52" s="1"/>
  <c r="AP90" i="52" s="1"/>
  <c r="AN76" i="52"/>
  <c r="AO76" i="52" s="1"/>
  <c r="AP76" i="52" s="1"/>
  <c r="AN82" i="52"/>
  <c r="AO82" i="52" s="1"/>
  <c r="AP82" i="52" s="1"/>
  <c r="AN96" i="52"/>
  <c r="AO96" i="52" s="1"/>
  <c r="AP96" i="52" s="1"/>
  <c r="AN77" i="52"/>
  <c r="AO77" i="52" s="1"/>
  <c r="AP77" i="52" s="1"/>
  <c r="AN75" i="52"/>
  <c r="AO75" i="52" s="1"/>
  <c r="AP75" i="52" s="1"/>
  <c r="AN69" i="52"/>
  <c r="AO69" i="52" s="1"/>
  <c r="AP69" i="52" s="1"/>
  <c r="AN97" i="52"/>
  <c r="AO97" i="52" s="1"/>
  <c r="AP97" i="52" s="1"/>
  <c r="J22" i="52"/>
  <c r="J18" i="52"/>
  <c r="J17" i="52"/>
  <c r="J20" i="52"/>
  <c r="J14" i="52" l="1"/>
  <c r="J15" i="52"/>
  <c r="J19" i="52"/>
  <c r="J16" i="52"/>
  <c r="J23" i="52"/>
  <c r="J21" i="52"/>
  <c r="AP222" i="52"/>
  <c r="M22" i="52" l="1"/>
  <c r="M21" i="52"/>
  <c r="M17" i="52"/>
  <c r="M20" i="52"/>
  <c r="M16" i="52"/>
  <c r="M18" i="52"/>
  <c r="M19" i="52"/>
  <c r="M27" i="52" l="1"/>
  <c r="M23" i="52"/>
  <c r="M24" i="52"/>
  <c r="M31" i="52"/>
  <c r="M28" i="52"/>
  <c r="M26" i="52"/>
  <c r="M25" i="52"/>
  <c r="M29" i="52"/>
  <c r="M38" i="52" l="1"/>
  <c r="M30" i="52"/>
  <c r="M42" i="52"/>
  <c r="M34" i="52"/>
  <c r="M35" i="52"/>
  <c r="M36" i="52"/>
  <c r="M32" i="52"/>
  <c r="M33" i="52"/>
  <c r="M43" i="52" l="1"/>
  <c r="M40" i="52"/>
  <c r="M39" i="52"/>
  <c r="M41" i="52"/>
  <c r="M49" i="52"/>
  <c r="M37" i="52"/>
  <c r="M45" i="52"/>
  <c r="M52" i="52" l="1"/>
  <c r="M44" i="52"/>
  <c r="M48" i="52"/>
  <c r="M47" i="52"/>
  <c r="M56" i="52"/>
  <c r="M46" i="52"/>
  <c r="M50" i="52"/>
  <c r="M57" i="52" l="1"/>
  <c r="M54" i="52"/>
  <c r="M53" i="52"/>
  <c r="M55" i="52"/>
  <c r="M63" i="52"/>
  <c r="M51" i="52"/>
  <c r="M59" i="52"/>
  <c r="M66" i="52" l="1"/>
  <c r="M58" i="52"/>
  <c r="M70" i="52"/>
  <c r="M62" i="52"/>
  <c r="M60" i="52"/>
  <c r="M61" i="52"/>
  <c r="M64" i="52"/>
  <c r="M71" i="52" l="1"/>
  <c r="M67" i="52"/>
  <c r="M69" i="52"/>
  <c r="M77" i="52"/>
  <c r="M73" i="52"/>
  <c r="M68" i="52"/>
  <c r="M65" i="52"/>
  <c r="M80" i="52" l="1"/>
  <c r="M72" i="52"/>
  <c r="M84" i="52"/>
  <c r="M76" i="52"/>
  <c r="M74" i="52"/>
  <c r="M75" i="52"/>
  <c r="M78" i="52"/>
  <c r="M82" i="52" l="1"/>
  <c r="M81" i="52"/>
  <c r="M83" i="52"/>
  <c r="M91" i="52"/>
  <c r="M79" i="52"/>
  <c r="M85" i="52"/>
  <c r="M87" i="52"/>
  <c r="M94" i="52" l="1"/>
  <c r="M92" i="52"/>
  <c r="M86" i="52"/>
  <c r="M98" i="52"/>
  <c r="M90" i="52"/>
  <c r="M88" i="52"/>
  <c r="M89" i="52"/>
  <c r="M96" i="52" l="1"/>
  <c r="M95" i="52"/>
  <c r="M97" i="52"/>
  <c r="M105" i="52"/>
  <c r="M93" i="52"/>
  <c r="M99" i="52"/>
  <c r="M101" i="52"/>
  <c r="M106" i="52" l="1"/>
  <c r="M108" i="52"/>
  <c r="M100" i="52"/>
  <c r="M112" i="52"/>
  <c r="M104" i="52"/>
  <c r="M102" i="52"/>
  <c r="M103" i="52"/>
  <c r="M109" i="52" l="1"/>
  <c r="M110" i="52"/>
  <c r="M111" i="52"/>
  <c r="M119" i="52"/>
  <c r="M107" i="52"/>
  <c r="M115" i="52"/>
  <c r="M113" i="52"/>
  <c r="M120" i="52" l="1"/>
  <c r="M122" i="52"/>
  <c r="M114" i="52"/>
  <c r="M118" i="52"/>
  <c r="M117" i="52"/>
  <c r="M116" i="52"/>
  <c r="M126" i="52"/>
  <c r="M123" i="52" l="1"/>
  <c r="M124" i="52"/>
  <c r="M125" i="52"/>
  <c r="M133" i="52"/>
  <c r="M121" i="52"/>
  <c r="M129" i="52"/>
  <c r="M127" i="52"/>
  <c r="M136" i="52" l="1"/>
  <c r="M134" i="52"/>
  <c r="M128" i="52"/>
  <c r="M140" i="52"/>
  <c r="M132" i="52"/>
  <c r="M131" i="52"/>
  <c r="M130" i="52"/>
  <c r="M138" i="52" l="1"/>
  <c r="M137" i="52"/>
  <c r="M139" i="52"/>
  <c r="M147" i="52"/>
  <c r="M135" i="52"/>
  <c r="M141" i="52"/>
  <c r="M143" i="52"/>
  <c r="M150" i="52" l="1"/>
  <c r="M148" i="52"/>
  <c r="M142" i="52"/>
  <c r="M154" i="52"/>
  <c r="M146" i="52"/>
  <c r="M144" i="52"/>
  <c r="M145" i="52"/>
  <c r="M152" i="52" l="1"/>
  <c r="M155" i="52"/>
  <c r="M153" i="52"/>
  <c r="M161" i="52"/>
  <c r="M157" i="52"/>
  <c r="M151" i="52"/>
  <c r="M149" i="52"/>
  <c r="M162" i="52" l="1"/>
  <c r="M159" i="52"/>
  <c r="M156" i="52"/>
  <c r="M158" i="52"/>
  <c r="M164" i="52"/>
  <c r="M168" i="52"/>
  <c r="M160" i="52"/>
  <c r="M175" i="52" l="1"/>
  <c r="M166" i="52"/>
  <c r="M167" i="52"/>
  <c r="M171" i="52"/>
  <c r="M165" i="52"/>
  <c r="M163" i="52"/>
  <c r="M169" i="52"/>
  <c r="M176" i="52" l="1"/>
  <c r="M178" i="52"/>
  <c r="M170" i="52"/>
  <c r="M174" i="52"/>
  <c r="M172" i="52"/>
  <c r="M173" i="52"/>
  <c r="M182" i="52"/>
  <c r="M185" i="52" l="1"/>
  <c r="M183" i="52"/>
  <c r="M189" i="52"/>
  <c r="M180" i="52"/>
  <c r="M179" i="52"/>
  <c r="M181" i="52"/>
  <c r="M177" i="52"/>
  <c r="M184" i="52" l="1"/>
  <c r="M188" i="52"/>
  <c r="M186" i="52"/>
  <c r="M187" i="52"/>
  <c r="M196" i="52"/>
  <c r="M190" i="52"/>
  <c r="M192" i="52"/>
  <c r="M193" i="52" l="1"/>
  <c r="M195" i="52"/>
  <c r="M199" i="52"/>
  <c r="M197" i="52"/>
  <c r="M203" i="52"/>
  <c r="M194" i="52"/>
  <c r="M191" i="52"/>
  <c r="M198" i="52" l="1"/>
  <c r="M201" i="52"/>
  <c r="M210" i="52"/>
  <c r="M204" i="52"/>
  <c r="M206" i="52"/>
  <c r="M202" i="52"/>
  <c r="M200" i="52"/>
  <c r="M208" i="52" l="1"/>
  <c r="M213" i="52"/>
  <c r="M205" i="52"/>
  <c r="M207" i="52"/>
  <c r="M209" i="52"/>
  <c r="M211" i="52"/>
  <c r="M217" i="52"/>
  <c r="M216" i="52" l="1"/>
  <c r="M220" i="52"/>
  <c r="M214" i="52"/>
  <c r="M224" i="52"/>
  <c r="M218" i="52"/>
  <c r="M215" i="52"/>
  <c r="M212" i="52"/>
  <c r="M221" i="52" l="1"/>
  <c r="M219" i="52"/>
  <c r="M222" i="52"/>
  <c r="M223" i="52"/>
  <c r="M225" i="52"/>
  <c r="M231" i="52"/>
  <c r="M227" i="52"/>
  <c r="M229" i="52" l="1"/>
  <c r="M234" i="52"/>
  <c r="M228" i="52"/>
  <c r="M238" i="52"/>
  <c r="M232" i="52"/>
  <c r="M230" i="52"/>
  <c r="M226" i="52"/>
  <c r="M239" i="52" l="1"/>
  <c r="M241" i="52"/>
  <c r="M233" i="52"/>
  <c r="M236" i="52"/>
  <c r="M237" i="52"/>
  <c r="M245" i="52"/>
  <c r="M235" i="52"/>
  <c r="M246" i="52" l="1"/>
  <c r="M242" i="52"/>
  <c r="M252" i="52"/>
  <c r="M244" i="52"/>
  <c r="M243" i="52"/>
  <c r="M240" i="52"/>
  <c r="M248" i="52"/>
  <c r="M259" i="52" l="1"/>
  <c r="M255" i="52"/>
  <c r="M247" i="52"/>
  <c r="M250" i="52"/>
  <c r="M251" i="52"/>
  <c r="M253" i="52"/>
  <c r="M249" i="52"/>
  <c r="M257" i="52" l="1"/>
  <c r="M256" i="52"/>
  <c r="M266" i="52"/>
  <c r="M260" i="52"/>
  <c r="M258" i="52"/>
  <c r="M254" i="52"/>
  <c r="M262" i="52"/>
  <c r="M273" i="52" l="1"/>
  <c r="M269" i="52"/>
  <c r="M261" i="52"/>
  <c r="M264" i="52"/>
  <c r="M265" i="52"/>
  <c r="M267" i="52"/>
  <c r="M263" i="52"/>
  <c r="M270" i="52" l="1"/>
  <c r="M280" i="52"/>
  <c r="M274" i="52"/>
  <c r="M272" i="52"/>
  <c r="M271" i="52"/>
  <c r="M268" i="52"/>
  <c r="M276" i="52"/>
  <c r="M281" i="52" l="1"/>
  <c r="M277" i="52"/>
  <c r="M283" i="52"/>
  <c r="M275" i="52"/>
  <c r="M278" i="52"/>
  <c r="M279" i="52"/>
  <c r="M287" i="52"/>
  <c r="M294" i="52" l="1"/>
  <c r="M288" i="52"/>
  <c r="M286" i="52"/>
  <c r="M285" i="52"/>
  <c r="M282" i="52"/>
  <c r="M290" i="52"/>
  <c r="M284" i="52"/>
  <c r="M301" i="52" l="1"/>
  <c r="M291" i="52"/>
  <c r="M297" i="52"/>
  <c r="M289" i="52"/>
  <c r="M292" i="52"/>
  <c r="M293" i="52"/>
  <c r="M295" i="52"/>
  <c r="M302" i="52" l="1"/>
  <c r="M308" i="52"/>
  <c r="M300" i="52"/>
  <c r="M299" i="52"/>
  <c r="M296" i="52"/>
  <c r="M304" i="52"/>
  <c r="M298" i="52"/>
  <c r="M315" i="52" l="1"/>
  <c r="M305" i="52"/>
  <c r="M311" i="52"/>
  <c r="M303" i="52"/>
  <c r="M306" i="52"/>
  <c r="M307" i="52"/>
  <c r="M309" i="52"/>
  <c r="M316" i="52" l="1"/>
  <c r="M314" i="52"/>
  <c r="M313" i="52"/>
  <c r="M310" i="52"/>
  <c r="M318" i="52"/>
  <c r="M312" i="52"/>
  <c r="M322" i="52"/>
  <c r="M323" i="52" l="1"/>
  <c r="M329" i="52"/>
  <c r="M319" i="52"/>
  <c r="M325" i="52"/>
  <c r="M317" i="52"/>
  <c r="M320" i="52"/>
  <c r="M321" i="52"/>
  <c r="M328" i="52" l="1"/>
  <c r="M324" i="52"/>
  <c r="M326" i="52"/>
  <c r="M336" i="52"/>
  <c r="M330" i="52"/>
  <c r="M327" i="52"/>
  <c r="M332" i="52"/>
  <c r="M337" i="52" l="1"/>
  <c r="M343" i="52"/>
  <c r="M333" i="52"/>
  <c r="M339" i="52"/>
  <c r="M331" i="52"/>
  <c r="M334" i="52"/>
  <c r="M335" i="52"/>
  <c r="M342" i="52" l="1"/>
  <c r="M341" i="52"/>
  <c r="M338" i="52"/>
  <c r="M346" i="52"/>
  <c r="M340" i="52"/>
  <c r="M350" i="52"/>
  <c r="M344" i="52"/>
  <c r="M351" i="52" l="1"/>
  <c r="M357" i="52"/>
  <c r="M347" i="52"/>
  <c r="M353" i="52"/>
  <c r="M345" i="52"/>
  <c r="M348" i="52"/>
  <c r="M349" i="52"/>
  <c r="M356" i="52" l="1"/>
  <c r="M355" i="52"/>
  <c r="M352" i="52"/>
  <c r="M360" i="52"/>
  <c r="M354" i="52"/>
  <c r="M364" i="52"/>
  <c r="M358" i="52"/>
  <c r="M361" i="52" l="1"/>
  <c r="M363" i="52"/>
  <c r="M367" i="52"/>
  <c r="M362" i="52"/>
  <c r="M365" i="52"/>
  <c r="M371" i="52"/>
  <c r="M359" i="52"/>
  <c r="M370" i="52" l="1"/>
  <c r="M368" i="52"/>
  <c r="M366" i="52"/>
  <c r="M372" i="52"/>
  <c r="M369" i="52"/>
  <c r="M373" i="52" l="1"/>
  <c r="R354" i="52" l="1"/>
  <c r="U354" i="52" s="1"/>
  <c r="R347" i="52"/>
  <c r="U347" i="52" s="1"/>
  <c r="R344" i="52"/>
  <c r="U344" i="52" s="1"/>
  <c r="R357" i="52"/>
  <c r="U357" i="52" s="1"/>
  <c r="R356" i="52"/>
  <c r="U356" i="52" s="1"/>
  <c r="R358" i="52"/>
  <c r="U358" i="52" s="1"/>
  <c r="R352" i="52"/>
  <c r="U352" i="52" s="1"/>
  <c r="R373" i="52"/>
  <c r="U373" i="52" s="1"/>
  <c r="Q373" i="52" s="1"/>
  <c r="K373" i="52" s="1"/>
  <c r="R372" i="52"/>
  <c r="U372" i="52" s="1"/>
  <c r="Q372" i="52" s="1"/>
  <c r="K372" i="52" s="1"/>
  <c r="R362" i="52"/>
  <c r="U362" i="52" s="1"/>
  <c r="R363" i="52"/>
  <c r="U363" i="52" s="1"/>
  <c r="Q363" i="52" s="1"/>
  <c r="K363" i="52" s="1"/>
  <c r="R360" i="52"/>
  <c r="U360" i="52" s="1"/>
  <c r="V360" i="52" s="1"/>
  <c r="R370" i="52"/>
  <c r="U370" i="52" s="1"/>
  <c r="Q370" i="52" s="1"/>
  <c r="K370" i="52" s="1"/>
  <c r="R343" i="52"/>
  <c r="R366" i="52"/>
  <c r="U366" i="52" s="1"/>
  <c r="V366" i="52" s="1"/>
  <c r="V352" i="52" l="1"/>
  <c r="Q352" i="52"/>
  <c r="K352" i="52" s="1"/>
  <c r="Q344" i="52"/>
  <c r="K344" i="52" s="1"/>
  <c r="V344" i="52"/>
  <c r="Q356" i="52"/>
  <c r="K356" i="52" s="1"/>
  <c r="V356" i="52"/>
  <c r="Q354" i="52"/>
  <c r="K354" i="52" s="1"/>
  <c r="V354" i="52"/>
  <c r="Q358" i="52"/>
  <c r="K358" i="52" s="1"/>
  <c r="V358" i="52"/>
  <c r="V347" i="52"/>
  <c r="Q347" i="52"/>
  <c r="K347" i="52" s="1"/>
  <c r="Q357" i="52"/>
  <c r="K357" i="52" s="1"/>
  <c r="V357" i="52"/>
  <c r="U343" i="52"/>
  <c r="C26" i="52"/>
  <c r="AM360" i="52"/>
  <c r="Q362" i="52"/>
  <c r="K362" i="52" s="1"/>
  <c r="V362" i="52"/>
  <c r="AM366" i="52"/>
  <c r="Q360" i="52"/>
  <c r="K360" i="52" s="1"/>
  <c r="Q366" i="52"/>
  <c r="K366" i="52" s="1"/>
  <c r="V370" i="52"/>
  <c r="R365" i="52"/>
  <c r="U365" i="52" s="1"/>
  <c r="R364" i="52"/>
  <c r="U364" i="52" s="1"/>
  <c r="R367" i="52"/>
  <c r="U367" i="52" s="1"/>
  <c r="R345" i="52"/>
  <c r="U345" i="52" s="1"/>
  <c r="R346" i="52"/>
  <c r="U346" i="52" s="1"/>
  <c r="R349" i="52"/>
  <c r="U349" i="52" s="1"/>
  <c r="R355" i="52"/>
  <c r="U355" i="52" s="1"/>
  <c r="V373" i="52"/>
  <c r="R361" i="52"/>
  <c r="U361" i="52" s="1"/>
  <c r="R369" i="52"/>
  <c r="U369" i="52" s="1"/>
  <c r="V363" i="52"/>
  <c r="R368" i="52"/>
  <c r="U368" i="52" s="1"/>
  <c r="V372" i="52"/>
  <c r="R359" i="52"/>
  <c r="U359" i="52" s="1"/>
  <c r="R371" i="52"/>
  <c r="U371" i="52" s="1"/>
  <c r="R353" i="52"/>
  <c r="U353" i="52" s="1"/>
  <c r="R351" i="52"/>
  <c r="U351" i="52" s="1"/>
  <c r="R348" i="52"/>
  <c r="U348" i="52" s="1"/>
  <c r="R350" i="52"/>
  <c r="U350" i="52" s="1"/>
  <c r="H26" i="52"/>
  <c r="E24" i="52" l="1"/>
  <c r="E25" i="52"/>
  <c r="Q350" i="52"/>
  <c r="K350" i="52" s="1"/>
  <c r="V350" i="52"/>
  <c r="V355" i="52"/>
  <c r="Q355" i="52"/>
  <c r="K355" i="52" s="1"/>
  <c r="Q348" i="52"/>
  <c r="K348" i="52" s="1"/>
  <c r="V348" i="52"/>
  <c r="Q349" i="52"/>
  <c r="K349" i="52" s="1"/>
  <c r="V349" i="52"/>
  <c r="Q343" i="52"/>
  <c r="K343" i="52" s="1"/>
  <c r="V343" i="52"/>
  <c r="AM347" i="52"/>
  <c r="AM344" i="52"/>
  <c r="V351" i="52"/>
  <c r="Q351" i="52"/>
  <c r="K351" i="52" s="1"/>
  <c r="V346" i="52"/>
  <c r="Q346" i="52"/>
  <c r="K346" i="52" s="1"/>
  <c r="AM357" i="52"/>
  <c r="AM358" i="52"/>
  <c r="AM356" i="52"/>
  <c r="V353" i="52"/>
  <c r="Q353" i="52"/>
  <c r="K353" i="52" s="1"/>
  <c r="Q345" i="52"/>
  <c r="K345" i="52" s="1"/>
  <c r="V345" i="52"/>
  <c r="AM354" i="52"/>
  <c r="AM352" i="52"/>
  <c r="AM363" i="52"/>
  <c r="Q367" i="52"/>
  <c r="K367" i="52" s="1"/>
  <c r="V367" i="52"/>
  <c r="Q369" i="52"/>
  <c r="K369" i="52" s="1"/>
  <c r="V369" i="52"/>
  <c r="Q371" i="52"/>
  <c r="K371" i="52" s="1"/>
  <c r="V371" i="52"/>
  <c r="AM362" i="52"/>
  <c r="V359" i="52"/>
  <c r="Q359" i="52"/>
  <c r="K359" i="52" s="1"/>
  <c r="Q364" i="52"/>
  <c r="K364" i="52" s="1"/>
  <c r="V364" i="52"/>
  <c r="AM372" i="52"/>
  <c r="Q361" i="52"/>
  <c r="K361" i="52" s="1"/>
  <c r="V361" i="52"/>
  <c r="Q365" i="52"/>
  <c r="K365" i="52" s="1"/>
  <c r="V365" i="52"/>
  <c r="Q368" i="52"/>
  <c r="K368" i="52" s="1"/>
  <c r="V368" i="52"/>
  <c r="AM373" i="52"/>
  <c r="AM370" i="52"/>
  <c r="E26" i="52" l="1"/>
  <c r="AM345" i="52"/>
  <c r="AM349" i="52"/>
  <c r="AM351" i="52"/>
  <c r="AM355" i="52"/>
  <c r="AM343" i="52"/>
  <c r="AM348" i="52"/>
  <c r="AM350" i="52"/>
  <c r="AM353" i="52"/>
  <c r="AM346" i="52"/>
  <c r="AM365" i="52"/>
  <c r="AM359" i="52"/>
  <c r="AM361" i="52"/>
  <c r="AM364" i="52"/>
  <c r="AM369" i="52"/>
  <c r="AM368" i="52"/>
  <c r="AM371" i="52"/>
  <c r="AM367" i="52"/>
  <c r="I24" i="52" l="1"/>
  <c r="AN339" i="52" l="1"/>
  <c r="AO339" i="52" s="1"/>
  <c r="AP339" i="52" s="1"/>
  <c r="AN317" i="52"/>
  <c r="AO317" i="52" s="1"/>
  <c r="AP317" i="52" s="1"/>
  <c r="AN333" i="52"/>
  <c r="AO333" i="52" s="1"/>
  <c r="AP333" i="52" s="1"/>
  <c r="AN319" i="52"/>
  <c r="AO319" i="52" s="1"/>
  <c r="AP319" i="52" s="1"/>
  <c r="AN324" i="52"/>
  <c r="AO324" i="52" s="1"/>
  <c r="AP324" i="52" s="1"/>
  <c r="AN338" i="52"/>
  <c r="AO338" i="52" s="1"/>
  <c r="AP338" i="52" s="1"/>
  <c r="AN325" i="52"/>
  <c r="AO325" i="52" s="1"/>
  <c r="AP325" i="52" s="1"/>
  <c r="AN337" i="52"/>
  <c r="AO337" i="52" s="1"/>
  <c r="AP337" i="52" s="1"/>
  <c r="AN330" i="52"/>
  <c r="AO330" i="52" s="1"/>
  <c r="AP330" i="52" s="1"/>
  <c r="AN326" i="52"/>
  <c r="AO326" i="52" s="1"/>
  <c r="AP326" i="52" s="1"/>
  <c r="AN332" i="52"/>
  <c r="AO332" i="52" s="1"/>
  <c r="AP332" i="52" s="1"/>
  <c r="AN331" i="52"/>
  <c r="AO331" i="52" s="1"/>
  <c r="AP331" i="52" s="1"/>
  <c r="AN318" i="52"/>
  <c r="AO318" i="52" s="1"/>
  <c r="AP318" i="52" s="1"/>
  <c r="AN323" i="52"/>
  <c r="AO323" i="52" s="1"/>
  <c r="AP323" i="52" s="1"/>
  <c r="AN316" i="52"/>
  <c r="AO316" i="52" s="1"/>
  <c r="AP316" i="52" s="1"/>
  <c r="AN340" i="52"/>
  <c r="AO340" i="52" s="1"/>
  <c r="AP340" i="52" s="1"/>
  <c r="AN344" i="52"/>
  <c r="AO344" i="52" s="1"/>
  <c r="AP344" i="52" s="1"/>
  <c r="AN345" i="52"/>
  <c r="AO345" i="52" s="1"/>
  <c r="AP345" i="52" s="1"/>
  <c r="AN321" i="52"/>
  <c r="AO321" i="52" s="1"/>
  <c r="AP321" i="52" s="1"/>
  <c r="AN336" i="52"/>
  <c r="AO336" i="52" s="1"/>
  <c r="AP336" i="52" s="1"/>
  <c r="AN315" i="52"/>
  <c r="AO315" i="52" s="1"/>
  <c r="AP315" i="52" s="1"/>
  <c r="AN320" i="52"/>
  <c r="AO320" i="52" s="1"/>
  <c r="AP320" i="52" s="1"/>
  <c r="AN334" i="52"/>
  <c r="AO334" i="52" s="1"/>
  <c r="AP334" i="52" s="1"/>
  <c r="AN342" i="52"/>
  <c r="AO342" i="52" s="1"/>
  <c r="AP342" i="52" s="1"/>
  <c r="AN341" i="52"/>
  <c r="AO341" i="52" s="1"/>
  <c r="AP341" i="52" s="1"/>
  <c r="AN322" i="52"/>
  <c r="AO322" i="52" s="1"/>
  <c r="AP322" i="52" s="1"/>
  <c r="AN328" i="52"/>
  <c r="AO328" i="52" s="1"/>
  <c r="AP328" i="52" s="1"/>
  <c r="AN314" i="52"/>
  <c r="AO314" i="52" s="1"/>
  <c r="AP314" i="52" s="1"/>
  <c r="AN335" i="52"/>
  <c r="AO335" i="52" s="1"/>
  <c r="AP335" i="52" s="1"/>
  <c r="AN327" i="52"/>
  <c r="AO327" i="52" s="1"/>
  <c r="AP327" i="52" s="1"/>
  <c r="AN329" i="52"/>
  <c r="AO329" i="52" s="1"/>
  <c r="AP329" i="52" s="1"/>
  <c r="AN343" i="52"/>
  <c r="AO343" i="52" s="1"/>
  <c r="AP343" i="52" s="1"/>
  <c r="I25" i="52"/>
  <c r="I26" i="52"/>
  <c r="AN10" i="52" l="1"/>
  <c r="AO10" i="52" s="1"/>
  <c r="AP10" i="52" s="1"/>
  <c r="AN8" i="52"/>
  <c r="AO8" i="52" s="1"/>
  <c r="AP8" i="52" s="1"/>
  <c r="AN9" i="52"/>
  <c r="AO9" i="52" s="1"/>
  <c r="AP9" i="52" s="1"/>
  <c r="AN360" i="52"/>
  <c r="AO360" i="52" s="1"/>
  <c r="AP360" i="52" s="1"/>
  <c r="AN366" i="52"/>
  <c r="AO366" i="52" s="1"/>
  <c r="AP366" i="52" s="1"/>
  <c r="AN354" i="52"/>
  <c r="AO354" i="52" s="1"/>
  <c r="AP354" i="52" s="1"/>
  <c r="AN347" i="52"/>
  <c r="AO347" i="52" s="1"/>
  <c r="AP347" i="52" s="1"/>
  <c r="AN372" i="52"/>
  <c r="AO372" i="52" s="1"/>
  <c r="AP372" i="52" s="1"/>
  <c r="AN358" i="52"/>
  <c r="AO358" i="52" s="1"/>
  <c r="AP358" i="52" s="1"/>
  <c r="AN352" i="52"/>
  <c r="AO352" i="52" s="1"/>
  <c r="AP352" i="52" s="1"/>
  <c r="AN373" i="52"/>
  <c r="AO373" i="52" s="1"/>
  <c r="AP373" i="52" s="1"/>
  <c r="AN351" i="52"/>
  <c r="AO351" i="52" s="1"/>
  <c r="AP351" i="52" s="1"/>
  <c r="AN367" i="52"/>
  <c r="AO367" i="52" s="1"/>
  <c r="AP367" i="52" s="1"/>
  <c r="AN346" i="52"/>
  <c r="AO346" i="52" s="1"/>
  <c r="AP346" i="52" s="1"/>
  <c r="AN365" i="52"/>
  <c r="AO365" i="52" s="1"/>
  <c r="AP365" i="52" s="1"/>
  <c r="AN361" i="52"/>
  <c r="AO361" i="52" s="1"/>
  <c r="AP361" i="52" s="1"/>
  <c r="AN368" i="52"/>
  <c r="AO368" i="52" s="1"/>
  <c r="AP368" i="52" s="1"/>
  <c r="AN353" i="52"/>
  <c r="AO353" i="52" s="1"/>
  <c r="AP353" i="52" s="1"/>
  <c r="AN359" i="52"/>
  <c r="AO359" i="52" s="1"/>
  <c r="AP359" i="52" s="1"/>
  <c r="J24" i="52"/>
  <c r="AN357" i="52"/>
  <c r="AO357" i="52" s="1"/>
  <c r="AP357" i="52" s="1"/>
  <c r="AN356" i="52"/>
  <c r="AO356" i="52" s="1"/>
  <c r="AP356" i="52" s="1"/>
  <c r="AN362" i="52"/>
  <c r="AO362" i="52" s="1"/>
  <c r="AP362" i="52" s="1"/>
  <c r="AN370" i="52"/>
  <c r="AO370" i="52" s="1"/>
  <c r="AP370" i="52" s="1"/>
  <c r="AN363" i="52"/>
  <c r="AO363" i="52" s="1"/>
  <c r="AP363" i="52" s="1"/>
  <c r="AN349" i="52"/>
  <c r="AO349" i="52" s="1"/>
  <c r="AP349" i="52" s="1"/>
  <c r="AN355" i="52"/>
  <c r="AO355" i="52" s="1"/>
  <c r="AP355" i="52" s="1"/>
  <c r="AN348" i="52"/>
  <c r="AO348" i="52" s="1"/>
  <c r="AN350" i="52"/>
  <c r="AO350" i="52" s="1"/>
  <c r="AP350" i="52" s="1"/>
  <c r="AN369" i="52"/>
  <c r="AO369" i="52" s="1"/>
  <c r="AP369" i="52" s="1"/>
  <c r="AN371" i="52"/>
  <c r="AO371" i="52" s="1"/>
  <c r="AP371" i="52" s="1"/>
  <c r="AN364" i="52"/>
  <c r="AO364" i="52" s="1"/>
  <c r="AP364" i="52" s="1"/>
  <c r="AP348" i="52" l="1"/>
  <c r="J26" i="52" l="1"/>
  <c r="J25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Fiore</author>
  </authors>
  <commentList>
    <comment ref="O8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Rocco Fiore:</t>
        </r>
        <r>
          <rPr>
            <sz val="9"/>
            <color indexed="81"/>
            <rFont val="Tahoma"/>
            <family val="2"/>
          </rPr>
          <t xml:space="preserve">
Put 1st of month and drag down</t>
        </r>
      </text>
    </comment>
  </commentList>
</comments>
</file>

<file path=xl/sharedStrings.xml><?xml version="1.0" encoding="utf-8"?>
<sst xmlns="http://schemas.openxmlformats.org/spreadsheetml/2006/main" count="1765" uniqueCount="229">
  <si>
    <t>Forest Products</t>
  </si>
  <si>
    <t>Petroleum &amp; Chemicals</t>
  </si>
  <si>
    <t>Metals &amp; Minerals</t>
  </si>
  <si>
    <t>MERCHANDISE TOTAL</t>
  </si>
  <si>
    <t>Coal</t>
  </si>
  <si>
    <t>Grain</t>
  </si>
  <si>
    <t>BULK TOTAL</t>
  </si>
  <si>
    <t>INTERMODAL TOTAL</t>
  </si>
  <si>
    <t>GRAND 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</si>
  <si>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</si>
  <si>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</si>
  <si>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</si>
  <si>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</si>
  <si>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</si>
  <si>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</si>
  <si>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</si>
  <si>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</si>
  <si>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</si>
  <si>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</si>
  <si>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</si>
  <si>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</si>
  <si>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</si>
  <si>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</si>
  <si>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</si>
  <si>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</si>
  <si>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</si>
  <si>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</si>
  <si>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</si>
  <si>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</si>
  <si>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</si>
  <si>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</si>
  <si>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</si>
  <si>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</si>
  <si>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</si>
  <si>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</si>
  <si>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</si>
  <si>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</si>
  <si>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</si>
  <si>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</si>
  <si>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</si>
  <si>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</si>
  <si>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</si>
  <si>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</si>
  <si>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</si>
  <si>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</si>
  <si>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</si>
  <si>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</si>
  <si>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</si>
  <si>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</si>
  <si>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</si>
  <si>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</si>
  <si>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</si>
  <si>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</si>
  <si>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</si>
  <si>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</si>
  <si>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</si>
  <si>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</si>
  <si>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</si>
  <si>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</si>
  <si>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</si>
  <si>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</si>
  <si>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Starting :</t>
  </si>
  <si>
    <r>
      <t xml:space="preserve">CN 2008 Carloads by AAR Grouping </t>
    </r>
    <r>
      <rPr>
        <b/>
        <sz val="10"/>
        <rFont val="Arial"/>
        <family val="2"/>
      </rPr>
      <t>(Weeks have been aligned so that they may be compared to their respective week found in prior year)</t>
    </r>
  </si>
  <si>
    <r>
      <t xml:space="preserve">CN 2007 Carloads by AAR Grouping (excludes EJE) </t>
    </r>
    <r>
      <rPr>
        <b/>
        <sz val="8"/>
        <rFont val="Arial"/>
        <family val="2"/>
      </rPr>
      <t>(Weeks have been aligned so that they may be compared to their respective week found in prior year)</t>
    </r>
  </si>
  <si>
    <r>
      <t xml:space="preserve">CN 2006 Carloads by AAR Grouping (excludes EJE) </t>
    </r>
    <r>
      <rPr>
        <b/>
        <sz val="8"/>
        <rFont val="Arial"/>
        <family val="2"/>
      </rPr>
      <t>(Weeks have been aligned so that they may be compared to their respective week found in prior year)</t>
    </r>
  </si>
  <si>
    <r>
      <t xml:space="preserve">CN 2005 Carloads by AAR Grouping (excludes EJE) </t>
    </r>
    <r>
      <rPr>
        <b/>
        <sz val="8"/>
        <rFont val="Arial"/>
        <family val="2"/>
      </rPr>
      <t>(Weeks have been aligned so that they may be compared to their respective week found in prior year)</t>
    </r>
  </si>
  <si>
    <t>Weekly Railroad Traffic Carload and Intermodal Traffic Category Definitions</t>
  </si>
  <si>
    <t>No.</t>
  </si>
  <si>
    <t>Category</t>
  </si>
  <si>
    <t>STCCs</t>
  </si>
  <si>
    <t>Description of Traffic Included</t>
  </si>
  <si>
    <t>Carload Traffic</t>
  </si>
  <si>
    <t>0113 and 01144</t>
  </si>
  <si>
    <r>
      <t xml:space="preserve">Grains (wheat, corn, sorghum, barley, oats, </t>
    </r>
    <r>
      <rPr>
        <i/>
        <sz val="9"/>
        <color indexed="8"/>
        <rFont val="Arial"/>
        <family val="2"/>
      </rPr>
      <t>etc.</t>
    </r>
    <r>
      <rPr>
        <sz val="9"/>
        <color indexed="8"/>
        <rFont val="Arial"/>
        <family val="2"/>
      </rPr>
      <t xml:space="preserve">) and oilseeds (soybeans, </t>
    </r>
    <r>
      <rPr>
        <i/>
        <sz val="9"/>
        <color indexed="8"/>
        <rFont val="Arial"/>
        <family val="2"/>
      </rPr>
      <t>etc.</t>
    </r>
    <r>
      <rPr>
        <sz val="9"/>
        <color indexed="8"/>
        <rFont val="Arial"/>
        <family val="2"/>
      </rPr>
      <t>).</t>
    </r>
  </si>
  <si>
    <t>Farm Products, Ex. Grain</t>
  </si>
  <si>
    <t>01, except 0113 and 01144</t>
  </si>
  <si>
    <t>All farm products except grains and oilseeds (Category No. 1).</t>
  </si>
  <si>
    <t>Metallic Ores</t>
  </si>
  <si>
    <t>10</t>
  </si>
  <si>
    <r>
      <t xml:space="preserve">All metallic ores (iron, bauxite or aluminum, copper, </t>
    </r>
    <r>
      <rPr>
        <i/>
        <sz val="9"/>
        <color indexed="8"/>
        <rFont val="Arial"/>
        <family val="2"/>
      </rPr>
      <t>etc.).</t>
    </r>
  </si>
  <si>
    <t>11</t>
  </si>
  <si>
    <t>Bituminous, anthracite, and lignite coal.</t>
  </si>
  <si>
    <t>Crushed Stone, Sand and Gravel</t>
  </si>
  <si>
    <t>142 and 144</t>
  </si>
  <si>
    <t>Crushed or broken stone, sand, and gravel.</t>
  </si>
  <si>
    <t>Nonmetallic Minerals</t>
  </si>
  <si>
    <t>14, except 142 and 144</t>
  </si>
  <si>
    <r>
      <t xml:space="preserve">Nonmetallic minerals except crushed stone, sand and gravel (phosphate rock, rock salt, sulphur, clay, </t>
    </r>
    <r>
      <rPr>
        <i/>
        <sz val="9"/>
        <color indexed="8"/>
        <rFont val="Arial"/>
        <family val="2"/>
      </rPr>
      <t>etc.</t>
    </r>
    <r>
      <rPr>
        <sz val="9"/>
        <color indexed="8"/>
        <rFont val="Arial"/>
        <family val="2"/>
      </rPr>
      <t>).</t>
    </r>
  </si>
  <si>
    <t>Grain Mill Products</t>
  </si>
  <si>
    <t>Flour, prepared feed, cereal preparations, milled rice, wet corn milling products, distillers dried grains with solubles (DDGS), soybean cake, and other milled grains.</t>
  </si>
  <si>
    <t>Food and Kindred Products</t>
  </si>
  <si>
    <t>All food and feed products, except Grain Mill Products (Category No. 7).</t>
  </si>
  <si>
    <t>Primary Forest Products</t>
  </si>
  <si>
    <t>241</t>
  </si>
  <si>
    <t>Pulpwood logs, pulpwood and other wood chips.</t>
  </si>
  <si>
    <t>Lumber and Wood Products</t>
  </si>
  <si>
    <t>24, except 241</t>
  </si>
  <si>
    <t>All lumber and wood products (excluding furniture) except Primary Forest Products (Category No. 9).</t>
  </si>
  <si>
    <t>Pulp, Paper, and Allied Products</t>
  </si>
  <si>
    <t>26</t>
  </si>
  <si>
    <t>Paper, pulp mill products, paperboard or fiberboard, and containers or boxes.</t>
  </si>
  <si>
    <t>Chemicals</t>
  </si>
  <si>
    <t>Petroleum Products</t>
  </si>
  <si>
    <t>Stone, Clay and Glass Products</t>
  </si>
  <si>
    <t>32</t>
  </si>
  <si>
    <t>All types of glass products; hydraulic cement; structural clay products; concrete, gypsum or plaster products; and abrasives or asbestos products.</t>
  </si>
  <si>
    <t>Coke</t>
  </si>
  <si>
    <t>29911, 29913 and 29914</t>
  </si>
  <si>
    <t>Coal or coke briquettes, petroleum coke, and coke produced from coal.</t>
  </si>
  <si>
    <t>Metals and Products</t>
  </si>
  <si>
    <t>33 and 34</t>
  </si>
  <si>
    <r>
      <t xml:space="preserve">Primary metal products (iron and steel, aluminum, copper, brass, </t>
    </r>
    <r>
      <rPr>
        <i/>
        <sz val="9"/>
        <color indexed="8"/>
        <rFont val="Arial"/>
        <family val="2"/>
      </rPr>
      <t>etc.</t>
    </r>
    <r>
      <rPr>
        <sz val="9"/>
        <color indexed="8"/>
        <rFont val="Arial"/>
        <family val="2"/>
      </rPr>
      <t xml:space="preserve">), and fabricated metal products (hand tools, cutlery and hardware; structural metal products; metal stampings, </t>
    </r>
    <r>
      <rPr>
        <i/>
        <sz val="9"/>
        <color indexed="8"/>
        <rFont val="Arial"/>
        <family val="2"/>
      </rPr>
      <t>etc.</t>
    </r>
    <r>
      <rPr>
        <sz val="9"/>
        <color indexed="8"/>
        <rFont val="Arial"/>
        <family val="2"/>
      </rPr>
      <t>)</t>
    </r>
  </si>
  <si>
    <t>Motor Vehicles and Equipment</t>
  </si>
  <si>
    <t>371 and 41118</t>
  </si>
  <si>
    <t>Motor vehicles, passenger car bodies, bus or truck bodies, motor vehicle parts and accessories, and used vehicles.</t>
  </si>
  <si>
    <t>Waste and Other Scrap</t>
  </si>
  <si>
    <t>All Other Carloads</t>
  </si>
  <si>
    <t>All Other STCCs</t>
  </si>
  <si>
    <t>All other carload traffic not identified above.</t>
  </si>
  <si>
    <t>Intermodal Traffic</t>
  </si>
  <si>
    <t>Containers</t>
  </si>
  <si>
    <t>Any</t>
  </si>
  <si>
    <t>Equipment bearing a reporting mark ending with the letter "U," moving without an undercarriage/chassis.</t>
  </si>
  <si>
    <t>Trailers</t>
  </si>
  <si>
    <r>
      <t>Equipment bearing a reporting mark ending with the letter "Z," with a permanently affixed undercarriage (</t>
    </r>
    <r>
      <rPr>
        <i/>
        <sz val="9"/>
        <color indexed="8"/>
        <rFont val="Arial"/>
        <family val="2"/>
      </rPr>
      <t>i.e.,</t>
    </r>
    <r>
      <rPr>
        <sz val="9"/>
        <color indexed="8"/>
        <rFont val="Arial"/>
        <family val="2"/>
      </rPr>
      <t xml:space="preserve"> trailers) and equipment bearing a reporting mark ending with the letter "U," moving on an undercarriage/chassis (</t>
    </r>
    <r>
      <rPr>
        <i/>
        <sz val="9"/>
        <color indexed="8"/>
        <rFont val="Arial"/>
        <family val="2"/>
      </rPr>
      <t>i.e.,</t>
    </r>
    <r>
      <rPr>
        <sz val="9"/>
        <color indexed="8"/>
        <rFont val="Arial"/>
        <family val="2"/>
      </rPr>
      <t xml:space="preserve"> Containers on Chassis).</t>
    </r>
  </si>
  <si>
    <t>Effective Week 1, 2011</t>
  </si>
  <si>
    <t>All traffic moving in intermodal equipment should be reported as Intermodal Traffic, even if the STCC is known. All carload harzardous</t>
  </si>
  <si>
    <t>materials traffic (i.e., traffic with a STCC 49 designation) should be reported based upon the marketing STCC (i.e., non-49 STCC) if it is</t>
  </si>
  <si>
    <t>known; if it is not known, carload hazmat traffic should be included in Category 12 – Chemicals.</t>
  </si>
  <si>
    <t>204, 20823, 20859 and 20923</t>
  </si>
  <si>
    <t>20, except 204, 20823, 20859 and 20923</t>
  </si>
  <si>
    <t>28 and 49 (where non-hazmat STCC is unknown)</t>
  </si>
  <si>
    <t>Industrial chemicals and gases, alcohols (including ethanol), plastics and resins, fertilizer, and hazardous materials for which the non-hazmat STCC is not known.</t>
  </si>
  <si>
    <t>13 and 291</t>
  </si>
  <si>
    <r>
      <t xml:space="preserve">Crude petroleum and natural gasoline, and all products of petroleum refining (gasoline, jet or high volatile fuels; distillate fuel oil; lubricating oils; asphalt and tar; liquefied gases; </t>
    </r>
    <r>
      <rPr>
        <i/>
        <sz val="9"/>
        <color indexed="8"/>
        <rFont val="Arial"/>
        <family val="2"/>
      </rPr>
      <t>etc.</t>
    </r>
    <r>
      <rPr>
        <sz val="9"/>
        <color indexed="8"/>
        <rFont val="Arial"/>
        <family val="2"/>
      </rPr>
      <t>).</t>
    </r>
  </si>
  <si>
    <t>Iron and Steel Scrap</t>
  </si>
  <si>
    <t>40211</t>
  </si>
  <si>
    <t>Iron and steel scrap and waste</t>
  </si>
  <si>
    <t>40, except 40211, and 48</t>
  </si>
  <si>
    <r>
      <t>All other waste and scrap materials (</t>
    </r>
    <r>
      <rPr>
        <i/>
        <sz val="9"/>
        <color indexed="8"/>
        <rFont val="Arial"/>
        <family val="2"/>
      </rPr>
      <t>i.e.,</t>
    </r>
    <r>
      <rPr>
        <sz val="9"/>
        <color indexed="8"/>
        <rFont val="Arial"/>
        <family val="2"/>
      </rPr>
      <t xml:space="preserve"> except iron and steel scrap), and hazardous wastes.</t>
    </r>
  </si>
  <si>
    <t>CN 2010 Carloads by AAR Grouping</t>
  </si>
  <si>
    <t xml:space="preserve">CN 2009 Carloads by AAR Grouping </t>
  </si>
  <si>
    <t>CN 2011 Carloads by AAR Grouping</t>
  </si>
  <si>
    <t xml:space="preserve">Lumber &amp; Wood Prods      </t>
  </si>
  <si>
    <t xml:space="preserve">Primary Forest Prods     </t>
  </si>
  <si>
    <t xml:space="preserve">Pulp &amp; Paper Prods       </t>
  </si>
  <si>
    <t xml:space="preserve">Chemicals                </t>
  </si>
  <si>
    <t xml:space="preserve">Petroleum Prods          </t>
  </si>
  <si>
    <t xml:space="preserve">Nonmetallic Minerals     </t>
  </si>
  <si>
    <t xml:space="preserve">Crushed Stone            </t>
  </si>
  <si>
    <t xml:space="preserve">Metal Products           </t>
  </si>
  <si>
    <t xml:space="preserve">Metallic Ores            </t>
  </si>
  <si>
    <t xml:space="preserve">Stone, Clay, Glass       </t>
  </si>
  <si>
    <t xml:space="preserve">Iron And Steel Scrap     </t>
  </si>
  <si>
    <t xml:space="preserve">Waste And Other Scrap    </t>
  </si>
  <si>
    <t xml:space="preserve">Other Carloads           </t>
  </si>
  <si>
    <t xml:space="preserve">Motor Vehicles &amp; Equip   </t>
  </si>
  <si>
    <t xml:space="preserve">Coal                     </t>
  </si>
  <si>
    <t xml:space="preserve">Coke                     </t>
  </si>
  <si>
    <t xml:space="preserve">Farm Products            </t>
  </si>
  <si>
    <t xml:space="preserve">Grain                    </t>
  </si>
  <si>
    <t xml:space="preserve">Grain Mill Products      </t>
  </si>
  <si>
    <t xml:space="preserve">Food &amp; Kindred Products  </t>
  </si>
  <si>
    <t xml:space="preserve">Containers               </t>
  </si>
  <si>
    <t xml:space="preserve">Trailers                 </t>
  </si>
  <si>
    <t>Grand Total</t>
  </si>
  <si>
    <t>CN 2012 Carloads by AAR Grouping</t>
  </si>
  <si>
    <t>RTMS</t>
  </si>
  <si>
    <t>Week 53</t>
  </si>
  <si>
    <t>Month*</t>
  </si>
  <si>
    <t>Year*</t>
  </si>
  <si>
    <t>CN Supplemental Description</t>
  </si>
  <si>
    <t>Grain -  whole grains - includes wheat, barley, corn and soybeans.</t>
  </si>
  <si>
    <t>Grain Mill Products - includes DDG's and Soymeal (note: excludes Ethanol).</t>
  </si>
  <si>
    <t>Food and Kindred - includes Canola Meal, Malt and Soy/Canola Oil.</t>
  </si>
  <si>
    <t>CN 2013 Carloads by AAR Grouping</t>
  </si>
  <si>
    <t>Requires manual entry</t>
  </si>
  <si>
    <t>AAR Week</t>
  </si>
  <si>
    <t>Month</t>
  </si>
  <si>
    <t>2013 by day</t>
  </si>
  <si>
    <t>DOW</t>
  </si>
  <si>
    <t>Forecasted Day</t>
  </si>
  <si>
    <t>Forecasted Day with no holiday</t>
  </si>
  <si>
    <t>Daily Projected Wght</t>
  </si>
  <si>
    <t>New Daily Forecast</t>
  </si>
  <si>
    <t>Holiday%</t>
  </si>
  <si>
    <t>Work Fcst with Hol%</t>
  </si>
  <si>
    <t>Fcst if no Holiday</t>
  </si>
  <si>
    <t>New Forecast with Dly Weight</t>
  </si>
  <si>
    <t>FRI</t>
  </si>
  <si>
    <t>MON</t>
  </si>
  <si>
    <t>SAT</t>
  </si>
  <si>
    <t>SUN</t>
  </si>
  <si>
    <t>THU</t>
  </si>
  <si>
    <t>TUE</t>
  </si>
  <si>
    <t>WED</t>
  </si>
  <si>
    <t>Total</t>
  </si>
  <si>
    <t>%ofDay:</t>
  </si>
  <si>
    <t>Forecasted Runrate Month</t>
  </si>
  <si>
    <t>New Work Daily Weight Forecast</t>
  </si>
  <si>
    <t>New Forecast</t>
  </si>
  <si>
    <t>Var New vs Yeye</t>
  </si>
  <si>
    <t>Check</t>
  </si>
  <si>
    <t>Avg Runrate Cars</t>
  </si>
  <si>
    <t>New Daily Weight</t>
  </si>
  <si>
    <t>AvgRTMs</t>
  </si>
  <si>
    <t>RTM Forecast</t>
  </si>
  <si>
    <t>Sum of RTM Forecast</t>
  </si>
  <si>
    <t>Rtms Act</t>
  </si>
  <si>
    <t>Threshold Adj</t>
  </si>
  <si>
    <t>Farm Products - includes oilseeds, Peas, Lentils and Canola.</t>
  </si>
  <si>
    <t>Used Runrate</t>
  </si>
  <si>
    <t>N</t>
  </si>
  <si>
    <t>CN 2015 Carloads by AAR Grouping</t>
  </si>
  <si>
    <t>Compare to week for 2015</t>
  </si>
  <si>
    <t>Official Week to compare to 07</t>
  </si>
  <si>
    <t>Compare to week for 2009</t>
  </si>
  <si>
    <r>
      <t xml:space="preserve">CN 2014 Carloads by AAR Grouping  </t>
    </r>
    <r>
      <rPr>
        <b/>
        <sz val="12"/>
        <rFont val="Arial"/>
        <family val="2"/>
      </rPr>
      <t>(Use row 3 to compare to 2015)</t>
    </r>
  </si>
  <si>
    <t>Revenue Ton Miles (in millions)</t>
  </si>
  <si>
    <t>CN 2016 Carloads by AAR Grouping</t>
  </si>
  <si>
    <t>Official to compare to 2013</t>
  </si>
  <si>
    <t>CN 2017 Carloads by AAR Grouping</t>
  </si>
  <si>
    <t>CN 2018 Carloads by AAR Grouping</t>
  </si>
  <si>
    <t>CN 2019 Carloads by AAR Grouping</t>
  </si>
  <si>
    <t>n</t>
  </si>
  <si>
    <t>CN 2020 Carloads by AAR Grouping</t>
  </si>
  <si>
    <t>CN 2021 Carloads by AAR Grouping</t>
  </si>
  <si>
    <t>Official to compare to 2019</t>
  </si>
  <si>
    <t>Compare to week for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</si>
</sst>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6" formatCode="_(* #,##0_);_(* \(#,##0\);_(* &quot;-&quot;??_);_(@_)"/>
    <numFmt numFmtId="167" formatCode="0.0%"/>
    <numFmt numFmtId="168" formatCode="0."/>
    <numFmt numFmtId="169" formatCode="0.\ \ \ "/>
    <numFmt numFmtId="171" formatCode="_(* #,##0.0000_);_(* \(#,##0.0000\);_(* &quot;-&quot;??_);_(@_)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color indexed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i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2" fillId="0" borderId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26" fillId="0" borderId="0"/>
    <xf numFmtId="9" fontId="1" fillId="0" borderId="0" applyFont="0" applyFill="0" applyBorder="0" applyAlignment="0" applyProtection="0"/>
    <xf numFmtId="0" fontId="1" fillId="0" borderId="0"/>
  </cellStyleXfs>
  <cellXfs count="148">
    <xf numFmtId="0" fontId="0" fillId="0" borderId="0" xfId="0"/>
    <xf numFmtId="0" fontId="4" fillId="0" borderId="0" xfId="0" applyFont="1"/>
    <xf numFmtId="0" fontId="4" fillId="0" borderId="0" xfId="0" applyFont="1" applyAlignment="1">
      <alignment textRotation="75"/>
    </xf>
    <xf numFmtId="166" fontId="4" fillId="0" borderId="0" xfId="1" applyNumberFormat="1" applyFont="1"/>
    <xf numFmtId="0" fontId="5" fillId="0" borderId="0" xfId="0" applyFont="1"/>
    <xf numFmtId="166" fontId="6" fillId="0" borderId="0" xfId="1" applyNumberFormat="1" applyFont="1"/>
    <xf numFmtId="0" fontId="5" fillId="0" borderId="0" xfId="0" applyFont="1" applyAlignment="1">
      <alignment textRotation="75"/>
    </xf>
    <xf numFmtId="0" fontId="7" fillId="0" borderId="0" xfId="0" applyFont="1" applyAlignment="1">
      <alignment horizontal="right"/>
    </xf>
    <xf numFmtId="16" fontId="8" fillId="2" borderId="1" xfId="0" applyNumberFormat="1" applyFont="1" applyFill="1" applyBorder="1" applyAlignment="1">
      <alignment horizontal="center"/>
    </xf>
    <xf numFmtId="0" fontId="6" fillId="0" borderId="0" xfId="0" quotePrefix="1" applyNumberFormat="1" applyFont="1" applyAlignment="1" applyProtection="1">
      <alignment horizontal="left"/>
      <protection locked="0"/>
    </xf>
    <xf numFmtId="0" fontId="6" fillId="0" borderId="0" xfId="0" applyFont="1"/>
    <xf numFmtId="166" fontId="6" fillId="0" borderId="0" xfId="1" applyNumberFormat="1" applyFont="1" applyProtection="1">
      <protection locked="0"/>
    </xf>
    <xf numFmtId="0" fontId="5" fillId="0" borderId="0" xfId="0" applyFont="1" applyProtection="1">
      <protection locked="0"/>
    </xf>
    <xf numFmtId="166" fontId="5" fillId="0" borderId="0" xfId="1" applyNumberFormat="1" applyFont="1"/>
    <xf numFmtId="0" fontId="5" fillId="0" borderId="0" xfId="0" applyFont="1" applyAlignment="1" applyProtection="1">
      <alignment horizontal="left"/>
      <protection locked="0"/>
    </xf>
    <xf numFmtId="0" fontId="5" fillId="0" borderId="0" xfId="0" quotePrefix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quotePrefix="1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5" fillId="0" borderId="0" xfId="0" quotePrefix="1" applyFont="1" applyFill="1" applyAlignment="1" applyProtection="1">
      <alignment horizontal="left"/>
      <protection locked="0"/>
    </xf>
    <xf numFmtId="0" fontId="5" fillId="0" borderId="0" xfId="0" applyFont="1" applyFill="1" applyProtection="1">
      <protection locked="0"/>
    </xf>
    <xf numFmtId="0" fontId="6" fillId="3" borderId="2" xfId="0" quotePrefix="1" applyFont="1" applyFill="1" applyBorder="1" applyAlignment="1" applyProtection="1">
      <alignment horizontal="left"/>
      <protection locked="0"/>
    </xf>
    <xf numFmtId="0" fontId="5" fillId="3" borderId="2" xfId="0" quotePrefix="1" applyFont="1" applyFill="1" applyBorder="1" applyAlignment="1" applyProtection="1">
      <alignment horizontal="left"/>
      <protection locked="0"/>
    </xf>
    <xf numFmtId="166" fontId="6" fillId="3" borderId="2" xfId="1" applyNumberFormat="1" applyFont="1" applyFill="1" applyBorder="1"/>
    <xf numFmtId="0" fontId="6" fillId="3" borderId="3" xfId="0" quotePrefix="1" applyFont="1" applyFill="1" applyBorder="1" applyAlignment="1" applyProtection="1">
      <alignment horizontal="left"/>
      <protection locked="0"/>
    </xf>
    <xf numFmtId="0" fontId="5" fillId="3" borderId="3" xfId="0" quotePrefix="1" applyFont="1" applyFill="1" applyBorder="1" applyAlignment="1" applyProtection="1">
      <alignment horizontal="left"/>
      <protection locked="0"/>
    </xf>
    <xf numFmtId="166" fontId="6" fillId="3" borderId="3" xfId="1" applyNumberFormat="1" applyFont="1" applyFill="1" applyBorder="1"/>
    <xf numFmtId="167" fontId="4" fillId="0" borderId="0" xfId="5" applyNumberFormat="1" applyFont="1"/>
    <xf numFmtId="0" fontId="3" fillId="0" borderId="0" xfId="0" quotePrefix="1" applyFont="1" applyBorder="1" applyAlignment="1">
      <alignment horizontal="left"/>
    </xf>
    <xf numFmtId="166" fontId="6" fillId="0" borderId="0" xfId="1" quotePrefix="1" applyNumberFormat="1" applyFont="1" applyAlignment="1">
      <alignment horizontal="left"/>
    </xf>
    <xf numFmtId="0" fontId="11" fillId="0" borderId="0" xfId="4" applyFont="1" applyAlignment="1">
      <alignment horizontal="centerContinuous"/>
    </xf>
    <xf numFmtId="0" fontId="12" fillId="0" borderId="0" xfId="4" applyAlignment="1">
      <alignment horizontal="centerContinuous"/>
    </xf>
    <xf numFmtId="0" fontId="12" fillId="0" borderId="0" xfId="4"/>
    <xf numFmtId="0" fontId="15" fillId="0" borderId="0" xfId="4" applyFont="1" applyAlignment="1">
      <alignment horizontal="centerContinuous"/>
    </xf>
    <xf numFmtId="0" fontId="13" fillId="4" borderId="2" xfId="4" applyFont="1" applyFill="1" applyBorder="1" applyAlignment="1">
      <alignment horizontal="center" vertical="center"/>
    </xf>
    <xf numFmtId="0" fontId="13" fillId="4" borderId="2" xfId="4" applyFont="1" applyFill="1" applyBorder="1" applyAlignment="1">
      <alignment vertical="center"/>
    </xf>
    <xf numFmtId="0" fontId="13" fillId="3" borderId="0" xfId="4" applyFont="1" applyFill="1" applyAlignment="1">
      <alignment horizontal="centerContinuous" vertical="center"/>
    </xf>
    <xf numFmtId="0" fontId="12" fillId="3" borderId="0" xfId="4" applyFill="1" applyAlignment="1">
      <alignment horizontal="centerContinuous" vertical="center"/>
    </xf>
    <xf numFmtId="168" fontId="12" fillId="0" borderId="4" xfId="4" applyNumberFormat="1" applyBorder="1" applyAlignment="1">
      <alignment vertical="top" wrapText="1"/>
    </xf>
    <xf numFmtId="169" fontId="12" fillId="0" borderId="4" xfId="4" applyNumberFormat="1" applyBorder="1" applyAlignment="1">
      <alignment vertical="top" wrapText="1"/>
    </xf>
    <xf numFmtId="0" fontId="12" fillId="0" borderId="4" xfId="4" applyBorder="1" applyAlignment="1">
      <alignment vertical="top" wrapText="1"/>
    </xf>
    <xf numFmtId="168" fontId="12" fillId="0" borderId="5" xfId="4" applyNumberFormat="1" applyBorder="1" applyAlignment="1">
      <alignment vertical="top" wrapText="1"/>
    </xf>
    <xf numFmtId="169" fontId="12" fillId="0" borderId="5" xfId="4" applyNumberFormat="1" applyBorder="1" applyAlignment="1">
      <alignment vertical="top" wrapText="1"/>
    </xf>
    <xf numFmtId="0" fontId="12" fillId="0" borderId="5" xfId="4" applyBorder="1" applyAlignment="1">
      <alignment vertical="top" wrapText="1"/>
    </xf>
    <xf numFmtId="0" fontId="12" fillId="0" borderId="5" xfId="4" quotePrefix="1" applyBorder="1" applyAlignment="1">
      <alignment vertical="top" wrapText="1"/>
    </xf>
    <xf numFmtId="0" fontId="12" fillId="0" borderId="4" xfId="4" quotePrefix="1" applyBorder="1" applyAlignment="1">
      <alignment vertical="top" wrapText="1"/>
    </xf>
    <xf numFmtId="0" fontId="12" fillId="0" borderId="6" xfId="4" applyBorder="1"/>
    <xf numFmtId="0" fontId="12" fillId="0" borderId="0" xfId="4" quotePrefix="1"/>
    <xf numFmtId="0" fontId="13" fillId="5" borderId="2" xfId="4" applyFont="1" applyFill="1" applyBorder="1" applyAlignment="1">
      <alignment vertical="center"/>
    </xf>
    <xf numFmtId="0" fontId="12" fillId="0" borderId="4" xfId="4" applyFont="1" applyBorder="1" applyAlignment="1">
      <alignment vertical="top" wrapText="1"/>
    </xf>
    <xf numFmtId="0" fontId="12" fillId="0" borderId="5" xfId="4" applyFont="1" applyBorder="1" applyAlignment="1">
      <alignment vertical="top" wrapText="1"/>
    </xf>
    <xf numFmtId="0" fontId="21" fillId="0" borderId="0" xfId="3" applyFont="1"/>
    <xf numFmtId="0" fontId="21" fillId="7" borderId="0" xfId="3" applyFont="1" applyFill="1"/>
    <xf numFmtId="0" fontId="22" fillId="7" borderId="0" xfId="3" applyFont="1" applyFill="1"/>
    <xf numFmtId="0" fontId="21" fillId="6" borderId="0" xfId="3" applyFont="1" applyFill="1"/>
    <xf numFmtId="0" fontId="22" fillId="0" borderId="0" xfId="3" applyFont="1"/>
    <xf numFmtId="0" fontId="23" fillId="0" borderId="0" xfId="3" applyFont="1"/>
    <xf numFmtId="0" fontId="19" fillId="0" borderId="0" xfId="3"/>
    <xf numFmtId="0" fontId="20" fillId="0" borderId="0" xfId="3" applyFont="1"/>
    <xf numFmtId="14" fontId="21" fillId="0" borderId="0" xfId="3" applyNumberFormat="1" applyFont="1"/>
    <xf numFmtId="3" fontId="21" fillId="0" borderId="0" xfId="3" applyNumberFormat="1" applyFont="1"/>
    <xf numFmtId="0" fontId="24" fillId="6" borderId="0" xfId="3" applyFont="1" applyFill="1"/>
    <xf numFmtId="0" fontId="22" fillId="6" borderId="0" xfId="3" applyFont="1" applyFill="1"/>
    <xf numFmtId="0" fontId="24" fillId="0" borderId="0" xfId="3" applyFont="1"/>
    <xf numFmtId="3" fontId="21" fillId="7" borderId="0" xfId="3" applyNumberFormat="1" applyFont="1" applyFill="1"/>
    <xf numFmtId="0" fontId="21" fillId="8" borderId="0" xfId="3" applyFont="1" applyFill="1"/>
    <xf numFmtId="1" fontId="21" fillId="8" borderId="0" xfId="3" applyNumberFormat="1" applyFont="1" applyFill="1"/>
    <xf numFmtId="171" fontId="21" fillId="8" borderId="0" xfId="2" applyNumberFormat="1" applyFont="1" applyFill="1"/>
    <xf numFmtId="1" fontId="25" fillId="8" borderId="0" xfId="3" applyNumberFormat="1" applyFont="1" applyFill="1"/>
    <xf numFmtId="0" fontId="22" fillId="0" borderId="0" xfId="3" applyFont="1" applyAlignment="1">
      <alignment horizontal="right"/>
    </xf>
    <xf numFmtId="43" fontId="21" fillId="0" borderId="15" xfId="2" applyNumberFormat="1" applyFont="1" applyBorder="1" applyAlignment="1"/>
    <xf numFmtId="43" fontId="21" fillId="0" borderId="0" xfId="2" applyNumberFormat="1" applyFont="1" applyBorder="1" applyAlignment="1"/>
    <xf numFmtId="43" fontId="21" fillId="7" borderId="8" xfId="2" applyNumberFormat="1" applyFont="1" applyFill="1" applyBorder="1" applyAlignment="1">
      <alignment horizontal="center"/>
    </xf>
    <xf numFmtId="43" fontId="21" fillId="7" borderId="0" xfId="2" applyNumberFormat="1" applyFont="1" applyFill="1" applyBorder="1" applyAlignment="1">
      <alignment horizontal="center"/>
    </xf>
    <xf numFmtId="43" fontId="22" fillId="0" borderId="0" xfId="3" applyNumberFormat="1" applyFont="1"/>
    <xf numFmtId="43" fontId="21" fillId="0" borderId="0" xfId="3" applyNumberFormat="1" applyFont="1"/>
    <xf numFmtId="3" fontId="21" fillId="9" borderId="0" xfId="3" applyNumberFormat="1" applyFont="1" applyFill="1"/>
    <xf numFmtId="3" fontId="25" fillId="0" borderId="0" xfId="3" applyNumberFormat="1" applyFont="1"/>
    <xf numFmtId="0" fontId="21" fillId="0" borderId="0" xfId="3" applyNumberFormat="1" applyFont="1"/>
    <xf numFmtId="15" fontId="21" fillId="0" borderId="0" xfId="3" applyNumberFormat="1" applyFont="1"/>
    <xf numFmtId="171" fontId="22" fillId="8" borderId="0" xfId="2" applyNumberFormat="1" applyFont="1" applyFill="1"/>
    <xf numFmtId="1" fontId="24" fillId="8" borderId="0" xfId="3" applyNumberFormat="1" applyFont="1" applyFill="1"/>
    <xf numFmtId="0" fontId="25" fillId="0" borderId="0" xfId="3" applyFont="1"/>
    <xf numFmtId="171" fontId="22" fillId="7" borderId="15" xfId="2" applyNumberFormat="1" applyFont="1" applyFill="1" applyBorder="1"/>
    <xf numFmtId="3" fontId="22" fillId="7" borderId="0" xfId="3" applyNumberFormat="1" applyFont="1" applyFill="1"/>
    <xf numFmtId="0" fontId="23" fillId="10" borderId="0" xfId="3" applyFont="1" applyFill="1"/>
    <xf numFmtId="9" fontId="23" fillId="10" borderId="0" xfId="6" applyFont="1" applyFill="1"/>
    <xf numFmtId="0" fontId="22" fillId="7" borderId="11" xfId="3" applyFont="1" applyFill="1" applyBorder="1"/>
    <xf numFmtId="0" fontId="22" fillId="7" borderId="12" xfId="3" applyFont="1" applyFill="1" applyBorder="1"/>
    <xf numFmtId="0" fontId="22" fillId="7" borderId="13" xfId="3" applyFont="1" applyFill="1" applyBorder="1"/>
    <xf numFmtId="3" fontId="19" fillId="7" borderId="10" xfId="3" applyNumberFormat="1" applyFill="1" applyBorder="1"/>
    <xf numFmtId="0" fontId="21" fillId="7" borderId="0" xfId="3" applyFont="1" applyFill="1" applyBorder="1"/>
    <xf numFmtId="15" fontId="21" fillId="7" borderId="0" xfId="3" applyNumberFormat="1" applyFont="1" applyFill="1" applyBorder="1"/>
    <xf numFmtId="1" fontId="25" fillId="7" borderId="7" xfId="3" applyNumberFormat="1" applyFont="1" applyFill="1" applyBorder="1"/>
    <xf numFmtId="0" fontId="19" fillId="7" borderId="10" xfId="3" applyFill="1" applyBorder="1"/>
    <xf numFmtId="0" fontId="19" fillId="7" borderId="14" xfId="3" applyFill="1" applyBorder="1"/>
    <xf numFmtId="0" fontId="21" fillId="7" borderId="8" xfId="3" applyFont="1" applyFill="1" applyBorder="1"/>
    <xf numFmtId="0" fontId="21" fillId="7" borderId="10" xfId="3" applyFont="1" applyFill="1" applyBorder="1"/>
    <xf numFmtId="3" fontId="21" fillId="7" borderId="7" xfId="3" applyNumberFormat="1" applyFont="1" applyFill="1" applyBorder="1"/>
    <xf numFmtId="0" fontId="21" fillId="7" borderId="14" xfId="3" applyFont="1" applyFill="1" applyBorder="1"/>
    <xf numFmtId="3" fontId="21" fillId="7" borderId="9" xfId="3" applyNumberFormat="1" applyFont="1" applyFill="1" applyBorder="1"/>
    <xf numFmtId="1" fontId="21" fillId="0" borderId="0" xfId="3" applyNumberFormat="1" applyFont="1"/>
    <xf numFmtId="0" fontId="2" fillId="0" borderId="0" xfId="0" applyFont="1"/>
    <xf numFmtId="166" fontId="2" fillId="0" borderId="0" xfId="1" applyNumberFormat="1" applyFont="1"/>
    <xf numFmtId="167" fontId="2" fillId="0" borderId="0" xfId="5" applyNumberFormat="1" applyFont="1"/>
    <xf numFmtId="0" fontId="2" fillId="0" borderId="0" xfId="0" applyFont="1" applyAlignment="1">
      <alignment textRotation="75"/>
    </xf>
    <xf numFmtId="0" fontId="6" fillId="3" borderId="3" xfId="0" applyFont="1" applyFill="1" applyBorder="1" applyAlignment="1" applyProtection="1">
      <alignment horizontal="left"/>
      <protection locked="0"/>
    </xf>
    <xf numFmtId="0" fontId="21" fillId="9" borderId="0" xfId="3" applyFont="1" applyFill="1"/>
    <xf numFmtId="0" fontId="2" fillId="0" borderId="0" xfId="7" applyFont="1"/>
    <xf numFmtId="0" fontId="5" fillId="3" borderId="3" xfId="7" quotePrefix="1" applyFont="1" applyFill="1" applyBorder="1" applyAlignment="1" applyProtection="1">
      <alignment horizontal="left"/>
      <protection locked="0"/>
    </xf>
    <xf numFmtId="0" fontId="6" fillId="3" borderId="3" xfId="7" applyFont="1" applyFill="1" applyBorder="1" applyAlignment="1" applyProtection="1">
      <alignment horizontal="left"/>
      <protection locked="0"/>
    </xf>
    <xf numFmtId="0" fontId="6" fillId="3" borderId="3" xfId="7" quotePrefix="1" applyFont="1" applyFill="1" applyBorder="1" applyAlignment="1" applyProtection="1">
      <alignment horizontal="left"/>
      <protection locked="0"/>
    </xf>
    <xf numFmtId="0" fontId="5" fillId="0" borderId="0" xfId="7" applyFont="1" applyAlignment="1" applyProtection="1">
      <alignment horizontal="left"/>
      <protection locked="0"/>
    </xf>
    <xf numFmtId="0" fontId="5" fillId="0" borderId="0" xfId="7" applyFont="1" applyProtection="1">
      <protection locked="0"/>
    </xf>
    <xf numFmtId="0" fontId="6" fillId="3" borderId="2" xfId="7" quotePrefix="1" applyFont="1" applyFill="1" applyBorder="1" applyAlignment="1" applyProtection="1">
      <alignment horizontal="left"/>
      <protection locked="0"/>
    </xf>
    <xf numFmtId="0" fontId="5" fillId="0" borderId="0" xfId="7" quotePrefix="1" applyFont="1" applyFill="1" applyAlignment="1" applyProtection="1">
      <alignment horizontal="left"/>
      <protection locked="0"/>
    </xf>
    <xf numFmtId="0" fontId="5" fillId="0" borderId="0" xfId="7" quotePrefix="1" applyFont="1" applyAlignment="1" applyProtection="1">
      <alignment horizontal="left"/>
      <protection locked="0"/>
    </xf>
    <xf numFmtId="0" fontId="5" fillId="3" borderId="2" xfId="7" quotePrefix="1" applyFont="1" applyFill="1" applyBorder="1" applyAlignment="1" applyProtection="1">
      <alignment horizontal="left"/>
      <protection locked="0"/>
    </xf>
    <xf numFmtId="0" fontId="5" fillId="0" borderId="0" xfId="7" applyFont="1"/>
    <xf numFmtId="0" fontId="6" fillId="0" borderId="0" xfId="7" quotePrefix="1" applyFont="1" applyAlignment="1" applyProtection="1">
      <alignment horizontal="left"/>
      <protection locked="0"/>
    </xf>
    <xf numFmtId="0" fontId="6" fillId="0" borderId="0" xfId="7" applyFont="1" applyAlignment="1" applyProtection="1">
      <alignment horizontal="left"/>
      <protection locked="0"/>
    </xf>
    <xf numFmtId="0" fontId="5" fillId="0" borderId="0" xfId="7" applyFont="1" applyFill="1" applyProtection="1">
      <protection locked="0"/>
    </xf>
    <xf numFmtId="0" fontId="7" fillId="0" borderId="0" xfId="7" applyFont="1" applyAlignment="1" applyProtection="1">
      <alignment horizontal="left"/>
      <protection locked="0"/>
    </xf>
    <xf numFmtId="0" fontId="6" fillId="0" borderId="0" xfId="7" applyFont="1"/>
    <xf numFmtId="0" fontId="6" fillId="0" borderId="0" xfId="7" quotePrefix="1" applyNumberFormat="1" applyFont="1" applyAlignment="1" applyProtection="1">
      <alignment horizontal="left"/>
      <protection locked="0"/>
    </xf>
    <xf numFmtId="0" fontId="2" fillId="0" borderId="0" xfId="7" applyFont="1" applyAlignment="1">
      <alignment textRotation="75"/>
    </xf>
    <xf numFmtId="16" fontId="8" fillId="2" borderId="1" xfId="7" applyNumberFormat="1" applyFont="1" applyFill="1" applyBorder="1" applyAlignment="1">
      <alignment horizontal="center"/>
    </xf>
    <xf numFmtId="0" fontId="7" fillId="0" borderId="0" xfId="7" applyFont="1" applyAlignment="1">
      <alignment horizontal="right"/>
    </xf>
    <xf numFmtId="0" fontId="5" fillId="0" borderId="0" xfId="7" applyFont="1" applyAlignment="1">
      <alignment textRotation="75"/>
    </xf>
    <xf numFmtId="3" fontId="22" fillId="0" borderId="0" xfId="3" applyNumberFormat="1" applyFont="1" applyFill="1"/>
    <xf numFmtId="0" fontId="0" fillId="0" borderId="16" xfId="0" pivotButton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3" fontId="21" fillId="6" borderId="0" xfId="3" applyNumberFormat="1" applyFont="1" applyFill="1"/>
    <xf numFmtId="9" fontId="21" fillId="0" borderId="0" xfId="5" applyFont="1"/>
    <xf numFmtId="0" fontId="5" fillId="0" borderId="0" xfId="0" applyFont="1" applyAlignment="1">
      <alignment horizontal="right"/>
    </xf>
    <xf numFmtId="0" fontId="28" fillId="0" borderId="17" xfId="0" applyFont="1" applyBorder="1"/>
    <xf numFmtId="0" fontId="28" fillId="0" borderId="18" xfId="0" applyFont="1" applyBorder="1"/>
    <xf numFmtId="166" fontId="28" fillId="0" borderId="22" xfId="0" applyNumberFormat="1" applyFont="1" applyBorder="1"/>
    <xf numFmtId="166" fontId="28" fillId="0" borderId="23" xfId="0" applyNumberFormat="1" applyFont="1" applyBorder="1"/>
    <xf numFmtId="166" fontId="28" fillId="0" borderId="24" xfId="0" applyNumberFormat="1" applyFont="1" applyBorder="1"/>
    <xf numFmtId="0" fontId="28" fillId="0" borderId="16" xfId="0" applyFont="1" applyBorder="1"/>
    <xf numFmtId="0" fontId="28" fillId="0" borderId="20" xfId="0" applyFont="1" applyBorder="1"/>
    <xf numFmtId="0" fontId="28" fillId="0" borderId="22" xfId="0" applyFont="1" applyBorder="1"/>
    <xf numFmtId="0" fontId="3" fillId="0" borderId="0" xfId="0" quotePrefix="1" applyFont="1" applyBorder="1" applyAlignment="1">
      <alignment horizontal="left"/>
    </xf>
    <xf numFmtId="0" fontId="3" fillId="0" borderId="0" xfId="7" quotePrefix="1" applyFont="1" applyBorder="1" applyAlignment="1">
      <alignment horizontal="left"/>
    </xf>
    <xf numFmtId="0" fontId="3" fillId="0" borderId="0" xfId="0" quotePrefix="1" applyFont="1" applyBorder="1" applyAlignment="1"/>
  </cellXfs>
  <cellStyles count="11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2 2" xfId="10" xr:uid="{00000000-0005-0000-0000-000004000000}"/>
    <cellStyle name="Normal 3" xfId="7" xr:uid="{00000000-0005-0000-0000-000005000000}"/>
    <cellStyle name="Normal 4" xfId="8" xr:uid="{00000000-0005-0000-0000-000006000000}"/>
    <cellStyle name="Normal_Xl0000013" xfId="4" xr:uid="{00000000-0005-0000-0000-000007000000}"/>
    <cellStyle name="Percent" xfId="5" builtinId="5"/>
    <cellStyle name="Percent 2" xfId="6" xr:uid="{00000000-0005-0000-0000-000009000000}"/>
    <cellStyle name="Percent 2 2" xfId="9" xr:uid="{00000000-0005-0000-0000-00000A000000}"/>
  </cellStyles>
  <dxfs count="7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_(* #,##0_);_(* \(#,##0\);_(* &quot;-&quot;??_);_(@_)"/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Tan" refreshedDate="44438.361846643522" createdVersion="6" refreshedVersion="6" minRefreshableVersion="3" recordCount="378" xr:uid="{00000000-000A-0000-FFFF-FFFF00000000}">
  <cacheSource type="worksheet">
    <worksheetSource ref="L7:Q478" sheet="S RTMs - Work Area"/>
  </cacheSource>
  <cacheFields count="6">
    <cacheField name="Rtms Act" numFmtId="0">
      <sharedItems containsBlank="1"/>
    </cacheField>
    <cacheField name="AAR Week" numFmtId="0">
      <sharedItems containsString="0" containsBlank="1" containsNumber="1" containsInteger="1" minValue="0" maxValue="53" count="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0"/>
        <m/>
        <n v="53" u="1"/>
      </sharedItems>
    </cacheField>
    <cacheField name="Month" numFmtId="0">
      <sharedItems containsString="0" containsBlank="1" containsNumber="1" containsInteger="1" minValue="1" maxValue="12"/>
    </cacheField>
    <cacheField name="2013 by day" numFmtId="0">
      <sharedItems containsNonDate="0" containsDate="1" containsString="0" containsBlank="1" minDate="2019-12-29T00:00:00" maxDate="2020-12-29T00:00:00"/>
    </cacheField>
    <cacheField name="DOW" numFmtId="0">
      <sharedItems containsBlank="1"/>
    </cacheField>
    <cacheField name="RTM Foreca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s v=""/>
    <x v="0"/>
    <n v="12"/>
    <d v="2019-12-29T00:00:00"/>
    <s v="SUNDAY"/>
    <e v="#DIV/0!"/>
  </r>
  <r>
    <s v=""/>
    <x v="0"/>
    <n v="12"/>
    <d v="2019-12-30T00:00:00"/>
    <s v="MONDAY"/>
    <e v="#DIV/0!"/>
  </r>
  <r>
    <s v=""/>
    <x v="0"/>
    <n v="12"/>
    <d v="2019-12-31T00:00:00"/>
    <s v="TUESDAY"/>
    <e v="#DIV/0!"/>
  </r>
  <r>
    <s v=""/>
    <x v="0"/>
    <n v="1"/>
    <d v="2020-01-01T00:00:00"/>
    <s v="WEDNESDAY"/>
    <e v="#DIV/0!"/>
  </r>
  <r>
    <s v=""/>
    <x v="0"/>
    <n v="1"/>
    <d v="2020-01-02T00:00:00"/>
    <s v="THURSDAY"/>
    <e v="#DIV/0!"/>
  </r>
  <r>
    <s v=""/>
    <x v="0"/>
    <n v="1"/>
    <d v="2020-01-03T00:00:00"/>
    <s v="FRIDAY"/>
    <e v="#DIV/0!"/>
  </r>
  <r>
    <s v=""/>
    <x v="0"/>
    <n v="1"/>
    <d v="2020-01-04T00:00:00"/>
    <s v="SATURDAY"/>
    <e v="#DIV/0!"/>
  </r>
  <r>
    <s v=""/>
    <x v="1"/>
    <n v="1"/>
    <d v="2020-01-05T00:00:00"/>
    <s v="SUNDAY"/>
    <e v="#DIV/0!"/>
  </r>
  <r>
    <s v=""/>
    <x v="1"/>
    <n v="1"/>
    <d v="2020-01-06T00:00:00"/>
    <s v="MONDAY"/>
    <e v="#DIV/0!"/>
  </r>
  <r>
    <s v=""/>
    <x v="1"/>
    <n v="1"/>
    <d v="2020-01-07T00:00:00"/>
    <s v="TUESDAY"/>
    <e v="#DIV/0!"/>
  </r>
  <r>
    <s v=""/>
    <x v="1"/>
    <n v="1"/>
    <d v="2020-01-08T00:00:00"/>
    <s v="WEDNESDAY"/>
    <e v="#DIV/0!"/>
  </r>
  <r>
    <s v=""/>
    <x v="1"/>
    <n v="1"/>
    <d v="2020-01-09T00:00:00"/>
    <s v="THURSDAY"/>
    <e v="#DIV/0!"/>
  </r>
  <r>
    <s v=""/>
    <x v="1"/>
    <n v="1"/>
    <d v="2020-01-10T00:00:00"/>
    <s v="FRIDAY"/>
    <e v="#DIV/0!"/>
  </r>
  <r>
    <s v=""/>
    <x v="1"/>
    <n v="1"/>
    <d v="2020-01-11T00:00:00"/>
    <s v="SATURDAY"/>
    <e v="#DIV/0!"/>
  </r>
  <r>
    <s v=""/>
    <x v="2"/>
    <n v="1"/>
    <d v="2020-01-12T00:00:00"/>
    <s v="SUNDAY"/>
    <e v="#DIV/0!"/>
  </r>
  <r>
    <s v=""/>
    <x v="2"/>
    <n v="1"/>
    <d v="2020-01-13T00:00:00"/>
    <s v="MONDAY"/>
    <e v="#DIV/0!"/>
  </r>
  <r>
    <s v=""/>
    <x v="2"/>
    <n v="1"/>
    <d v="2020-01-14T00:00:00"/>
    <s v="TUESDAY"/>
    <e v="#DIV/0!"/>
  </r>
  <r>
    <s v=""/>
    <x v="2"/>
    <n v="1"/>
    <d v="2020-01-15T00:00:00"/>
    <s v="WEDNESDAY"/>
    <e v="#DIV/0!"/>
  </r>
  <r>
    <s v=""/>
    <x v="2"/>
    <n v="1"/>
    <d v="2020-01-16T00:00:00"/>
    <s v="THURSDAY"/>
    <e v="#DIV/0!"/>
  </r>
  <r>
    <s v=""/>
    <x v="2"/>
    <n v="1"/>
    <d v="2020-01-17T00:00:00"/>
    <s v="FRIDAY"/>
    <e v="#DIV/0!"/>
  </r>
  <r>
    <s v=""/>
    <x v="2"/>
    <n v="1"/>
    <d v="2020-01-18T00:00:00"/>
    <s v="SATURDAY"/>
    <e v="#DIV/0!"/>
  </r>
  <r>
    <s v=""/>
    <x v="3"/>
    <n v="1"/>
    <d v="2020-01-19T00:00:00"/>
    <s v="SUNDAY"/>
    <e v="#DIV/0!"/>
  </r>
  <r>
    <s v=""/>
    <x v="3"/>
    <n v="1"/>
    <d v="2020-01-20T00:00:00"/>
    <s v="MONDAY"/>
    <e v="#DIV/0!"/>
  </r>
  <r>
    <s v=""/>
    <x v="3"/>
    <n v="1"/>
    <d v="2020-01-21T00:00:00"/>
    <s v="TUESDAY"/>
    <e v="#DIV/0!"/>
  </r>
  <r>
    <s v=""/>
    <x v="3"/>
    <n v="1"/>
    <d v="2020-01-22T00:00:00"/>
    <s v="WEDNESDAY"/>
    <e v="#DIV/0!"/>
  </r>
  <r>
    <s v=""/>
    <x v="3"/>
    <n v="1"/>
    <d v="2020-01-23T00:00:00"/>
    <s v="THURSDAY"/>
    <e v="#DIV/0!"/>
  </r>
  <r>
    <s v=""/>
    <x v="3"/>
    <n v="1"/>
    <d v="2020-01-24T00:00:00"/>
    <s v="FRIDAY"/>
    <e v="#DIV/0!"/>
  </r>
  <r>
    <s v=""/>
    <x v="3"/>
    <n v="1"/>
    <d v="2020-01-25T00:00:00"/>
    <s v="SATURDAY"/>
    <e v="#DIV/0!"/>
  </r>
  <r>
    <s v=""/>
    <x v="4"/>
    <n v="1"/>
    <d v="2020-01-26T00:00:00"/>
    <s v="SUNDAY"/>
    <e v="#DIV/0!"/>
  </r>
  <r>
    <s v=""/>
    <x v="4"/>
    <n v="1"/>
    <d v="2020-01-27T00:00:00"/>
    <s v="MONDAY"/>
    <e v="#DIV/0!"/>
  </r>
  <r>
    <s v=""/>
    <x v="4"/>
    <n v="1"/>
    <d v="2020-01-28T00:00:00"/>
    <s v="TUESDAY"/>
    <e v="#DIV/0!"/>
  </r>
  <r>
    <s v=""/>
    <x v="4"/>
    <n v="1"/>
    <d v="2020-01-29T00:00:00"/>
    <s v="WEDNESDAY"/>
    <e v="#DIV/0!"/>
  </r>
  <r>
    <s v=""/>
    <x v="4"/>
    <n v="1"/>
    <d v="2020-01-30T00:00:00"/>
    <s v="THURSDAY"/>
    <e v="#DIV/0!"/>
  </r>
  <r>
    <s v=""/>
    <x v="4"/>
    <n v="1"/>
    <d v="2020-01-31T00:00:00"/>
    <s v="FRIDAY"/>
    <e v="#DIV/0!"/>
  </r>
  <r>
    <s v=""/>
    <x v="4"/>
    <n v="2"/>
    <d v="2020-02-01T00:00:00"/>
    <s v="SATURDAY"/>
    <e v="#DIV/0!"/>
  </r>
  <r>
    <s v=""/>
    <x v="5"/>
    <n v="2"/>
    <d v="2020-02-02T00:00:00"/>
    <s v="SUNDAY"/>
    <e v="#DIV/0!"/>
  </r>
  <r>
    <s v=""/>
    <x v="5"/>
    <n v="2"/>
    <d v="2020-02-03T00:00:00"/>
    <s v="MONDAY"/>
    <e v="#DIV/0!"/>
  </r>
  <r>
    <s v=""/>
    <x v="5"/>
    <n v="2"/>
    <d v="2020-02-04T00:00:00"/>
    <s v="TUESDAY"/>
    <e v="#DIV/0!"/>
  </r>
  <r>
    <s v=""/>
    <x v="5"/>
    <n v="2"/>
    <d v="2020-02-05T00:00:00"/>
    <s v="WEDNESDAY"/>
    <e v="#DIV/0!"/>
  </r>
  <r>
    <s v=""/>
    <x v="5"/>
    <n v="2"/>
    <d v="2020-02-06T00:00:00"/>
    <s v="THURSDAY"/>
    <e v="#DIV/0!"/>
  </r>
  <r>
    <s v=""/>
    <x v="5"/>
    <n v="2"/>
    <d v="2020-02-07T00:00:00"/>
    <s v="FRIDAY"/>
    <e v="#DIV/0!"/>
  </r>
  <r>
    <s v=""/>
    <x v="5"/>
    <n v="2"/>
    <d v="2020-02-08T00:00:00"/>
    <s v="SATURDAY"/>
    <e v="#DIV/0!"/>
  </r>
  <r>
    <s v=""/>
    <x v="6"/>
    <n v="2"/>
    <d v="2020-02-09T00:00:00"/>
    <s v="SUNDAY"/>
    <e v="#DIV/0!"/>
  </r>
  <r>
    <s v=""/>
    <x v="6"/>
    <n v="2"/>
    <d v="2020-02-10T00:00:00"/>
    <s v="MONDAY"/>
    <e v="#DIV/0!"/>
  </r>
  <r>
    <s v=""/>
    <x v="6"/>
    <n v="2"/>
    <d v="2020-02-11T00:00:00"/>
    <s v="TUESDAY"/>
    <e v="#DIV/0!"/>
  </r>
  <r>
    <s v=""/>
    <x v="6"/>
    <n v="2"/>
    <d v="2020-02-12T00:00:00"/>
    <s v="WEDNESDAY"/>
    <e v="#DIV/0!"/>
  </r>
  <r>
    <s v=""/>
    <x v="6"/>
    <n v="2"/>
    <d v="2020-02-13T00:00:00"/>
    <s v="THURSDAY"/>
    <e v="#DIV/0!"/>
  </r>
  <r>
    <s v=""/>
    <x v="6"/>
    <n v="2"/>
    <d v="2020-02-14T00:00:00"/>
    <s v="FRIDAY"/>
    <e v="#DIV/0!"/>
  </r>
  <r>
    <s v=""/>
    <x v="6"/>
    <n v="2"/>
    <d v="2020-02-15T00:00:00"/>
    <s v="SATURDAY"/>
    <e v="#DIV/0!"/>
  </r>
  <r>
    <s v=""/>
    <x v="7"/>
    <n v="2"/>
    <d v="2020-02-16T00:00:00"/>
    <s v="SUNDAY"/>
    <e v="#DIV/0!"/>
  </r>
  <r>
    <s v=""/>
    <x v="7"/>
    <n v="2"/>
    <d v="2020-02-17T00:00:00"/>
    <s v="MONDAY"/>
    <e v="#DIV/0!"/>
  </r>
  <r>
    <s v=""/>
    <x v="7"/>
    <n v="2"/>
    <d v="2020-02-18T00:00:00"/>
    <s v="TUESDAY"/>
    <e v="#DIV/0!"/>
  </r>
  <r>
    <s v=""/>
    <x v="7"/>
    <n v="2"/>
    <d v="2020-02-19T00:00:00"/>
    <s v="WEDNESDAY"/>
    <e v="#DIV/0!"/>
  </r>
  <r>
    <s v=""/>
    <x v="7"/>
    <n v="2"/>
    <d v="2020-02-20T00:00:00"/>
    <s v="THURSDAY"/>
    <e v="#DIV/0!"/>
  </r>
  <r>
    <s v=""/>
    <x v="7"/>
    <n v="2"/>
    <d v="2020-02-21T00:00:00"/>
    <s v="FRIDAY"/>
    <e v="#DIV/0!"/>
  </r>
  <r>
    <s v=""/>
    <x v="7"/>
    <n v="2"/>
    <d v="2020-02-22T00:00:00"/>
    <s v="SATURDAY"/>
    <e v="#DIV/0!"/>
  </r>
  <r>
    <s v=""/>
    <x v="8"/>
    <n v="2"/>
    <d v="2020-02-23T00:00:00"/>
    <s v="SUNDAY"/>
    <e v="#DIV/0!"/>
  </r>
  <r>
    <s v=""/>
    <x v="8"/>
    <n v="2"/>
    <d v="2020-02-24T00:00:00"/>
    <s v="MONDAY"/>
    <e v="#DIV/0!"/>
  </r>
  <r>
    <s v=""/>
    <x v="8"/>
    <n v="2"/>
    <d v="2020-02-25T00:00:00"/>
    <s v="TUESDAY"/>
    <e v="#DIV/0!"/>
  </r>
  <r>
    <s v=""/>
    <x v="8"/>
    <n v="2"/>
    <d v="2020-02-26T00:00:00"/>
    <s v="WEDNESDAY"/>
    <e v="#DIV/0!"/>
  </r>
  <r>
    <s v=""/>
    <x v="8"/>
    <n v="2"/>
    <d v="2020-02-27T00:00:00"/>
    <s v="THURSDAY"/>
    <e v="#DIV/0!"/>
  </r>
  <r>
    <s v=""/>
    <x v="8"/>
    <n v="2"/>
    <d v="2020-02-28T00:00:00"/>
    <s v="FRIDAY"/>
    <e v="#DIV/0!"/>
  </r>
  <r>
    <s v=""/>
    <x v="8"/>
    <n v="2"/>
    <d v="2020-02-29T00:00:00"/>
    <s v="SATURDAY"/>
    <e v="#DIV/0!"/>
  </r>
  <r>
    <s v=""/>
    <x v="9"/>
    <n v="3"/>
    <d v="2020-03-01T00:00:00"/>
    <s v="SUNDAY"/>
    <e v="#DIV/0!"/>
  </r>
  <r>
    <s v=""/>
    <x v="9"/>
    <n v="3"/>
    <d v="2020-03-02T00:00:00"/>
    <s v="MONDAY"/>
    <e v="#DIV/0!"/>
  </r>
  <r>
    <s v=""/>
    <x v="9"/>
    <n v="3"/>
    <d v="2020-03-03T00:00:00"/>
    <s v="TUESDAY"/>
    <e v="#DIV/0!"/>
  </r>
  <r>
    <s v=""/>
    <x v="9"/>
    <n v="3"/>
    <d v="2020-03-04T00:00:00"/>
    <s v="WEDNESDAY"/>
    <e v="#DIV/0!"/>
  </r>
  <r>
    <s v=""/>
    <x v="9"/>
    <n v="3"/>
    <d v="2020-03-05T00:00:00"/>
    <s v="THURSDAY"/>
    <e v="#DIV/0!"/>
  </r>
  <r>
    <s v=""/>
    <x v="9"/>
    <n v="3"/>
    <d v="2020-03-06T00:00:00"/>
    <s v="FRIDAY"/>
    <e v="#DIV/0!"/>
  </r>
  <r>
    <s v=""/>
    <x v="9"/>
    <n v="3"/>
    <d v="2020-03-07T00:00:00"/>
    <s v="SATURDAY"/>
    <e v="#DIV/0!"/>
  </r>
  <r>
    <s v=""/>
    <x v="10"/>
    <n v="3"/>
    <d v="2020-03-08T00:00:00"/>
    <s v="SUNDAY"/>
    <e v="#DIV/0!"/>
  </r>
  <r>
    <s v=""/>
    <x v="10"/>
    <n v="3"/>
    <d v="2020-03-09T00:00:00"/>
    <s v="MONDAY"/>
    <e v="#DIV/0!"/>
  </r>
  <r>
    <s v=""/>
    <x v="10"/>
    <n v="3"/>
    <d v="2020-03-10T00:00:00"/>
    <s v="TUESDAY"/>
    <e v="#DIV/0!"/>
  </r>
  <r>
    <s v=""/>
    <x v="10"/>
    <n v="3"/>
    <d v="2020-03-11T00:00:00"/>
    <s v="WEDNESDAY"/>
    <e v="#DIV/0!"/>
  </r>
  <r>
    <s v=""/>
    <x v="10"/>
    <n v="3"/>
    <d v="2020-03-12T00:00:00"/>
    <s v="THURSDAY"/>
    <e v="#DIV/0!"/>
  </r>
  <r>
    <s v=""/>
    <x v="10"/>
    <n v="3"/>
    <d v="2020-03-13T00:00:00"/>
    <s v="FRIDAY"/>
    <e v="#DIV/0!"/>
  </r>
  <r>
    <s v=""/>
    <x v="10"/>
    <n v="3"/>
    <d v="2020-03-14T00:00:00"/>
    <s v="SATURDAY"/>
    <e v="#DIV/0!"/>
  </r>
  <r>
    <s v=""/>
    <x v="11"/>
    <n v="3"/>
    <d v="2020-03-15T00:00:00"/>
    <s v="SUNDAY"/>
    <e v="#DIV/0!"/>
  </r>
  <r>
    <s v=""/>
    <x v="11"/>
    <n v="3"/>
    <d v="2020-03-16T00:00:00"/>
    <s v="MONDAY"/>
    <e v="#DIV/0!"/>
  </r>
  <r>
    <s v=""/>
    <x v="11"/>
    <n v="3"/>
    <d v="2020-03-17T00:00:00"/>
    <s v="TUESDAY"/>
    <e v="#DIV/0!"/>
  </r>
  <r>
    <s v=""/>
    <x v="11"/>
    <n v="3"/>
    <d v="2020-03-18T00:00:00"/>
    <s v="WEDNESDAY"/>
    <e v="#DIV/0!"/>
  </r>
  <r>
    <s v=""/>
    <x v="11"/>
    <n v="3"/>
    <d v="2020-03-19T00:00:00"/>
    <s v="THURSDAY"/>
    <e v="#DIV/0!"/>
  </r>
  <r>
    <s v=""/>
    <x v="11"/>
    <n v="3"/>
    <d v="2020-03-20T00:00:00"/>
    <s v="FRIDAY"/>
    <e v="#DIV/0!"/>
  </r>
  <r>
    <s v=""/>
    <x v="11"/>
    <n v="3"/>
    <d v="2020-03-21T00:00:00"/>
    <s v="SATURDAY"/>
    <e v="#DIV/0!"/>
  </r>
  <r>
    <s v=""/>
    <x v="12"/>
    <n v="3"/>
    <d v="2020-03-22T00:00:00"/>
    <s v="SUNDAY"/>
    <e v="#DIV/0!"/>
  </r>
  <r>
    <s v=""/>
    <x v="12"/>
    <n v="3"/>
    <d v="2020-03-23T00:00:00"/>
    <s v="MONDAY"/>
    <e v="#DIV/0!"/>
  </r>
  <r>
    <s v=""/>
    <x v="12"/>
    <n v="3"/>
    <d v="2020-03-24T00:00:00"/>
    <s v="TUESDAY"/>
    <e v="#DIV/0!"/>
  </r>
  <r>
    <s v=""/>
    <x v="12"/>
    <n v="3"/>
    <d v="2020-03-25T00:00:00"/>
    <s v="WEDNESDAY"/>
    <e v="#DIV/0!"/>
  </r>
  <r>
    <s v=""/>
    <x v="12"/>
    <n v="3"/>
    <d v="2020-03-26T00:00:00"/>
    <s v="THURSDAY"/>
    <e v="#DIV/0!"/>
  </r>
  <r>
    <s v=""/>
    <x v="12"/>
    <n v="3"/>
    <d v="2020-03-27T00:00:00"/>
    <s v="FRIDAY"/>
    <e v="#DIV/0!"/>
  </r>
  <r>
    <s v=""/>
    <x v="12"/>
    <n v="3"/>
    <d v="2020-03-28T00:00:00"/>
    <s v="SATURDAY"/>
    <e v="#DIV/0!"/>
  </r>
  <r>
    <s v=""/>
    <x v="13"/>
    <n v="3"/>
    <d v="2020-03-29T00:00:00"/>
    <s v="SUNDAY"/>
    <e v="#DIV/0!"/>
  </r>
  <r>
    <s v=""/>
    <x v="13"/>
    <n v="3"/>
    <d v="2020-03-30T00:00:00"/>
    <s v="MONDAY"/>
    <e v="#DIV/0!"/>
  </r>
  <r>
    <s v=""/>
    <x v="13"/>
    <n v="3"/>
    <d v="2020-03-31T00:00:00"/>
    <s v="TUESDAY"/>
    <e v="#DIV/0!"/>
  </r>
  <r>
    <s v=""/>
    <x v="13"/>
    <n v="4"/>
    <d v="2020-04-01T00:00:00"/>
    <s v="WEDNESDAY"/>
    <e v="#DIV/0!"/>
  </r>
  <r>
    <s v=""/>
    <x v="13"/>
    <n v="4"/>
    <d v="2020-04-02T00:00:00"/>
    <s v="THURSDAY"/>
    <e v="#DIV/0!"/>
  </r>
  <r>
    <s v=""/>
    <x v="13"/>
    <n v="4"/>
    <d v="2020-04-03T00:00:00"/>
    <s v="FRIDAY"/>
    <e v="#DIV/0!"/>
  </r>
  <r>
    <s v=""/>
    <x v="13"/>
    <n v="4"/>
    <d v="2020-04-04T00:00:00"/>
    <s v="SATURDAY"/>
    <e v="#DIV/0!"/>
  </r>
  <r>
    <s v=""/>
    <x v="14"/>
    <n v="4"/>
    <d v="2020-04-05T00:00:00"/>
    <s v="SUNDAY"/>
    <e v="#DIV/0!"/>
  </r>
  <r>
    <s v=""/>
    <x v="14"/>
    <n v="4"/>
    <d v="2020-04-06T00:00:00"/>
    <s v="MONDAY"/>
    <e v="#DIV/0!"/>
  </r>
  <r>
    <s v=""/>
    <x v="14"/>
    <n v="4"/>
    <d v="2020-04-07T00:00:00"/>
    <s v="TUESDAY"/>
    <e v="#DIV/0!"/>
  </r>
  <r>
    <s v=""/>
    <x v="14"/>
    <n v="4"/>
    <d v="2020-04-08T00:00:00"/>
    <s v="WEDNESDAY"/>
    <e v="#DIV/0!"/>
  </r>
  <r>
    <s v=""/>
    <x v="14"/>
    <n v="4"/>
    <d v="2020-04-09T00:00:00"/>
    <s v="THURSDAY"/>
    <e v="#DIV/0!"/>
  </r>
  <r>
    <s v=""/>
    <x v="14"/>
    <n v="4"/>
    <d v="2020-04-10T00:00:00"/>
    <s v="FRIDAY"/>
    <e v="#DIV/0!"/>
  </r>
  <r>
    <s v=""/>
    <x v="14"/>
    <n v="4"/>
    <d v="2020-04-11T00:00:00"/>
    <s v="SATURDAY"/>
    <e v="#DIV/0!"/>
  </r>
  <r>
    <s v=""/>
    <x v="15"/>
    <n v="4"/>
    <d v="2020-04-12T00:00:00"/>
    <s v="SUNDAY"/>
    <e v="#DIV/0!"/>
  </r>
  <r>
    <s v=""/>
    <x v="15"/>
    <n v="4"/>
    <d v="2020-04-13T00:00:00"/>
    <s v="MONDAY"/>
    <e v="#DIV/0!"/>
  </r>
  <r>
    <s v=""/>
    <x v="15"/>
    <n v="4"/>
    <d v="2020-04-14T00:00:00"/>
    <s v="TUESDAY"/>
    <e v="#DIV/0!"/>
  </r>
  <r>
    <s v=""/>
    <x v="15"/>
    <n v="4"/>
    <d v="2020-04-15T00:00:00"/>
    <s v="WEDNESDAY"/>
    <e v="#DIV/0!"/>
  </r>
  <r>
    <s v=""/>
    <x v="15"/>
    <n v="4"/>
    <d v="2020-04-16T00:00:00"/>
    <s v="THURSDAY"/>
    <e v="#DIV/0!"/>
  </r>
  <r>
    <s v=""/>
    <x v="15"/>
    <n v="4"/>
    <d v="2020-04-17T00:00:00"/>
    <s v="FRIDAY"/>
    <e v="#DIV/0!"/>
  </r>
  <r>
    <s v=""/>
    <x v="15"/>
    <n v="4"/>
    <d v="2020-04-18T00:00:00"/>
    <s v="SATURDAY"/>
    <e v="#DIV/0!"/>
  </r>
  <r>
    <s v=""/>
    <x v="16"/>
    <n v="4"/>
    <d v="2020-04-19T00:00:00"/>
    <s v="SUNDAY"/>
    <e v="#DIV/0!"/>
  </r>
  <r>
    <s v=""/>
    <x v="16"/>
    <n v="4"/>
    <d v="2020-04-20T00:00:00"/>
    <s v="MONDAY"/>
    <e v="#DIV/0!"/>
  </r>
  <r>
    <s v=""/>
    <x v="16"/>
    <n v="4"/>
    <d v="2020-04-21T00:00:00"/>
    <s v="TUESDAY"/>
    <e v="#DIV/0!"/>
  </r>
  <r>
    <s v=""/>
    <x v="16"/>
    <n v="4"/>
    <d v="2020-04-22T00:00:00"/>
    <s v="WEDNESDAY"/>
    <e v="#DIV/0!"/>
  </r>
  <r>
    <s v=""/>
    <x v="16"/>
    <n v="4"/>
    <d v="2020-04-23T00:00:00"/>
    <s v="THURSDAY"/>
    <e v="#DIV/0!"/>
  </r>
  <r>
    <s v=""/>
    <x v="16"/>
    <n v="4"/>
    <d v="2020-04-24T00:00:00"/>
    <s v="FRIDAY"/>
    <e v="#DIV/0!"/>
  </r>
  <r>
    <s v=""/>
    <x v="16"/>
    <n v="4"/>
    <d v="2020-04-25T00:00:00"/>
    <s v="SATURDAY"/>
    <e v="#DIV/0!"/>
  </r>
  <r>
    <s v=""/>
    <x v="17"/>
    <n v="4"/>
    <d v="2020-04-26T00:00:00"/>
    <s v="SUNDAY"/>
    <e v="#DIV/0!"/>
  </r>
  <r>
    <s v=""/>
    <x v="17"/>
    <n v="4"/>
    <d v="2020-04-27T00:00:00"/>
    <s v="MONDAY"/>
    <e v="#DIV/0!"/>
  </r>
  <r>
    <s v=""/>
    <x v="17"/>
    <n v="4"/>
    <d v="2020-04-28T00:00:00"/>
    <s v="TUESDAY"/>
    <e v="#DIV/0!"/>
  </r>
  <r>
    <s v=""/>
    <x v="17"/>
    <n v="4"/>
    <d v="2020-04-29T00:00:00"/>
    <s v="WEDNESDAY"/>
    <e v="#DIV/0!"/>
  </r>
  <r>
    <s v=""/>
    <x v="17"/>
    <n v="4"/>
    <d v="2020-04-30T00:00:00"/>
    <s v="THURSDAY"/>
    <e v="#DIV/0!"/>
  </r>
  <r>
    <s v=""/>
    <x v="17"/>
    <n v="5"/>
    <d v="2020-05-01T00:00:00"/>
    <s v="FRIDAY"/>
    <e v="#DIV/0!"/>
  </r>
  <r>
    <s v=""/>
    <x v="17"/>
    <n v="5"/>
    <d v="2020-05-02T00:00:00"/>
    <s v="SATURDAY"/>
    <e v="#DIV/0!"/>
  </r>
  <r>
    <s v=""/>
    <x v="18"/>
    <n v="5"/>
    <d v="2020-05-03T00:00:00"/>
    <s v="SUNDAY"/>
    <e v="#DIV/0!"/>
  </r>
  <r>
    <s v=""/>
    <x v="18"/>
    <n v="5"/>
    <d v="2020-05-04T00:00:00"/>
    <s v="MONDAY"/>
    <e v="#DIV/0!"/>
  </r>
  <r>
    <s v=""/>
    <x v="18"/>
    <n v="5"/>
    <d v="2020-05-05T00:00:00"/>
    <s v="TUESDAY"/>
    <e v="#DIV/0!"/>
  </r>
  <r>
    <s v=""/>
    <x v="18"/>
    <n v="5"/>
    <d v="2020-05-06T00:00:00"/>
    <s v="WEDNESDAY"/>
    <e v="#DIV/0!"/>
  </r>
  <r>
    <s v=""/>
    <x v="18"/>
    <n v="5"/>
    <d v="2020-05-07T00:00:00"/>
    <s v="THURSDAY"/>
    <e v="#DIV/0!"/>
  </r>
  <r>
    <s v=""/>
    <x v="18"/>
    <n v="5"/>
    <d v="2020-05-08T00:00:00"/>
    <s v="FRIDAY"/>
    <e v="#DIV/0!"/>
  </r>
  <r>
    <s v=""/>
    <x v="18"/>
    <n v="5"/>
    <d v="2020-05-09T00:00:00"/>
    <s v="SATURDAY"/>
    <e v="#DIV/0!"/>
  </r>
  <r>
    <s v=""/>
    <x v="19"/>
    <n v="5"/>
    <d v="2020-05-10T00:00:00"/>
    <s v="SUNDAY"/>
    <e v="#DIV/0!"/>
  </r>
  <r>
    <s v=""/>
    <x v="19"/>
    <n v="5"/>
    <d v="2020-05-11T00:00:00"/>
    <s v="MONDAY"/>
    <e v="#DIV/0!"/>
  </r>
  <r>
    <s v=""/>
    <x v="19"/>
    <n v="5"/>
    <d v="2020-05-12T00:00:00"/>
    <s v="TUESDAY"/>
    <e v="#DIV/0!"/>
  </r>
  <r>
    <s v=""/>
    <x v="19"/>
    <n v="5"/>
    <d v="2020-05-13T00:00:00"/>
    <s v="WEDNESDAY"/>
    <e v="#DIV/0!"/>
  </r>
  <r>
    <s v=""/>
    <x v="19"/>
    <n v="5"/>
    <d v="2020-05-14T00:00:00"/>
    <s v="THURSDAY"/>
    <e v="#DIV/0!"/>
  </r>
  <r>
    <s v=""/>
    <x v="19"/>
    <n v="5"/>
    <d v="2020-05-15T00:00:00"/>
    <s v="FRIDAY"/>
    <e v="#DIV/0!"/>
  </r>
  <r>
    <s v=""/>
    <x v="19"/>
    <n v="5"/>
    <d v="2020-05-16T00:00:00"/>
    <s v="SATURDAY"/>
    <e v="#DIV/0!"/>
  </r>
  <r>
    <s v=""/>
    <x v="20"/>
    <n v="5"/>
    <d v="2020-05-17T00:00:00"/>
    <s v="SUNDAY"/>
    <e v="#DIV/0!"/>
  </r>
  <r>
    <s v=""/>
    <x v="20"/>
    <n v="5"/>
    <d v="2020-05-18T00:00:00"/>
    <s v="MONDAY"/>
    <e v="#DIV/0!"/>
  </r>
  <r>
    <s v=""/>
    <x v="20"/>
    <n v="5"/>
    <d v="2020-05-19T00:00:00"/>
    <s v="TUESDAY"/>
    <e v="#DIV/0!"/>
  </r>
  <r>
    <s v=""/>
    <x v="20"/>
    <n v="5"/>
    <d v="2020-05-20T00:00:00"/>
    <s v="WEDNESDAY"/>
    <e v="#DIV/0!"/>
  </r>
  <r>
    <s v=""/>
    <x v="20"/>
    <n v="5"/>
    <d v="2020-05-21T00:00:00"/>
    <s v="THURSDAY"/>
    <e v="#DIV/0!"/>
  </r>
  <r>
    <s v=""/>
    <x v="20"/>
    <n v="5"/>
    <d v="2020-05-22T00:00:00"/>
    <s v="FRIDAY"/>
    <e v="#DIV/0!"/>
  </r>
  <r>
    <s v=""/>
    <x v="20"/>
    <n v="5"/>
    <d v="2020-05-23T00:00:00"/>
    <s v="SATURDAY"/>
    <e v="#DIV/0!"/>
  </r>
  <r>
    <s v=""/>
    <x v="21"/>
    <n v="5"/>
    <d v="2020-05-24T00:00:00"/>
    <s v="SUNDAY"/>
    <e v="#DIV/0!"/>
  </r>
  <r>
    <s v=""/>
    <x v="21"/>
    <n v="5"/>
    <d v="2020-05-25T00:00:00"/>
    <s v="MONDAY"/>
    <e v="#DIV/0!"/>
  </r>
  <r>
    <s v=""/>
    <x v="21"/>
    <n v="5"/>
    <d v="2020-05-26T00:00:00"/>
    <s v="TUESDAY"/>
    <e v="#DIV/0!"/>
  </r>
  <r>
    <s v=""/>
    <x v="21"/>
    <n v="5"/>
    <d v="2020-05-27T00:00:00"/>
    <s v="WEDNESDAY"/>
    <e v="#DIV/0!"/>
  </r>
  <r>
    <s v=""/>
    <x v="21"/>
    <n v="5"/>
    <d v="2020-05-28T00:00:00"/>
    <s v="THURSDAY"/>
    <e v="#DIV/0!"/>
  </r>
  <r>
    <s v=""/>
    <x v="21"/>
    <n v="5"/>
    <d v="2020-05-29T00:00:00"/>
    <s v="FRIDAY"/>
    <e v="#DIV/0!"/>
  </r>
  <r>
    <s v=""/>
    <x v="21"/>
    <n v="5"/>
    <d v="2020-05-30T00:00:00"/>
    <s v="SATURDAY"/>
    <e v="#DIV/0!"/>
  </r>
  <r>
    <s v=""/>
    <x v="22"/>
    <n v="5"/>
    <d v="2020-05-31T00:00:00"/>
    <s v="SUNDAY"/>
    <e v="#DIV/0!"/>
  </r>
  <r>
    <s v=""/>
    <x v="22"/>
    <n v="6"/>
    <d v="2020-06-01T00:00:00"/>
    <s v="MONDAY"/>
    <e v="#DIV/0!"/>
  </r>
  <r>
    <s v=""/>
    <x v="22"/>
    <n v="6"/>
    <d v="2020-06-02T00:00:00"/>
    <s v="TUESDAY"/>
    <e v="#DIV/0!"/>
  </r>
  <r>
    <s v=""/>
    <x v="22"/>
    <n v="6"/>
    <d v="2020-06-03T00:00:00"/>
    <s v="WEDNESDAY"/>
    <e v="#DIV/0!"/>
  </r>
  <r>
    <s v=""/>
    <x v="22"/>
    <n v="6"/>
    <d v="2020-06-04T00:00:00"/>
    <s v="THURSDAY"/>
    <e v="#DIV/0!"/>
  </r>
  <r>
    <s v=""/>
    <x v="22"/>
    <n v="6"/>
    <d v="2020-06-05T00:00:00"/>
    <s v="FRIDAY"/>
    <e v="#DIV/0!"/>
  </r>
  <r>
    <s v=""/>
    <x v="22"/>
    <n v="6"/>
    <d v="2020-06-06T00:00:00"/>
    <s v="SATURDAY"/>
    <e v="#DIV/0!"/>
  </r>
  <r>
    <s v=""/>
    <x v="23"/>
    <n v="6"/>
    <d v="2020-06-07T00:00:00"/>
    <s v="SUNDAY"/>
    <e v="#DIV/0!"/>
  </r>
  <r>
    <s v=""/>
    <x v="23"/>
    <n v="6"/>
    <d v="2020-06-08T00:00:00"/>
    <s v="MONDAY"/>
    <e v="#DIV/0!"/>
  </r>
  <r>
    <s v=""/>
    <x v="23"/>
    <n v="6"/>
    <d v="2020-06-09T00:00:00"/>
    <s v="TUESDAY"/>
    <e v="#DIV/0!"/>
  </r>
  <r>
    <s v=""/>
    <x v="23"/>
    <n v="6"/>
    <d v="2020-06-10T00:00:00"/>
    <s v="WEDNESDAY"/>
    <e v="#DIV/0!"/>
  </r>
  <r>
    <s v=""/>
    <x v="23"/>
    <n v="6"/>
    <d v="2020-06-11T00:00:00"/>
    <s v="THURSDAY"/>
    <e v="#DIV/0!"/>
  </r>
  <r>
    <s v=""/>
    <x v="23"/>
    <n v="6"/>
    <d v="2020-06-12T00:00:00"/>
    <s v="FRIDAY"/>
    <e v="#DIV/0!"/>
  </r>
  <r>
    <s v=""/>
    <x v="23"/>
    <n v="6"/>
    <d v="2020-06-13T00:00:00"/>
    <s v="SATURDAY"/>
    <e v="#DIV/0!"/>
  </r>
  <r>
    <s v=""/>
    <x v="24"/>
    <n v="6"/>
    <d v="2020-06-14T00:00:00"/>
    <s v="SUNDAY"/>
    <e v="#DIV/0!"/>
  </r>
  <r>
    <s v=""/>
    <x v="24"/>
    <n v="6"/>
    <d v="2020-06-15T00:00:00"/>
    <s v="MONDAY"/>
    <e v="#DIV/0!"/>
  </r>
  <r>
    <s v=""/>
    <x v="24"/>
    <n v="6"/>
    <d v="2020-06-16T00:00:00"/>
    <s v="TUESDAY"/>
    <e v="#DIV/0!"/>
  </r>
  <r>
    <s v=""/>
    <x v="24"/>
    <n v="6"/>
    <d v="2020-06-17T00:00:00"/>
    <s v="WEDNESDAY"/>
    <e v="#DIV/0!"/>
  </r>
  <r>
    <s v=""/>
    <x v="24"/>
    <n v="6"/>
    <d v="2020-06-18T00:00:00"/>
    <s v="THURSDAY"/>
    <e v="#DIV/0!"/>
  </r>
  <r>
    <s v=""/>
    <x v="24"/>
    <n v="6"/>
    <d v="2020-06-19T00:00:00"/>
    <s v="FRIDAY"/>
    <e v="#DIV/0!"/>
  </r>
  <r>
    <s v=""/>
    <x v="24"/>
    <n v="6"/>
    <d v="2020-06-20T00:00:00"/>
    <s v="SATURDAY"/>
    <e v="#DIV/0!"/>
  </r>
  <r>
    <s v=""/>
    <x v="25"/>
    <n v="6"/>
    <d v="2020-06-21T00:00:00"/>
    <s v="SUNDAY"/>
    <e v="#DIV/0!"/>
  </r>
  <r>
    <s v=""/>
    <x v="25"/>
    <n v="6"/>
    <d v="2020-06-22T00:00:00"/>
    <s v="MONDAY"/>
    <e v="#DIV/0!"/>
  </r>
  <r>
    <s v=""/>
    <x v="25"/>
    <n v="6"/>
    <d v="2020-06-23T00:00:00"/>
    <s v="TUESDAY"/>
    <e v="#DIV/0!"/>
  </r>
  <r>
    <s v=""/>
    <x v="25"/>
    <n v="6"/>
    <d v="2020-06-24T00:00:00"/>
    <s v="WEDNESDAY"/>
    <e v="#DIV/0!"/>
  </r>
  <r>
    <s v=""/>
    <x v="25"/>
    <n v="6"/>
    <d v="2020-06-25T00:00:00"/>
    <s v="THURSDAY"/>
    <e v="#DIV/0!"/>
  </r>
  <r>
    <s v=""/>
    <x v="25"/>
    <n v="6"/>
    <d v="2020-06-26T00:00:00"/>
    <s v="FRIDAY"/>
    <e v="#DIV/0!"/>
  </r>
  <r>
    <s v=""/>
    <x v="25"/>
    <n v="6"/>
    <d v="2020-06-27T00:00:00"/>
    <s v="SATURDAY"/>
    <e v="#DIV/0!"/>
  </r>
  <r>
    <s v=""/>
    <x v="26"/>
    <n v="6"/>
    <d v="2020-06-28T00:00:00"/>
    <s v="SUNDAY"/>
    <e v="#DIV/0!"/>
  </r>
  <r>
    <s v=""/>
    <x v="26"/>
    <n v="6"/>
    <d v="2020-06-29T00:00:00"/>
    <s v="MONDAY"/>
    <e v="#DIV/0!"/>
  </r>
  <r>
    <s v=""/>
    <x v="26"/>
    <n v="6"/>
    <d v="2020-06-30T00:00:00"/>
    <s v="TUESDAY"/>
    <e v="#DIV/0!"/>
  </r>
  <r>
    <s v=""/>
    <x v="26"/>
    <n v="7"/>
    <d v="2020-07-01T00:00:00"/>
    <s v="WEDNESDAY"/>
    <e v="#DIV/0!"/>
  </r>
  <r>
    <s v=""/>
    <x v="26"/>
    <n v="7"/>
    <d v="2020-07-02T00:00:00"/>
    <s v="THURSDAY"/>
    <e v="#DIV/0!"/>
  </r>
  <r>
    <s v=""/>
    <x v="26"/>
    <n v="7"/>
    <d v="2020-07-03T00:00:00"/>
    <s v="FRIDAY"/>
    <e v="#DIV/0!"/>
  </r>
  <r>
    <s v=""/>
    <x v="26"/>
    <n v="7"/>
    <d v="2020-07-04T00:00:00"/>
    <s v="SATURDAY"/>
    <e v="#DIV/0!"/>
  </r>
  <r>
    <s v=""/>
    <x v="27"/>
    <n v="7"/>
    <d v="2020-07-05T00:00:00"/>
    <s v="SUNDAY"/>
    <e v="#DIV/0!"/>
  </r>
  <r>
    <s v=""/>
    <x v="27"/>
    <n v="7"/>
    <d v="2020-07-06T00:00:00"/>
    <s v="MONDAY"/>
    <e v="#DIV/0!"/>
  </r>
  <r>
    <s v=""/>
    <x v="27"/>
    <n v="7"/>
    <d v="2020-07-07T00:00:00"/>
    <s v="TUESDAY"/>
    <e v="#DIV/0!"/>
  </r>
  <r>
    <s v=""/>
    <x v="27"/>
    <n v="7"/>
    <d v="2020-07-08T00:00:00"/>
    <s v="WEDNESDAY"/>
    <e v="#DIV/0!"/>
  </r>
  <r>
    <s v=""/>
    <x v="27"/>
    <n v="7"/>
    <d v="2020-07-09T00:00:00"/>
    <s v="THURSDAY"/>
    <e v="#DIV/0!"/>
  </r>
  <r>
    <s v=""/>
    <x v="27"/>
    <n v="7"/>
    <d v="2020-07-10T00:00:00"/>
    <s v="FRIDAY"/>
    <e v="#DIV/0!"/>
  </r>
  <r>
    <s v=""/>
    <x v="27"/>
    <n v="7"/>
    <d v="2020-07-11T00:00:00"/>
    <s v="SATURDAY"/>
    <e v="#DIV/0!"/>
  </r>
  <r>
    <s v=""/>
    <x v="28"/>
    <n v="7"/>
    <d v="2020-07-12T00:00:00"/>
    <s v="SUNDAY"/>
    <e v="#DIV/0!"/>
  </r>
  <r>
    <s v=""/>
    <x v="28"/>
    <n v="7"/>
    <d v="2020-07-13T00:00:00"/>
    <s v="MONDAY"/>
    <e v="#DIV/0!"/>
  </r>
  <r>
    <s v=""/>
    <x v="28"/>
    <n v="7"/>
    <d v="2020-07-14T00:00:00"/>
    <s v="TUESDAY"/>
    <e v="#DIV/0!"/>
  </r>
  <r>
    <s v=""/>
    <x v="28"/>
    <n v="7"/>
    <d v="2020-07-15T00:00:00"/>
    <s v="WEDNESDAY"/>
    <e v="#DIV/0!"/>
  </r>
  <r>
    <s v=""/>
    <x v="28"/>
    <n v="7"/>
    <d v="2020-07-16T00:00:00"/>
    <s v="THURSDAY"/>
    <e v="#DIV/0!"/>
  </r>
  <r>
    <s v=""/>
    <x v="28"/>
    <n v="7"/>
    <d v="2020-07-17T00:00:00"/>
    <s v="FRIDAY"/>
    <e v="#DIV/0!"/>
  </r>
  <r>
    <s v=""/>
    <x v="28"/>
    <n v="7"/>
    <d v="2020-07-18T00:00:00"/>
    <s v="SATURDAY"/>
    <e v="#DIV/0!"/>
  </r>
  <r>
    <s v=""/>
    <x v="29"/>
    <n v="7"/>
    <d v="2020-07-19T00:00:00"/>
    <s v="SUNDAY"/>
    <e v="#DIV/0!"/>
  </r>
  <r>
    <s v=""/>
    <x v="29"/>
    <n v="7"/>
    <d v="2020-07-20T00:00:00"/>
    <s v="MONDAY"/>
    <e v="#DIV/0!"/>
  </r>
  <r>
    <s v=""/>
    <x v="29"/>
    <n v="7"/>
    <d v="2020-07-21T00:00:00"/>
    <s v="TUESDAY"/>
    <e v="#DIV/0!"/>
  </r>
  <r>
    <s v=""/>
    <x v="29"/>
    <n v="7"/>
    <d v="2020-07-22T00:00:00"/>
    <s v="WEDNESDAY"/>
    <e v="#DIV/0!"/>
  </r>
  <r>
    <s v=""/>
    <x v="29"/>
    <n v="7"/>
    <d v="2020-07-23T00:00:00"/>
    <s v="THURSDAY"/>
    <e v="#DIV/0!"/>
  </r>
  <r>
    <s v=""/>
    <x v="29"/>
    <n v="7"/>
    <d v="2020-07-24T00:00:00"/>
    <s v="FRIDAY"/>
    <e v="#DIV/0!"/>
  </r>
  <r>
    <s v=""/>
    <x v="29"/>
    <n v="7"/>
    <d v="2020-07-25T00:00:00"/>
    <s v="SATURDAY"/>
    <e v="#DIV/0!"/>
  </r>
  <r>
    <s v=""/>
    <x v="30"/>
    <n v="7"/>
    <d v="2020-07-26T00:00:00"/>
    <s v="SUNDAY"/>
    <e v="#DIV/0!"/>
  </r>
  <r>
    <s v=""/>
    <x v="30"/>
    <n v="7"/>
    <d v="2020-07-27T00:00:00"/>
    <s v="MONDAY"/>
    <e v="#DIV/0!"/>
  </r>
  <r>
    <s v=""/>
    <x v="30"/>
    <n v="7"/>
    <d v="2020-07-28T00:00:00"/>
    <s v="TUESDAY"/>
    <e v="#DIV/0!"/>
  </r>
  <r>
    <s v=""/>
    <x v="30"/>
    <n v="7"/>
    <d v="2020-07-29T00:00:00"/>
    <s v="WEDNESDAY"/>
    <e v="#DIV/0!"/>
  </r>
  <r>
    <s v=""/>
    <x v="30"/>
    <n v="7"/>
    <d v="2020-07-30T00:00:00"/>
    <s v="THURSDAY"/>
    <e v="#DIV/0!"/>
  </r>
  <r>
    <s v=""/>
    <x v="30"/>
    <n v="7"/>
    <d v="2020-07-31T00:00:00"/>
    <s v="FRIDAY"/>
    <e v="#DIV/0!"/>
  </r>
  <r>
    <s v=""/>
    <x v="30"/>
    <n v="8"/>
    <d v="2020-08-01T00:00:00"/>
    <s v="SATURDAY"/>
    <e v="#DIV/0!"/>
  </r>
  <r>
    <s v=""/>
    <x v="31"/>
    <n v="8"/>
    <d v="2020-08-02T00:00:00"/>
    <s v="SUNDAY"/>
    <e v="#DIV/0!"/>
  </r>
  <r>
    <s v=""/>
    <x v="31"/>
    <n v="8"/>
    <d v="2020-08-03T00:00:00"/>
    <s v="MONDAY"/>
    <e v="#DIV/0!"/>
  </r>
  <r>
    <s v=""/>
    <x v="31"/>
    <n v="8"/>
    <d v="2020-08-04T00:00:00"/>
    <s v="TUESDAY"/>
    <e v="#DIV/0!"/>
  </r>
  <r>
    <s v=""/>
    <x v="31"/>
    <n v="8"/>
    <d v="2020-08-05T00:00:00"/>
    <s v="WEDNESDAY"/>
    <e v="#DIV/0!"/>
  </r>
  <r>
    <s v=""/>
    <x v="31"/>
    <n v="8"/>
    <d v="2020-08-06T00:00:00"/>
    <s v="THURSDAY"/>
    <e v="#DIV/0!"/>
  </r>
  <r>
    <s v=""/>
    <x v="31"/>
    <n v="8"/>
    <d v="2020-08-07T00:00:00"/>
    <s v="FRIDAY"/>
    <e v="#DIV/0!"/>
  </r>
  <r>
    <s v=""/>
    <x v="31"/>
    <n v="8"/>
    <d v="2020-08-08T00:00:00"/>
    <s v="SATURDAY"/>
    <e v="#DIV/0!"/>
  </r>
  <r>
    <s v=""/>
    <x v="32"/>
    <n v="8"/>
    <d v="2020-08-09T00:00:00"/>
    <s v="SUNDAY"/>
    <e v="#DIV/0!"/>
  </r>
  <r>
    <s v=""/>
    <x v="32"/>
    <n v="8"/>
    <d v="2020-08-10T00:00:00"/>
    <s v="MONDAY"/>
    <e v="#DIV/0!"/>
  </r>
  <r>
    <s v=""/>
    <x v="32"/>
    <n v="8"/>
    <d v="2020-08-11T00:00:00"/>
    <s v="TUESDAY"/>
    <e v="#DIV/0!"/>
  </r>
  <r>
    <s v=""/>
    <x v="32"/>
    <n v="8"/>
    <d v="2020-08-12T00:00:00"/>
    <s v="WEDNESDAY"/>
    <e v="#DIV/0!"/>
  </r>
  <r>
    <s v=""/>
    <x v="32"/>
    <n v="8"/>
    <d v="2020-08-13T00:00:00"/>
    <s v="THURSDAY"/>
    <e v="#DIV/0!"/>
  </r>
  <r>
    <s v=""/>
    <x v="32"/>
    <n v="8"/>
    <d v="2020-08-14T00:00:00"/>
    <s v="FRIDAY"/>
    <e v="#DIV/0!"/>
  </r>
  <r>
    <s v=""/>
    <x v="32"/>
    <n v="8"/>
    <d v="2020-08-15T00:00:00"/>
    <s v="SATURDAY"/>
    <e v="#DIV/0!"/>
  </r>
  <r>
    <s v=""/>
    <x v="33"/>
    <n v="8"/>
    <d v="2020-08-16T00:00:00"/>
    <s v="SUNDAY"/>
    <e v="#DIV/0!"/>
  </r>
  <r>
    <s v=""/>
    <x v="33"/>
    <n v="8"/>
    <d v="2020-08-17T00:00:00"/>
    <s v="MONDAY"/>
    <e v="#DIV/0!"/>
  </r>
  <r>
    <s v=""/>
    <x v="33"/>
    <n v="8"/>
    <d v="2020-08-18T00:00:00"/>
    <s v="TUESDAY"/>
    <e v="#DIV/0!"/>
  </r>
  <r>
    <s v=""/>
    <x v="33"/>
    <n v="8"/>
    <d v="2020-08-19T00:00:00"/>
    <s v="WEDNESDAY"/>
    <e v="#DIV/0!"/>
  </r>
  <r>
    <s v=""/>
    <x v="33"/>
    <n v="8"/>
    <d v="2020-08-20T00:00:00"/>
    <s v="THURSDAY"/>
    <e v="#DIV/0!"/>
  </r>
  <r>
    <s v=""/>
    <x v="33"/>
    <n v="8"/>
    <d v="2020-08-21T00:00:00"/>
    <s v="FRIDAY"/>
    <e v="#DIV/0!"/>
  </r>
  <r>
    <s v=""/>
    <x v="33"/>
    <n v="8"/>
    <d v="2020-08-22T00:00:00"/>
    <s v="SATURDAY"/>
    <e v="#DIV/0!"/>
  </r>
  <r>
    <s v=""/>
    <x v="34"/>
    <n v="8"/>
    <d v="2020-08-23T00:00:00"/>
    <s v="SUNDAY"/>
    <e v="#DIV/0!"/>
  </r>
  <r>
    <s v=""/>
    <x v="34"/>
    <n v="8"/>
    <d v="2020-08-24T00:00:00"/>
    <s v="MONDAY"/>
    <e v="#DIV/0!"/>
  </r>
  <r>
    <s v=""/>
    <x v="34"/>
    <n v="8"/>
    <d v="2020-08-25T00:00:00"/>
    <s v="TUESDAY"/>
    <e v="#DIV/0!"/>
  </r>
  <r>
    <s v=""/>
    <x v="34"/>
    <n v="8"/>
    <d v="2020-08-26T00:00:00"/>
    <s v="WEDNESDAY"/>
    <e v="#DIV/0!"/>
  </r>
  <r>
    <s v=""/>
    <x v="34"/>
    <n v="8"/>
    <d v="2020-08-27T00:00:00"/>
    <s v="THURSDAY"/>
    <e v="#DIV/0!"/>
  </r>
  <r>
    <s v=""/>
    <x v="34"/>
    <n v="8"/>
    <d v="2020-08-28T00:00:00"/>
    <s v="FRIDAY"/>
    <e v="#DIV/0!"/>
  </r>
  <r>
    <s v=""/>
    <x v="34"/>
    <n v="8"/>
    <d v="2020-08-29T00:00:00"/>
    <s v="SATURDAY"/>
    <e v="#DIV/0!"/>
  </r>
  <r>
    <s v=""/>
    <x v="35"/>
    <n v="8"/>
    <d v="2020-08-30T00:00:00"/>
    <s v="SUNDAY"/>
    <e v="#DIV/0!"/>
  </r>
  <r>
    <s v=""/>
    <x v="35"/>
    <n v="8"/>
    <d v="2020-08-31T00:00:00"/>
    <s v="MONDAY"/>
    <e v="#DIV/0!"/>
  </r>
  <r>
    <s v=""/>
    <x v="35"/>
    <n v="9"/>
    <d v="2020-09-01T00:00:00"/>
    <s v="TUESDAY"/>
    <e v="#DIV/0!"/>
  </r>
  <r>
    <s v=""/>
    <x v="35"/>
    <n v="9"/>
    <d v="2020-09-02T00:00:00"/>
    <s v="WEDNESDAY"/>
    <e v="#DIV/0!"/>
  </r>
  <r>
    <s v=""/>
    <x v="35"/>
    <n v="9"/>
    <d v="2020-09-03T00:00:00"/>
    <s v="THURSDAY"/>
    <e v="#DIV/0!"/>
  </r>
  <r>
    <s v=""/>
    <x v="35"/>
    <n v="9"/>
    <d v="2020-09-04T00:00:00"/>
    <s v="FRIDAY"/>
    <e v="#DIV/0!"/>
  </r>
  <r>
    <s v=""/>
    <x v="35"/>
    <n v="9"/>
    <d v="2020-09-05T00:00:00"/>
    <s v="SATURDAY"/>
    <e v="#DIV/0!"/>
  </r>
  <r>
    <s v=""/>
    <x v="36"/>
    <n v="9"/>
    <d v="2020-09-06T00:00:00"/>
    <s v="SUNDAY"/>
    <e v="#DIV/0!"/>
  </r>
  <r>
    <s v=""/>
    <x v="36"/>
    <n v="9"/>
    <d v="2020-09-07T00:00:00"/>
    <s v="MONDAY"/>
    <e v="#DIV/0!"/>
  </r>
  <r>
    <s v=""/>
    <x v="36"/>
    <n v="9"/>
    <d v="2020-09-08T00:00:00"/>
    <s v="TUESDAY"/>
    <e v="#DIV/0!"/>
  </r>
  <r>
    <s v=""/>
    <x v="36"/>
    <n v="9"/>
    <d v="2020-09-09T00:00:00"/>
    <s v="WEDNESDAY"/>
    <e v="#DIV/0!"/>
  </r>
  <r>
    <s v=""/>
    <x v="36"/>
    <n v="9"/>
    <d v="2020-09-10T00:00:00"/>
    <s v="THURSDAY"/>
    <e v="#DIV/0!"/>
  </r>
  <r>
    <s v=""/>
    <x v="36"/>
    <n v="9"/>
    <d v="2020-09-11T00:00:00"/>
    <s v="FRIDAY"/>
    <e v="#DIV/0!"/>
  </r>
  <r>
    <s v=""/>
    <x v="36"/>
    <n v="9"/>
    <d v="2020-09-12T00:00:00"/>
    <s v="SATURDAY"/>
    <e v="#DIV/0!"/>
  </r>
  <r>
    <s v=""/>
    <x v="37"/>
    <n v="9"/>
    <d v="2020-09-13T00:00:00"/>
    <s v="SUNDAY"/>
    <e v="#DIV/0!"/>
  </r>
  <r>
    <s v=""/>
    <x v="37"/>
    <n v="9"/>
    <d v="2020-09-14T00:00:00"/>
    <s v="MONDAY"/>
    <e v="#DIV/0!"/>
  </r>
  <r>
    <s v=""/>
    <x v="37"/>
    <n v="9"/>
    <d v="2020-09-15T00:00:00"/>
    <s v="TUESDAY"/>
    <e v="#DIV/0!"/>
  </r>
  <r>
    <s v=""/>
    <x v="37"/>
    <n v="9"/>
    <d v="2020-09-16T00:00:00"/>
    <s v="WEDNESDAY"/>
    <e v="#DIV/0!"/>
  </r>
  <r>
    <s v=""/>
    <x v="37"/>
    <n v="9"/>
    <d v="2020-09-17T00:00:00"/>
    <s v="THURSDAY"/>
    <e v="#DIV/0!"/>
  </r>
  <r>
    <s v=""/>
    <x v="37"/>
    <n v="9"/>
    <d v="2020-09-18T00:00:00"/>
    <s v="FRIDAY"/>
    <e v="#DIV/0!"/>
  </r>
  <r>
    <s v=""/>
    <x v="37"/>
    <n v="9"/>
    <d v="2020-09-19T00:00:00"/>
    <s v="SATURDAY"/>
    <e v="#DIV/0!"/>
  </r>
  <r>
    <s v=""/>
    <x v="38"/>
    <n v="9"/>
    <d v="2020-09-20T00:00:00"/>
    <s v="SUNDAY"/>
    <e v="#DIV/0!"/>
  </r>
  <r>
    <s v=""/>
    <x v="38"/>
    <n v="9"/>
    <d v="2020-09-21T00:00:00"/>
    <s v="MONDAY"/>
    <e v="#DIV/0!"/>
  </r>
  <r>
    <s v=""/>
    <x v="38"/>
    <n v="9"/>
    <d v="2020-09-22T00:00:00"/>
    <s v="TUESDAY"/>
    <e v="#DIV/0!"/>
  </r>
  <r>
    <s v=""/>
    <x v="38"/>
    <n v="9"/>
    <d v="2020-09-23T00:00:00"/>
    <s v="WEDNESDAY"/>
    <e v="#DIV/0!"/>
  </r>
  <r>
    <s v=""/>
    <x v="38"/>
    <n v="9"/>
    <d v="2020-09-24T00:00:00"/>
    <s v="THURSDAY"/>
    <e v="#DIV/0!"/>
  </r>
  <r>
    <s v=""/>
    <x v="38"/>
    <n v="9"/>
    <d v="2020-09-25T00:00:00"/>
    <s v="FRIDAY"/>
    <e v="#DIV/0!"/>
  </r>
  <r>
    <s v=""/>
    <x v="38"/>
    <n v="9"/>
    <d v="2020-09-26T00:00:00"/>
    <s v="SATURDAY"/>
    <e v="#DIV/0!"/>
  </r>
  <r>
    <s v=""/>
    <x v="39"/>
    <n v="9"/>
    <d v="2020-09-27T00:00:00"/>
    <s v="SUNDAY"/>
    <e v="#DIV/0!"/>
  </r>
  <r>
    <s v=""/>
    <x v="39"/>
    <n v="9"/>
    <d v="2020-09-28T00:00:00"/>
    <s v="MONDAY"/>
    <e v="#DIV/0!"/>
  </r>
  <r>
    <s v=""/>
    <x v="39"/>
    <n v="9"/>
    <d v="2020-09-29T00:00:00"/>
    <s v="TUESDAY"/>
    <e v="#DIV/0!"/>
  </r>
  <r>
    <s v=""/>
    <x v="39"/>
    <n v="9"/>
    <d v="2020-09-30T00:00:00"/>
    <s v="WEDNESDAY"/>
    <e v="#DIV/0!"/>
  </r>
  <r>
    <s v=""/>
    <x v="39"/>
    <n v="10"/>
    <d v="2020-10-01T00:00:00"/>
    <s v="THURSDAY"/>
    <e v="#DIV/0!"/>
  </r>
  <r>
    <s v=""/>
    <x v="39"/>
    <n v="10"/>
    <d v="2020-10-02T00:00:00"/>
    <s v="FRIDAY"/>
    <e v="#DIV/0!"/>
  </r>
  <r>
    <s v=""/>
    <x v="39"/>
    <n v="10"/>
    <d v="2020-10-03T00:00:00"/>
    <s v="SATURDAY"/>
    <e v="#DIV/0!"/>
  </r>
  <r>
    <s v=""/>
    <x v="40"/>
    <n v="10"/>
    <d v="2020-10-04T00:00:00"/>
    <s v="SUNDAY"/>
    <e v="#DIV/0!"/>
  </r>
  <r>
    <s v=""/>
    <x v="40"/>
    <n v="10"/>
    <d v="2020-10-05T00:00:00"/>
    <s v="MONDAY"/>
    <e v="#DIV/0!"/>
  </r>
  <r>
    <s v=""/>
    <x v="40"/>
    <n v="10"/>
    <d v="2020-10-06T00:00:00"/>
    <s v="TUESDAY"/>
    <e v="#DIV/0!"/>
  </r>
  <r>
    <s v=""/>
    <x v="40"/>
    <n v="10"/>
    <d v="2020-10-07T00:00:00"/>
    <s v="WEDNESDAY"/>
    <e v="#DIV/0!"/>
  </r>
  <r>
    <s v=""/>
    <x v="40"/>
    <n v="10"/>
    <d v="2020-10-08T00:00:00"/>
    <s v="THURSDAY"/>
    <e v="#DIV/0!"/>
  </r>
  <r>
    <s v=""/>
    <x v="40"/>
    <n v="10"/>
    <d v="2020-10-09T00:00:00"/>
    <s v="FRIDAY"/>
    <e v="#DIV/0!"/>
  </r>
  <r>
    <s v=""/>
    <x v="40"/>
    <n v="10"/>
    <d v="2020-10-10T00:00:00"/>
    <s v="SATURDAY"/>
    <e v="#DIV/0!"/>
  </r>
  <r>
    <s v=""/>
    <x v="41"/>
    <n v="10"/>
    <d v="2020-10-11T00:00:00"/>
    <s v="SUNDAY"/>
    <e v="#DIV/0!"/>
  </r>
  <r>
    <s v=""/>
    <x v="41"/>
    <n v="10"/>
    <d v="2020-10-12T00:00:00"/>
    <s v="MONDAY"/>
    <e v="#DIV/0!"/>
  </r>
  <r>
    <s v=""/>
    <x v="41"/>
    <n v="10"/>
    <d v="2020-10-13T00:00:00"/>
    <s v="TUESDAY"/>
    <e v="#DIV/0!"/>
  </r>
  <r>
    <s v=""/>
    <x v="41"/>
    <n v="10"/>
    <d v="2020-10-14T00:00:00"/>
    <s v="WEDNESDAY"/>
    <e v="#DIV/0!"/>
  </r>
  <r>
    <s v=""/>
    <x v="41"/>
    <n v="10"/>
    <d v="2020-10-15T00:00:00"/>
    <s v="THURSDAY"/>
    <e v="#DIV/0!"/>
  </r>
  <r>
    <s v=""/>
    <x v="41"/>
    <n v="10"/>
    <d v="2020-10-16T00:00:00"/>
    <s v="FRIDAY"/>
    <e v="#DIV/0!"/>
  </r>
  <r>
    <s v=""/>
    <x v="41"/>
    <n v="10"/>
    <d v="2020-10-17T00:00:00"/>
    <s v="SATURDAY"/>
    <e v="#DIV/0!"/>
  </r>
  <r>
    <s v=""/>
    <x v="42"/>
    <n v="10"/>
    <d v="2020-10-18T00:00:00"/>
    <s v="SUNDAY"/>
    <e v="#DIV/0!"/>
  </r>
  <r>
    <s v=""/>
    <x v="42"/>
    <n v="10"/>
    <d v="2020-10-19T00:00:00"/>
    <s v="MONDAY"/>
    <e v="#DIV/0!"/>
  </r>
  <r>
    <s v=""/>
    <x v="42"/>
    <n v="10"/>
    <d v="2020-10-20T00:00:00"/>
    <s v="TUESDAY"/>
    <e v="#DIV/0!"/>
  </r>
  <r>
    <s v=""/>
    <x v="42"/>
    <n v="10"/>
    <d v="2020-10-21T00:00:00"/>
    <s v="WEDNESDAY"/>
    <e v="#DIV/0!"/>
  </r>
  <r>
    <s v=""/>
    <x v="42"/>
    <n v="10"/>
    <d v="2020-10-22T00:00:00"/>
    <s v="THURSDAY"/>
    <e v="#DIV/0!"/>
  </r>
  <r>
    <s v=""/>
    <x v="42"/>
    <n v="10"/>
    <d v="2020-10-23T00:00:00"/>
    <s v="FRIDAY"/>
    <e v="#DIV/0!"/>
  </r>
  <r>
    <s v=""/>
    <x v="42"/>
    <n v="10"/>
    <d v="2020-10-24T00:00:00"/>
    <s v="SATURDAY"/>
    <e v="#DIV/0!"/>
  </r>
  <r>
    <s v=""/>
    <x v="43"/>
    <n v="10"/>
    <d v="2020-10-25T00:00:00"/>
    <s v="SUNDAY"/>
    <e v="#DIV/0!"/>
  </r>
  <r>
    <s v=""/>
    <x v="43"/>
    <n v="10"/>
    <d v="2020-10-26T00:00:00"/>
    <s v="MONDAY"/>
    <e v="#DIV/0!"/>
  </r>
  <r>
    <s v=""/>
    <x v="43"/>
    <n v="10"/>
    <d v="2020-10-27T00:00:00"/>
    <s v="TUESDAY"/>
    <e v="#DIV/0!"/>
  </r>
  <r>
    <s v=""/>
    <x v="43"/>
    <n v="10"/>
    <d v="2020-10-28T00:00:00"/>
    <s v="WEDNESDAY"/>
    <e v="#DIV/0!"/>
  </r>
  <r>
    <s v=""/>
    <x v="43"/>
    <n v="10"/>
    <d v="2020-10-29T00:00:00"/>
    <s v="THURSDAY"/>
    <e v="#DIV/0!"/>
  </r>
  <r>
    <s v=""/>
    <x v="43"/>
    <n v="10"/>
    <d v="2020-10-30T00:00:00"/>
    <s v="FRIDAY"/>
    <e v="#DIV/0!"/>
  </r>
  <r>
    <s v=""/>
    <x v="43"/>
    <n v="10"/>
    <d v="2020-10-31T00:00:00"/>
    <s v="SATURDAY"/>
    <e v="#DIV/0!"/>
  </r>
  <r>
    <s v=""/>
    <x v="44"/>
    <n v="11"/>
    <d v="2020-11-01T00:00:00"/>
    <s v="SUNDAY"/>
    <e v="#DIV/0!"/>
  </r>
  <r>
    <s v=""/>
    <x v="44"/>
    <n v="11"/>
    <d v="2020-11-02T00:00:00"/>
    <s v="MONDAY"/>
    <e v="#DIV/0!"/>
  </r>
  <r>
    <s v=""/>
    <x v="44"/>
    <n v="11"/>
    <d v="2020-11-03T00:00:00"/>
    <s v="TUESDAY"/>
    <e v="#DIV/0!"/>
  </r>
  <r>
    <s v=""/>
    <x v="44"/>
    <n v="11"/>
    <d v="2020-11-04T00:00:00"/>
    <s v="WEDNESDAY"/>
    <e v="#DIV/0!"/>
  </r>
  <r>
    <s v=""/>
    <x v="44"/>
    <n v="11"/>
    <d v="2020-11-05T00:00:00"/>
    <s v="THURSDAY"/>
    <e v="#DIV/0!"/>
  </r>
  <r>
    <s v=""/>
    <x v="44"/>
    <n v="11"/>
    <d v="2020-11-06T00:00:00"/>
    <s v="FRIDAY"/>
    <e v="#DIV/0!"/>
  </r>
  <r>
    <s v=""/>
    <x v="44"/>
    <n v="11"/>
    <d v="2020-11-07T00:00:00"/>
    <s v="SATURDAY"/>
    <e v="#DIV/0!"/>
  </r>
  <r>
    <s v=""/>
    <x v="45"/>
    <n v="11"/>
    <d v="2020-11-08T00:00:00"/>
    <s v="SUNDAY"/>
    <e v="#DIV/0!"/>
  </r>
  <r>
    <s v=""/>
    <x v="45"/>
    <n v="11"/>
    <d v="2020-11-09T00:00:00"/>
    <s v="MONDAY"/>
    <e v="#DIV/0!"/>
  </r>
  <r>
    <s v=""/>
    <x v="45"/>
    <n v="11"/>
    <d v="2020-11-10T00:00:00"/>
    <s v="TUESDAY"/>
    <e v="#DIV/0!"/>
  </r>
  <r>
    <s v=""/>
    <x v="45"/>
    <n v="11"/>
    <d v="2020-11-11T00:00:00"/>
    <s v="WEDNESDAY"/>
    <e v="#DIV/0!"/>
  </r>
  <r>
    <s v=""/>
    <x v="45"/>
    <n v="11"/>
    <d v="2020-11-12T00:00:00"/>
    <s v="THURSDAY"/>
    <e v="#DIV/0!"/>
  </r>
  <r>
    <s v=""/>
    <x v="45"/>
    <n v="11"/>
    <d v="2020-11-13T00:00:00"/>
    <s v="FRIDAY"/>
    <e v="#DIV/0!"/>
  </r>
  <r>
    <s v=""/>
    <x v="45"/>
    <n v="11"/>
    <d v="2020-11-14T00:00:00"/>
    <s v="SATURDAY"/>
    <e v="#DIV/0!"/>
  </r>
  <r>
    <s v=""/>
    <x v="46"/>
    <n v="11"/>
    <d v="2020-11-15T00:00:00"/>
    <s v="SUNDAY"/>
    <e v="#DIV/0!"/>
  </r>
  <r>
    <s v=""/>
    <x v="46"/>
    <n v="11"/>
    <d v="2020-11-16T00:00:00"/>
    <s v="MONDAY"/>
    <e v="#DIV/0!"/>
  </r>
  <r>
    <s v=""/>
    <x v="46"/>
    <n v="11"/>
    <d v="2020-11-17T00:00:00"/>
    <s v="TUESDAY"/>
    <e v="#DIV/0!"/>
  </r>
  <r>
    <s v=""/>
    <x v="46"/>
    <n v="11"/>
    <d v="2020-11-18T00:00:00"/>
    <s v="WEDNESDAY"/>
    <e v="#DIV/0!"/>
  </r>
  <r>
    <s v=""/>
    <x v="46"/>
    <n v="11"/>
    <d v="2020-11-19T00:00:00"/>
    <s v="THURSDAY"/>
    <e v="#DIV/0!"/>
  </r>
  <r>
    <s v=""/>
    <x v="46"/>
    <n v="11"/>
    <d v="2020-11-20T00:00:00"/>
    <s v="FRIDAY"/>
    <e v="#DIV/0!"/>
  </r>
  <r>
    <s v=""/>
    <x v="46"/>
    <n v="11"/>
    <d v="2020-11-21T00:00:00"/>
    <s v="SATURDAY"/>
    <e v="#DIV/0!"/>
  </r>
  <r>
    <s v=""/>
    <x v="47"/>
    <n v="11"/>
    <d v="2020-11-22T00:00:00"/>
    <s v="SUNDAY"/>
    <e v="#DIV/0!"/>
  </r>
  <r>
    <s v=""/>
    <x v="47"/>
    <n v="11"/>
    <d v="2020-11-23T00:00:00"/>
    <s v="MONDAY"/>
    <e v="#DIV/0!"/>
  </r>
  <r>
    <s v=""/>
    <x v="47"/>
    <n v="11"/>
    <d v="2020-11-24T00:00:00"/>
    <s v="TUESDAY"/>
    <e v="#DIV/0!"/>
  </r>
  <r>
    <s v=""/>
    <x v="47"/>
    <n v="11"/>
    <d v="2020-11-25T00:00:00"/>
    <s v="WEDNESDAY"/>
    <e v="#DIV/0!"/>
  </r>
  <r>
    <s v=""/>
    <x v="47"/>
    <n v="11"/>
    <d v="2020-11-26T00:00:00"/>
    <s v="THURSDAY"/>
    <e v="#DIV/0!"/>
  </r>
  <r>
    <s v=""/>
    <x v="47"/>
    <n v="11"/>
    <d v="2020-11-27T00:00:00"/>
    <s v="FRIDAY"/>
    <e v="#DIV/0!"/>
  </r>
  <r>
    <s v=""/>
    <x v="47"/>
    <n v="11"/>
    <d v="2020-11-28T00:00:00"/>
    <s v="SATURDAY"/>
    <e v="#DIV/0!"/>
  </r>
  <r>
    <s v=""/>
    <x v="48"/>
    <n v="11"/>
    <d v="2020-11-29T00:00:00"/>
    <s v="SUNDAY"/>
    <e v="#DIV/0!"/>
  </r>
  <r>
    <s v=""/>
    <x v="48"/>
    <n v="11"/>
    <d v="2020-11-30T00:00:00"/>
    <s v="MONDAY"/>
    <e v="#DIV/0!"/>
  </r>
  <r>
    <s v=""/>
    <x v="48"/>
    <n v="12"/>
    <d v="2020-12-01T00:00:00"/>
    <s v="TUESDAY"/>
    <e v="#DIV/0!"/>
  </r>
  <r>
    <s v=""/>
    <x v="48"/>
    <n v="12"/>
    <d v="2020-12-02T00:00:00"/>
    <s v="WEDNESDAY"/>
    <e v="#DIV/0!"/>
  </r>
  <r>
    <s v=""/>
    <x v="48"/>
    <n v="12"/>
    <d v="2020-12-03T00:00:00"/>
    <s v="THURSDAY"/>
    <e v="#DIV/0!"/>
  </r>
  <r>
    <s v=""/>
    <x v="48"/>
    <n v="12"/>
    <d v="2020-12-04T00:00:00"/>
    <s v="FRIDAY"/>
    <e v="#DIV/0!"/>
  </r>
  <r>
    <s v=""/>
    <x v="48"/>
    <n v="12"/>
    <d v="2020-12-05T00:00:00"/>
    <s v="SATURDAY"/>
    <e v="#DIV/0!"/>
  </r>
  <r>
    <s v=""/>
    <x v="49"/>
    <n v="12"/>
    <d v="2020-12-06T00:00:00"/>
    <s v="SUNDAY"/>
    <e v="#DIV/0!"/>
  </r>
  <r>
    <s v=""/>
    <x v="49"/>
    <n v="12"/>
    <d v="2020-12-07T00:00:00"/>
    <s v="MONDAY"/>
    <e v="#DIV/0!"/>
  </r>
  <r>
    <s v=""/>
    <x v="49"/>
    <n v="12"/>
    <d v="2020-12-08T00:00:00"/>
    <s v="TUESDAY"/>
    <e v="#DIV/0!"/>
  </r>
  <r>
    <s v=""/>
    <x v="49"/>
    <n v="12"/>
    <d v="2020-12-09T00:00:00"/>
    <s v="WEDNESDAY"/>
    <e v="#DIV/0!"/>
  </r>
  <r>
    <s v=""/>
    <x v="49"/>
    <n v="12"/>
    <d v="2020-12-10T00:00:00"/>
    <s v="THURSDAY"/>
    <e v="#DIV/0!"/>
  </r>
  <r>
    <s v=""/>
    <x v="49"/>
    <n v="12"/>
    <d v="2020-12-11T00:00:00"/>
    <s v="FRIDAY"/>
    <e v="#DIV/0!"/>
  </r>
  <r>
    <s v=""/>
    <x v="49"/>
    <n v="12"/>
    <d v="2020-12-12T00:00:00"/>
    <s v="SATURDAY"/>
    <e v="#DIV/0!"/>
  </r>
  <r>
    <s v=""/>
    <x v="50"/>
    <n v="12"/>
    <d v="2020-12-13T00:00:00"/>
    <s v="SUNDAY"/>
    <e v="#DIV/0!"/>
  </r>
  <r>
    <s v=""/>
    <x v="50"/>
    <n v="12"/>
    <d v="2020-12-14T00:00:00"/>
    <s v="MONDAY"/>
    <e v="#DIV/0!"/>
  </r>
  <r>
    <s v=""/>
    <x v="50"/>
    <n v="12"/>
    <d v="2020-12-15T00:00:00"/>
    <s v="TUESDAY"/>
    <e v="#DIV/0!"/>
  </r>
  <r>
    <s v=""/>
    <x v="50"/>
    <n v="12"/>
    <d v="2020-12-16T00:00:00"/>
    <s v="WEDNESDAY"/>
    <e v="#DIV/0!"/>
  </r>
  <r>
    <s v=""/>
    <x v="50"/>
    <n v="12"/>
    <d v="2020-12-17T00:00:00"/>
    <s v="THURSDAY"/>
    <e v="#DIV/0!"/>
  </r>
  <r>
    <s v=""/>
    <x v="50"/>
    <n v="12"/>
    <d v="2020-12-18T00:00:00"/>
    <s v="FRIDAY"/>
    <e v="#DIV/0!"/>
  </r>
  <r>
    <s v=""/>
    <x v="50"/>
    <n v="12"/>
    <d v="2020-12-19T00:00:00"/>
    <s v="SATURDAY"/>
    <e v="#DIV/0!"/>
  </r>
  <r>
    <s v=""/>
    <x v="51"/>
    <n v="12"/>
    <d v="2020-12-20T00:00:00"/>
    <s v="SUNDAY"/>
    <e v="#DIV/0!"/>
  </r>
  <r>
    <s v=""/>
    <x v="51"/>
    <n v="12"/>
    <d v="2020-12-21T00:00:00"/>
    <s v="MONDAY"/>
    <e v="#DIV/0!"/>
  </r>
  <r>
    <s v=""/>
    <x v="51"/>
    <n v="12"/>
    <d v="2020-12-22T00:00:00"/>
    <s v="TUESDAY"/>
    <e v="#DIV/0!"/>
  </r>
  <r>
    <s v=""/>
    <x v="51"/>
    <n v="12"/>
    <d v="2020-12-23T00:00:00"/>
    <s v="WEDNESDAY"/>
    <e v="#DIV/0!"/>
  </r>
  <r>
    <s v=""/>
    <x v="51"/>
    <n v="12"/>
    <d v="2020-12-24T00:00:00"/>
    <s v="THURSDAY"/>
    <e v="#DIV/0!"/>
  </r>
  <r>
    <s v=""/>
    <x v="51"/>
    <n v="12"/>
    <d v="2020-12-25T00:00:00"/>
    <s v="FRIDAY"/>
    <e v="#DIV/0!"/>
  </r>
  <r>
    <s v=""/>
    <x v="51"/>
    <n v="12"/>
    <d v="2020-12-26T00:00:00"/>
    <s v="SATURDAY"/>
    <e v="#DIV/0!"/>
  </r>
  <r>
    <s v=""/>
    <x v="52"/>
    <n v="12"/>
    <d v="2020-12-27T00:00:00"/>
    <s v="SUNDAY"/>
    <e v="#DIV/0!"/>
  </r>
  <r>
    <s v=""/>
    <x v="52"/>
    <n v="12"/>
    <d v="2020-12-28T00:00:00"/>
    <s v="MONDAY"/>
    <e v="#DIV/0!"/>
  </r>
  <r>
    <m/>
    <x v="53"/>
    <m/>
    <m/>
    <m/>
    <m/>
  </r>
  <r>
    <m/>
    <x v="53"/>
    <m/>
    <m/>
    <m/>
    <m/>
  </r>
  <r>
    <m/>
    <x v="53"/>
    <m/>
    <m/>
    <m/>
    <m/>
  </r>
  <r>
    <m/>
    <x v="53"/>
    <m/>
    <m/>
    <m/>
    <m/>
  </r>
  <r>
    <m/>
    <x v="53"/>
    <m/>
    <m/>
    <m/>
    <m/>
  </r>
  <r>
    <m/>
    <x v="53"/>
    <m/>
    <m/>
    <m/>
    <m/>
  </r>
  <r>
    <m/>
    <x v="53"/>
    <m/>
    <m/>
    <m/>
    <m/>
  </r>
  <r>
    <m/>
    <x v="53"/>
    <m/>
    <m/>
    <m/>
    <m/>
  </r>
  <r>
    <m/>
    <x v="53"/>
    <m/>
    <m/>
    <m/>
    <m/>
  </r>
  <r>
    <m/>
    <x v="53"/>
    <m/>
    <m/>
    <m/>
    <m/>
  </r>
  <r>
    <m/>
    <x v="53"/>
    <m/>
    <m/>
    <m/>
    <m/>
  </r>
  <r>
    <m/>
    <x v="5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F00-000000000000}" name="PivotTable4" cacheId="191" dataOnRows="1" applyNumberFormats="0" applyBorderFormats="0" applyFontFormats="0" applyPatternFormats="0" applyAlignmentFormats="0" applyWidthHeightFormats="1" dataCaption="Data" showError="1" updatedVersion="6" minRefreshableVersion="3" showMemberPropertyTips="0" useAutoFormatting="1" itemPrintTitles="1" createdVersion="3" indent="0" compact="0" compactData="0" gridDropZones="1">
  <location ref="B1:BD3" firstHeaderRow="1" firstDataRow="2" firstDataCol="1"/>
  <pivotFields count="6">
    <pivotField compact="0" outline="0" subtotalTop="0" showAll="0" includeNewItemsInFilter="1" defaultSubtotal="0"/>
    <pivotField axis="axisCol" compact="0" outline="0" subtotalTop="0" showAll="0" includeNewItemsInFilter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3"/>
        <item m="1" x="54"/>
        <item x="5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Items count="1">
    <i/>
  </rowItems>
  <colFields count="1">
    <field x="1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4"/>
    </i>
    <i t="grand">
      <x/>
    </i>
  </colItems>
  <dataFields count="1">
    <dataField name="Sum of RTM Forecast" fld="5" baseField="0" baseItem="0" numFmtId="166"/>
  </dataFields>
  <formats count="6">
    <format dxfId="5">
      <pivotArea outline="0" fieldPosition="0"/>
    </format>
    <format dxfId="4">
      <pivotArea type="topRight" dataOnly="0" labelOnly="1" outline="0" fieldPosition="0"/>
    </format>
    <format dxfId="3">
      <pivotArea outline="0" fieldPosition="0"/>
    </format>
    <format dxfId="2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outline="0" fieldPosition="0">
        <references count="1">
          <reference field="1" count="3">
            <x v="50"/>
            <x v="51"/>
            <x v="52"/>
          </reference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9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F45"/>
  <sheetViews>
    <sheetView workbookViewId="0">
      <selection activeCell="C4" sqref="C4"/>
    </sheetView>
  </sheetViews>
  <sheetFormatPr defaultColWidth="9.28515625" defaultRowHeight="12" x14ac:dyDescent="0.2"/>
  <cols>
    <col min="1" max="1" width="3.7109375" style="32" customWidth="1"/>
    <col min="2" max="2" width="1.42578125" style="32" customWidth="1"/>
    <col min="3" max="3" width="28.28515625" style="32" customWidth="1"/>
    <col min="4" max="4" width="26.28515625" style="32" customWidth="1"/>
    <col min="5" max="5" width="49.28515625" style="32" customWidth="1"/>
    <col min="6" max="6" width="31" style="32" customWidth="1"/>
    <col min="7" max="16384" width="9.28515625" style="32"/>
  </cols>
  <sheetData>
    <row r="1" spans="1:6" ht="15" x14ac:dyDescent="0.25">
      <c r="A1" s="30" t="s">
        <v>66</v>
      </c>
      <c r="B1" s="30"/>
      <c r="C1" s="31"/>
      <c r="D1" s="31"/>
      <c r="E1" s="31"/>
    </row>
    <row r="2" spans="1:6" ht="17.25" customHeight="1" x14ac:dyDescent="0.2">
      <c r="A2" s="33" t="s">
        <v>125</v>
      </c>
      <c r="B2" s="33"/>
      <c r="C2" s="31"/>
      <c r="D2" s="31"/>
      <c r="E2" s="31"/>
    </row>
    <row r="5" spans="1:6" x14ac:dyDescent="0.2">
      <c r="A5" s="32" t="s">
        <v>126</v>
      </c>
    </row>
    <row r="6" spans="1:6" x14ac:dyDescent="0.2">
      <c r="A6" s="32" t="s">
        <v>127</v>
      </c>
    </row>
    <row r="7" spans="1:6" x14ac:dyDescent="0.2">
      <c r="A7" s="32" t="s">
        <v>128</v>
      </c>
    </row>
    <row r="11" spans="1:6" ht="16.5" customHeight="1" x14ac:dyDescent="0.2">
      <c r="A11" s="34" t="s">
        <v>67</v>
      </c>
      <c r="B11" s="34"/>
      <c r="C11" s="35" t="s">
        <v>68</v>
      </c>
      <c r="D11" s="35" t="s">
        <v>69</v>
      </c>
      <c r="E11" s="35" t="s">
        <v>70</v>
      </c>
      <c r="F11" s="48" t="s">
        <v>171</v>
      </c>
    </row>
    <row r="12" spans="1:6" ht="7.5" customHeight="1" x14ac:dyDescent="0.2"/>
    <row r="13" spans="1:6" ht="15" customHeight="1" x14ac:dyDescent="0.2">
      <c r="A13" s="36" t="s">
        <v>71</v>
      </c>
      <c r="B13" s="36"/>
      <c r="C13" s="37"/>
      <c r="D13" s="37"/>
      <c r="E13" s="37"/>
      <c r="F13" s="37"/>
    </row>
    <row r="14" spans="1:6" ht="6" customHeight="1" x14ac:dyDescent="0.2"/>
    <row r="15" spans="1:6" ht="27" customHeight="1" x14ac:dyDescent="0.2">
      <c r="A15" s="38">
        <v>1</v>
      </c>
      <c r="B15" s="39"/>
      <c r="C15" s="40" t="s">
        <v>5</v>
      </c>
      <c r="D15" s="40" t="s">
        <v>72</v>
      </c>
      <c r="E15" s="40" t="s">
        <v>73</v>
      </c>
      <c r="F15" s="49" t="s">
        <v>172</v>
      </c>
    </row>
    <row r="16" spans="1:6" ht="24" x14ac:dyDescent="0.2">
      <c r="A16" s="41">
        <v>2</v>
      </c>
      <c r="B16" s="42"/>
      <c r="C16" s="43" t="s">
        <v>74</v>
      </c>
      <c r="D16" s="43" t="s">
        <v>75</v>
      </c>
      <c r="E16" s="43" t="s">
        <v>76</v>
      </c>
      <c r="F16" s="50" t="s">
        <v>210</v>
      </c>
    </row>
    <row r="17" spans="1:6" ht="15" customHeight="1" x14ac:dyDescent="0.2">
      <c r="A17" s="41">
        <v>3</v>
      </c>
      <c r="B17" s="42"/>
      <c r="C17" s="43" t="s">
        <v>77</v>
      </c>
      <c r="D17" s="44" t="s">
        <v>78</v>
      </c>
      <c r="E17" s="43" t="s">
        <v>79</v>
      </c>
      <c r="F17" s="43"/>
    </row>
    <row r="18" spans="1:6" ht="15" customHeight="1" x14ac:dyDescent="0.2">
      <c r="A18" s="41">
        <v>4</v>
      </c>
      <c r="B18" s="42"/>
      <c r="C18" s="43" t="s">
        <v>4</v>
      </c>
      <c r="D18" s="44" t="s">
        <v>80</v>
      </c>
      <c r="E18" s="43" t="s">
        <v>81</v>
      </c>
      <c r="F18" s="43"/>
    </row>
    <row r="19" spans="1:6" ht="15" customHeight="1" x14ac:dyDescent="0.2">
      <c r="A19" s="41">
        <v>5</v>
      </c>
      <c r="B19" s="42"/>
      <c r="C19" s="43" t="s">
        <v>82</v>
      </c>
      <c r="D19" s="43" t="s">
        <v>83</v>
      </c>
      <c r="E19" s="43" t="s">
        <v>84</v>
      </c>
      <c r="F19" s="43"/>
    </row>
    <row r="20" spans="1:6" ht="27" customHeight="1" x14ac:dyDescent="0.2">
      <c r="A20" s="38">
        <v>6</v>
      </c>
      <c r="B20" s="39"/>
      <c r="C20" s="40" t="s">
        <v>85</v>
      </c>
      <c r="D20" s="40" t="s">
        <v>86</v>
      </c>
      <c r="E20" s="40" t="s">
        <v>87</v>
      </c>
      <c r="F20" s="40"/>
    </row>
    <row r="21" spans="1:6" ht="39" customHeight="1" x14ac:dyDescent="0.2">
      <c r="A21" s="41">
        <v>7</v>
      </c>
      <c r="B21" s="42"/>
      <c r="C21" s="43" t="s">
        <v>88</v>
      </c>
      <c r="D21" s="44" t="s">
        <v>129</v>
      </c>
      <c r="E21" s="43" t="s">
        <v>89</v>
      </c>
      <c r="F21" s="50" t="s">
        <v>173</v>
      </c>
    </row>
    <row r="22" spans="1:6" ht="27" customHeight="1" x14ac:dyDescent="0.2">
      <c r="A22" s="38">
        <v>8</v>
      </c>
      <c r="B22" s="39"/>
      <c r="C22" s="40" t="s">
        <v>90</v>
      </c>
      <c r="D22" s="40" t="s">
        <v>130</v>
      </c>
      <c r="E22" s="40" t="s">
        <v>91</v>
      </c>
      <c r="F22" s="49" t="s">
        <v>174</v>
      </c>
    </row>
    <row r="23" spans="1:6" x14ac:dyDescent="0.2">
      <c r="A23" s="41">
        <v>9</v>
      </c>
      <c r="B23" s="42"/>
      <c r="C23" s="43" t="s">
        <v>92</v>
      </c>
      <c r="D23" s="44" t="s">
        <v>93</v>
      </c>
      <c r="E23" s="43" t="s">
        <v>94</v>
      </c>
      <c r="F23" s="43"/>
    </row>
    <row r="24" spans="1:6" ht="27" customHeight="1" x14ac:dyDescent="0.2">
      <c r="A24" s="38">
        <v>10</v>
      </c>
      <c r="B24" s="39"/>
      <c r="C24" s="40" t="s">
        <v>95</v>
      </c>
      <c r="D24" s="40" t="s">
        <v>96</v>
      </c>
      <c r="E24" s="40" t="s">
        <v>97</v>
      </c>
      <c r="F24" s="40"/>
    </row>
    <row r="25" spans="1:6" ht="27" customHeight="1" x14ac:dyDescent="0.2">
      <c r="A25" s="38">
        <v>11</v>
      </c>
      <c r="B25" s="39"/>
      <c r="C25" s="40" t="s">
        <v>98</v>
      </c>
      <c r="D25" s="40" t="s">
        <v>99</v>
      </c>
      <c r="E25" s="40" t="s">
        <v>100</v>
      </c>
      <c r="F25" s="40"/>
    </row>
    <row r="26" spans="1:6" ht="39" customHeight="1" x14ac:dyDescent="0.2">
      <c r="A26" s="41">
        <v>12</v>
      </c>
      <c r="B26" s="42"/>
      <c r="C26" s="43" t="s">
        <v>101</v>
      </c>
      <c r="D26" s="44" t="s">
        <v>131</v>
      </c>
      <c r="E26" s="43" t="s">
        <v>132</v>
      </c>
      <c r="F26" s="43"/>
    </row>
    <row r="27" spans="1:6" ht="51" customHeight="1" x14ac:dyDescent="0.2">
      <c r="A27" s="41">
        <v>13</v>
      </c>
      <c r="B27" s="42"/>
      <c r="C27" s="43" t="s">
        <v>102</v>
      </c>
      <c r="D27" s="44" t="s">
        <v>133</v>
      </c>
      <c r="E27" s="43" t="s">
        <v>134</v>
      </c>
      <c r="F27" s="43"/>
    </row>
    <row r="28" spans="1:6" ht="39" customHeight="1" x14ac:dyDescent="0.2">
      <c r="A28" s="41">
        <v>14</v>
      </c>
      <c r="B28" s="42"/>
      <c r="C28" s="43" t="s">
        <v>103</v>
      </c>
      <c r="D28" s="44" t="s">
        <v>104</v>
      </c>
      <c r="E28" s="43" t="s">
        <v>105</v>
      </c>
      <c r="F28" s="43"/>
    </row>
    <row r="29" spans="1:6" ht="27" customHeight="1" x14ac:dyDescent="0.2">
      <c r="A29" s="38">
        <v>15</v>
      </c>
      <c r="B29" s="39"/>
      <c r="C29" s="40" t="s">
        <v>106</v>
      </c>
      <c r="D29" s="40" t="s">
        <v>107</v>
      </c>
      <c r="E29" s="40" t="s">
        <v>108</v>
      </c>
      <c r="F29" s="40"/>
    </row>
    <row r="30" spans="1:6" ht="51" customHeight="1" x14ac:dyDescent="0.2">
      <c r="A30" s="41">
        <v>16</v>
      </c>
      <c r="B30" s="42"/>
      <c r="C30" s="43" t="s">
        <v>109</v>
      </c>
      <c r="D30" s="44" t="s">
        <v>110</v>
      </c>
      <c r="E30" s="43" t="s">
        <v>111</v>
      </c>
      <c r="F30" s="43"/>
    </row>
    <row r="31" spans="1:6" ht="27" customHeight="1" x14ac:dyDescent="0.2">
      <c r="A31" s="38">
        <v>17</v>
      </c>
      <c r="B31" s="39"/>
      <c r="C31" s="40" t="s">
        <v>112</v>
      </c>
      <c r="D31" s="40" t="s">
        <v>113</v>
      </c>
      <c r="E31" s="40" t="s">
        <v>114</v>
      </c>
      <c r="F31" s="40"/>
    </row>
    <row r="32" spans="1:6" ht="15" customHeight="1" x14ac:dyDescent="0.2">
      <c r="A32" s="41">
        <v>18</v>
      </c>
      <c r="B32" s="42"/>
      <c r="C32" s="43" t="s">
        <v>135</v>
      </c>
      <c r="D32" s="43" t="s">
        <v>136</v>
      </c>
      <c r="E32" s="43" t="s">
        <v>137</v>
      </c>
      <c r="F32" s="43"/>
    </row>
    <row r="33" spans="1:6" ht="27" customHeight="1" x14ac:dyDescent="0.2">
      <c r="A33" s="38">
        <v>19</v>
      </c>
      <c r="B33" s="39"/>
      <c r="C33" s="40" t="s">
        <v>115</v>
      </c>
      <c r="D33" s="40" t="s">
        <v>138</v>
      </c>
      <c r="E33" s="40" t="s">
        <v>139</v>
      </c>
      <c r="F33" s="40"/>
    </row>
    <row r="34" spans="1:6" ht="15" customHeight="1" x14ac:dyDescent="0.2">
      <c r="A34" s="41">
        <v>20</v>
      </c>
      <c r="B34" s="42"/>
      <c r="C34" s="43" t="s">
        <v>116</v>
      </c>
      <c r="D34" s="43" t="s">
        <v>117</v>
      </c>
      <c r="E34" s="43" t="s">
        <v>118</v>
      </c>
      <c r="F34" s="43"/>
    </row>
    <row r="35" spans="1:6" ht="4.5" customHeight="1" x14ac:dyDescent="0.2"/>
    <row r="36" spans="1:6" ht="15" customHeight="1" x14ac:dyDescent="0.2">
      <c r="A36" s="36" t="s">
        <v>119</v>
      </c>
      <c r="B36" s="36"/>
      <c r="C36" s="37"/>
      <c r="D36" s="37"/>
      <c r="E36" s="37"/>
      <c r="F36" s="37"/>
    </row>
    <row r="37" spans="1:6" ht="6" customHeight="1" x14ac:dyDescent="0.2"/>
    <row r="38" spans="1:6" ht="27" customHeight="1" x14ac:dyDescent="0.2">
      <c r="A38" s="38"/>
      <c r="B38" s="39"/>
      <c r="C38" s="40" t="s">
        <v>120</v>
      </c>
      <c r="D38" s="45" t="s">
        <v>121</v>
      </c>
      <c r="E38" s="40" t="s">
        <v>122</v>
      </c>
      <c r="F38" s="40"/>
    </row>
    <row r="39" spans="1:6" s="46" customFormat="1" ht="63" customHeight="1" x14ac:dyDescent="0.2">
      <c r="A39" s="43"/>
      <c r="B39" s="43"/>
      <c r="C39" s="43" t="s">
        <v>123</v>
      </c>
      <c r="D39" s="43" t="s">
        <v>121</v>
      </c>
      <c r="E39" s="43" t="s">
        <v>124</v>
      </c>
      <c r="F39" s="43"/>
    </row>
    <row r="45" spans="1:6" x14ac:dyDescent="0.2">
      <c r="A45" s="47"/>
    </row>
  </sheetData>
  <phoneticPr fontId="0" type="noConversion"/>
  <printOptions horizontalCentered="1"/>
  <pageMargins left="0.75" right="0.75" top="1" bottom="1" header="0.5" footer="0.5"/>
  <pageSetup scale="6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50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02" customWidth="1"/>
    <col min="2" max="2" width="25" style="102" customWidth="1"/>
    <col min="3" max="3" width="9.42578125" style="103" customWidth="1"/>
    <col min="4" max="54" width="9.42578125" style="102" customWidth="1"/>
    <col min="55" max="16384" width="6.7109375" style="102"/>
  </cols>
  <sheetData>
    <row r="1" spans="1:54" ht="26.25" x14ac:dyDescent="0.4">
      <c r="A1" s="145" t="s">
        <v>175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105" customFormat="1" thickBot="1" x14ac:dyDescent="0.25">
      <c r="A3" s="6"/>
      <c r="B3" s="7" t="s">
        <v>61</v>
      </c>
      <c r="C3" s="8">
        <v>41273</v>
      </c>
      <c r="D3" s="8">
        <v>41280</v>
      </c>
      <c r="E3" s="8">
        <v>41287</v>
      </c>
      <c r="F3" s="8">
        <v>41294</v>
      </c>
      <c r="G3" s="8">
        <v>41301</v>
      </c>
      <c r="H3" s="8">
        <v>41308</v>
      </c>
      <c r="I3" s="8">
        <v>41315</v>
      </c>
      <c r="J3" s="8">
        <v>41322</v>
      </c>
      <c r="K3" s="8">
        <v>41329</v>
      </c>
      <c r="L3" s="8">
        <v>41336</v>
      </c>
      <c r="M3" s="8">
        <v>41343</v>
      </c>
      <c r="N3" s="8">
        <v>41350</v>
      </c>
      <c r="O3" s="8">
        <v>41357</v>
      </c>
      <c r="P3" s="8">
        <v>41364</v>
      </c>
      <c r="Q3" s="8">
        <v>41371</v>
      </c>
      <c r="R3" s="8">
        <v>41378</v>
      </c>
      <c r="S3" s="8">
        <v>41385</v>
      </c>
      <c r="T3" s="8">
        <v>41392</v>
      </c>
      <c r="U3" s="8">
        <v>41399</v>
      </c>
      <c r="V3" s="8">
        <v>41406</v>
      </c>
      <c r="W3" s="8">
        <v>41413</v>
      </c>
      <c r="X3" s="8">
        <v>41420</v>
      </c>
      <c r="Y3" s="8">
        <v>41427</v>
      </c>
      <c r="Z3" s="8">
        <v>41434</v>
      </c>
      <c r="AA3" s="8">
        <v>41441</v>
      </c>
      <c r="AB3" s="8">
        <v>41448</v>
      </c>
      <c r="AC3" s="8">
        <v>41455</v>
      </c>
      <c r="AD3" s="8">
        <v>41462</v>
      </c>
      <c r="AE3" s="8">
        <v>41469</v>
      </c>
      <c r="AF3" s="8">
        <v>41476</v>
      </c>
      <c r="AG3" s="8">
        <v>41483</v>
      </c>
      <c r="AH3" s="8">
        <v>41490</v>
      </c>
      <c r="AI3" s="8">
        <v>41497</v>
      </c>
      <c r="AJ3" s="8">
        <v>41504</v>
      </c>
      <c r="AK3" s="8">
        <v>41511</v>
      </c>
      <c r="AL3" s="8">
        <v>41518</v>
      </c>
      <c r="AM3" s="8">
        <v>41525</v>
      </c>
      <c r="AN3" s="8">
        <v>41532</v>
      </c>
      <c r="AO3" s="8">
        <v>41539</v>
      </c>
      <c r="AP3" s="8">
        <v>41546</v>
      </c>
      <c r="AQ3" s="8">
        <v>41553</v>
      </c>
      <c r="AR3" s="8">
        <v>41560</v>
      </c>
      <c r="AS3" s="8">
        <v>41567</v>
      </c>
      <c r="AT3" s="8">
        <v>41574</v>
      </c>
      <c r="AU3" s="8">
        <v>41581</v>
      </c>
      <c r="AV3" s="8">
        <v>41588</v>
      </c>
      <c r="AW3" s="8">
        <v>41595</v>
      </c>
      <c r="AX3" s="8">
        <v>41602</v>
      </c>
      <c r="AY3" s="8">
        <v>41609</v>
      </c>
      <c r="AZ3" s="8">
        <v>41616</v>
      </c>
      <c r="BA3" s="8">
        <v>41623</v>
      </c>
      <c r="BB3" s="8">
        <v>41630</v>
      </c>
    </row>
    <row r="4" spans="1:54" x14ac:dyDescent="0.2">
      <c r="A4" s="9" t="s">
        <v>0</v>
      </c>
      <c r="B4" s="10"/>
      <c r="C4" s="11">
        <v>6711</v>
      </c>
      <c r="D4" s="11">
        <v>8071</v>
      </c>
      <c r="E4" s="11">
        <v>8243</v>
      </c>
      <c r="F4" s="11">
        <v>7637</v>
      </c>
      <c r="G4" s="11">
        <v>7886</v>
      </c>
      <c r="H4" s="11">
        <v>8224</v>
      </c>
      <c r="I4" s="11">
        <v>8188</v>
      </c>
      <c r="J4" s="11">
        <v>8143</v>
      </c>
      <c r="K4" s="11">
        <v>8570</v>
      </c>
      <c r="L4" s="11">
        <v>7736</v>
      </c>
      <c r="M4" s="11">
        <v>8026</v>
      </c>
      <c r="N4" s="11">
        <v>8344</v>
      </c>
      <c r="O4" s="11">
        <v>7843</v>
      </c>
      <c r="P4" s="11">
        <v>8593</v>
      </c>
      <c r="Q4" s="11">
        <v>8285</v>
      </c>
      <c r="R4" s="11">
        <v>8257</v>
      </c>
      <c r="S4" s="11">
        <v>8288</v>
      </c>
      <c r="T4" s="11">
        <v>8272</v>
      </c>
      <c r="U4" s="11">
        <v>8108</v>
      </c>
      <c r="V4" s="11">
        <v>7998</v>
      </c>
      <c r="W4" s="11">
        <v>7856</v>
      </c>
      <c r="X4" s="11">
        <v>8059</v>
      </c>
      <c r="Y4" s="11">
        <v>8041</v>
      </c>
      <c r="Z4" s="11">
        <v>8209</v>
      </c>
      <c r="AA4" s="11">
        <v>8131</v>
      </c>
      <c r="AB4" s="11">
        <v>8329</v>
      </c>
      <c r="AC4" s="11">
        <v>7560</v>
      </c>
      <c r="AD4" s="11">
        <v>8498</v>
      </c>
      <c r="AE4" s="11">
        <v>8192</v>
      </c>
      <c r="AF4" s="11">
        <v>8124</v>
      </c>
      <c r="AG4" s="11">
        <v>8316</v>
      </c>
      <c r="AH4" s="11">
        <v>7971</v>
      </c>
      <c r="AI4" s="11">
        <v>7994</v>
      </c>
      <c r="AJ4" s="11">
        <v>8458</v>
      </c>
      <c r="AK4" s="11">
        <v>8087</v>
      </c>
      <c r="AL4" s="11">
        <v>7747</v>
      </c>
      <c r="AM4" s="11">
        <v>8000</v>
      </c>
      <c r="AN4" s="11">
        <v>8251</v>
      </c>
      <c r="AO4" s="11">
        <v>8238</v>
      </c>
      <c r="AP4" s="11">
        <v>8102</v>
      </c>
      <c r="AQ4" s="11">
        <v>8163</v>
      </c>
      <c r="AR4" s="11">
        <v>7929</v>
      </c>
      <c r="AS4" s="11">
        <v>8056</v>
      </c>
      <c r="AT4" s="11">
        <v>8286</v>
      </c>
      <c r="AU4" s="11">
        <v>8105</v>
      </c>
      <c r="AV4" s="11">
        <v>8039</v>
      </c>
      <c r="AW4" s="11">
        <v>8057</v>
      </c>
      <c r="AX4" s="11">
        <v>7814</v>
      </c>
      <c r="AY4" s="11">
        <v>7744</v>
      </c>
      <c r="AZ4" s="11">
        <v>7422</v>
      </c>
      <c r="BA4" s="11">
        <v>7653</v>
      </c>
      <c r="BB4" s="11">
        <v>5546</v>
      </c>
    </row>
    <row r="5" spans="1:54" x14ac:dyDescent="0.2">
      <c r="A5" s="12"/>
      <c r="B5" s="19" t="s">
        <v>143</v>
      </c>
      <c r="C5" s="13">
        <v>1834</v>
      </c>
      <c r="D5" s="13">
        <v>2734</v>
      </c>
      <c r="E5" s="13">
        <v>2957</v>
      </c>
      <c r="F5" s="13">
        <v>2724</v>
      </c>
      <c r="G5" s="13">
        <v>2666</v>
      </c>
      <c r="H5" s="13">
        <v>2815</v>
      </c>
      <c r="I5" s="13">
        <v>2839</v>
      </c>
      <c r="J5" s="13">
        <v>2950</v>
      </c>
      <c r="K5" s="13">
        <v>2937</v>
      </c>
      <c r="L5" s="13">
        <v>2726</v>
      </c>
      <c r="M5" s="13">
        <v>2709</v>
      </c>
      <c r="N5" s="13">
        <v>2873</v>
      </c>
      <c r="O5" s="13">
        <v>2718</v>
      </c>
      <c r="P5" s="13">
        <v>3190</v>
      </c>
      <c r="Q5" s="13">
        <v>3012</v>
      </c>
      <c r="R5" s="13">
        <v>2875</v>
      </c>
      <c r="S5" s="13">
        <v>3063</v>
      </c>
      <c r="T5" s="13">
        <v>3167</v>
      </c>
      <c r="U5" s="13">
        <v>3161</v>
      </c>
      <c r="V5" s="13">
        <v>2972</v>
      </c>
      <c r="W5" s="13">
        <v>2693</v>
      </c>
      <c r="X5" s="13">
        <v>2966</v>
      </c>
      <c r="Y5" s="13">
        <v>2800</v>
      </c>
      <c r="Z5" s="13">
        <v>2858</v>
      </c>
      <c r="AA5" s="13">
        <v>2893</v>
      </c>
      <c r="AB5" s="13">
        <v>2854</v>
      </c>
      <c r="AC5" s="13">
        <v>2539</v>
      </c>
      <c r="AD5" s="13">
        <v>2987</v>
      </c>
      <c r="AE5" s="13">
        <v>2842</v>
      </c>
      <c r="AF5" s="13">
        <v>2994</v>
      </c>
      <c r="AG5" s="13">
        <v>2879</v>
      </c>
      <c r="AH5" s="13">
        <v>2605</v>
      </c>
      <c r="AI5" s="13">
        <v>2783</v>
      </c>
      <c r="AJ5" s="13">
        <v>2994</v>
      </c>
      <c r="AK5" s="13">
        <v>2819</v>
      </c>
      <c r="AL5" s="13">
        <v>2643</v>
      </c>
      <c r="AM5" s="13">
        <v>2913</v>
      </c>
      <c r="AN5" s="13">
        <v>3095</v>
      </c>
      <c r="AO5" s="13">
        <v>2957</v>
      </c>
      <c r="AP5" s="13">
        <v>2884</v>
      </c>
      <c r="AQ5" s="13">
        <v>3000</v>
      </c>
      <c r="AR5" s="13">
        <v>2664</v>
      </c>
      <c r="AS5" s="13">
        <v>2871</v>
      </c>
      <c r="AT5" s="13">
        <v>3010</v>
      </c>
      <c r="AU5" s="13">
        <v>3072</v>
      </c>
      <c r="AV5" s="13">
        <v>2890</v>
      </c>
      <c r="AW5" s="13">
        <v>2860</v>
      </c>
      <c r="AX5" s="13">
        <v>2880</v>
      </c>
      <c r="AY5" s="13">
        <v>2798</v>
      </c>
      <c r="AZ5" s="13">
        <v>2620</v>
      </c>
      <c r="BA5" s="13">
        <v>2886</v>
      </c>
      <c r="BB5" s="13">
        <v>1583</v>
      </c>
    </row>
    <row r="6" spans="1:54" x14ac:dyDescent="0.2">
      <c r="A6" s="12"/>
      <c r="B6" s="19" t="s">
        <v>144</v>
      </c>
      <c r="C6" s="13">
        <v>1141</v>
      </c>
      <c r="D6" s="13">
        <v>1626</v>
      </c>
      <c r="E6" s="13">
        <v>1579</v>
      </c>
      <c r="F6" s="13">
        <v>1405</v>
      </c>
      <c r="G6" s="13">
        <v>1544</v>
      </c>
      <c r="H6" s="13">
        <v>1713</v>
      </c>
      <c r="I6" s="13">
        <v>1650</v>
      </c>
      <c r="J6" s="13">
        <v>1645</v>
      </c>
      <c r="K6" s="13">
        <v>1872</v>
      </c>
      <c r="L6" s="13">
        <v>1481</v>
      </c>
      <c r="M6" s="13">
        <v>1773</v>
      </c>
      <c r="N6" s="13">
        <v>1807</v>
      </c>
      <c r="O6" s="13">
        <v>1527</v>
      </c>
      <c r="P6" s="13">
        <v>1744</v>
      </c>
      <c r="Q6" s="13">
        <v>1777</v>
      </c>
      <c r="R6" s="13">
        <v>1799</v>
      </c>
      <c r="S6" s="13">
        <v>1656</v>
      </c>
      <c r="T6" s="13">
        <v>1718</v>
      </c>
      <c r="U6" s="13">
        <v>1663</v>
      </c>
      <c r="V6" s="13">
        <v>1652</v>
      </c>
      <c r="W6" s="13">
        <v>1576</v>
      </c>
      <c r="X6" s="13">
        <v>1501</v>
      </c>
      <c r="Y6" s="13">
        <v>1618</v>
      </c>
      <c r="Z6" s="13">
        <v>1592</v>
      </c>
      <c r="AA6" s="13">
        <v>1635</v>
      </c>
      <c r="AB6" s="13">
        <v>1778</v>
      </c>
      <c r="AC6" s="13">
        <v>1485</v>
      </c>
      <c r="AD6" s="13">
        <v>1754</v>
      </c>
      <c r="AE6" s="13">
        <v>1714</v>
      </c>
      <c r="AF6" s="13">
        <v>1657</v>
      </c>
      <c r="AG6" s="13">
        <v>1605</v>
      </c>
      <c r="AH6" s="13">
        <v>1698</v>
      </c>
      <c r="AI6" s="13">
        <v>1635</v>
      </c>
      <c r="AJ6" s="13">
        <v>1747</v>
      </c>
      <c r="AK6" s="13">
        <v>1572</v>
      </c>
      <c r="AL6" s="13">
        <v>1465</v>
      </c>
      <c r="AM6" s="13">
        <v>1594</v>
      </c>
      <c r="AN6" s="13">
        <v>1590</v>
      </c>
      <c r="AO6" s="13">
        <v>1694</v>
      </c>
      <c r="AP6" s="13">
        <v>1791</v>
      </c>
      <c r="AQ6" s="13">
        <v>1757</v>
      </c>
      <c r="AR6" s="13">
        <v>1549</v>
      </c>
      <c r="AS6" s="13">
        <v>1722</v>
      </c>
      <c r="AT6" s="13">
        <v>1690</v>
      </c>
      <c r="AU6" s="13">
        <v>1612</v>
      </c>
      <c r="AV6" s="13">
        <v>1558</v>
      </c>
      <c r="AW6" s="13">
        <v>1587</v>
      </c>
      <c r="AX6" s="13">
        <v>1343</v>
      </c>
      <c r="AY6" s="13">
        <v>1573</v>
      </c>
      <c r="AZ6" s="13">
        <v>1456</v>
      </c>
      <c r="BA6" s="13">
        <v>1474</v>
      </c>
      <c r="BB6" s="13">
        <v>764</v>
      </c>
    </row>
    <row r="7" spans="1:54" x14ac:dyDescent="0.2">
      <c r="A7" s="12"/>
      <c r="B7" s="19" t="s">
        <v>145</v>
      </c>
      <c r="C7" s="13">
        <v>3736</v>
      </c>
      <c r="D7" s="13">
        <v>3711</v>
      </c>
      <c r="E7" s="13">
        <v>3707</v>
      </c>
      <c r="F7" s="13">
        <v>3508</v>
      </c>
      <c r="G7" s="13">
        <v>3676</v>
      </c>
      <c r="H7" s="13">
        <v>3696</v>
      </c>
      <c r="I7" s="13">
        <v>3699</v>
      </c>
      <c r="J7" s="13">
        <v>3548</v>
      </c>
      <c r="K7" s="13">
        <v>3761</v>
      </c>
      <c r="L7" s="13">
        <v>3529</v>
      </c>
      <c r="M7" s="13">
        <v>3544</v>
      </c>
      <c r="N7" s="13">
        <v>3664</v>
      </c>
      <c r="O7" s="13">
        <v>3598</v>
      </c>
      <c r="P7" s="13">
        <v>3659</v>
      </c>
      <c r="Q7" s="13">
        <v>3496</v>
      </c>
      <c r="R7" s="13">
        <v>3583</v>
      </c>
      <c r="S7" s="13">
        <v>3569</v>
      </c>
      <c r="T7" s="13">
        <v>3387</v>
      </c>
      <c r="U7" s="13">
        <v>3284</v>
      </c>
      <c r="V7" s="13">
        <v>3374</v>
      </c>
      <c r="W7" s="13">
        <v>3587</v>
      </c>
      <c r="X7" s="13">
        <v>3592</v>
      </c>
      <c r="Y7" s="13">
        <v>3623</v>
      </c>
      <c r="Z7" s="13">
        <v>3759</v>
      </c>
      <c r="AA7" s="13">
        <v>3603</v>
      </c>
      <c r="AB7" s="13">
        <v>3697</v>
      </c>
      <c r="AC7" s="13">
        <v>3536</v>
      </c>
      <c r="AD7" s="13">
        <v>3757</v>
      </c>
      <c r="AE7" s="13">
        <v>3636</v>
      </c>
      <c r="AF7" s="13">
        <v>3473</v>
      </c>
      <c r="AG7" s="13">
        <v>3832</v>
      </c>
      <c r="AH7" s="13">
        <v>3668</v>
      </c>
      <c r="AI7" s="13">
        <v>3576</v>
      </c>
      <c r="AJ7" s="13">
        <v>3717</v>
      </c>
      <c r="AK7" s="13">
        <v>3696</v>
      </c>
      <c r="AL7" s="13">
        <v>3639</v>
      </c>
      <c r="AM7" s="13">
        <v>3493</v>
      </c>
      <c r="AN7" s="13">
        <v>3566</v>
      </c>
      <c r="AO7" s="13">
        <v>3587</v>
      </c>
      <c r="AP7" s="13">
        <v>3427</v>
      </c>
      <c r="AQ7" s="13">
        <v>3406</v>
      </c>
      <c r="AR7" s="13">
        <v>3716</v>
      </c>
      <c r="AS7" s="13">
        <v>3463</v>
      </c>
      <c r="AT7" s="13">
        <v>3586</v>
      </c>
      <c r="AU7" s="13">
        <v>3421</v>
      </c>
      <c r="AV7" s="13">
        <v>3591</v>
      </c>
      <c r="AW7" s="13">
        <v>3610</v>
      </c>
      <c r="AX7" s="13">
        <v>3591</v>
      </c>
      <c r="AY7" s="13">
        <v>3373</v>
      </c>
      <c r="AZ7" s="13">
        <v>3346</v>
      </c>
      <c r="BA7" s="13">
        <v>3293</v>
      </c>
      <c r="BB7" s="13">
        <v>3199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13716</v>
      </c>
      <c r="D9" s="11">
        <v>15345</v>
      </c>
      <c r="E9" s="11">
        <v>14307</v>
      </c>
      <c r="F9" s="11">
        <v>14662</v>
      </c>
      <c r="G9" s="11">
        <v>14167</v>
      </c>
      <c r="H9" s="11">
        <v>14765</v>
      </c>
      <c r="I9" s="11">
        <v>14904</v>
      </c>
      <c r="J9" s="11">
        <v>14952</v>
      </c>
      <c r="K9" s="11">
        <v>15217</v>
      </c>
      <c r="L9" s="11">
        <v>15176</v>
      </c>
      <c r="M9" s="11">
        <v>14955</v>
      </c>
      <c r="N9" s="11">
        <v>15242</v>
      </c>
      <c r="O9" s="11">
        <v>14682</v>
      </c>
      <c r="P9" s="11">
        <v>15028</v>
      </c>
      <c r="Q9" s="11">
        <v>15121</v>
      </c>
      <c r="R9" s="11">
        <v>15091</v>
      </c>
      <c r="S9" s="11">
        <v>14622</v>
      </c>
      <c r="T9" s="11">
        <v>14839</v>
      </c>
      <c r="U9" s="11">
        <v>14630</v>
      </c>
      <c r="V9" s="11">
        <v>15041</v>
      </c>
      <c r="W9" s="11">
        <v>14543</v>
      </c>
      <c r="X9" s="11">
        <v>13736</v>
      </c>
      <c r="Y9" s="11">
        <v>14196</v>
      </c>
      <c r="Z9" s="11">
        <v>14249</v>
      </c>
      <c r="AA9" s="11">
        <v>14130</v>
      </c>
      <c r="AB9" s="11">
        <v>14166</v>
      </c>
      <c r="AC9" s="11">
        <v>12960</v>
      </c>
      <c r="AD9" s="11">
        <v>13569</v>
      </c>
      <c r="AE9" s="11">
        <v>14233</v>
      </c>
      <c r="AF9" s="11">
        <v>13925</v>
      </c>
      <c r="AG9" s="11">
        <v>14028</v>
      </c>
      <c r="AH9" s="11">
        <v>13717</v>
      </c>
      <c r="AI9" s="11">
        <v>14265</v>
      </c>
      <c r="AJ9" s="11">
        <v>14583</v>
      </c>
      <c r="AK9" s="11">
        <v>14145</v>
      </c>
      <c r="AL9" s="11">
        <v>14547</v>
      </c>
      <c r="AM9" s="11">
        <v>14496</v>
      </c>
      <c r="AN9" s="11">
        <v>14598</v>
      </c>
      <c r="AO9" s="11">
        <v>14383</v>
      </c>
      <c r="AP9" s="11">
        <v>14782</v>
      </c>
      <c r="AQ9" s="11">
        <v>15234</v>
      </c>
      <c r="AR9" s="11">
        <v>14909</v>
      </c>
      <c r="AS9" s="11">
        <v>14707</v>
      </c>
      <c r="AT9" s="11">
        <v>14330</v>
      </c>
      <c r="AU9" s="11">
        <v>14786</v>
      </c>
      <c r="AV9" s="11">
        <v>15436</v>
      </c>
      <c r="AW9" s="11">
        <v>15828</v>
      </c>
      <c r="AX9" s="11">
        <v>15140</v>
      </c>
      <c r="AY9" s="11">
        <v>15623</v>
      </c>
      <c r="AZ9" s="11">
        <v>14427</v>
      </c>
      <c r="BA9" s="11">
        <v>14429</v>
      </c>
      <c r="BB9" s="11">
        <v>11906</v>
      </c>
    </row>
    <row r="10" spans="1:54" x14ac:dyDescent="0.2">
      <c r="A10" s="12"/>
      <c r="B10" s="19" t="s">
        <v>146</v>
      </c>
      <c r="C10" s="13">
        <v>8133</v>
      </c>
      <c r="D10" s="13">
        <v>8889</v>
      </c>
      <c r="E10" s="13">
        <v>8505</v>
      </c>
      <c r="F10" s="13">
        <v>8564</v>
      </c>
      <c r="G10" s="13">
        <v>8765</v>
      </c>
      <c r="H10" s="13">
        <v>8972</v>
      </c>
      <c r="I10" s="13">
        <v>8860</v>
      </c>
      <c r="J10" s="13">
        <v>8915</v>
      </c>
      <c r="K10" s="13">
        <v>9150</v>
      </c>
      <c r="L10" s="13">
        <v>9129</v>
      </c>
      <c r="M10" s="13">
        <v>9149</v>
      </c>
      <c r="N10" s="13">
        <v>9553</v>
      </c>
      <c r="O10" s="13">
        <v>8804</v>
      </c>
      <c r="P10" s="13">
        <v>9083</v>
      </c>
      <c r="Q10" s="13">
        <v>9396</v>
      </c>
      <c r="R10" s="13">
        <v>9283</v>
      </c>
      <c r="S10" s="13">
        <v>8982</v>
      </c>
      <c r="T10" s="13">
        <v>9082</v>
      </c>
      <c r="U10" s="13">
        <v>9143</v>
      </c>
      <c r="V10" s="13">
        <v>9645</v>
      </c>
      <c r="W10" s="13">
        <v>9072</v>
      </c>
      <c r="X10" s="13">
        <v>8901</v>
      </c>
      <c r="Y10" s="13">
        <v>9059</v>
      </c>
      <c r="Z10" s="13">
        <v>8646</v>
      </c>
      <c r="AA10" s="13">
        <v>8191</v>
      </c>
      <c r="AB10" s="13">
        <v>8177</v>
      </c>
      <c r="AC10" s="13">
        <v>7849</v>
      </c>
      <c r="AD10" s="13">
        <v>7976</v>
      </c>
      <c r="AE10" s="13">
        <v>8639</v>
      </c>
      <c r="AF10" s="13">
        <v>8498</v>
      </c>
      <c r="AG10" s="13">
        <v>8765</v>
      </c>
      <c r="AH10" s="13">
        <v>8675</v>
      </c>
      <c r="AI10" s="13">
        <v>8612</v>
      </c>
      <c r="AJ10" s="13">
        <v>8886</v>
      </c>
      <c r="AK10" s="13">
        <v>8779</v>
      </c>
      <c r="AL10" s="13">
        <v>8676</v>
      </c>
      <c r="AM10" s="13">
        <v>9332</v>
      </c>
      <c r="AN10" s="13">
        <v>9179</v>
      </c>
      <c r="AO10" s="13">
        <v>9207</v>
      </c>
      <c r="AP10" s="13">
        <v>9036</v>
      </c>
      <c r="AQ10" s="13">
        <v>9219</v>
      </c>
      <c r="AR10" s="13">
        <v>9248</v>
      </c>
      <c r="AS10" s="13">
        <v>9050</v>
      </c>
      <c r="AT10" s="13">
        <v>8773</v>
      </c>
      <c r="AU10" s="13">
        <v>8741</v>
      </c>
      <c r="AV10" s="13">
        <v>8976</v>
      </c>
      <c r="AW10" s="13">
        <v>9405</v>
      </c>
      <c r="AX10" s="13">
        <v>8794</v>
      </c>
      <c r="AY10" s="13">
        <v>9228</v>
      </c>
      <c r="AZ10" s="13">
        <v>8311</v>
      </c>
      <c r="BA10" s="13">
        <v>8372</v>
      </c>
      <c r="BB10" s="13">
        <v>6942</v>
      </c>
    </row>
    <row r="11" spans="1:54" x14ac:dyDescent="0.2">
      <c r="A11" s="12"/>
      <c r="B11" s="19" t="s">
        <v>147</v>
      </c>
      <c r="C11" s="13">
        <v>4647</v>
      </c>
      <c r="D11" s="13">
        <v>5150</v>
      </c>
      <c r="E11" s="13">
        <v>4931</v>
      </c>
      <c r="F11" s="13">
        <v>5038</v>
      </c>
      <c r="G11" s="13">
        <v>4677</v>
      </c>
      <c r="H11" s="13">
        <v>4845</v>
      </c>
      <c r="I11" s="13">
        <v>5097</v>
      </c>
      <c r="J11" s="13">
        <v>4994</v>
      </c>
      <c r="K11" s="13">
        <v>5010</v>
      </c>
      <c r="L11" s="13">
        <v>5027</v>
      </c>
      <c r="M11" s="13">
        <v>4844</v>
      </c>
      <c r="N11" s="13">
        <v>4745</v>
      </c>
      <c r="O11" s="13">
        <v>4857</v>
      </c>
      <c r="P11" s="13">
        <v>4916</v>
      </c>
      <c r="Q11" s="13">
        <v>4623</v>
      </c>
      <c r="R11" s="13">
        <v>4760</v>
      </c>
      <c r="S11" s="13">
        <v>4621</v>
      </c>
      <c r="T11" s="13">
        <v>4750</v>
      </c>
      <c r="U11" s="13">
        <v>4599</v>
      </c>
      <c r="V11" s="13">
        <v>4553</v>
      </c>
      <c r="W11" s="13">
        <v>4431</v>
      </c>
      <c r="X11" s="13">
        <v>4372</v>
      </c>
      <c r="Y11" s="13">
        <v>4520</v>
      </c>
      <c r="Z11" s="13">
        <v>4547</v>
      </c>
      <c r="AA11" s="13">
        <v>4821</v>
      </c>
      <c r="AB11" s="13">
        <v>4830</v>
      </c>
      <c r="AC11" s="13">
        <v>4118</v>
      </c>
      <c r="AD11" s="13">
        <v>4632</v>
      </c>
      <c r="AE11" s="13">
        <v>4533</v>
      </c>
      <c r="AF11" s="13">
        <v>4511</v>
      </c>
      <c r="AG11" s="13">
        <v>4043</v>
      </c>
      <c r="AH11" s="13">
        <v>4178</v>
      </c>
      <c r="AI11" s="13">
        <v>4557</v>
      </c>
      <c r="AJ11" s="13">
        <v>4604</v>
      </c>
      <c r="AK11" s="13">
        <v>4389</v>
      </c>
      <c r="AL11" s="13">
        <v>4774</v>
      </c>
      <c r="AM11" s="13">
        <v>4596</v>
      </c>
      <c r="AN11" s="13">
        <v>4845</v>
      </c>
      <c r="AO11" s="13">
        <v>4340</v>
      </c>
      <c r="AP11" s="13">
        <v>4706</v>
      </c>
      <c r="AQ11" s="13">
        <v>5008</v>
      </c>
      <c r="AR11" s="13">
        <v>4879</v>
      </c>
      <c r="AS11" s="13">
        <v>4785</v>
      </c>
      <c r="AT11" s="13">
        <v>4600</v>
      </c>
      <c r="AU11" s="13">
        <v>4925</v>
      </c>
      <c r="AV11" s="13">
        <v>5557</v>
      </c>
      <c r="AW11" s="13">
        <v>5306</v>
      </c>
      <c r="AX11" s="13">
        <v>5505</v>
      </c>
      <c r="AY11" s="13">
        <v>5549</v>
      </c>
      <c r="AZ11" s="13">
        <v>5272</v>
      </c>
      <c r="BA11" s="13">
        <v>5193</v>
      </c>
      <c r="BB11" s="13">
        <v>4321</v>
      </c>
    </row>
    <row r="12" spans="1:54" x14ac:dyDescent="0.2">
      <c r="A12" s="12"/>
      <c r="B12" s="19" t="s">
        <v>148</v>
      </c>
      <c r="C12" s="13">
        <v>936</v>
      </c>
      <c r="D12" s="13">
        <v>1306</v>
      </c>
      <c r="E12" s="13">
        <v>871</v>
      </c>
      <c r="F12" s="13">
        <v>1060</v>
      </c>
      <c r="G12" s="13">
        <v>725</v>
      </c>
      <c r="H12" s="13">
        <v>948</v>
      </c>
      <c r="I12" s="13">
        <v>947</v>
      </c>
      <c r="J12" s="13">
        <v>1043</v>
      </c>
      <c r="K12" s="13">
        <v>1057</v>
      </c>
      <c r="L12" s="13">
        <v>1020</v>
      </c>
      <c r="M12" s="13">
        <v>962</v>
      </c>
      <c r="N12" s="13">
        <v>944</v>
      </c>
      <c r="O12" s="13">
        <v>1021</v>
      </c>
      <c r="P12" s="13">
        <v>1029</v>
      </c>
      <c r="Q12" s="13">
        <v>1102</v>
      </c>
      <c r="R12" s="13">
        <v>1048</v>
      </c>
      <c r="S12" s="13">
        <v>1019</v>
      </c>
      <c r="T12" s="13">
        <v>1007</v>
      </c>
      <c r="U12" s="13">
        <v>888</v>
      </c>
      <c r="V12" s="13">
        <v>843</v>
      </c>
      <c r="W12" s="13">
        <v>1040</v>
      </c>
      <c r="X12" s="13">
        <v>463</v>
      </c>
      <c r="Y12" s="13">
        <v>617</v>
      </c>
      <c r="Z12" s="13">
        <v>1056</v>
      </c>
      <c r="AA12" s="13">
        <v>1118</v>
      </c>
      <c r="AB12" s="13">
        <v>1159</v>
      </c>
      <c r="AC12" s="13">
        <v>993</v>
      </c>
      <c r="AD12" s="13">
        <v>961</v>
      </c>
      <c r="AE12" s="13">
        <v>1061</v>
      </c>
      <c r="AF12" s="13">
        <v>916</v>
      </c>
      <c r="AG12" s="13">
        <v>1220</v>
      </c>
      <c r="AH12" s="13">
        <v>864</v>
      </c>
      <c r="AI12" s="13">
        <v>1096</v>
      </c>
      <c r="AJ12" s="13">
        <v>1093</v>
      </c>
      <c r="AK12" s="13">
        <v>977</v>
      </c>
      <c r="AL12" s="13">
        <v>1097</v>
      </c>
      <c r="AM12" s="13">
        <v>568</v>
      </c>
      <c r="AN12" s="13">
        <v>574</v>
      </c>
      <c r="AO12" s="13">
        <v>836</v>
      </c>
      <c r="AP12" s="13">
        <v>1040</v>
      </c>
      <c r="AQ12" s="13">
        <v>1007</v>
      </c>
      <c r="AR12" s="13">
        <v>782</v>
      </c>
      <c r="AS12" s="13">
        <v>872</v>
      </c>
      <c r="AT12" s="13">
        <v>957</v>
      </c>
      <c r="AU12" s="13">
        <v>1120</v>
      </c>
      <c r="AV12" s="13">
        <v>903</v>
      </c>
      <c r="AW12" s="13">
        <v>1117</v>
      </c>
      <c r="AX12" s="13">
        <v>841</v>
      </c>
      <c r="AY12" s="13">
        <v>846</v>
      </c>
      <c r="AZ12" s="13">
        <v>844</v>
      </c>
      <c r="BA12" s="13">
        <v>864</v>
      </c>
      <c r="BB12" s="13">
        <v>643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16840</v>
      </c>
      <c r="D14" s="11">
        <v>17948</v>
      </c>
      <c r="E14" s="11">
        <v>16413</v>
      </c>
      <c r="F14" s="11">
        <v>16997</v>
      </c>
      <c r="G14" s="11">
        <v>17939</v>
      </c>
      <c r="H14" s="11">
        <v>19442</v>
      </c>
      <c r="I14" s="11">
        <v>18857</v>
      </c>
      <c r="J14" s="11">
        <v>20348</v>
      </c>
      <c r="K14" s="11">
        <v>19570</v>
      </c>
      <c r="L14" s="11">
        <v>18269</v>
      </c>
      <c r="M14" s="11">
        <v>19018</v>
      </c>
      <c r="N14" s="11">
        <v>18997</v>
      </c>
      <c r="O14" s="11">
        <v>21043</v>
      </c>
      <c r="P14" s="11">
        <v>19118</v>
      </c>
      <c r="Q14" s="11">
        <v>18923</v>
      </c>
      <c r="R14" s="11">
        <v>19387</v>
      </c>
      <c r="S14" s="11">
        <v>20173</v>
      </c>
      <c r="T14" s="11">
        <v>18507</v>
      </c>
      <c r="U14" s="11">
        <v>20222</v>
      </c>
      <c r="V14" s="11">
        <v>21468</v>
      </c>
      <c r="W14" s="11">
        <v>20397</v>
      </c>
      <c r="X14" s="11">
        <v>21858</v>
      </c>
      <c r="Y14" s="11">
        <v>22151</v>
      </c>
      <c r="Z14" s="11">
        <v>21444</v>
      </c>
      <c r="AA14" s="11">
        <v>21664</v>
      </c>
      <c r="AB14" s="11">
        <v>19544</v>
      </c>
      <c r="AC14" s="11">
        <v>19633</v>
      </c>
      <c r="AD14" s="11">
        <v>21500</v>
      </c>
      <c r="AE14" s="11">
        <v>19695</v>
      </c>
      <c r="AF14" s="11">
        <v>20838</v>
      </c>
      <c r="AG14" s="11">
        <v>20461</v>
      </c>
      <c r="AH14" s="11">
        <v>21127</v>
      </c>
      <c r="AI14" s="11">
        <v>21314</v>
      </c>
      <c r="AJ14" s="11">
        <v>21432</v>
      </c>
      <c r="AK14" s="11">
        <v>20514</v>
      </c>
      <c r="AL14" s="11">
        <v>21272</v>
      </c>
      <c r="AM14" s="11">
        <v>21964</v>
      </c>
      <c r="AN14" s="11">
        <v>20703</v>
      </c>
      <c r="AO14" s="11">
        <v>21632</v>
      </c>
      <c r="AP14" s="11">
        <v>21775</v>
      </c>
      <c r="AQ14" s="11">
        <v>19838</v>
      </c>
      <c r="AR14" s="11">
        <v>17688</v>
      </c>
      <c r="AS14" s="11">
        <v>14534</v>
      </c>
      <c r="AT14" s="11">
        <v>19355</v>
      </c>
      <c r="AU14" s="11">
        <v>19976</v>
      </c>
      <c r="AV14" s="11">
        <v>18145</v>
      </c>
      <c r="AW14" s="11">
        <v>18932</v>
      </c>
      <c r="AX14" s="11">
        <v>19058</v>
      </c>
      <c r="AY14" s="11">
        <v>15994</v>
      </c>
      <c r="AZ14" s="11">
        <v>15378</v>
      </c>
      <c r="BA14" s="11">
        <v>16740</v>
      </c>
      <c r="BB14" s="11">
        <v>15371</v>
      </c>
    </row>
    <row r="15" spans="1:54" x14ac:dyDescent="0.2">
      <c r="A15" s="12"/>
      <c r="B15" s="19" t="s">
        <v>149</v>
      </c>
      <c r="C15" s="13">
        <v>1525</v>
      </c>
      <c r="D15" s="13">
        <v>1848</v>
      </c>
      <c r="E15" s="13">
        <v>1782</v>
      </c>
      <c r="F15" s="13">
        <v>1927</v>
      </c>
      <c r="G15" s="13">
        <v>1874</v>
      </c>
      <c r="H15" s="13">
        <v>2028</v>
      </c>
      <c r="I15" s="13">
        <v>2131</v>
      </c>
      <c r="J15" s="13">
        <v>2218</v>
      </c>
      <c r="K15" s="13">
        <v>2165</v>
      </c>
      <c r="L15" s="13">
        <v>2195</v>
      </c>
      <c r="M15" s="13">
        <v>2152</v>
      </c>
      <c r="N15" s="13">
        <v>1905</v>
      </c>
      <c r="O15" s="13">
        <v>2285</v>
      </c>
      <c r="P15" s="13">
        <v>2235</v>
      </c>
      <c r="Q15" s="13">
        <v>2216</v>
      </c>
      <c r="R15" s="13">
        <v>2383</v>
      </c>
      <c r="S15" s="13">
        <v>2334</v>
      </c>
      <c r="T15" s="13">
        <v>2183</v>
      </c>
      <c r="U15" s="13">
        <v>2520</v>
      </c>
      <c r="V15" s="13">
        <v>3091</v>
      </c>
      <c r="W15" s="13">
        <v>3114</v>
      </c>
      <c r="X15" s="13">
        <v>3158</v>
      </c>
      <c r="Y15" s="13">
        <v>3226</v>
      </c>
      <c r="Z15" s="13">
        <v>3271</v>
      </c>
      <c r="AA15" s="13">
        <v>3301</v>
      </c>
      <c r="AB15" s="13">
        <v>2842</v>
      </c>
      <c r="AC15" s="13">
        <v>2576</v>
      </c>
      <c r="AD15" s="13">
        <v>3077</v>
      </c>
      <c r="AE15" s="13">
        <v>2691</v>
      </c>
      <c r="AF15" s="13">
        <v>2607</v>
      </c>
      <c r="AG15" s="13">
        <v>2943</v>
      </c>
      <c r="AH15" s="13">
        <v>3554</v>
      </c>
      <c r="AI15" s="13">
        <v>3104</v>
      </c>
      <c r="AJ15" s="13">
        <v>2834</v>
      </c>
      <c r="AK15" s="13">
        <v>2906</v>
      </c>
      <c r="AL15" s="13">
        <v>2716</v>
      </c>
      <c r="AM15" s="13">
        <v>2904</v>
      </c>
      <c r="AN15" s="13">
        <v>3231</v>
      </c>
      <c r="AO15" s="13">
        <v>3265</v>
      </c>
      <c r="AP15" s="13">
        <v>3298</v>
      </c>
      <c r="AQ15" s="13">
        <v>2928</v>
      </c>
      <c r="AR15" s="13">
        <v>2731</v>
      </c>
      <c r="AS15" s="13">
        <v>2046</v>
      </c>
      <c r="AT15" s="13">
        <v>2139</v>
      </c>
      <c r="AU15" s="13">
        <v>2236</v>
      </c>
      <c r="AV15" s="13">
        <v>2434</v>
      </c>
      <c r="AW15" s="13">
        <v>2182</v>
      </c>
      <c r="AX15" s="13">
        <v>2052</v>
      </c>
      <c r="AY15" s="13">
        <v>1870</v>
      </c>
      <c r="AZ15" s="13">
        <v>1878</v>
      </c>
      <c r="BA15" s="13">
        <v>1984</v>
      </c>
      <c r="BB15" s="13">
        <v>1700</v>
      </c>
    </row>
    <row r="16" spans="1:54" x14ac:dyDescent="0.2">
      <c r="A16" s="12"/>
      <c r="B16" s="19" t="s">
        <v>150</v>
      </c>
      <c r="C16" s="13">
        <v>1897</v>
      </c>
      <c r="D16" s="13">
        <v>2286</v>
      </c>
      <c r="E16" s="13">
        <v>2126</v>
      </c>
      <c r="F16" s="13">
        <v>2232</v>
      </c>
      <c r="G16" s="13">
        <v>2458</v>
      </c>
      <c r="H16" s="13">
        <v>2251</v>
      </c>
      <c r="I16" s="13">
        <v>2260</v>
      </c>
      <c r="J16" s="13">
        <v>2357</v>
      </c>
      <c r="K16" s="13">
        <v>2712</v>
      </c>
      <c r="L16" s="13">
        <v>2378</v>
      </c>
      <c r="M16" s="13">
        <v>2300</v>
      </c>
      <c r="N16" s="13">
        <v>2473</v>
      </c>
      <c r="O16" s="13">
        <v>2679</v>
      </c>
      <c r="P16" s="13">
        <v>2166</v>
      </c>
      <c r="Q16" s="13">
        <v>2172</v>
      </c>
      <c r="R16" s="13">
        <v>2037</v>
      </c>
      <c r="S16" s="13">
        <v>2372</v>
      </c>
      <c r="T16" s="13">
        <v>2246</v>
      </c>
      <c r="U16" s="13">
        <v>2116</v>
      </c>
      <c r="V16" s="13">
        <v>2009</v>
      </c>
      <c r="W16" s="13">
        <v>2023</v>
      </c>
      <c r="X16" s="13">
        <v>2290</v>
      </c>
      <c r="Y16" s="13">
        <v>2097</v>
      </c>
      <c r="Z16" s="13">
        <v>1827</v>
      </c>
      <c r="AA16" s="13">
        <v>2337</v>
      </c>
      <c r="AB16" s="13">
        <v>2317</v>
      </c>
      <c r="AC16" s="13">
        <v>2153</v>
      </c>
      <c r="AD16" s="13">
        <v>2215</v>
      </c>
      <c r="AE16" s="13">
        <v>2314</v>
      </c>
      <c r="AF16" s="13">
        <v>2322</v>
      </c>
      <c r="AG16" s="13">
        <v>2481</v>
      </c>
      <c r="AH16" s="13">
        <v>1993</v>
      </c>
      <c r="AI16" s="13">
        <v>2001</v>
      </c>
      <c r="AJ16" s="13">
        <v>2229</v>
      </c>
      <c r="AK16" s="13">
        <v>2179</v>
      </c>
      <c r="AL16" s="13">
        <v>2017</v>
      </c>
      <c r="AM16" s="13">
        <v>2180</v>
      </c>
      <c r="AN16" s="13">
        <v>2409</v>
      </c>
      <c r="AO16" s="13">
        <v>2286</v>
      </c>
      <c r="AP16" s="13">
        <v>2269</v>
      </c>
      <c r="AQ16" s="13">
        <v>2015</v>
      </c>
      <c r="AR16" s="13">
        <v>1767</v>
      </c>
      <c r="AS16" s="13">
        <v>1925</v>
      </c>
      <c r="AT16" s="13">
        <v>2071</v>
      </c>
      <c r="AU16" s="13">
        <v>1967</v>
      </c>
      <c r="AV16" s="13">
        <v>1871</v>
      </c>
      <c r="AW16" s="13">
        <v>2140</v>
      </c>
      <c r="AX16" s="13">
        <v>2090</v>
      </c>
      <c r="AY16" s="13">
        <v>2092</v>
      </c>
      <c r="AZ16" s="13">
        <v>1731</v>
      </c>
      <c r="BA16" s="13">
        <v>2005</v>
      </c>
      <c r="BB16" s="13">
        <v>1762</v>
      </c>
    </row>
    <row r="17" spans="1:54" x14ac:dyDescent="0.2">
      <c r="A17" s="12"/>
      <c r="B17" s="19" t="s">
        <v>151</v>
      </c>
      <c r="C17" s="13">
        <v>12017</v>
      </c>
      <c r="D17" s="13">
        <v>11865</v>
      </c>
      <c r="E17" s="13">
        <v>10402</v>
      </c>
      <c r="F17" s="13">
        <v>10733</v>
      </c>
      <c r="G17" s="13">
        <v>11517</v>
      </c>
      <c r="H17" s="13">
        <v>13270</v>
      </c>
      <c r="I17" s="13">
        <v>12537</v>
      </c>
      <c r="J17" s="13">
        <v>13621</v>
      </c>
      <c r="K17" s="13">
        <v>12675</v>
      </c>
      <c r="L17" s="13">
        <v>11672</v>
      </c>
      <c r="M17" s="13">
        <v>12546</v>
      </c>
      <c r="N17" s="13">
        <v>12592</v>
      </c>
      <c r="O17" s="13">
        <v>13829</v>
      </c>
      <c r="P17" s="13">
        <v>12739</v>
      </c>
      <c r="Q17" s="13">
        <v>12430</v>
      </c>
      <c r="R17" s="13">
        <v>12825</v>
      </c>
      <c r="S17" s="13">
        <v>13248</v>
      </c>
      <c r="T17" s="13">
        <v>11934</v>
      </c>
      <c r="U17" s="13">
        <v>13391</v>
      </c>
      <c r="V17" s="13">
        <v>14283</v>
      </c>
      <c r="W17" s="13">
        <v>13199</v>
      </c>
      <c r="X17" s="13">
        <v>14441</v>
      </c>
      <c r="Y17" s="13">
        <v>14580</v>
      </c>
      <c r="Z17" s="13">
        <v>14180</v>
      </c>
      <c r="AA17" s="13">
        <v>13941</v>
      </c>
      <c r="AB17" s="13">
        <v>12440</v>
      </c>
      <c r="AC17" s="13">
        <v>12977</v>
      </c>
      <c r="AD17" s="13">
        <v>14159</v>
      </c>
      <c r="AE17" s="13">
        <v>12517</v>
      </c>
      <c r="AF17" s="13">
        <v>13818</v>
      </c>
      <c r="AG17" s="13">
        <v>12797</v>
      </c>
      <c r="AH17" s="13">
        <v>13339</v>
      </c>
      <c r="AI17" s="13">
        <v>14014</v>
      </c>
      <c r="AJ17" s="13">
        <v>14049</v>
      </c>
      <c r="AK17" s="13">
        <v>12994</v>
      </c>
      <c r="AL17" s="13">
        <v>14351</v>
      </c>
      <c r="AM17" s="13">
        <v>14617</v>
      </c>
      <c r="AN17" s="13">
        <v>12879</v>
      </c>
      <c r="AO17" s="13">
        <v>13889</v>
      </c>
      <c r="AP17" s="13">
        <v>14016</v>
      </c>
      <c r="AQ17" s="13">
        <v>12753</v>
      </c>
      <c r="AR17" s="13">
        <v>11167</v>
      </c>
      <c r="AS17" s="13">
        <v>8320</v>
      </c>
      <c r="AT17" s="13">
        <v>12954</v>
      </c>
      <c r="AU17" s="13">
        <v>13540</v>
      </c>
      <c r="AV17" s="13">
        <v>11787</v>
      </c>
      <c r="AW17" s="13">
        <v>12569</v>
      </c>
      <c r="AX17" s="13">
        <v>12795</v>
      </c>
      <c r="AY17" s="13">
        <v>10064</v>
      </c>
      <c r="AZ17" s="13">
        <v>9707</v>
      </c>
      <c r="BA17" s="13">
        <v>11060</v>
      </c>
      <c r="BB17" s="13">
        <v>10506</v>
      </c>
    </row>
    <row r="18" spans="1:54" x14ac:dyDescent="0.2">
      <c r="A18" s="12"/>
      <c r="B18" s="19" t="s">
        <v>152</v>
      </c>
      <c r="C18" s="13">
        <v>941</v>
      </c>
      <c r="D18" s="13">
        <v>1269</v>
      </c>
      <c r="E18" s="13">
        <v>1313</v>
      </c>
      <c r="F18" s="13">
        <v>1341</v>
      </c>
      <c r="G18" s="13">
        <v>1280</v>
      </c>
      <c r="H18" s="13">
        <v>1297</v>
      </c>
      <c r="I18" s="13">
        <v>1221</v>
      </c>
      <c r="J18" s="13">
        <v>1349</v>
      </c>
      <c r="K18" s="13">
        <v>1340</v>
      </c>
      <c r="L18" s="13">
        <v>1311</v>
      </c>
      <c r="M18" s="13">
        <v>1275</v>
      </c>
      <c r="N18" s="13">
        <v>1287</v>
      </c>
      <c r="O18" s="13">
        <v>1492</v>
      </c>
      <c r="P18" s="13">
        <v>1337</v>
      </c>
      <c r="Q18" s="13">
        <v>1361</v>
      </c>
      <c r="R18" s="13">
        <v>1400</v>
      </c>
      <c r="S18" s="13">
        <v>1402</v>
      </c>
      <c r="T18" s="13">
        <v>1357</v>
      </c>
      <c r="U18" s="13">
        <v>1419</v>
      </c>
      <c r="V18" s="13">
        <v>1352</v>
      </c>
      <c r="W18" s="13">
        <v>1264</v>
      </c>
      <c r="X18" s="13">
        <v>1245</v>
      </c>
      <c r="Y18" s="13">
        <v>1515</v>
      </c>
      <c r="Z18" s="13">
        <v>1374</v>
      </c>
      <c r="AA18" s="13">
        <v>1194</v>
      </c>
      <c r="AB18" s="13">
        <v>1223</v>
      </c>
      <c r="AC18" s="13">
        <v>1293</v>
      </c>
      <c r="AD18" s="13">
        <v>1240</v>
      </c>
      <c r="AE18" s="13">
        <v>1338</v>
      </c>
      <c r="AF18" s="13">
        <v>1286</v>
      </c>
      <c r="AG18" s="13">
        <v>1351</v>
      </c>
      <c r="AH18" s="13">
        <v>1392</v>
      </c>
      <c r="AI18" s="13">
        <v>1353</v>
      </c>
      <c r="AJ18" s="13">
        <v>1322</v>
      </c>
      <c r="AK18" s="13">
        <v>1433</v>
      </c>
      <c r="AL18" s="13">
        <v>1353</v>
      </c>
      <c r="AM18" s="13">
        <v>1353</v>
      </c>
      <c r="AN18" s="13">
        <v>1221</v>
      </c>
      <c r="AO18" s="13">
        <v>1272</v>
      </c>
      <c r="AP18" s="13">
        <v>1314</v>
      </c>
      <c r="AQ18" s="13">
        <v>1342</v>
      </c>
      <c r="AR18" s="13">
        <v>1202</v>
      </c>
      <c r="AS18" s="13">
        <v>1274</v>
      </c>
      <c r="AT18" s="13">
        <v>1333</v>
      </c>
      <c r="AU18" s="13">
        <v>1302</v>
      </c>
      <c r="AV18" s="13">
        <v>1150</v>
      </c>
      <c r="AW18" s="13">
        <v>1142</v>
      </c>
      <c r="AX18" s="13">
        <v>1175</v>
      </c>
      <c r="AY18" s="13">
        <v>1005</v>
      </c>
      <c r="AZ18" s="13">
        <v>1080</v>
      </c>
      <c r="BA18" s="13">
        <v>831</v>
      </c>
      <c r="BB18" s="13">
        <v>943</v>
      </c>
    </row>
    <row r="19" spans="1:54" x14ac:dyDescent="0.2">
      <c r="A19" s="20"/>
      <c r="B19" s="19" t="s">
        <v>153</v>
      </c>
      <c r="C19" s="13">
        <v>344</v>
      </c>
      <c r="D19" s="13">
        <v>506</v>
      </c>
      <c r="E19" s="13">
        <v>607</v>
      </c>
      <c r="F19" s="13">
        <v>586</v>
      </c>
      <c r="G19" s="13">
        <v>618</v>
      </c>
      <c r="H19" s="13">
        <v>447</v>
      </c>
      <c r="I19" s="13">
        <v>492</v>
      </c>
      <c r="J19" s="13">
        <v>540</v>
      </c>
      <c r="K19" s="13">
        <v>440</v>
      </c>
      <c r="L19" s="13">
        <v>507</v>
      </c>
      <c r="M19" s="13">
        <v>543</v>
      </c>
      <c r="N19" s="13">
        <v>560</v>
      </c>
      <c r="O19" s="13">
        <v>548</v>
      </c>
      <c r="P19" s="13">
        <v>435</v>
      </c>
      <c r="Q19" s="13">
        <v>516</v>
      </c>
      <c r="R19" s="13">
        <v>535</v>
      </c>
      <c r="S19" s="13">
        <v>583</v>
      </c>
      <c r="T19" s="13">
        <v>554</v>
      </c>
      <c r="U19" s="13">
        <v>515</v>
      </c>
      <c r="V19" s="13">
        <v>485</v>
      </c>
      <c r="W19" s="13">
        <v>546</v>
      </c>
      <c r="X19" s="13">
        <v>493</v>
      </c>
      <c r="Y19" s="13">
        <v>488</v>
      </c>
      <c r="Z19" s="13">
        <v>510</v>
      </c>
      <c r="AA19" s="13">
        <v>608</v>
      </c>
      <c r="AB19" s="13">
        <v>466</v>
      </c>
      <c r="AC19" s="13">
        <v>381</v>
      </c>
      <c r="AD19" s="13">
        <v>525</v>
      </c>
      <c r="AE19" s="13">
        <v>555</v>
      </c>
      <c r="AF19" s="13">
        <v>546</v>
      </c>
      <c r="AG19" s="13">
        <v>582</v>
      </c>
      <c r="AH19" s="13">
        <v>580</v>
      </c>
      <c r="AI19" s="13">
        <v>560</v>
      </c>
      <c r="AJ19" s="13">
        <v>681</v>
      </c>
      <c r="AK19" s="13">
        <v>689</v>
      </c>
      <c r="AL19" s="13">
        <v>558</v>
      </c>
      <c r="AM19" s="13">
        <v>674</v>
      </c>
      <c r="AN19" s="13">
        <v>688</v>
      </c>
      <c r="AO19" s="13">
        <v>685</v>
      </c>
      <c r="AP19" s="13">
        <v>613</v>
      </c>
      <c r="AQ19" s="13">
        <v>555</v>
      </c>
      <c r="AR19" s="13">
        <v>558</v>
      </c>
      <c r="AS19" s="13">
        <v>634</v>
      </c>
      <c r="AT19" s="13">
        <v>594</v>
      </c>
      <c r="AU19" s="13">
        <v>631</v>
      </c>
      <c r="AV19" s="13">
        <v>654</v>
      </c>
      <c r="AW19" s="13">
        <v>650</v>
      </c>
      <c r="AX19" s="13">
        <v>693</v>
      </c>
      <c r="AY19" s="13">
        <v>610</v>
      </c>
      <c r="AZ19" s="13">
        <v>666</v>
      </c>
      <c r="BA19" s="13">
        <v>531</v>
      </c>
      <c r="BB19" s="13">
        <v>259</v>
      </c>
    </row>
    <row r="20" spans="1:54" x14ac:dyDescent="0.2">
      <c r="A20" s="20"/>
      <c r="B20" s="19" t="s">
        <v>154</v>
      </c>
      <c r="C20" s="13">
        <v>116</v>
      </c>
      <c r="D20" s="13">
        <v>174</v>
      </c>
      <c r="E20" s="13">
        <v>183</v>
      </c>
      <c r="F20" s="13">
        <v>178</v>
      </c>
      <c r="G20" s="13">
        <v>192</v>
      </c>
      <c r="H20" s="13">
        <v>149</v>
      </c>
      <c r="I20" s="13">
        <v>216</v>
      </c>
      <c r="J20" s="13">
        <v>263</v>
      </c>
      <c r="K20" s="13">
        <v>238</v>
      </c>
      <c r="L20" s="13">
        <v>206</v>
      </c>
      <c r="M20" s="13">
        <v>202</v>
      </c>
      <c r="N20" s="13">
        <v>180</v>
      </c>
      <c r="O20" s="13">
        <v>210</v>
      </c>
      <c r="P20" s="13">
        <v>206</v>
      </c>
      <c r="Q20" s="13">
        <v>228</v>
      </c>
      <c r="R20" s="13">
        <v>207</v>
      </c>
      <c r="S20" s="13">
        <v>234</v>
      </c>
      <c r="T20" s="13">
        <v>233</v>
      </c>
      <c r="U20" s="13">
        <v>261</v>
      </c>
      <c r="V20" s="13">
        <v>248</v>
      </c>
      <c r="W20" s="13">
        <v>251</v>
      </c>
      <c r="X20" s="13">
        <v>231</v>
      </c>
      <c r="Y20" s="13">
        <v>245</v>
      </c>
      <c r="Z20" s="13">
        <v>282</v>
      </c>
      <c r="AA20" s="13">
        <v>283</v>
      </c>
      <c r="AB20" s="13">
        <v>256</v>
      </c>
      <c r="AC20" s="13">
        <v>253</v>
      </c>
      <c r="AD20" s="13">
        <v>284</v>
      </c>
      <c r="AE20" s="13">
        <v>280</v>
      </c>
      <c r="AF20" s="13">
        <v>259</v>
      </c>
      <c r="AG20" s="13">
        <v>307</v>
      </c>
      <c r="AH20" s="13">
        <v>269</v>
      </c>
      <c r="AI20" s="13">
        <v>282</v>
      </c>
      <c r="AJ20" s="13">
        <v>317</v>
      </c>
      <c r="AK20" s="13">
        <v>313</v>
      </c>
      <c r="AL20" s="13">
        <v>277</v>
      </c>
      <c r="AM20" s="13">
        <v>236</v>
      </c>
      <c r="AN20" s="13">
        <v>275</v>
      </c>
      <c r="AO20" s="13">
        <v>235</v>
      </c>
      <c r="AP20" s="13">
        <v>265</v>
      </c>
      <c r="AQ20" s="13">
        <v>245</v>
      </c>
      <c r="AR20" s="13">
        <v>263</v>
      </c>
      <c r="AS20" s="13">
        <v>335</v>
      </c>
      <c r="AT20" s="13">
        <v>264</v>
      </c>
      <c r="AU20" s="13">
        <v>300</v>
      </c>
      <c r="AV20" s="13">
        <v>249</v>
      </c>
      <c r="AW20" s="13">
        <v>249</v>
      </c>
      <c r="AX20" s="13">
        <v>253</v>
      </c>
      <c r="AY20" s="13">
        <v>353</v>
      </c>
      <c r="AZ20" s="13">
        <v>316</v>
      </c>
      <c r="BA20" s="13">
        <v>329</v>
      </c>
      <c r="BB20" s="13">
        <v>201</v>
      </c>
    </row>
    <row r="22" spans="1:54" x14ac:dyDescent="0.2">
      <c r="A22" s="17" t="s">
        <v>155</v>
      </c>
      <c r="C22" s="5">
        <v>1107</v>
      </c>
      <c r="D22" s="5">
        <v>1234</v>
      </c>
      <c r="E22" s="5">
        <v>1183</v>
      </c>
      <c r="F22" s="5">
        <v>961</v>
      </c>
      <c r="G22" s="5">
        <v>1071</v>
      </c>
      <c r="H22" s="5">
        <v>1267</v>
      </c>
      <c r="I22" s="5">
        <v>1066</v>
      </c>
      <c r="J22" s="5">
        <v>1084</v>
      </c>
      <c r="K22" s="5">
        <v>1130</v>
      </c>
      <c r="L22" s="5">
        <v>1027</v>
      </c>
      <c r="M22" s="5">
        <v>1094</v>
      </c>
      <c r="N22" s="5">
        <v>1235</v>
      </c>
      <c r="O22" s="5">
        <v>1156</v>
      </c>
      <c r="P22" s="5">
        <v>1207</v>
      </c>
      <c r="Q22" s="5">
        <v>1303</v>
      </c>
      <c r="R22" s="5">
        <v>1556</v>
      </c>
      <c r="S22" s="5">
        <v>1332</v>
      </c>
      <c r="T22" s="5">
        <v>1435</v>
      </c>
      <c r="U22" s="5">
        <v>1273</v>
      </c>
      <c r="V22" s="5">
        <v>1319</v>
      </c>
      <c r="W22" s="5">
        <v>1310</v>
      </c>
      <c r="X22" s="5">
        <v>1261</v>
      </c>
      <c r="Y22" s="5">
        <v>1374</v>
      </c>
      <c r="Z22" s="5">
        <v>1520</v>
      </c>
      <c r="AA22" s="5">
        <v>1513</v>
      </c>
      <c r="AB22" s="5">
        <v>1385</v>
      </c>
      <c r="AC22" s="5">
        <v>1332</v>
      </c>
      <c r="AD22" s="5">
        <v>1194</v>
      </c>
      <c r="AE22" s="5">
        <v>1263</v>
      </c>
      <c r="AF22" s="5">
        <v>1193</v>
      </c>
      <c r="AG22" s="5">
        <v>1685</v>
      </c>
      <c r="AH22" s="5">
        <v>1427</v>
      </c>
      <c r="AI22" s="5">
        <v>1329</v>
      </c>
      <c r="AJ22" s="5">
        <v>1382</v>
      </c>
      <c r="AK22" s="5">
        <v>1555</v>
      </c>
      <c r="AL22" s="5">
        <v>1385</v>
      </c>
      <c r="AM22" s="5">
        <v>1363</v>
      </c>
      <c r="AN22" s="5">
        <v>1380</v>
      </c>
      <c r="AO22" s="5">
        <v>1629</v>
      </c>
      <c r="AP22" s="5">
        <v>1574</v>
      </c>
      <c r="AQ22" s="5">
        <v>1442</v>
      </c>
      <c r="AR22" s="5">
        <v>1542</v>
      </c>
      <c r="AS22" s="5">
        <v>1801</v>
      </c>
      <c r="AT22" s="5">
        <v>1730</v>
      </c>
      <c r="AU22" s="5">
        <v>1744</v>
      </c>
      <c r="AV22" s="5">
        <v>1885</v>
      </c>
      <c r="AW22" s="5">
        <v>1735</v>
      </c>
      <c r="AX22" s="5">
        <v>1281</v>
      </c>
      <c r="AY22" s="5">
        <v>1288</v>
      </c>
      <c r="AZ22" s="5">
        <v>1312</v>
      </c>
      <c r="BA22" s="5">
        <v>1741</v>
      </c>
      <c r="BB22" s="5">
        <v>834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2305</v>
      </c>
      <c r="D24" s="5">
        <v>3981</v>
      </c>
      <c r="E24" s="5">
        <v>4160</v>
      </c>
      <c r="F24" s="5">
        <v>3673</v>
      </c>
      <c r="G24" s="5">
        <v>3928</v>
      </c>
      <c r="H24" s="5">
        <v>4190</v>
      </c>
      <c r="I24" s="5">
        <v>4112</v>
      </c>
      <c r="J24" s="5">
        <v>4634</v>
      </c>
      <c r="K24" s="5">
        <v>4461</v>
      </c>
      <c r="L24" s="5">
        <v>4497</v>
      </c>
      <c r="M24" s="5">
        <v>4432</v>
      </c>
      <c r="N24" s="5">
        <v>4908</v>
      </c>
      <c r="O24" s="5">
        <v>4530</v>
      </c>
      <c r="P24" s="5">
        <v>4569</v>
      </c>
      <c r="Q24" s="5">
        <v>4742</v>
      </c>
      <c r="R24" s="5">
        <v>5030</v>
      </c>
      <c r="S24" s="5">
        <v>5034</v>
      </c>
      <c r="T24" s="5">
        <v>4644</v>
      </c>
      <c r="U24" s="5">
        <v>4580</v>
      </c>
      <c r="V24" s="5">
        <v>4568</v>
      </c>
      <c r="W24" s="5">
        <v>4257</v>
      </c>
      <c r="X24" s="5">
        <v>4033</v>
      </c>
      <c r="Y24" s="5">
        <v>4515</v>
      </c>
      <c r="Z24" s="5">
        <v>4756</v>
      </c>
      <c r="AA24" s="5">
        <v>4556</v>
      </c>
      <c r="AB24" s="5">
        <v>3916</v>
      </c>
      <c r="AC24" s="5">
        <v>2513</v>
      </c>
      <c r="AD24" s="5">
        <v>2431</v>
      </c>
      <c r="AE24" s="5">
        <v>3519</v>
      </c>
      <c r="AF24" s="5">
        <v>4275</v>
      </c>
      <c r="AG24" s="5">
        <v>4733</v>
      </c>
      <c r="AH24" s="5">
        <v>4739</v>
      </c>
      <c r="AI24" s="5">
        <v>4226</v>
      </c>
      <c r="AJ24" s="5">
        <v>4482</v>
      </c>
      <c r="AK24" s="5">
        <v>4493</v>
      </c>
      <c r="AL24" s="5">
        <v>3842</v>
      </c>
      <c r="AM24" s="5">
        <v>4816</v>
      </c>
      <c r="AN24" s="5">
        <v>4741</v>
      </c>
      <c r="AO24" s="5">
        <v>4579</v>
      </c>
      <c r="AP24" s="5">
        <v>4465</v>
      </c>
      <c r="AQ24" s="5">
        <v>4140</v>
      </c>
      <c r="AR24" s="5">
        <v>4039</v>
      </c>
      <c r="AS24" s="5">
        <v>4367</v>
      </c>
      <c r="AT24" s="5">
        <v>4099</v>
      </c>
      <c r="AU24" s="5">
        <v>4460</v>
      </c>
      <c r="AV24" s="5">
        <v>4302</v>
      </c>
      <c r="AW24" s="5">
        <v>4430</v>
      </c>
      <c r="AX24" s="5">
        <v>3903</v>
      </c>
      <c r="AY24" s="5">
        <v>5151</v>
      </c>
      <c r="AZ24" s="5">
        <v>4352</v>
      </c>
      <c r="BA24" s="5">
        <v>3944</v>
      </c>
      <c r="BB24" s="5">
        <v>2296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40679</v>
      </c>
      <c r="D26" s="23">
        <v>46579</v>
      </c>
      <c r="E26" s="23">
        <v>44306</v>
      </c>
      <c r="F26" s="23">
        <v>43930</v>
      </c>
      <c r="G26" s="23">
        <v>44991</v>
      </c>
      <c r="H26" s="23">
        <v>47888</v>
      </c>
      <c r="I26" s="23">
        <v>47127</v>
      </c>
      <c r="J26" s="23">
        <v>49161</v>
      </c>
      <c r="K26" s="23">
        <v>48948</v>
      </c>
      <c r="L26" s="23">
        <v>46705</v>
      </c>
      <c r="M26" s="23">
        <v>47525</v>
      </c>
      <c r="N26" s="23">
        <v>48726</v>
      </c>
      <c r="O26" s="23">
        <v>49254</v>
      </c>
      <c r="P26" s="23">
        <v>48515</v>
      </c>
      <c r="Q26" s="23">
        <v>48374</v>
      </c>
      <c r="R26" s="23">
        <v>49321</v>
      </c>
      <c r="S26" s="23">
        <v>49449</v>
      </c>
      <c r="T26" s="23">
        <v>47697</v>
      </c>
      <c r="U26" s="23">
        <v>48813</v>
      </c>
      <c r="V26" s="23">
        <v>50394</v>
      </c>
      <c r="W26" s="23">
        <v>48363</v>
      </c>
      <c r="X26" s="23">
        <v>48947</v>
      </c>
      <c r="Y26" s="23">
        <v>50277</v>
      </c>
      <c r="Z26" s="23">
        <v>50178</v>
      </c>
      <c r="AA26" s="23">
        <v>49994</v>
      </c>
      <c r="AB26" s="23">
        <v>47340</v>
      </c>
      <c r="AC26" s="23">
        <v>43998</v>
      </c>
      <c r="AD26" s="23">
        <v>47192</v>
      </c>
      <c r="AE26" s="23">
        <v>46902</v>
      </c>
      <c r="AF26" s="23">
        <v>48355</v>
      </c>
      <c r="AG26" s="23">
        <v>49223</v>
      </c>
      <c r="AH26" s="23">
        <v>48981</v>
      </c>
      <c r="AI26" s="23">
        <v>49128</v>
      </c>
      <c r="AJ26" s="23">
        <v>50337</v>
      </c>
      <c r="AK26" s="23">
        <v>48794</v>
      </c>
      <c r="AL26" s="23">
        <v>48793</v>
      </c>
      <c r="AM26" s="23">
        <v>50639</v>
      </c>
      <c r="AN26" s="23">
        <v>49673</v>
      </c>
      <c r="AO26" s="23">
        <v>50461</v>
      </c>
      <c r="AP26" s="23">
        <v>50698</v>
      </c>
      <c r="AQ26" s="23">
        <v>48817</v>
      </c>
      <c r="AR26" s="23">
        <v>46107</v>
      </c>
      <c r="AS26" s="23">
        <v>43465</v>
      </c>
      <c r="AT26" s="23">
        <v>47800</v>
      </c>
      <c r="AU26" s="23">
        <v>49071</v>
      </c>
      <c r="AV26" s="23">
        <v>47807</v>
      </c>
      <c r="AW26" s="23">
        <v>48982</v>
      </c>
      <c r="AX26" s="23">
        <v>47196</v>
      </c>
      <c r="AY26" s="23">
        <v>45800</v>
      </c>
      <c r="AZ26" s="23">
        <v>42891</v>
      </c>
      <c r="BA26" s="23">
        <v>44507</v>
      </c>
      <c r="BB26" s="23">
        <v>35953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6128</v>
      </c>
      <c r="D28" s="11">
        <v>5661</v>
      </c>
      <c r="E28" s="11">
        <v>6911</v>
      </c>
      <c r="F28" s="11">
        <v>7868</v>
      </c>
      <c r="G28" s="11">
        <v>7183</v>
      </c>
      <c r="H28" s="11">
        <v>7814</v>
      </c>
      <c r="I28" s="11">
        <v>8041</v>
      </c>
      <c r="J28" s="11">
        <v>7598</v>
      </c>
      <c r="K28" s="11">
        <v>7959</v>
      </c>
      <c r="L28" s="11">
        <v>7645</v>
      </c>
      <c r="M28" s="11">
        <v>8077</v>
      </c>
      <c r="N28" s="11">
        <v>8382</v>
      </c>
      <c r="O28" s="11">
        <v>8300</v>
      </c>
      <c r="P28" s="11">
        <v>8257</v>
      </c>
      <c r="Q28" s="11">
        <v>8578</v>
      </c>
      <c r="R28" s="11">
        <v>8194</v>
      </c>
      <c r="S28" s="11">
        <v>9237</v>
      </c>
      <c r="T28" s="11">
        <v>8317</v>
      </c>
      <c r="U28" s="11">
        <v>7986</v>
      </c>
      <c r="V28" s="11">
        <v>8389</v>
      </c>
      <c r="W28" s="11">
        <v>7844</v>
      </c>
      <c r="X28" s="11">
        <v>9162</v>
      </c>
      <c r="Y28" s="11">
        <v>8807</v>
      </c>
      <c r="Z28" s="11">
        <v>8442</v>
      </c>
      <c r="AA28" s="11">
        <v>9076</v>
      </c>
      <c r="AB28" s="11">
        <v>7689</v>
      </c>
      <c r="AC28" s="11">
        <v>7671</v>
      </c>
      <c r="AD28" s="11">
        <v>9491</v>
      </c>
      <c r="AE28" s="11">
        <v>6990</v>
      </c>
      <c r="AF28" s="11">
        <v>8343</v>
      </c>
      <c r="AG28" s="11">
        <v>8746</v>
      </c>
      <c r="AH28" s="11">
        <v>8373</v>
      </c>
      <c r="AI28" s="11">
        <v>7661</v>
      </c>
      <c r="AJ28" s="11">
        <v>8173</v>
      </c>
      <c r="AK28" s="11">
        <v>8320</v>
      </c>
      <c r="AL28" s="11">
        <v>8327</v>
      </c>
      <c r="AM28" s="11">
        <v>9471</v>
      </c>
      <c r="AN28" s="11">
        <v>8351</v>
      </c>
      <c r="AO28" s="11">
        <v>8383</v>
      </c>
      <c r="AP28" s="11">
        <v>7705</v>
      </c>
      <c r="AQ28" s="11">
        <v>6974</v>
      </c>
      <c r="AR28" s="11">
        <v>8199</v>
      </c>
      <c r="AS28" s="11">
        <v>8919</v>
      </c>
      <c r="AT28" s="11">
        <v>7232</v>
      </c>
      <c r="AU28" s="11">
        <v>8246</v>
      </c>
      <c r="AV28" s="11">
        <v>8489</v>
      </c>
      <c r="AW28" s="11">
        <v>6971</v>
      </c>
      <c r="AX28" s="11">
        <v>7338</v>
      </c>
      <c r="AY28" s="11">
        <v>7386</v>
      </c>
      <c r="AZ28" s="11">
        <v>6248</v>
      </c>
      <c r="BA28" s="11">
        <v>8009</v>
      </c>
      <c r="BB28" s="11">
        <v>7170</v>
      </c>
    </row>
    <row r="29" spans="1:54" x14ac:dyDescent="0.2">
      <c r="A29" s="12"/>
      <c r="B29" s="19" t="s">
        <v>157</v>
      </c>
      <c r="C29" s="13">
        <v>5507</v>
      </c>
      <c r="D29" s="13">
        <v>5263</v>
      </c>
      <c r="E29" s="13">
        <v>6572</v>
      </c>
      <c r="F29" s="13">
        <v>7294</v>
      </c>
      <c r="G29" s="13">
        <v>6609</v>
      </c>
      <c r="H29" s="13">
        <v>7238</v>
      </c>
      <c r="I29" s="13">
        <v>7459</v>
      </c>
      <c r="J29" s="13">
        <v>6883</v>
      </c>
      <c r="K29" s="13">
        <v>7230</v>
      </c>
      <c r="L29" s="13">
        <v>7098</v>
      </c>
      <c r="M29" s="13">
        <v>7430</v>
      </c>
      <c r="N29" s="13">
        <v>7783</v>
      </c>
      <c r="O29" s="13">
        <v>7599</v>
      </c>
      <c r="P29" s="13">
        <v>7552</v>
      </c>
      <c r="Q29" s="13">
        <v>7687</v>
      </c>
      <c r="R29" s="13">
        <v>7566</v>
      </c>
      <c r="S29" s="13">
        <v>8460</v>
      </c>
      <c r="T29" s="13">
        <v>7698</v>
      </c>
      <c r="U29" s="13">
        <v>7236</v>
      </c>
      <c r="V29" s="13">
        <v>7627</v>
      </c>
      <c r="W29" s="13">
        <v>7071</v>
      </c>
      <c r="X29" s="13">
        <v>8390</v>
      </c>
      <c r="Y29" s="13">
        <v>8162</v>
      </c>
      <c r="Z29" s="13">
        <v>7528</v>
      </c>
      <c r="AA29" s="13">
        <v>8306</v>
      </c>
      <c r="AB29" s="13">
        <v>6944</v>
      </c>
      <c r="AC29" s="13">
        <v>6991</v>
      </c>
      <c r="AD29" s="13">
        <v>8563</v>
      </c>
      <c r="AE29" s="13">
        <v>6226</v>
      </c>
      <c r="AF29" s="13">
        <v>7618</v>
      </c>
      <c r="AG29" s="13">
        <v>7913</v>
      </c>
      <c r="AH29" s="13">
        <v>7575</v>
      </c>
      <c r="AI29" s="13">
        <v>6929</v>
      </c>
      <c r="AJ29" s="13">
        <v>7539</v>
      </c>
      <c r="AK29" s="13">
        <v>7665</v>
      </c>
      <c r="AL29" s="13">
        <v>7527</v>
      </c>
      <c r="AM29" s="13">
        <v>8618</v>
      </c>
      <c r="AN29" s="13">
        <v>7500</v>
      </c>
      <c r="AO29" s="13">
        <v>7934</v>
      </c>
      <c r="AP29" s="13">
        <v>7296</v>
      </c>
      <c r="AQ29" s="13">
        <v>6374</v>
      </c>
      <c r="AR29" s="13">
        <v>7508</v>
      </c>
      <c r="AS29" s="13">
        <v>8265</v>
      </c>
      <c r="AT29" s="13">
        <v>6454</v>
      </c>
      <c r="AU29" s="13">
        <v>7646</v>
      </c>
      <c r="AV29" s="13">
        <v>7898</v>
      </c>
      <c r="AW29" s="13">
        <v>6225</v>
      </c>
      <c r="AX29" s="13">
        <v>6703</v>
      </c>
      <c r="AY29" s="13">
        <v>6831</v>
      </c>
      <c r="AZ29" s="13">
        <v>5669</v>
      </c>
      <c r="BA29" s="13">
        <v>7352</v>
      </c>
      <c r="BB29" s="13">
        <v>6537</v>
      </c>
    </row>
    <row r="30" spans="1:54" x14ac:dyDescent="0.2">
      <c r="A30" s="20"/>
      <c r="B30" s="19" t="s">
        <v>158</v>
      </c>
      <c r="C30" s="13">
        <v>621</v>
      </c>
      <c r="D30" s="13">
        <v>398</v>
      </c>
      <c r="E30" s="13">
        <v>339</v>
      </c>
      <c r="F30" s="13">
        <v>574</v>
      </c>
      <c r="G30" s="13">
        <v>574</v>
      </c>
      <c r="H30" s="13">
        <v>576</v>
      </c>
      <c r="I30" s="13">
        <v>582</v>
      </c>
      <c r="J30" s="13">
        <v>715</v>
      </c>
      <c r="K30" s="13">
        <v>729</v>
      </c>
      <c r="L30" s="13">
        <v>547</v>
      </c>
      <c r="M30" s="13">
        <v>647</v>
      </c>
      <c r="N30" s="13">
        <v>599</v>
      </c>
      <c r="O30" s="13">
        <v>701</v>
      </c>
      <c r="P30" s="13">
        <v>705</v>
      </c>
      <c r="Q30" s="13">
        <v>891</v>
      </c>
      <c r="R30" s="13">
        <v>628</v>
      </c>
      <c r="S30" s="13">
        <v>777</v>
      </c>
      <c r="T30" s="13">
        <v>619</v>
      </c>
      <c r="U30" s="13">
        <v>750</v>
      </c>
      <c r="V30" s="13">
        <v>762</v>
      </c>
      <c r="W30" s="13">
        <v>773</v>
      </c>
      <c r="X30" s="13">
        <v>772</v>
      </c>
      <c r="Y30" s="13">
        <v>645</v>
      </c>
      <c r="Z30" s="13">
        <v>914</v>
      </c>
      <c r="AA30" s="13">
        <v>770</v>
      </c>
      <c r="AB30" s="13">
        <v>745</v>
      </c>
      <c r="AC30" s="13">
        <v>680</v>
      </c>
      <c r="AD30" s="13">
        <v>928</v>
      </c>
      <c r="AE30" s="13">
        <v>764</v>
      </c>
      <c r="AF30" s="13">
        <v>725</v>
      </c>
      <c r="AG30" s="13">
        <v>833</v>
      </c>
      <c r="AH30" s="13">
        <v>798</v>
      </c>
      <c r="AI30" s="13">
        <v>732</v>
      </c>
      <c r="AJ30" s="13">
        <v>634</v>
      </c>
      <c r="AK30" s="13">
        <v>655</v>
      </c>
      <c r="AL30" s="13">
        <v>800</v>
      </c>
      <c r="AM30" s="13">
        <v>853</v>
      </c>
      <c r="AN30" s="13">
        <v>851</v>
      </c>
      <c r="AO30" s="13">
        <v>449</v>
      </c>
      <c r="AP30" s="13">
        <v>409</v>
      </c>
      <c r="AQ30" s="13">
        <v>600</v>
      </c>
      <c r="AR30" s="13">
        <v>691</v>
      </c>
      <c r="AS30" s="13">
        <v>654</v>
      </c>
      <c r="AT30" s="13">
        <v>778</v>
      </c>
      <c r="AU30" s="13">
        <v>600</v>
      </c>
      <c r="AV30" s="13">
        <v>591</v>
      </c>
      <c r="AW30" s="13">
        <v>746</v>
      </c>
      <c r="AX30" s="13">
        <v>635</v>
      </c>
      <c r="AY30" s="13">
        <v>555</v>
      </c>
      <c r="AZ30" s="13">
        <v>579</v>
      </c>
      <c r="BA30" s="13">
        <v>657</v>
      </c>
      <c r="BB30" s="13">
        <v>633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7804</v>
      </c>
      <c r="D32" s="11">
        <v>7387</v>
      </c>
      <c r="E32" s="11">
        <v>8491</v>
      </c>
      <c r="F32" s="11">
        <v>7095</v>
      </c>
      <c r="G32" s="11">
        <v>6589</v>
      </c>
      <c r="H32" s="11">
        <v>7557</v>
      </c>
      <c r="I32" s="11">
        <v>6472</v>
      </c>
      <c r="J32" s="11">
        <v>5723</v>
      </c>
      <c r="K32" s="11">
        <v>6599</v>
      </c>
      <c r="L32" s="11">
        <v>5671</v>
      </c>
      <c r="M32" s="11">
        <v>6316</v>
      </c>
      <c r="N32" s="11">
        <v>5669</v>
      </c>
      <c r="O32" s="11">
        <v>5434</v>
      </c>
      <c r="P32" s="11">
        <v>6903</v>
      </c>
      <c r="Q32" s="11">
        <v>6417</v>
      </c>
      <c r="R32" s="11">
        <v>7392</v>
      </c>
      <c r="S32" s="11">
        <v>6956</v>
      </c>
      <c r="T32" s="11">
        <v>6696</v>
      </c>
      <c r="U32" s="11">
        <v>6384</v>
      </c>
      <c r="V32" s="11">
        <v>5557</v>
      </c>
      <c r="W32" s="11">
        <v>5518</v>
      </c>
      <c r="X32" s="11">
        <v>4034</v>
      </c>
      <c r="Y32" s="11">
        <v>5379</v>
      </c>
      <c r="Z32" s="11">
        <v>5423</v>
      </c>
      <c r="AA32" s="11">
        <v>5165</v>
      </c>
      <c r="AB32" s="11">
        <v>4624</v>
      </c>
      <c r="AC32" s="11">
        <v>5111</v>
      </c>
      <c r="AD32" s="11">
        <v>4908</v>
      </c>
      <c r="AE32" s="11">
        <v>5189</v>
      </c>
      <c r="AF32" s="11">
        <v>4315</v>
      </c>
      <c r="AG32" s="11">
        <v>5370</v>
      </c>
      <c r="AH32" s="11">
        <v>4607</v>
      </c>
      <c r="AI32" s="11">
        <v>5187</v>
      </c>
      <c r="AJ32" s="11">
        <v>5218</v>
      </c>
      <c r="AK32" s="11">
        <v>5950</v>
      </c>
      <c r="AL32" s="11">
        <v>5824</v>
      </c>
      <c r="AM32" s="11">
        <v>7650</v>
      </c>
      <c r="AN32" s="11">
        <v>7668</v>
      </c>
      <c r="AO32" s="11">
        <v>8367</v>
      </c>
      <c r="AP32" s="11">
        <v>9638</v>
      </c>
      <c r="AQ32" s="11">
        <v>9585</v>
      </c>
      <c r="AR32" s="11">
        <v>9620</v>
      </c>
      <c r="AS32" s="11">
        <v>8882</v>
      </c>
      <c r="AT32" s="11">
        <v>9514</v>
      </c>
      <c r="AU32" s="11">
        <v>10261</v>
      </c>
      <c r="AV32" s="11">
        <v>9840</v>
      </c>
      <c r="AW32" s="11">
        <v>8653</v>
      </c>
      <c r="AX32" s="11">
        <v>9271</v>
      </c>
      <c r="AY32" s="11">
        <v>8579</v>
      </c>
      <c r="AZ32" s="11">
        <v>7632</v>
      </c>
      <c r="BA32" s="11">
        <v>7986</v>
      </c>
      <c r="BB32" s="11">
        <v>6407</v>
      </c>
    </row>
    <row r="33" spans="1:54" x14ac:dyDescent="0.2">
      <c r="A33" s="12"/>
      <c r="B33" s="19" t="s">
        <v>159</v>
      </c>
      <c r="C33" s="13">
        <v>1259</v>
      </c>
      <c r="D33" s="13">
        <v>1465</v>
      </c>
      <c r="E33" s="13">
        <v>1294</v>
      </c>
      <c r="F33" s="13">
        <v>1133</v>
      </c>
      <c r="G33" s="13">
        <v>1256</v>
      </c>
      <c r="H33" s="13">
        <v>1149</v>
      </c>
      <c r="I33" s="13">
        <v>968</v>
      </c>
      <c r="J33" s="13">
        <v>1327</v>
      </c>
      <c r="K33" s="13">
        <v>1625</v>
      </c>
      <c r="L33" s="13">
        <v>1174</v>
      </c>
      <c r="M33" s="13">
        <v>1478</v>
      </c>
      <c r="N33" s="13">
        <v>1310</v>
      </c>
      <c r="O33" s="13">
        <v>1484</v>
      </c>
      <c r="P33" s="13">
        <v>1591</v>
      </c>
      <c r="Q33" s="13">
        <v>1455</v>
      </c>
      <c r="R33" s="13">
        <v>2041</v>
      </c>
      <c r="S33" s="13">
        <v>1876</v>
      </c>
      <c r="T33" s="13">
        <v>1398</v>
      </c>
      <c r="U33" s="13">
        <v>1158</v>
      </c>
      <c r="V33" s="13">
        <v>1072</v>
      </c>
      <c r="W33" s="13">
        <v>1304</v>
      </c>
      <c r="X33" s="13">
        <v>448</v>
      </c>
      <c r="Y33" s="13">
        <v>654</v>
      </c>
      <c r="Z33" s="13">
        <v>1007</v>
      </c>
      <c r="AA33" s="13">
        <v>634</v>
      </c>
      <c r="AB33" s="13">
        <v>711</v>
      </c>
      <c r="AC33" s="13">
        <v>930</v>
      </c>
      <c r="AD33" s="13">
        <v>682</v>
      </c>
      <c r="AE33" s="13">
        <v>632</v>
      </c>
      <c r="AF33" s="13">
        <v>582</v>
      </c>
      <c r="AG33" s="13">
        <v>714</v>
      </c>
      <c r="AH33" s="13">
        <v>544</v>
      </c>
      <c r="AI33" s="13">
        <v>525</v>
      </c>
      <c r="AJ33" s="13">
        <v>503</v>
      </c>
      <c r="AK33" s="13">
        <v>788</v>
      </c>
      <c r="AL33" s="13">
        <v>1377</v>
      </c>
      <c r="AM33" s="13">
        <v>1810</v>
      </c>
      <c r="AN33" s="13">
        <v>2413</v>
      </c>
      <c r="AO33" s="13">
        <v>2617</v>
      </c>
      <c r="AP33" s="13">
        <v>1938</v>
      </c>
      <c r="AQ33" s="13">
        <v>1531</v>
      </c>
      <c r="AR33" s="13">
        <v>1725</v>
      </c>
      <c r="AS33" s="13">
        <v>2026</v>
      </c>
      <c r="AT33" s="13">
        <v>1329</v>
      </c>
      <c r="AU33" s="13">
        <v>1605</v>
      </c>
      <c r="AV33" s="13">
        <v>1539</v>
      </c>
      <c r="AW33" s="13">
        <v>1772</v>
      </c>
      <c r="AX33" s="13">
        <v>1803</v>
      </c>
      <c r="AY33" s="13">
        <v>1158</v>
      </c>
      <c r="AZ33" s="13">
        <v>1595</v>
      </c>
      <c r="BA33" s="13">
        <v>1520</v>
      </c>
      <c r="BB33" s="13">
        <v>1019</v>
      </c>
    </row>
    <row r="34" spans="1:54" x14ac:dyDescent="0.2">
      <c r="A34" s="12"/>
      <c r="B34" s="19" t="s">
        <v>160</v>
      </c>
      <c r="C34" s="13">
        <v>4844</v>
      </c>
      <c r="D34" s="13">
        <v>4488</v>
      </c>
      <c r="E34" s="13">
        <v>5738</v>
      </c>
      <c r="F34" s="13">
        <v>4563</v>
      </c>
      <c r="G34" s="13">
        <v>4002</v>
      </c>
      <c r="H34" s="13">
        <v>4819</v>
      </c>
      <c r="I34" s="13">
        <v>4285</v>
      </c>
      <c r="J34" s="13">
        <v>3158</v>
      </c>
      <c r="K34" s="13">
        <v>3618</v>
      </c>
      <c r="L34" s="13">
        <v>3195</v>
      </c>
      <c r="M34" s="13">
        <v>3487</v>
      </c>
      <c r="N34" s="13">
        <v>3014</v>
      </c>
      <c r="O34" s="13">
        <v>2851</v>
      </c>
      <c r="P34" s="13">
        <v>3862</v>
      </c>
      <c r="Q34" s="13">
        <v>3731</v>
      </c>
      <c r="R34" s="13">
        <v>4146</v>
      </c>
      <c r="S34" s="13">
        <v>3651</v>
      </c>
      <c r="T34" s="13">
        <v>3758</v>
      </c>
      <c r="U34" s="13">
        <v>3952</v>
      </c>
      <c r="V34" s="13">
        <v>3203</v>
      </c>
      <c r="W34" s="13">
        <v>2845</v>
      </c>
      <c r="X34" s="13">
        <v>2184</v>
      </c>
      <c r="Y34" s="13">
        <v>3019</v>
      </c>
      <c r="Z34" s="13">
        <v>2986</v>
      </c>
      <c r="AA34" s="13">
        <v>3260</v>
      </c>
      <c r="AB34" s="13">
        <v>2614</v>
      </c>
      <c r="AC34" s="13">
        <v>2912</v>
      </c>
      <c r="AD34" s="13">
        <v>2891</v>
      </c>
      <c r="AE34" s="13">
        <v>3414</v>
      </c>
      <c r="AF34" s="13">
        <v>2687</v>
      </c>
      <c r="AG34" s="13">
        <v>3148</v>
      </c>
      <c r="AH34" s="13">
        <v>2903</v>
      </c>
      <c r="AI34" s="13">
        <v>3615</v>
      </c>
      <c r="AJ34" s="13">
        <v>3629</v>
      </c>
      <c r="AK34" s="13">
        <v>4085</v>
      </c>
      <c r="AL34" s="13">
        <v>3420</v>
      </c>
      <c r="AM34" s="13">
        <v>4624</v>
      </c>
      <c r="AN34" s="13">
        <v>4138</v>
      </c>
      <c r="AO34" s="13">
        <v>4508</v>
      </c>
      <c r="AP34" s="13">
        <v>6453</v>
      </c>
      <c r="AQ34" s="13">
        <v>6643</v>
      </c>
      <c r="AR34" s="13">
        <v>6562</v>
      </c>
      <c r="AS34" s="13">
        <v>5394</v>
      </c>
      <c r="AT34" s="13">
        <v>6809</v>
      </c>
      <c r="AU34" s="13">
        <v>7400</v>
      </c>
      <c r="AV34" s="13">
        <v>6856</v>
      </c>
      <c r="AW34" s="13">
        <v>5478</v>
      </c>
      <c r="AX34" s="13">
        <v>6029</v>
      </c>
      <c r="AY34" s="13">
        <v>5947</v>
      </c>
      <c r="AZ34" s="13">
        <v>4724</v>
      </c>
      <c r="BA34" s="13">
        <v>5059</v>
      </c>
      <c r="BB34" s="13">
        <v>3755</v>
      </c>
    </row>
    <row r="35" spans="1:54" x14ac:dyDescent="0.2">
      <c r="A35" s="12"/>
      <c r="B35" s="19" t="s">
        <v>161</v>
      </c>
      <c r="C35" s="13">
        <v>1701</v>
      </c>
      <c r="D35" s="13">
        <v>1434</v>
      </c>
      <c r="E35" s="13">
        <v>1459</v>
      </c>
      <c r="F35" s="13">
        <v>1399</v>
      </c>
      <c r="G35" s="13">
        <v>1331</v>
      </c>
      <c r="H35" s="13">
        <v>1589</v>
      </c>
      <c r="I35" s="13">
        <v>1219</v>
      </c>
      <c r="J35" s="13">
        <v>1238</v>
      </c>
      <c r="K35" s="13">
        <v>1356</v>
      </c>
      <c r="L35" s="13">
        <v>1302</v>
      </c>
      <c r="M35" s="13">
        <v>1351</v>
      </c>
      <c r="N35" s="13">
        <v>1345</v>
      </c>
      <c r="O35" s="13">
        <v>1099</v>
      </c>
      <c r="P35" s="13">
        <v>1450</v>
      </c>
      <c r="Q35" s="13">
        <v>1231</v>
      </c>
      <c r="R35" s="13">
        <v>1205</v>
      </c>
      <c r="S35" s="13">
        <v>1429</v>
      </c>
      <c r="T35" s="13">
        <v>1540</v>
      </c>
      <c r="U35" s="13">
        <v>1274</v>
      </c>
      <c r="V35" s="13">
        <v>1282</v>
      </c>
      <c r="W35" s="13">
        <v>1369</v>
      </c>
      <c r="X35" s="13">
        <v>1402</v>
      </c>
      <c r="Y35" s="13">
        <v>1706</v>
      </c>
      <c r="Z35" s="13">
        <v>1430</v>
      </c>
      <c r="AA35" s="13">
        <v>1271</v>
      </c>
      <c r="AB35" s="13">
        <v>1299</v>
      </c>
      <c r="AC35" s="13">
        <v>1269</v>
      </c>
      <c r="AD35" s="13">
        <v>1335</v>
      </c>
      <c r="AE35" s="13">
        <v>1143</v>
      </c>
      <c r="AF35" s="13">
        <v>1046</v>
      </c>
      <c r="AG35" s="13">
        <v>1508</v>
      </c>
      <c r="AH35" s="13">
        <v>1160</v>
      </c>
      <c r="AI35" s="13">
        <v>1047</v>
      </c>
      <c r="AJ35" s="13">
        <v>1086</v>
      </c>
      <c r="AK35" s="13">
        <v>1077</v>
      </c>
      <c r="AL35" s="13">
        <v>1027</v>
      </c>
      <c r="AM35" s="13">
        <v>1216</v>
      </c>
      <c r="AN35" s="13">
        <v>1117</v>
      </c>
      <c r="AO35" s="13">
        <v>1242</v>
      </c>
      <c r="AP35" s="13">
        <v>1247</v>
      </c>
      <c r="AQ35" s="13">
        <v>1411</v>
      </c>
      <c r="AR35" s="13">
        <v>1333</v>
      </c>
      <c r="AS35" s="13">
        <v>1462</v>
      </c>
      <c r="AT35" s="13">
        <v>1376</v>
      </c>
      <c r="AU35" s="13">
        <v>1256</v>
      </c>
      <c r="AV35" s="13">
        <v>1445</v>
      </c>
      <c r="AW35" s="13">
        <v>1403</v>
      </c>
      <c r="AX35" s="13">
        <v>1439</v>
      </c>
      <c r="AY35" s="13">
        <v>1474</v>
      </c>
      <c r="AZ35" s="13">
        <v>1313</v>
      </c>
      <c r="BA35" s="13">
        <v>1407</v>
      </c>
      <c r="BB35" s="13">
        <v>1633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1440</v>
      </c>
      <c r="D37" s="5">
        <v>1249</v>
      </c>
      <c r="E37" s="5">
        <v>1448</v>
      </c>
      <c r="F37" s="5">
        <v>1445</v>
      </c>
      <c r="G37" s="5">
        <v>1373</v>
      </c>
      <c r="H37" s="5">
        <v>1406</v>
      </c>
      <c r="I37" s="5">
        <v>1316</v>
      </c>
      <c r="J37" s="5">
        <v>1392</v>
      </c>
      <c r="K37" s="5">
        <v>1338</v>
      </c>
      <c r="L37" s="5">
        <v>1275</v>
      </c>
      <c r="M37" s="5">
        <v>1446</v>
      </c>
      <c r="N37" s="5">
        <v>1296</v>
      </c>
      <c r="O37" s="5">
        <v>1248</v>
      </c>
      <c r="P37" s="5">
        <v>1327</v>
      </c>
      <c r="Q37" s="5">
        <v>1350</v>
      </c>
      <c r="R37" s="5">
        <v>1199</v>
      </c>
      <c r="S37" s="5">
        <v>1168</v>
      </c>
      <c r="T37" s="5">
        <v>1166</v>
      </c>
      <c r="U37" s="5">
        <v>1238</v>
      </c>
      <c r="V37" s="5">
        <v>1277</v>
      </c>
      <c r="W37" s="5">
        <v>1396</v>
      </c>
      <c r="X37" s="5">
        <v>1165</v>
      </c>
      <c r="Y37" s="5">
        <v>1265</v>
      </c>
      <c r="Z37" s="5">
        <v>1121</v>
      </c>
      <c r="AA37" s="5">
        <v>1348</v>
      </c>
      <c r="AB37" s="5">
        <v>1155</v>
      </c>
      <c r="AC37" s="5">
        <v>1177</v>
      </c>
      <c r="AD37" s="5">
        <v>1146</v>
      </c>
      <c r="AE37" s="5">
        <v>1190</v>
      </c>
      <c r="AF37" s="5">
        <v>1120</v>
      </c>
      <c r="AG37" s="5">
        <v>1156</v>
      </c>
      <c r="AH37" s="5">
        <v>1194</v>
      </c>
      <c r="AI37" s="5">
        <v>1150</v>
      </c>
      <c r="AJ37" s="5">
        <v>1011</v>
      </c>
      <c r="AK37" s="5">
        <v>1116</v>
      </c>
      <c r="AL37" s="5">
        <v>1071</v>
      </c>
      <c r="AM37" s="5">
        <v>1345</v>
      </c>
      <c r="AN37" s="5">
        <v>1354</v>
      </c>
      <c r="AO37" s="5">
        <v>1266</v>
      </c>
      <c r="AP37" s="5">
        <v>1280</v>
      </c>
      <c r="AQ37" s="5">
        <v>1414</v>
      </c>
      <c r="AR37" s="5">
        <v>1385</v>
      </c>
      <c r="AS37" s="5">
        <v>1246</v>
      </c>
      <c r="AT37" s="5">
        <v>1172</v>
      </c>
      <c r="AU37" s="5">
        <v>1272</v>
      </c>
      <c r="AV37" s="5">
        <v>1301</v>
      </c>
      <c r="AW37" s="5">
        <v>1301</v>
      </c>
      <c r="AX37" s="5">
        <v>1351</v>
      </c>
      <c r="AY37" s="5">
        <v>1316</v>
      </c>
      <c r="AZ37" s="5">
        <v>1278</v>
      </c>
      <c r="BA37" s="5">
        <v>1054</v>
      </c>
      <c r="BB37" s="5">
        <v>1056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15372</v>
      </c>
      <c r="D39" s="23">
        <v>14297</v>
      </c>
      <c r="E39" s="23">
        <v>16850</v>
      </c>
      <c r="F39" s="23">
        <v>16408</v>
      </c>
      <c r="G39" s="23">
        <v>15145</v>
      </c>
      <c r="H39" s="23">
        <v>16777</v>
      </c>
      <c r="I39" s="23">
        <v>15829</v>
      </c>
      <c r="J39" s="23">
        <v>14713</v>
      </c>
      <c r="K39" s="23">
        <v>15896</v>
      </c>
      <c r="L39" s="23">
        <v>14591</v>
      </c>
      <c r="M39" s="23">
        <v>15839</v>
      </c>
      <c r="N39" s="23">
        <v>15347</v>
      </c>
      <c r="O39" s="23">
        <v>14982</v>
      </c>
      <c r="P39" s="23">
        <v>16487</v>
      </c>
      <c r="Q39" s="23">
        <v>16345</v>
      </c>
      <c r="R39" s="23">
        <v>16785</v>
      </c>
      <c r="S39" s="23">
        <v>17361</v>
      </c>
      <c r="T39" s="23">
        <v>16179</v>
      </c>
      <c r="U39" s="23">
        <v>15608</v>
      </c>
      <c r="V39" s="23">
        <v>15223</v>
      </c>
      <c r="W39" s="23">
        <v>14758</v>
      </c>
      <c r="X39" s="23">
        <v>14361</v>
      </c>
      <c r="Y39" s="23">
        <v>15451</v>
      </c>
      <c r="Z39" s="23">
        <v>14986</v>
      </c>
      <c r="AA39" s="23">
        <v>15589</v>
      </c>
      <c r="AB39" s="23">
        <v>13468</v>
      </c>
      <c r="AC39" s="23">
        <v>13959</v>
      </c>
      <c r="AD39" s="23">
        <v>15545</v>
      </c>
      <c r="AE39" s="23">
        <v>13369</v>
      </c>
      <c r="AF39" s="23">
        <v>13778</v>
      </c>
      <c r="AG39" s="23">
        <v>15272</v>
      </c>
      <c r="AH39" s="23">
        <v>14174</v>
      </c>
      <c r="AI39" s="23">
        <v>13998</v>
      </c>
      <c r="AJ39" s="23">
        <v>14402</v>
      </c>
      <c r="AK39" s="23">
        <v>15386</v>
      </c>
      <c r="AL39" s="23">
        <v>15222</v>
      </c>
      <c r="AM39" s="23">
        <v>18466</v>
      </c>
      <c r="AN39" s="23">
        <v>17373</v>
      </c>
      <c r="AO39" s="23">
        <v>18016</v>
      </c>
      <c r="AP39" s="23">
        <v>18623</v>
      </c>
      <c r="AQ39" s="23">
        <v>17973</v>
      </c>
      <c r="AR39" s="23">
        <v>19204</v>
      </c>
      <c r="AS39" s="23">
        <v>19047</v>
      </c>
      <c r="AT39" s="23">
        <v>17918</v>
      </c>
      <c r="AU39" s="23">
        <v>19779</v>
      </c>
      <c r="AV39" s="23">
        <v>19630</v>
      </c>
      <c r="AW39" s="23">
        <v>16925</v>
      </c>
      <c r="AX39" s="23">
        <v>17960</v>
      </c>
      <c r="AY39" s="23">
        <v>17281</v>
      </c>
      <c r="AZ39" s="23">
        <v>15158</v>
      </c>
      <c r="BA39" s="23">
        <v>17049</v>
      </c>
      <c r="BB39" s="23">
        <v>14633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27013</v>
      </c>
      <c r="D41" s="13">
        <v>34797</v>
      </c>
      <c r="E41" s="13">
        <v>34674</v>
      </c>
      <c r="F41" s="13">
        <v>32813</v>
      </c>
      <c r="G41" s="13">
        <v>30752</v>
      </c>
      <c r="H41" s="13">
        <v>32907</v>
      </c>
      <c r="I41" s="13">
        <v>33879</v>
      </c>
      <c r="J41" s="13">
        <v>32559</v>
      </c>
      <c r="K41" s="13">
        <v>32362</v>
      </c>
      <c r="L41" s="13">
        <v>33982</v>
      </c>
      <c r="M41" s="13">
        <v>32451</v>
      </c>
      <c r="N41" s="13">
        <v>32672</v>
      </c>
      <c r="O41" s="13">
        <v>29767</v>
      </c>
      <c r="P41" s="13">
        <v>35306</v>
      </c>
      <c r="Q41" s="13">
        <v>34169</v>
      </c>
      <c r="R41" s="13">
        <v>36129</v>
      </c>
      <c r="S41" s="13">
        <v>35334</v>
      </c>
      <c r="T41" s="13">
        <v>35406</v>
      </c>
      <c r="U41" s="13">
        <v>33355</v>
      </c>
      <c r="V41" s="13">
        <v>36386</v>
      </c>
      <c r="W41" s="13">
        <v>34842</v>
      </c>
      <c r="X41" s="13">
        <v>34906</v>
      </c>
      <c r="Y41" s="13">
        <v>35650</v>
      </c>
      <c r="Z41" s="13">
        <v>35508</v>
      </c>
      <c r="AA41" s="13">
        <v>36376</v>
      </c>
      <c r="AB41" s="13">
        <v>35914</v>
      </c>
      <c r="AC41" s="13">
        <v>32882</v>
      </c>
      <c r="AD41" s="13">
        <v>35322</v>
      </c>
      <c r="AE41" s="13">
        <v>36823</v>
      </c>
      <c r="AF41" s="13">
        <v>35285</v>
      </c>
      <c r="AG41" s="13">
        <v>36547</v>
      </c>
      <c r="AH41" s="13">
        <v>34912</v>
      </c>
      <c r="AI41" s="13">
        <v>36914</v>
      </c>
      <c r="AJ41" s="13">
        <v>36506</v>
      </c>
      <c r="AK41" s="13">
        <v>37248</v>
      </c>
      <c r="AL41" s="13">
        <v>34363</v>
      </c>
      <c r="AM41" s="13">
        <v>38199</v>
      </c>
      <c r="AN41" s="13">
        <v>37208</v>
      </c>
      <c r="AO41" s="13">
        <v>37973</v>
      </c>
      <c r="AP41" s="13">
        <v>39079</v>
      </c>
      <c r="AQ41" s="13">
        <v>38256</v>
      </c>
      <c r="AR41" s="13">
        <v>38230</v>
      </c>
      <c r="AS41" s="13">
        <v>33117</v>
      </c>
      <c r="AT41" s="13">
        <v>35646</v>
      </c>
      <c r="AU41" s="13">
        <v>36339</v>
      </c>
      <c r="AV41" s="13">
        <v>36233</v>
      </c>
      <c r="AW41" s="13">
        <v>35652</v>
      </c>
      <c r="AX41" s="13">
        <v>35738</v>
      </c>
      <c r="AY41" s="13">
        <v>35181</v>
      </c>
      <c r="AZ41" s="13">
        <v>34340</v>
      </c>
      <c r="BA41" s="13">
        <v>32990</v>
      </c>
      <c r="BB41" s="13">
        <v>24737</v>
      </c>
    </row>
    <row r="42" spans="1:54" x14ac:dyDescent="0.2">
      <c r="A42" s="12"/>
      <c r="B42" s="19" t="s">
        <v>164</v>
      </c>
      <c r="C42" s="13">
        <v>767</v>
      </c>
      <c r="D42" s="13">
        <v>1056</v>
      </c>
      <c r="E42" s="13">
        <v>1112</v>
      </c>
      <c r="F42" s="13">
        <v>1061</v>
      </c>
      <c r="G42" s="13">
        <v>1057</v>
      </c>
      <c r="H42" s="13">
        <v>1039</v>
      </c>
      <c r="I42" s="13">
        <v>1182</v>
      </c>
      <c r="J42" s="13">
        <v>1152</v>
      </c>
      <c r="K42" s="13">
        <v>1182</v>
      </c>
      <c r="L42" s="13">
        <v>1025</v>
      </c>
      <c r="M42" s="13">
        <v>1112</v>
      </c>
      <c r="N42" s="13">
        <v>1323</v>
      </c>
      <c r="O42" s="13">
        <v>956</v>
      </c>
      <c r="P42" s="13">
        <v>1145</v>
      </c>
      <c r="Q42" s="13">
        <v>1234</v>
      </c>
      <c r="R42" s="13">
        <v>1218</v>
      </c>
      <c r="S42" s="13">
        <v>1232</v>
      </c>
      <c r="T42" s="13">
        <v>1348</v>
      </c>
      <c r="U42" s="13">
        <v>1165</v>
      </c>
      <c r="V42" s="13">
        <v>1399</v>
      </c>
      <c r="W42" s="13">
        <v>1254</v>
      </c>
      <c r="X42" s="13">
        <v>1165</v>
      </c>
      <c r="Y42" s="13">
        <v>1433</v>
      </c>
      <c r="Z42" s="13">
        <v>1349</v>
      </c>
      <c r="AA42" s="13">
        <v>1598</v>
      </c>
      <c r="AB42" s="13">
        <v>1170</v>
      </c>
      <c r="AC42" s="13">
        <v>1168</v>
      </c>
      <c r="AD42" s="13">
        <v>1073</v>
      </c>
      <c r="AE42" s="13">
        <v>1064</v>
      </c>
      <c r="AF42" s="13">
        <v>1379</v>
      </c>
      <c r="AG42" s="13">
        <v>1171</v>
      </c>
      <c r="AH42" s="13">
        <v>994</v>
      </c>
      <c r="AI42" s="13">
        <v>1334</v>
      </c>
      <c r="AJ42" s="13">
        <v>1109</v>
      </c>
      <c r="AK42" s="13">
        <v>1131</v>
      </c>
      <c r="AL42" s="13">
        <v>1106</v>
      </c>
      <c r="AM42" s="13">
        <v>1062</v>
      </c>
      <c r="AN42" s="13">
        <v>1033</v>
      </c>
      <c r="AO42" s="13">
        <v>1292</v>
      </c>
      <c r="AP42" s="13">
        <v>1158</v>
      </c>
      <c r="AQ42" s="13">
        <v>1029</v>
      </c>
      <c r="AR42" s="13">
        <v>1174</v>
      </c>
      <c r="AS42" s="13">
        <v>1117</v>
      </c>
      <c r="AT42" s="13">
        <v>1054</v>
      </c>
      <c r="AU42" s="13">
        <v>1134</v>
      </c>
      <c r="AV42" s="13">
        <v>1022</v>
      </c>
      <c r="AW42" s="13">
        <v>1184</v>
      </c>
      <c r="AX42" s="13">
        <v>839</v>
      </c>
      <c r="AY42" s="13">
        <v>921</v>
      </c>
      <c r="AZ42" s="13">
        <v>1011</v>
      </c>
      <c r="BA42" s="13">
        <v>1066</v>
      </c>
      <c r="BB42" s="13">
        <v>658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27780</v>
      </c>
      <c r="D44" s="23">
        <v>35853</v>
      </c>
      <c r="E44" s="23">
        <v>35786</v>
      </c>
      <c r="F44" s="23">
        <v>33874</v>
      </c>
      <c r="G44" s="23">
        <v>31809</v>
      </c>
      <c r="H44" s="23">
        <v>33946</v>
      </c>
      <c r="I44" s="23">
        <v>35061</v>
      </c>
      <c r="J44" s="23">
        <v>33711</v>
      </c>
      <c r="K44" s="23">
        <v>33544</v>
      </c>
      <c r="L44" s="23">
        <v>35007</v>
      </c>
      <c r="M44" s="23">
        <v>33563</v>
      </c>
      <c r="N44" s="23">
        <v>33995</v>
      </c>
      <c r="O44" s="23">
        <v>30723</v>
      </c>
      <c r="P44" s="23">
        <v>36451</v>
      </c>
      <c r="Q44" s="23">
        <v>35403</v>
      </c>
      <c r="R44" s="23">
        <v>37347</v>
      </c>
      <c r="S44" s="23">
        <v>36566</v>
      </c>
      <c r="T44" s="23">
        <v>36754</v>
      </c>
      <c r="U44" s="23">
        <v>34520</v>
      </c>
      <c r="V44" s="23">
        <v>37785</v>
      </c>
      <c r="W44" s="23">
        <v>36096</v>
      </c>
      <c r="X44" s="23">
        <v>36071</v>
      </c>
      <c r="Y44" s="23">
        <v>37083</v>
      </c>
      <c r="Z44" s="23">
        <v>36857</v>
      </c>
      <c r="AA44" s="23">
        <v>37974</v>
      </c>
      <c r="AB44" s="23">
        <v>37084</v>
      </c>
      <c r="AC44" s="23">
        <v>34050</v>
      </c>
      <c r="AD44" s="23">
        <v>36395</v>
      </c>
      <c r="AE44" s="23">
        <v>37887</v>
      </c>
      <c r="AF44" s="23">
        <v>36664</v>
      </c>
      <c r="AG44" s="23">
        <v>37718</v>
      </c>
      <c r="AH44" s="23">
        <v>35906</v>
      </c>
      <c r="AI44" s="23">
        <v>38248</v>
      </c>
      <c r="AJ44" s="23">
        <v>37615</v>
      </c>
      <c r="AK44" s="23">
        <v>38379</v>
      </c>
      <c r="AL44" s="23">
        <v>35469</v>
      </c>
      <c r="AM44" s="23">
        <v>39261</v>
      </c>
      <c r="AN44" s="23">
        <v>38241</v>
      </c>
      <c r="AO44" s="23">
        <v>39265</v>
      </c>
      <c r="AP44" s="23">
        <v>40237</v>
      </c>
      <c r="AQ44" s="23">
        <v>39285</v>
      </c>
      <c r="AR44" s="23">
        <v>39404</v>
      </c>
      <c r="AS44" s="23">
        <v>34234</v>
      </c>
      <c r="AT44" s="23">
        <v>36700</v>
      </c>
      <c r="AU44" s="23">
        <v>37473</v>
      </c>
      <c r="AV44" s="23">
        <v>37255</v>
      </c>
      <c r="AW44" s="23">
        <v>36836</v>
      </c>
      <c r="AX44" s="23">
        <v>36577</v>
      </c>
      <c r="AY44" s="23">
        <v>36102</v>
      </c>
      <c r="AZ44" s="23">
        <v>35351</v>
      </c>
      <c r="BA44" s="23">
        <v>34056</v>
      </c>
      <c r="BB44" s="23">
        <v>25395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83831</v>
      </c>
      <c r="D46" s="26">
        <v>96729</v>
      </c>
      <c r="E46" s="26">
        <v>96942</v>
      </c>
      <c r="F46" s="26">
        <v>94212</v>
      </c>
      <c r="G46" s="26">
        <v>91945</v>
      </c>
      <c r="H46" s="26">
        <v>98611</v>
      </c>
      <c r="I46" s="26">
        <v>98017</v>
      </c>
      <c r="J46" s="26">
        <v>97585</v>
      </c>
      <c r="K46" s="26">
        <v>98388</v>
      </c>
      <c r="L46" s="26">
        <v>96303</v>
      </c>
      <c r="M46" s="26">
        <v>96927</v>
      </c>
      <c r="N46" s="26">
        <v>98068</v>
      </c>
      <c r="O46" s="26">
        <v>94959</v>
      </c>
      <c r="P46" s="26">
        <v>101453</v>
      </c>
      <c r="Q46" s="26">
        <v>100122</v>
      </c>
      <c r="R46" s="26">
        <v>103453</v>
      </c>
      <c r="S46" s="26">
        <v>103376</v>
      </c>
      <c r="T46" s="26">
        <v>100630</v>
      </c>
      <c r="U46" s="26">
        <v>98941</v>
      </c>
      <c r="V46" s="26">
        <v>103402</v>
      </c>
      <c r="W46" s="26">
        <v>99217</v>
      </c>
      <c r="X46" s="26">
        <v>99379</v>
      </c>
      <c r="Y46" s="26">
        <v>102811</v>
      </c>
      <c r="Z46" s="26">
        <v>102021</v>
      </c>
      <c r="AA46" s="26">
        <v>103557</v>
      </c>
      <c r="AB46" s="26">
        <v>97892</v>
      </c>
      <c r="AC46" s="26">
        <v>92007</v>
      </c>
      <c r="AD46" s="26">
        <v>99132</v>
      </c>
      <c r="AE46" s="26">
        <v>98158</v>
      </c>
      <c r="AF46" s="26">
        <v>98797</v>
      </c>
      <c r="AG46" s="26">
        <v>102213</v>
      </c>
      <c r="AH46" s="26">
        <v>99061</v>
      </c>
      <c r="AI46" s="26">
        <v>101374</v>
      </c>
      <c r="AJ46" s="26">
        <v>102354</v>
      </c>
      <c r="AK46" s="26">
        <v>102559</v>
      </c>
      <c r="AL46" s="26">
        <v>99484</v>
      </c>
      <c r="AM46" s="26">
        <v>108366</v>
      </c>
      <c r="AN46" s="26">
        <v>105287</v>
      </c>
      <c r="AO46" s="26">
        <v>107742</v>
      </c>
      <c r="AP46" s="26">
        <v>109558</v>
      </c>
      <c r="AQ46" s="26">
        <v>106075</v>
      </c>
      <c r="AR46" s="26">
        <v>104715</v>
      </c>
      <c r="AS46" s="26">
        <v>96746</v>
      </c>
      <c r="AT46" s="26">
        <v>102418</v>
      </c>
      <c r="AU46" s="26">
        <v>106323</v>
      </c>
      <c r="AV46" s="26">
        <v>104692</v>
      </c>
      <c r="AW46" s="26">
        <v>102743</v>
      </c>
      <c r="AX46" s="26">
        <v>101733</v>
      </c>
      <c r="AY46" s="26">
        <v>99183</v>
      </c>
      <c r="AZ46" s="26">
        <v>93400</v>
      </c>
      <c r="BA46" s="26">
        <v>95612</v>
      </c>
      <c r="BB46" s="26">
        <v>75981</v>
      </c>
    </row>
    <row r="47" spans="1:54" ht="13.5" thickTop="1" x14ac:dyDescent="0.2"/>
    <row r="48" spans="1:54" x14ac:dyDescent="0.2"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54" s="1" customFormat="1" ht="13.5" thickBot="1" x14ac:dyDescent="0.25">
      <c r="A49" s="106" t="s">
        <v>218</v>
      </c>
      <c r="B49" s="25"/>
      <c r="C49" s="26">
        <v>3461.2690279999988</v>
      </c>
      <c r="D49" s="26">
        <v>3914.6408699999997</v>
      </c>
      <c r="E49" s="26">
        <v>3971.7458989999991</v>
      </c>
      <c r="F49" s="26">
        <v>3926.1770380000003</v>
      </c>
      <c r="G49" s="26">
        <v>3807.392276</v>
      </c>
      <c r="H49" s="26">
        <v>4059.3285399999995</v>
      </c>
      <c r="I49" s="26">
        <v>4098.8322869999984</v>
      </c>
      <c r="J49" s="26">
        <v>3981.6743890000012</v>
      </c>
      <c r="K49" s="26">
        <v>4047.6910110000003</v>
      </c>
      <c r="L49" s="26">
        <v>4035.9412559999992</v>
      </c>
      <c r="M49" s="26">
        <v>3966.4311130000006</v>
      </c>
      <c r="N49" s="26">
        <v>3925.3910229999992</v>
      </c>
      <c r="O49" s="26">
        <v>3949.5954589999988</v>
      </c>
      <c r="P49" s="26">
        <v>4200.8421219999991</v>
      </c>
      <c r="Q49" s="26">
        <v>4225.7920299999996</v>
      </c>
      <c r="R49" s="26">
        <v>4265.5128770000001</v>
      </c>
      <c r="S49" s="26">
        <v>4232.1819929999992</v>
      </c>
      <c r="T49" s="26">
        <v>4223.7310430000007</v>
      </c>
      <c r="U49" s="26">
        <v>4055.9610749999983</v>
      </c>
      <c r="V49" s="26">
        <v>4029.7410809999992</v>
      </c>
      <c r="W49" s="26">
        <v>3952.4168070000005</v>
      </c>
      <c r="X49" s="26">
        <v>3849.7773819999998</v>
      </c>
      <c r="Y49" s="26">
        <v>3936.0342000000005</v>
      </c>
      <c r="Z49" s="26">
        <v>4029.2636570000004</v>
      </c>
      <c r="AA49" s="26">
        <v>3904.7607749999997</v>
      </c>
      <c r="AB49" s="26">
        <v>3829.5415700000003</v>
      </c>
      <c r="AC49" s="26">
        <v>3484.7655319999999</v>
      </c>
      <c r="AD49" s="26">
        <v>3778.6761079999987</v>
      </c>
      <c r="AE49" s="26">
        <v>3928.8124590000002</v>
      </c>
      <c r="AF49" s="26">
        <v>3857.4114099999997</v>
      </c>
      <c r="AG49" s="26">
        <v>4007.1842410000017</v>
      </c>
      <c r="AH49" s="26">
        <v>3747.4611349999996</v>
      </c>
      <c r="AI49" s="26">
        <v>4034.8166700000006</v>
      </c>
      <c r="AJ49" s="26">
        <v>3941.5393220000001</v>
      </c>
      <c r="AK49" s="26">
        <v>3904.0740959999994</v>
      </c>
      <c r="AL49" s="26">
        <v>3835.5280689999995</v>
      </c>
      <c r="AM49" s="26">
        <v>4370.4373390000019</v>
      </c>
      <c r="AN49" s="26">
        <v>4321.9752359999984</v>
      </c>
      <c r="AO49" s="26">
        <v>4230.1569330000002</v>
      </c>
      <c r="AP49" s="26">
        <v>4321.1234780000023</v>
      </c>
      <c r="AQ49" s="26">
        <v>4332.7765139999992</v>
      </c>
      <c r="AR49" s="26">
        <v>4320.6294090000029</v>
      </c>
      <c r="AS49" s="26">
        <v>4139.0382790000012</v>
      </c>
      <c r="AT49" s="26">
        <v>4171.579506</v>
      </c>
      <c r="AU49" s="26">
        <v>4433.6918619999997</v>
      </c>
      <c r="AV49" s="26">
        <v>4392.2499910000024</v>
      </c>
      <c r="AW49" s="26">
        <v>4291.8121390000015</v>
      </c>
      <c r="AX49" s="26">
        <v>4428.2628759999998</v>
      </c>
      <c r="AY49" s="26">
        <v>4223.9538219999995</v>
      </c>
      <c r="AZ49" s="26">
        <v>3926.1794480000003</v>
      </c>
      <c r="BA49" s="26">
        <v>3982.4492140000011</v>
      </c>
      <c r="BB49" s="26">
        <v>3197.0658360000002</v>
      </c>
    </row>
    <row r="50" spans="1:54" ht="13.5" thickTop="1" x14ac:dyDescent="0.2"/>
  </sheetData>
  <mergeCells count="1">
    <mergeCell ref="A1:BB1"/>
  </mergeCells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51"/>
  <sheetViews>
    <sheetView zoomScaleNormal="100" workbookViewId="0">
      <pane xSplit="2" ySplit="4" topLeftCell="C5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1" customWidth="1"/>
    <col min="4" max="4" width="9.42578125" style="3" customWidth="1"/>
    <col min="5" max="54" width="9.42578125" style="1" customWidth="1"/>
    <col min="55" max="55" width="9" style="1" customWidth="1"/>
    <col min="56" max="16384" width="6.7109375" style="1"/>
  </cols>
  <sheetData>
    <row r="1" spans="1:55" ht="26.25" x14ac:dyDescent="0.4">
      <c r="A1" s="145" t="s">
        <v>217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</row>
    <row r="2" spans="1:55" x14ac:dyDescent="0.2">
      <c r="A2" s="4"/>
      <c r="B2" s="4" t="s">
        <v>220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  <c r="BC2" s="5" t="s">
        <v>168</v>
      </c>
    </row>
    <row r="3" spans="1:55" ht="13.5" thickBot="1" x14ac:dyDescent="0.25">
      <c r="A3" s="4"/>
      <c r="B3" s="4" t="s">
        <v>214</v>
      </c>
      <c r="C3" s="5"/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5" t="s">
        <v>27</v>
      </c>
      <c r="W3" s="5" t="s">
        <v>28</v>
      </c>
      <c r="X3" s="5" t="s">
        <v>29</v>
      </c>
      <c r="Y3" s="5" t="s">
        <v>30</v>
      </c>
      <c r="Z3" s="5" t="s">
        <v>31</v>
      </c>
      <c r="AA3" s="5" t="s">
        <v>32</v>
      </c>
      <c r="AB3" s="5" t="s">
        <v>33</v>
      </c>
      <c r="AC3" s="5" t="s">
        <v>34</v>
      </c>
      <c r="AD3" s="5" t="s">
        <v>35</v>
      </c>
      <c r="AE3" s="5" t="s">
        <v>36</v>
      </c>
      <c r="AF3" s="5" t="s">
        <v>37</v>
      </c>
      <c r="AG3" s="5" t="s">
        <v>38</v>
      </c>
      <c r="AH3" s="5" t="s">
        <v>39</v>
      </c>
      <c r="AI3" s="5" t="s">
        <v>40</v>
      </c>
      <c r="AJ3" s="5" t="s">
        <v>41</v>
      </c>
      <c r="AK3" s="5" t="s">
        <v>42</v>
      </c>
      <c r="AL3" s="5" t="s">
        <v>43</v>
      </c>
      <c r="AM3" s="5" t="s">
        <v>44</v>
      </c>
      <c r="AN3" s="5" t="s">
        <v>45</v>
      </c>
      <c r="AO3" s="5" t="s">
        <v>46</v>
      </c>
      <c r="AP3" s="5" t="s">
        <v>47</v>
      </c>
      <c r="AQ3" s="5" t="s">
        <v>48</v>
      </c>
      <c r="AR3" s="5" t="s">
        <v>49</v>
      </c>
      <c r="AS3" s="5" t="s">
        <v>50</v>
      </c>
      <c r="AT3" s="5" t="s">
        <v>51</v>
      </c>
      <c r="AU3" s="5" t="s">
        <v>52</v>
      </c>
      <c r="AV3" s="5" t="s">
        <v>53</v>
      </c>
      <c r="AW3" s="5" t="s">
        <v>54</v>
      </c>
      <c r="AX3" s="5" t="s">
        <v>55</v>
      </c>
      <c r="AY3" s="5" t="s">
        <v>56</v>
      </c>
      <c r="AZ3" s="5" t="s">
        <v>57</v>
      </c>
      <c r="BA3" s="5" t="s">
        <v>58</v>
      </c>
      <c r="BB3" s="5" t="s">
        <v>59</v>
      </c>
      <c r="BC3" s="5" t="s">
        <v>60</v>
      </c>
    </row>
    <row r="4" spans="1:55" s="2" customFormat="1" thickBot="1" x14ac:dyDescent="0.25">
      <c r="A4" s="6"/>
      <c r="B4" s="7" t="s">
        <v>61</v>
      </c>
      <c r="C4" s="8">
        <v>41637</v>
      </c>
      <c r="D4" s="8">
        <v>41644</v>
      </c>
      <c r="E4" s="8">
        <v>41651</v>
      </c>
      <c r="F4" s="8">
        <v>41658</v>
      </c>
      <c r="G4" s="8">
        <v>41665</v>
      </c>
      <c r="H4" s="8">
        <v>41672</v>
      </c>
      <c r="I4" s="8">
        <v>41679</v>
      </c>
      <c r="J4" s="8">
        <v>41686</v>
      </c>
      <c r="K4" s="8">
        <v>41693</v>
      </c>
      <c r="L4" s="8">
        <v>41700</v>
      </c>
      <c r="M4" s="8">
        <v>41707</v>
      </c>
      <c r="N4" s="8">
        <v>41714</v>
      </c>
      <c r="O4" s="8">
        <v>41721</v>
      </c>
      <c r="P4" s="8">
        <v>41728</v>
      </c>
      <c r="Q4" s="8">
        <v>41735</v>
      </c>
      <c r="R4" s="8">
        <v>41742</v>
      </c>
      <c r="S4" s="8">
        <v>41749</v>
      </c>
      <c r="T4" s="8">
        <v>41756</v>
      </c>
      <c r="U4" s="8">
        <v>41763</v>
      </c>
      <c r="V4" s="8">
        <v>41770</v>
      </c>
      <c r="W4" s="8">
        <v>41777</v>
      </c>
      <c r="X4" s="8">
        <v>41784</v>
      </c>
      <c r="Y4" s="8">
        <v>41791</v>
      </c>
      <c r="Z4" s="8">
        <v>41798</v>
      </c>
      <c r="AA4" s="8">
        <v>41805</v>
      </c>
      <c r="AB4" s="8">
        <v>41812</v>
      </c>
      <c r="AC4" s="8">
        <v>41819</v>
      </c>
      <c r="AD4" s="8">
        <v>41826</v>
      </c>
      <c r="AE4" s="8">
        <v>41833</v>
      </c>
      <c r="AF4" s="8">
        <v>41840</v>
      </c>
      <c r="AG4" s="8">
        <v>41847</v>
      </c>
      <c r="AH4" s="8">
        <v>41854</v>
      </c>
      <c r="AI4" s="8">
        <v>41861</v>
      </c>
      <c r="AJ4" s="8">
        <v>41868</v>
      </c>
      <c r="AK4" s="8">
        <v>41875</v>
      </c>
      <c r="AL4" s="8">
        <v>41882</v>
      </c>
      <c r="AM4" s="8">
        <v>41889</v>
      </c>
      <c r="AN4" s="8">
        <v>41896</v>
      </c>
      <c r="AO4" s="8">
        <v>41903</v>
      </c>
      <c r="AP4" s="8">
        <v>41910</v>
      </c>
      <c r="AQ4" s="8">
        <v>41917</v>
      </c>
      <c r="AR4" s="8">
        <v>41924</v>
      </c>
      <c r="AS4" s="8">
        <v>41931</v>
      </c>
      <c r="AT4" s="8">
        <v>41938</v>
      </c>
      <c r="AU4" s="8">
        <v>41945</v>
      </c>
      <c r="AV4" s="8">
        <v>41952</v>
      </c>
      <c r="AW4" s="8">
        <v>41959</v>
      </c>
      <c r="AX4" s="8">
        <v>41966</v>
      </c>
      <c r="AY4" s="8">
        <v>41973</v>
      </c>
      <c r="AZ4" s="8">
        <v>41980</v>
      </c>
      <c r="BA4" s="8">
        <v>41987</v>
      </c>
      <c r="BB4" s="8">
        <v>41994</v>
      </c>
      <c r="BC4" s="8">
        <v>42001</v>
      </c>
    </row>
    <row r="5" spans="1:55" x14ac:dyDescent="0.2">
      <c r="A5" s="9" t="s">
        <v>0</v>
      </c>
      <c r="B5" s="10"/>
      <c r="C5" s="11">
        <v>6155</v>
      </c>
      <c r="D5" s="11">
        <v>7168</v>
      </c>
      <c r="E5" s="11">
        <v>7790</v>
      </c>
      <c r="F5" s="11">
        <v>7684</v>
      </c>
      <c r="G5" s="11">
        <v>7412</v>
      </c>
      <c r="H5" s="11">
        <v>7351</v>
      </c>
      <c r="I5" s="11">
        <v>7091</v>
      </c>
      <c r="J5" s="11">
        <v>7268</v>
      </c>
      <c r="K5" s="11">
        <v>6946</v>
      </c>
      <c r="L5" s="11">
        <v>7076</v>
      </c>
      <c r="M5" s="11">
        <v>7371</v>
      </c>
      <c r="N5" s="11">
        <v>7293</v>
      </c>
      <c r="O5" s="11">
        <v>7315</v>
      </c>
      <c r="P5" s="11">
        <v>7733</v>
      </c>
      <c r="Q5" s="11">
        <v>7606</v>
      </c>
      <c r="R5" s="11">
        <v>7848</v>
      </c>
      <c r="S5" s="11">
        <v>8300</v>
      </c>
      <c r="T5" s="11">
        <v>8466</v>
      </c>
      <c r="U5" s="11">
        <v>8174</v>
      </c>
      <c r="V5" s="11">
        <v>8180</v>
      </c>
      <c r="W5" s="11">
        <v>7985</v>
      </c>
      <c r="X5" s="11">
        <v>7965</v>
      </c>
      <c r="Y5" s="11">
        <v>8222</v>
      </c>
      <c r="Z5" s="11">
        <v>8421</v>
      </c>
      <c r="AA5" s="11">
        <v>8341</v>
      </c>
      <c r="AB5" s="11">
        <v>8199</v>
      </c>
      <c r="AC5" s="11">
        <v>7587</v>
      </c>
      <c r="AD5" s="11">
        <v>8138</v>
      </c>
      <c r="AE5" s="11">
        <v>8101</v>
      </c>
      <c r="AF5" s="11">
        <v>8011</v>
      </c>
      <c r="AG5" s="11">
        <v>7918</v>
      </c>
      <c r="AH5" s="11">
        <v>7613</v>
      </c>
      <c r="AI5" s="11">
        <v>7731</v>
      </c>
      <c r="AJ5" s="11">
        <v>8109</v>
      </c>
      <c r="AK5" s="11">
        <v>8120</v>
      </c>
      <c r="AL5" s="11">
        <v>7606</v>
      </c>
      <c r="AM5" s="11">
        <v>7922</v>
      </c>
      <c r="AN5" s="11">
        <v>7846</v>
      </c>
      <c r="AO5" s="11">
        <v>8226</v>
      </c>
      <c r="AP5" s="11">
        <v>8065</v>
      </c>
      <c r="AQ5" s="11">
        <v>8154</v>
      </c>
      <c r="AR5" s="11">
        <v>7811</v>
      </c>
      <c r="AS5" s="11">
        <v>7866</v>
      </c>
      <c r="AT5" s="11">
        <v>8135</v>
      </c>
      <c r="AU5" s="11">
        <v>7883</v>
      </c>
      <c r="AV5" s="11">
        <v>7369</v>
      </c>
      <c r="AW5" s="11">
        <v>7515</v>
      </c>
      <c r="AX5" s="11">
        <v>7582</v>
      </c>
      <c r="AY5" s="11">
        <v>7725</v>
      </c>
      <c r="AZ5" s="11">
        <v>7751</v>
      </c>
      <c r="BA5" s="11">
        <v>8103</v>
      </c>
      <c r="BB5" s="11">
        <v>6171</v>
      </c>
      <c r="BC5" s="11">
        <v>6314</v>
      </c>
    </row>
    <row r="6" spans="1:55" x14ac:dyDescent="0.2">
      <c r="A6" s="12"/>
      <c r="B6" s="19" t="s">
        <v>143</v>
      </c>
      <c r="C6" s="13">
        <v>1730</v>
      </c>
      <c r="D6" s="13">
        <v>2390</v>
      </c>
      <c r="E6" s="13">
        <v>2850</v>
      </c>
      <c r="F6" s="13">
        <v>2810</v>
      </c>
      <c r="G6" s="13">
        <v>2573</v>
      </c>
      <c r="H6" s="13">
        <v>2404</v>
      </c>
      <c r="I6" s="13">
        <v>2445</v>
      </c>
      <c r="J6" s="13">
        <v>2466</v>
      </c>
      <c r="K6" s="13">
        <v>2288</v>
      </c>
      <c r="L6" s="13">
        <v>2348</v>
      </c>
      <c r="M6" s="13">
        <v>2607</v>
      </c>
      <c r="N6" s="13">
        <v>2557</v>
      </c>
      <c r="O6" s="13">
        <v>2706</v>
      </c>
      <c r="P6" s="13">
        <v>2775</v>
      </c>
      <c r="Q6" s="13">
        <v>2656</v>
      </c>
      <c r="R6" s="13">
        <v>2801</v>
      </c>
      <c r="S6" s="13">
        <v>2959</v>
      </c>
      <c r="T6" s="13">
        <v>3084</v>
      </c>
      <c r="U6" s="13">
        <v>3091</v>
      </c>
      <c r="V6" s="13">
        <v>3080</v>
      </c>
      <c r="W6" s="13">
        <v>3083</v>
      </c>
      <c r="X6" s="13">
        <v>2844</v>
      </c>
      <c r="Y6" s="13">
        <v>3009</v>
      </c>
      <c r="Z6" s="13">
        <v>3288</v>
      </c>
      <c r="AA6" s="13">
        <v>3085</v>
      </c>
      <c r="AB6" s="13">
        <v>3250</v>
      </c>
      <c r="AC6" s="13">
        <v>2689</v>
      </c>
      <c r="AD6" s="13">
        <v>3020</v>
      </c>
      <c r="AE6" s="13">
        <v>2937</v>
      </c>
      <c r="AF6" s="13">
        <v>3040</v>
      </c>
      <c r="AG6" s="13">
        <v>2922</v>
      </c>
      <c r="AH6" s="13">
        <v>2676</v>
      </c>
      <c r="AI6" s="13">
        <v>2858</v>
      </c>
      <c r="AJ6" s="13">
        <v>3048</v>
      </c>
      <c r="AK6" s="13">
        <v>3108</v>
      </c>
      <c r="AL6" s="13">
        <v>2659</v>
      </c>
      <c r="AM6" s="13">
        <v>3014</v>
      </c>
      <c r="AN6" s="13">
        <v>2837</v>
      </c>
      <c r="AO6" s="13">
        <v>3031</v>
      </c>
      <c r="AP6" s="13">
        <v>3092</v>
      </c>
      <c r="AQ6" s="13">
        <v>3124</v>
      </c>
      <c r="AR6" s="13">
        <v>2878</v>
      </c>
      <c r="AS6" s="13">
        <v>2961</v>
      </c>
      <c r="AT6" s="13">
        <v>3031</v>
      </c>
      <c r="AU6" s="13">
        <v>2844</v>
      </c>
      <c r="AV6" s="13">
        <v>2603</v>
      </c>
      <c r="AW6" s="13">
        <v>2849</v>
      </c>
      <c r="AX6" s="13">
        <v>2702</v>
      </c>
      <c r="AY6" s="13">
        <v>2750</v>
      </c>
      <c r="AZ6" s="13">
        <v>2943</v>
      </c>
      <c r="BA6" s="13">
        <v>3218</v>
      </c>
      <c r="BB6" s="13">
        <v>1982</v>
      </c>
      <c r="BC6" s="13">
        <v>1777</v>
      </c>
    </row>
    <row r="7" spans="1:55" x14ac:dyDescent="0.2">
      <c r="A7" s="12"/>
      <c r="B7" s="19" t="s">
        <v>144</v>
      </c>
      <c r="C7" s="13">
        <v>921</v>
      </c>
      <c r="D7" s="13">
        <v>1458</v>
      </c>
      <c r="E7" s="13">
        <v>1451</v>
      </c>
      <c r="F7" s="13">
        <v>1564</v>
      </c>
      <c r="G7" s="13">
        <v>1501</v>
      </c>
      <c r="H7" s="13">
        <v>1472</v>
      </c>
      <c r="I7" s="13">
        <v>1416</v>
      </c>
      <c r="J7" s="13">
        <v>1517</v>
      </c>
      <c r="K7" s="13">
        <v>1528</v>
      </c>
      <c r="L7" s="13">
        <v>1561</v>
      </c>
      <c r="M7" s="13">
        <v>1555</v>
      </c>
      <c r="N7" s="13">
        <v>1487</v>
      </c>
      <c r="O7" s="13">
        <v>1522</v>
      </c>
      <c r="P7" s="13">
        <v>1583</v>
      </c>
      <c r="Q7" s="13">
        <v>1732</v>
      </c>
      <c r="R7" s="13">
        <v>1552</v>
      </c>
      <c r="S7" s="13">
        <v>1604</v>
      </c>
      <c r="T7" s="13">
        <v>1744</v>
      </c>
      <c r="U7" s="13">
        <v>1618</v>
      </c>
      <c r="V7" s="13">
        <v>1760</v>
      </c>
      <c r="W7" s="13">
        <v>1445</v>
      </c>
      <c r="X7" s="13">
        <v>1710</v>
      </c>
      <c r="Y7" s="13">
        <v>1607</v>
      </c>
      <c r="Z7" s="13">
        <v>1638</v>
      </c>
      <c r="AA7" s="13">
        <v>1575</v>
      </c>
      <c r="AB7" s="13">
        <v>1582</v>
      </c>
      <c r="AC7" s="13">
        <v>1371</v>
      </c>
      <c r="AD7" s="13">
        <v>1580</v>
      </c>
      <c r="AE7" s="13">
        <v>1606</v>
      </c>
      <c r="AF7" s="13">
        <v>1381</v>
      </c>
      <c r="AG7" s="13">
        <v>1518</v>
      </c>
      <c r="AH7" s="13">
        <v>1448</v>
      </c>
      <c r="AI7" s="13">
        <v>1453</v>
      </c>
      <c r="AJ7" s="13">
        <v>1531</v>
      </c>
      <c r="AK7" s="13">
        <v>1683</v>
      </c>
      <c r="AL7" s="13">
        <v>1484</v>
      </c>
      <c r="AM7" s="13">
        <v>1471</v>
      </c>
      <c r="AN7" s="13">
        <v>1573</v>
      </c>
      <c r="AO7" s="13">
        <v>1625</v>
      </c>
      <c r="AP7" s="13">
        <v>1564</v>
      </c>
      <c r="AQ7" s="13">
        <v>1500</v>
      </c>
      <c r="AR7" s="13">
        <v>1429</v>
      </c>
      <c r="AS7" s="13">
        <v>1556</v>
      </c>
      <c r="AT7" s="13">
        <v>1651</v>
      </c>
      <c r="AU7" s="13">
        <v>1541</v>
      </c>
      <c r="AV7" s="13">
        <v>1426</v>
      </c>
      <c r="AW7" s="13">
        <v>1353</v>
      </c>
      <c r="AX7" s="13">
        <v>1400</v>
      </c>
      <c r="AY7" s="13">
        <v>1335</v>
      </c>
      <c r="AZ7" s="13">
        <v>1587</v>
      </c>
      <c r="BA7" s="13">
        <v>1446</v>
      </c>
      <c r="BB7" s="13">
        <v>973</v>
      </c>
      <c r="BC7" s="13">
        <v>1050</v>
      </c>
    </row>
    <row r="8" spans="1:55" x14ac:dyDescent="0.2">
      <c r="A8" s="12"/>
      <c r="B8" s="19" t="s">
        <v>145</v>
      </c>
      <c r="C8" s="13">
        <v>3504</v>
      </c>
      <c r="D8" s="13">
        <v>3320</v>
      </c>
      <c r="E8" s="13">
        <v>3489</v>
      </c>
      <c r="F8" s="13">
        <v>3310</v>
      </c>
      <c r="G8" s="13">
        <v>3338</v>
      </c>
      <c r="H8" s="13">
        <v>3475</v>
      </c>
      <c r="I8" s="13">
        <v>3230</v>
      </c>
      <c r="J8" s="13">
        <v>3285</v>
      </c>
      <c r="K8" s="13">
        <v>3130</v>
      </c>
      <c r="L8" s="13">
        <v>3167</v>
      </c>
      <c r="M8" s="13">
        <v>3209</v>
      </c>
      <c r="N8" s="13">
        <v>3249</v>
      </c>
      <c r="O8" s="13">
        <v>3087</v>
      </c>
      <c r="P8" s="13">
        <v>3375</v>
      </c>
      <c r="Q8" s="13">
        <v>3218</v>
      </c>
      <c r="R8" s="13">
        <v>3495</v>
      </c>
      <c r="S8" s="13">
        <v>3737</v>
      </c>
      <c r="T8" s="13">
        <v>3638</v>
      </c>
      <c r="U8" s="13">
        <v>3465</v>
      </c>
      <c r="V8" s="13">
        <v>3340</v>
      </c>
      <c r="W8" s="13">
        <v>3457</v>
      </c>
      <c r="X8" s="13">
        <v>3411</v>
      </c>
      <c r="Y8" s="13">
        <v>3606</v>
      </c>
      <c r="Z8" s="13">
        <v>3495</v>
      </c>
      <c r="AA8" s="13">
        <v>3681</v>
      </c>
      <c r="AB8" s="13">
        <v>3367</v>
      </c>
      <c r="AC8" s="13">
        <v>3527</v>
      </c>
      <c r="AD8" s="13">
        <v>3538</v>
      </c>
      <c r="AE8" s="13">
        <v>3558</v>
      </c>
      <c r="AF8" s="13">
        <v>3590</v>
      </c>
      <c r="AG8" s="13">
        <v>3478</v>
      </c>
      <c r="AH8" s="13">
        <v>3489</v>
      </c>
      <c r="AI8" s="13">
        <v>3420</v>
      </c>
      <c r="AJ8" s="13">
        <v>3530</v>
      </c>
      <c r="AK8" s="13">
        <v>3329</v>
      </c>
      <c r="AL8" s="13">
        <v>3463</v>
      </c>
      <c r="AM8" s="13">
        <v>3437</v>
      </c>
      <c r="AN8" s="13">
        <v>3436</v>
      </c>
      <c r="AO8" s="13">
        <v>3570</v>
      </c>
      <c r="AP8" s="13">
        <v>3409</v>
      </c>
      <c r="AQ8" s="13">
        <v>3530</v>
      </c>
      <c r="AR8" s="13">
        <v>3504</v>
      </c>
      <c r="AS8" s="13">
        <v>3349</v>
      </c>
      <c r="AT8" s="13">
        <v>3453</v>
      </c>
      <c r="AU8" s="13">
        <v>3498</v>
      </c>
      <c r="AV8" s="13">
        <v>3340</v>
      </c>
      <c r="AW8" s="13">
        <v>3313</v>
      </c>
      <c r="AX8" s="13">
        <v>3480</v>
      </c>
      <c r="AY8" s="13">
        <v>3640</v>
      </c>
      <c r="AZ8" s="13">
        <v>3221</v>
      </c>
      <c r="BA8" s="13">
        <v>3439</v>
      </c>
      <c r="BB8" s="13">
        <v>3216</v>
      </c>
      <c r="BC8" s="13">
        <v>3487</v>
      </c>
    </row>
    <row r="9" spans="1:55" x14ac:dyDescent="0.2">
      <c r="A9" s="12"/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x14ac:dyDescent="0.2">
      <c r="A10" s="16" t="s">
        <v>1</v>
      </c>
      <c r="B10" s="12"/>
      <c r="C10" s="11">
        <v>13395</v>
      </c>
      <c r="D10" s="11">
        <v>13691</v>
      </c>
      <c r="E10" s="11">
        <v>15482</v>
      </c>
      <c r="F10" s="11">
        <v>15672</v>
      </c>
      <c r="G10" s="11">
        <v>14273</v>
      </c>
      <c r="H10" s="11">
        <v>14313</v>
      </c>
      <c r="I10" s="11">
        <v>15501</v>
      </c>
      <c r="J10" s="11">
        <v>15325</v>
      </c>
      <c r="K10" s="11">
        <v>15194</v>
      </c>
      <c r="L10" s="11">
        <v>15268</v>
      </c>
      <c r="M10" s="11">
        <v>15866</v>
      </c>
      <c r="N10" s="11">
        <v>15235</v>
      </c>
      <c r="O10" s="11">
        <v>16232</v>
      </c>
      <c r="P10" s="11">
        <v>15952</v>
      </c>
      <c r="Q10" s="11">
        <v>15504</v>
      </c>
      <c r="R10" s="11">
        <v>15366</v>
      </c>
      <c r="S10" s="11">
        <v>16464</v>
      </c>
      <c r="T10" s="11">
        <v>15793</v>
      </c>
      <c r="U10" s="11">
        <v>16441</v>
      </c>
      <c r="V10" s="11">
        <v>15658</v>
      </c>
      <c r="W10" s="11">
        <v>15349</v>
      </c>
      <c r="X10" s="11">
        <v>14765</v>
      </c>
      <c r="Y10" s="11">
        <v>15072</v>
      </c>
      <c r="Z10" s="11">
        <v>15839</v>
      </c>
      <c r="AA10" s="11">
        <v>15761</v>
      </c>
      <c r="AB10" s="11">
        <v>15348</v>
      </c>
      <c r="AC10" s="11">
        <v>14682</v>
      </c>
      <c r="AD10" s="11">
        <v>15161</v>
      </c>
      <c r="AE10" s="11">
        <v>14995</v>
      </c>
      <c r="AF10" s="11">
        <v>15005</v>
      </c>
      <c r="AG10" s="11">
        <v>15190</v>
      </c>
      <c r="AH10" s="11">
        <v>15385</v>
      </c>
      <c r="AI10" s="11">
        <v>15673</v>
      </c>
      <c r="AJ10" s="11">
        <v>16233</v>
      </c>
      <c r="AK10" s="11">
        <v>15485</v>
      </c>
      <c r="AL10" s="11">
        <v>13905</v>
      </c>
      <c r="AM10" s="11">
        <v>15403</v>
      </c>
      <c r="AN10" s="11">
        <v>15732</v>
      </c>
      <c r="AO10" s="11">
        <v>15921</v>
      </c>
      <c r="AP10" s="11">
        <v>15732</v>
      </c>
      <c r="AQ10" s="11">
        <v>15983</v>
      </c>
      <c r="AR10" s="11">
        <v>15179</v>
      </c>
      <c r="AS10" s="11">
        <v>15745</v>
      </c>
      <c r="AT10" s="11">
        <v>15842</v>
      </c>
      <c r="AU10" s="11">
        <v>16223</v>
      </c>
      <c r="AV10" s="11">
        <v>15483</v>
      </c>
      <c r="AW10" s="11">
        <v>15788</v>
      </c>
      <c r="AX10" s="11">
        <v>14855</v>
      </c>
      <c r="AY10" s="11">
        <v>15565</v>
      </c>
      <c r="AZ10" s="11">
        <v>15726</v>
      </c>
      <c r="BA10" s="11">
        <v>16040</v>
      </c>
      <c r="BB10" s="11">
        <v>13259</v>
      </c>
      <c r="BC10" s="11">
        <v>14253</v>
      </c>
    </row>
    <row r="11" spans="1:55" x14ac:dyDescent="0.2">
      <c r="A11" s="12"/>
      <c r="B11" s="19" t="s">
        <v>146</v>
      </c>
      <c r="C11" s="13">
        <v>7925</v>
      </c>
      <c r="D11" s="13">
        <v>8031</v>
      </c>
      <c r="E11" s="13">
        <v>8955</v>
      </c>
      <c r="F11" s="13">
        <v>9176</v>
      </c>
      <c r="G11" s="13">
        <v>8173</v>
      </c>
      <c r="H11" s="13">
        <v>8437</v>
      </c>
      <c r="I11" s="13">
        <v>9179</v>
      </c>
      <c r="J11" s="13">
        <v>8670</v>
      </c>
      <c r="K11" s="13">
        <v>8622</v>
      </c>
      <c r="L11" s="13">
        <v>8942</v>
      </c>
      <c r="M11" s="13">
        <v>9720</v>
      </c>
      <c r="N11" s="13">
        <v>8960</v>
      </c>
      <c r="O11" s="13">
        <v>10025</v>
      </c>
      <c r="P11" s="13">
        <v>9972</v>
      </c>
      <c r="Q11" s="13">
        <v>9473</v>
      </c>
      <c r="R11" s="13">
        <v>9326</v>
      </c>
      <c r="S11" s="13">
        <v>10188</v>
      </c>
      <c r="T11" s="13">
        <v>9771</v>
      </c>
      <c r="U11" s="13">
        <v>9805</v>
      </c>
      <c r="V11" s="13">
        <v>9535</v>
      </c>
      <c r="W11" s="13">
        <v>9356</v>
      </c>
      <c r="X11" s="13">
        <v>9067</v>
      </c>
      <c r="Y11" s="13">
        <v>8872</v>
      </c>
      <c r="Z11" s="13">
        <v>9397</v>
      </c>
      <c r="AA11" s="13">
        <v>9132</v>
      </c>
      <c r="AB11" s="13">
        <v>8751</v>
      </c>
      <c r="AC11" s="13">
        <v>8759</v>
      </c>
      <c r="AD11" s="13">
        <v>8901</v>
      </c>
      <c r="AE11" s="13">
        <v>8543</v>
      </c>
      <c r="AF11" s="13">
        <v>8395</v>
      </c>
      <c r="AG11" s="13">
        <v>8305</v>
      </c>
      <c r="AH11" s="13">
        <v>8700</v>
      </c>
      <c r="AI11" s="13">
        <v>8694</v>
      </c>
      <c r="AJ11" s="13">
        <v>8812</v>
      </c>
      <c r="AK11" s="13">
        <v>8784</v>
      </c>
      <c r="AL11" s="13">
        <v>7963</v>
      </c>
      <c r="AM11" s="13">
        <v>8734</v>
      </c>
      <c r="AN11" s="13">
        <v>8958</v>
      </c>
      <c r="AO11" s="13">
        <v>8795</v>
      </c>
      <c r="AP11" s="13">
        <v>9045</v>
      </c>
      <c r="AQ11" s="13">
        <v>8890</v>
      </c>
      <c r="AR11" s="13">
        <v>8467</v>
      </c>
      <c r="AS11" s="13">
        <v>8941</v>
      </c>
      <c r="AT11" s="13">
        <v>8814</v>
      </c>
      <c r="AU11" s="13">
        <v>8903</v>
      </c>
      <c r="AV11" s="13">
        <v>8569</v>
      </c>
      <c r="AW11" s="13">
        <v>8857</v>
      </c>
      <c r="AX11" s="13">
        <v>8227</v>
      </c>
      <c r="AY11" s="13">
        <v>8986</v>
      </c>
      <c r="AZ11" s="13">
        <v>8770</v>
      </c>
      <c r="BA11" s="13">
        <v>9091</v>
      </c>
      <c r="BB11" s="13">
        <v>7678</v>
      </c>
      <c r="BC11" s="13">
        <v>8282</v>
      </c>
    </row>
    <row r="12" spans="1:55" x14ac:dyDescent="0.2">
      <c r="A12" s="12"/>
      <c r="B12" s="19" t="s">
        <v>147</v>
      </c>
      <c r="C12" s="13">
        <v>4777</v>
      </c>
      <c r="D12" s="13">
        <v>5036</v>
      </c>
      <c r="E12" s="13">
        <v>5667</v>
      </c>
      <c r="F12" s="13">
        <v>5579</v>
      </c>
      <c r="G12" s="13">
        <v>5358</v>
      </c>
      <c r="H12" s="13">
        <v>5084</v>
      </c>
      <c r="I12" s="13">
        <v>5505</v>
      </c>
      <c r="J12" s="13">
        <v>5914</v>
      </c>
      <c r="K12" s="13">
        <v>5875</v>
      </c>
      <c r="L12" s="13">
        <v>5304</v>
      </c>
      <c r="M12" s="13">
        <v>5371</v>
      </c>
      <c r="N12" s="13">
        <v>5484</v>
      </c>
      <c r="O12" s="13">
        <v>5484</v>
      </c>
      <c r="P12" s="13">
        <v>5129</v>
      </c>
      <c r="Q12" s="13">
        <v>5137</v>
      </c>
      <c r="R12" s="13">
        <v>5230</v>
      </c>
      <c r="S12" s="13">
        <v>5221</v>
      </c>
      <c r="T12" s="13">
        <v>5188</v>
      </c>
      <c r="U12" s="13">
        <v>5571</v>
      </c>
      <c r="V12" s="13">
        <v>5095</v>
      </c>
      <c r="W12" s="13">
        <v>5034</v>
      </c>
      <c r="X12" s="13">
        <v>5176</v>
      </c>
      <c r="Y12" s="13">
        <v>5546</v>
      </c>
      <c r="Z12" s="13">
        <v>5468</v>
      </c>
      <c r="AA12" s="13">
        <v>5741</v>
      </c>
      <c r="AB12" s="13">
        <v>5657</v>
      </c>
      <c r="AC12" s="13">
        <v>5180</v>
      </c>
      <c r="AD12" s="13">
        <v>5407</v>
      </c>
      <c r="AE12" s="13">
        <v>5661</v>
      </c>
      <c r="AF12" s="13">
        <v>5454</v>
      </c>
      <c r="AG12" s="13">
        <v>5830</v>
      </c>
      <c r="AH12" s="13">
        <v>5760</v>
      </c>
      <c r="AI12" s="13">
        <v>5873</v>
      </c>
      <c r="AJ12" s="13">
        <v>6388</v>
      </c>
      <c r="AK12" s="13">
        <v>5706</v>
      </c>
      <c r="AL12" s="13">
        <v>5256</v>
      </c>
      <c r="AM12" s="13">
        <v>5985</v>
      </c>
      <c r="AN12" s="13">
        <v>5858</v>
      </c>
      <c r="AO12" s="13">
        <v>6085</v>
      </c>
      <c r="AP12" s="13">
        <v>5600</v>
      </c>
      <c r="AQ12" s="13">
        <v>6249</v>
      </c>
      <c r="AR12" s="13">
        <v>5780</v>
      </c>
      <c r="AS12" s="13">
        <v>5985</v>
      </c>
      <c r="AT12" s="13">
        <v>5767</v>
      </c>
      <c r="AU12" s="13">
        <v>6168</v>
      </c>
      <c r="AV12" s="13">
        <v>6033</v>
      </c>
      <c r="AW12" s="13">
        <v>5588</v>
      </c>
      <c r="AX12" s="13">
        <v>5720</v>
      </c>
      <c r="AY12" s="13">
        <v>5754</v>
      </c>
      <c r="AZ12" s="13">
        <v>5997</v>
      </c>
      <c r="BA12" s="13">
        <v>5960</v>
      </c>
      <c r="BB12" s="13">
        <v>5152</v>
      </c>
      <c r="BC12" s="13">
        <v>5202</v>
      </c>
    </row>
    <row r="13" spans="1:55" x14ac:dyDescent="0.2">
      <c r="A13" s="12"/>
      <c r="B13" s="19" t="s">
        <v>148</v>
      </c>
      <c r="C13" s="13">
        <v>693</v>
      </c>
      <c r="D13" s="13">
        <v>624</v>
      </c>
      <c r="E13" s="13">
        <v>860</v>
      </c>
      <c r="F13" s="13">
        <v>917</v>
      </c>
      <c r="G13" s="13">
        <v>742</v>
      </c>
      <c r="H13" s="13">
        <v>792</v>
      </c>
      <c r="I13" s="13">
        <v>817</v>
      </c>
      <c r="J13" s="13">
        <v>741</v>
      </c>
      <c r="K13" s="13">
        <v>697</v>
      </c>
      <c r="L13" s="13">
        <v>1022</v>
      </c>
      <c r="M13" s="13">
        <v>775</v>
      </c>
      <c r="N13" s="13">
        <v>791</v>
      </c>
      <c r="O13" s="13">
        <v>723</v>
      </c>
      <c r="P13" s="13">
        <v>851</v>
      </c>
      <c r="Q13" s="13">
        <v>894</v>
      </c>
      <c r="R13" s="13">
        <v>810</v>
      </c>
      <c r="S13" s="13">
        <v>1055</v>
      </c>
      <c r="T13" s="13">
        <v>834</v>
      </c>
      <c r="U13" s="13">
        <v>1065</v>
      </c>
      <c r="V13" s="13">
        <v>1028</v>
      </c>
      <c r="W13" s="13">
        <v>959</v>
      </c>
      <c r="X13" s="13">
        <v>522</v>
      </c>
      <c r="Y13" s="13">
        <v>654</v>
      </c>
      <c r="Z13" s="13">
        <v>974</v>
      </c>
      <c r="AA13" s="13">
        <v>888</v>
      </c>
      <c r="AB13" s="13">
        <v>940</v>
      </c>
      <c r="AC13" s="13">
        <v>743</v>
      </c>
      <c r="AD13" s="13">
        <v>853</v>
      </c>
      <c r="AE13" s="13">
        <v>791</v>
      </c>
      <c r="AF13" s="13">
        <v>1156</v>
      </c>
      <c r="AG13" s="13">
        <v>1055</v>
      </c>
      <c r="AH13" s="13">
        <v>925</v>
      </c>
      <c r="AI13" s="13">
        <v>1106</v>
      </c>
      <c r="AJ13" s="13">
        <v>1033</v>
      </c>
      <c r="AK13" s="13">
        <v>995</v>
      </c>
      <c r="AL13" s="13">
        <v>686</v>
      </c>
      <c r="AM13" s="13">
        <v>684</v>
      </c>
      <c r="AN13" s="13">
        <v>916</v>
      </c>
      <c r="AO13" s="13">
        <v>1041</v>
      </c>
      <c r="AP13" s="13">
        <v>1087</v>
      </c>
      <c r="AQ13" s="13">
        <v>844</v>
      </c>
      <c r="AR13" s="13">
        <v>932</v>
      </c>
      <c r="AS13" s="13">
        <v>819</v>
      </c>
      <c r="AT13" s="13">
        <v>1261</v>
      </c>
      <c r="AU13" s="13">
        <v>1152</v>
      </c>
      <c r="AV13" s="13">
        <v>881</v>
      </c>
      <c r="AW13" s="13">
        <v>1343</v>
      </c>
      <c r="AX13" s="13">
        <v>908</v>
      </c>
      <c r="AY13" s="13">
        <v>825</v>
      </c>
      <c r="AZ13" s="13">
        <v>959</v>
      </c>
      <c r="BA13" s="13">
        <v>989</v>
      </c>
      <c r="BB13" s="13">
        <v>429</v>
      </c>
      <c r="BC13" s="13">
        <v>769</v>
      </c>
    </row>
    <row r="14" spans="1:55" x14ac:dyDescent="0.2">
      <c r="A14" s="12"/>
      <c r="B14" s="1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 x14ac:dyDescent="0.2">
      <c r="A15" s="17" t="s">
        <v>2</v>
      </c>
      <c r="B15" s="18"/>
      <c r="C15" s="11">
        <v>15647</v>
      </c>
      <c r="D15" s="11">
        <v>14411</v>
      </c>
      <c r="E15" s="11">
        <v>18134</v>
      </c>
      <c r="F15" s="11">
        <v>16383</v>
      </c>
      <c r="G15" s="11">
        <v>14934</v>
      </c>
      <c r="H15" s="11">
        <v>16363</v>
      </c>
      <c r="I15" s="11">
        <v>15697</v>
      </c>
      <c r="J15" s="11">
        <v>14397</v>
      </c>
      <c r="K15" s="11">
        <v>13663</v>
      </c>
      <c r="L15" s="11">
        <v>14891</v>
      </c>
      <c r="M15" s="11">
        <v>14676</v>
      </c>
      <c r="N15" s="11">
        <v>16980</v>
      </c>
      <c r="O15" s="11">
        <v>17879</v>
      </c>
      <c r="P15" s="11">
        <v>15790</v>
      </c>
      <c r="Q15" s="11">
        <v>14786</v>
      </c>
      <c r="R15" s="11">
        <v>18058</v>
      </c>
      <c r="S15" s="11">
        <v>18808</v>
      </c>
      <c r="T15" s="11">
        <v>19491</v>
      </c>
      <c r="U15" s="11">
        <v>19996</v>
      </c>
      <c r="V15" s="11">
        <v>21050</v>
      </c>
      <c r="W15" s="11">
        <v>21234</v>
      </c>
      <c r="X15" s="11">
        <v>22654</v>
      </c>
      <c r="Y15" s="11">
        <v>18749</v>
      </c>
      <c r="Z15" s="11">
        <v>21763</v>
      </c>
      <c r="AA15" s="11">
        <v>21790</v>
      </c>
      <c r="AB15" s="11">
        <v>21267</v>
      </c>
      <c r="AC15" s="11">
        <v>21766</v>
      </c>
      <c r="AD15" s="11">
        <v>21991</v>
      </c>
      <c r="AE15" s="11">
        <v>22985</v>
      </c>
      <c r="AF15" s="11">
        <v>22026</v>
      </c>
      <c r="AG15" s="11">
        <v>22259</v>
      </c>
      <c r="AH15" s="11">
        <v>21482</v>
      </c>
      <c r="AI15" s="11">
        <v>21908</v>
      </c>
      <c r="AJ15" s="11">
        <v>18018</v>
      </c>
      <c r="AK15" s="11">
        <v>21977</v>
      </c>
      <c r="AL15" s="11">
        <v>22283</v>
      </c>
      <c r="AM15" s="11">
        <v>22189</v>
      </c>
      <c r="AN15" s="11">
        <v>22432</v>
      </c>
      <c r="AO15" s="11">
        <v>22128</v>
      </c>
      <c r="AP15" s="11">
        <v>22392</v>
      </c>
      <c r="AQ15" s="11">
        <v>22689</v>
      </c>
      <c r="AR15" s="11">
        <v>22499</v>
      </c>
      <c r="AS15" s="11">
        <v>23538</v>
      </c>
      <c r="AT15" s="11">
        <v>23105</v>
      </c>
      <c r="AU15" s="11">
        <v>22437</v>
      </c>
      <c r="AV15" s="11">
        <v>19663</v>
      </c>
      <c r="AW15" s="11">
        <v>20328</v>
      </c>
      <c r="AX15" s="11">
        <v>21662</v>
      </c>
      <c r="AY15" s="11">
        <v>20953</v>
      </c>
      <c r="AZ15" s="11">
        <v>20071</v>
      </c>
      <c r="BA15" s="11">
        <v>20730</v>
      </c>
      <c r="BB15" s="11">
        <v>20183</v>
      </c>
      <c r="BC15" s="11">
        <v>20389</v>
      </c>
    </row>
    <row r="16" spans="1:55" x14ac:dyDescent="0.2">
      <c r="A16" s="12"/>
      <c r="B16" s="19" t="s">
        <v>149</v>
      </c>
      <c r="C16" s="13">
        <v>1646</v>
      </c>
      <c r="D16" s="13">
        <v>1504</v>
      </c>
      <c r="E16" s="13">
        <v>1863</v>
      </c>
      <c r="F16" s="13">
        <v>2130</v>
      </c>
      <c r="G16" s="13">
        <v>1970</v>
      </c>
      <c r="H16" s="13">
        <v>1996</v>
      </c>
      <c r="I16" s="13">
        <v>1992</v>
      </c>
      <c r="J16" s="13">
        <v>2098</v>
      </c>
      <c r="K16" s="13">
        <v>2137</v>
      </c>
      <c r="L16" s="13">
        <v>2149</v>
      </c>
      <c r="M16" s="13">
        <v>2090</v>
      </c>
      <c r="N16" s="13">
        <v>2248</v>
      </c>
      <c r="O16" s="13">
        <v>2207</v>
      </c>
      <c r="P16" s="13">
        <v>2131</v>
      </c>
      <c r="Q16" s="13">
        <v>2507</v>
      </c>
      <c r="R16" s="13">
        <v>2614</v>
      </c>
      <c r="S16" s="13">
        <v>2669</v>
      </c>
      <c r="T16" s="13">
        <v>2974</v>
      </c>
      <c r="U16" s="13">
        <v>3293</v>
      </c>
      <c r="V16" s="13">
        <v>3321</v>
      </c>
      <c r="W16" s="13">
        <v>3731</v>
      </c>
      <c r="X16" s="13">
        <v>3450</v>
      </c>
      <c r="Y16" s="13">
        <v>3558</v>
      </c>
      <c r="Z16" s="13">
        <v>3865</v>
      </c>
      <c r="AA16" s="13">
        <v>3334</v>
      </c>
      <c r="AB16" s="13">
        <v>3954</v>
      </c>
      <c r="AC16" s="13">
        <v>3454</v>
      </c>
      <c r="AD16" s="13">
        <v>3697</v>
      </c>
      <c r="AE16" s="13">
        <v>3897</v>
      </c>
      <c r="AF16" s="13">
        <v>3809</v>
      </c>
      <c r="AG16" s="13">
        <v>3647</v>
      </c>
      <c r="AH16" s="13">
        <v>3714</v>
      </c>
      <c r="AI16" s="13">
        <v>3739</v>
      </c>
      <c r="AJ16" s="13">
        <v>3649</v>
      </c>
      <c r="AK16" s="13">
        <v>3866</v>
      </c>
      <c r="AL16" s="13">
        <v>3991</v>
      </c>
      <c r="AM16" s="13">
        <v>3956</v>
      </c>
      <c r="AN16" s="13">
        <v>3927</v>
      </c>
      <c r="AO16" s="13">
        <v>3968</v>
      </c>
      <c r="AP16" s="13">
        <v>3973</v>
      </c>
      <c r="AQ16" s="13">
        <v>3815</v>
      </c>
      <c r="AR16" s="13">
        <v>3933</v>
      </c>
      <c r="AS16" s="13">
        <v>4537</v>
      </c>
      <c r="AT16" s="13">
        <v>4300</v>
      </c>
      <c r="AU16" s="13">
        <v>4025</v>
      </c>
      <c r="AV16" s="13">
        <v>3288</v>
      </c>
      <c r="AW16" s="13">
        <v>3352</v>
      </c>
      <c r="AX16" s="13">
        <v>2991</v>
      </c>
      <c r="AY16" s="13">
        <v>3556</v>
      </c>
      <c r="AZ16" s="13">
        <v>3677</v>
      </c>
      <c r="BA16" s="13">
        <v>3332</v>
      </c>
      <c r="BB16" s="13">
        <v>3220</v>
      </c>
      <c r="BC16" s="13">
        <v>3127</v>
      </c>
    </row>
    <row r="17" spans="1:55" x14ac:dyDescent="0.2">
      <c r="A17" s="12"/>
      <c r="B17" s="19" t="s">
        <v>150</v>
      </c>
      <c r="C17" s="13">
        <v>1919</v>
      </c>
      <c r="D17" s="13">
        <v>1942</v>
      </c>
      <c r="E17" s="13">
        <v>2133</v>
      </c>
      <c r="F17" s="13">
        <v>2223</v>
      </c>
      <c r="G17" s="13">
        <v>2014</v>
      </c>
      <c r="H17" s="13">
        <v>1861</v>
      </c>
      <c r="I17" s="13">
        <v>1942</v>
      </c>
      <c r="J17" s="13">
        <v>1975</v>
      </c>
      <c r="K17" s="13">
        <v>2214</v>
      </c>
      <c r="L17" s="13">
        <v>2168</v>
      </c>
      <c r="M17" s="13">
        <v>2071</v>
      </c>
      <c r="N17" s="13">
        <v>2304</v>
      </c>
      <c r="O17" s="13">
        <v>2246</v>
      </c>
      <c r="P17" s="13">
        <v>2539</v>
      </c>
      <c r="Q17" s="13">
        <v>2542</v>
      </c>
      <c r="R17" s="13">
        <v>2543</v>
      </c>
      <c r="S17" s="13">
        <v>2374</v>
      </c>
      <c r="T17" s="13">
        <v>2574</v>
      </c>
      <c r="U17" s="13">
        <v>2490</v>
      </c>
      <c r="V17" s="13">
        <v>2310</v>
      </c>
      <c r="W17" s="13">
        <v>2339</v>
      </c>
      <c r="X17" s="13">
        <v>2639</v>
      </c>
      <c r="Y17" s="13">
        <v>2380</v>
      </c>
      <c r="Z17" s="13">
        <v>1992</v>
      </c>
      <c r="AA17" s="13">
        <v>2224</v>
      </c>
      <c r="AB17" s="13">
        <v>2180</v>
      </c>
      <c r="AC17" s="13">
        <v>2152</v>
      </c>
      <c r="AD17" s="13">
        <v>2307</v>
      </c>
      <c r="AE17" s="13">
        <v>2177</v>
      </c>
      <c r="AF17" s="13">
        <v>1992</v>
      </c>
      <c r="AG17" s="13">
        <v>2353</v>
      </c>
      <c r="AH17" s="13">
        <v>2227</v>
      </c>
      <c r="AI17" s="13">
        <v>2097</v>
      </c>
      <c r="AJ17" s="13">
        <v>2161</v>
      </c>
      <c r="AK17" s="13">
        <v>2354</v>
      </c>
      <c r="AL17" s="13">
        <v>2130</v>
      </c>
      <c r="AM17" s="13">
        <v>2152</v>
      </c>
      <c r="AN17" s="13">
        <v>2252</v>
      </c>
      <c r="AO17" s="13">
        <v>2384</v>
      </c>
      <c r="AP17" s="13">
        <v>2413</v>
      </c>
      <c r="AQ17" s="13">
        <v>2258</v>
      </c>
      <c r="AR17" s="13">
        <v>2204</v>
      </c>
      <c r="AS17" s="13">
        <v>2344</v>
      </c>
      <c r="AT17" s="13">
        <v>2178</v>
      </c>
      <c r="AU17" s="13">
        <v>2112</v>
      </c>
      <c r="AV17" s="13">
        <v>1985</v>
      </c>
      <c r="AW17" s="13">
        <v>1983</v>
      </c>
      <c r="AX17" s="13">
        <v>1993</v>
      </c>
      <c r="AY17" s="13">
        <v>2372</v>
      </c>
      <c r="AZ17" s="13">
        <v>2204</v>
      </c>
      <c r="BA17" s="13">
        <v>2293</v>
      </c>
      <c r="BB17" s="13">
        <v>2117</v>
      </c>
      <c r="BC17" s="13">
        <v>2215</v>
      </c>
    </row>
    <row r="18" spans="1:55" x14ac:dyDescent="0.2">
      <c r="A18" s="12"/>
      <c r="B18" s="19" t="s">
        <v>151</v>
      </c>
      <c r="C18" s="13">
        <v>10489</v>
      </c>
      <c r="D18" s="13">
        <v>9438</v>
      </c>
      <c r="E18" s="13">
        <v>11729</v>
      </c>
      <c r="F18" s="13">
        <v>10039</v>
      </c>
      <c r="G18" s="13">
        <v>9066</v>
      </c>
      <c r="H18" s="13">
        <v>10524</v>
      </c>
      <c r="I18" s="13">
        <v>9531</v>
      </c>
      <c r="J18" s="13">
        <v>8538</v>
      </c>
      <c r="K18" s="13">
        <v>7243</v>
      </c>
      <c r="L18" s="13">
        <v>8548</v>
      </c>
      <c r="M18" s="13">
        <v>8521</v>
      </c>
      <c r="N18" s="13">
        <v>10282</v>
      </c>
      <c r="O18" s="13">
        <v>11189</v>
      </c>
      <c r="P18" s="13">
        <v>9148</v>
      </c>
      <c r="Q18" s="13">
        <v>7550</v>
      </c>
      <c r="R18" s="13">
        <v>10851</v>
      </c>
      <c r="S18" s="13">
        <v>11608</v>
      </c>
      <c r="T18" s="13">
        <v>11889</v>
      </c>
      <c r="U18" s="13">
        <v>12101</v>
      </c>
      <c r="V18" s="13">
        <v>13312</v>
      </c>
      <c r="W18" s="13">
        <v>13072</v>
      </c>
      <c r="X18" s="13">
        <v>14304</v>
      </c>
      <c r="Y18" s="13">
        <v>10791</v>
      </c>
      <c r="Z18" s="13">
        <v>13727</v>
      </c>
      <c r="AA18" s="13">
        <v>14043</v>
      </c>
      <c r="AB18" s="13">
        <v>13032</v>
      </c>
      <c r="AC18" s="13">
        <v>14188</v>
      </c>
      <c r="AD18" s="13">
        <v>13781</v>
      </c>
      <c r="AE18" s="13">
        <v>14751</v>
      </c>
      <c r="AF18" s="13">
        <v>14042</v>
      </c>
      <c r="AG18" s="13">
        <v>14165</v>
      </c>
      <c r="AH18" s="13">
        <v>13494</v>
      </c>
      <c r="AI18" s="13">
        <v>13947</v>
      </c>
      <c r="AJ18" s="13">
        <v>9905</v>
      </c>
      <c r="AK18" s="13">
        <v>13515</v>
      </c>
      <c r="AL18" s="13">
        <v>14054</v>
      </c>
      <c r="AM18" s="13">
        <v>13911</v>
      </c>
      <c r="AN18" s="13">
        <v>14085</v>
      </c>
      <c r="AO18" s="13">
        <v>13602</v>
      </c>
      <c r="AP18" s="13">
        <v>13528</v>
      </c>
      <c r="AQ18" s="13">
        <v>14501</v>
      </c>
      <c r="AR18" s="13">
        <v>14189</v>
      </c>
      <c r="AS18" s="13">
        <v>14368</v>
      </c>
      <c r="AT18" s="13">
        <v>14336</v>
      </c>
      <c r="AU18" s="13">
        <v>14368</v>
      </c>
      <c r="AV18" s="13">
        <v>12460</v>
      </c>
      <c r="AW18" s="13">
        <v>12800</v>
      </c>
      <c r="AX18" s="13">
        <v>14714</v>
      </c>
      <c r="AY18" s="13">
        <v>13283</v>
      </c>
      <c r="AZ18" s="13">
        <v>12340</v>
      </c>
      <c r="BA18" s="13">
        <v>13163</v>
      </c>
      <c r="BB18" s="13">
        <v>13508</v>
      </c>
      <c r="BC18" s="13">
        <v>13346</v>
      </c>
    </row>
    <row r="19" spans="1:55" x14ac:dyDescent="0.2">
      <c r="A19" s="12"/>
      <c r="B19" s="19" t="s">
        <v>152</v>
      </c>
      <c r="C19" s="13">
        <v>1046</v>
      </c>
      <c r="D19" s="13">
        <v>919</v>
      </c>
      <c r="E19" s="13">
        <v>1487</v>
      </c>
      <c r="F19" s="13">
        <v>1159</v>
      </c>
      <c r="G19" s="13">
        <v>1116</v>
      </c>
      <c r="H19" s="13">
        <v>1199</v>
      </c>
      <c r="I19" s="13">
        <v>1349</v>
      </c>
      <c r="J19" s="13">
        <v>965</v>
      </c>
      <c r="K19" s="13">
        <v>1256</v>
      </c>
      <c r="L19" s="13">
        <v>1174</v>
      </c>
      <c r="M19" s="13">
        <v>1171</v>
      </c>
      <c r="N19" s="13">
        <v>1226</v>
      </c>
      <c r="O19" s="13">
        <v>1322</v>
      </c>
      <c r="P19" s="13">
        <v>1184</v>
      </c>
      <c r="Q19" s="13">
        <v>1233</v>
      </c>
      <c r="R19" s="13">
        <v>1208</v>
      </c>
      <c r="S19" s="13">
        <v>1292</v>
      </c>
      <c r="T19" s="13">
        <v>1310</v>
      </c>
      <c r="U19" s="13">
        <v>1198</v>
      </c>
      <c r="V19" s="13">
        <v>1222</v>
      </c>
      <c r="W19" s="13">
        <v>1191</v>
      </c>
      <c r="X19" s="13">
        <v>1312</v>
      </c>
      <c r="Y19" s="13">
        <v>1231</v>
      </c>
      <c r="Z19" s="13">
        <v>1290</v>
      </c>
      <c r="AA19" s="13">
        <v>1333</v>
      </c>
      <c r="AB19" s="13">
        <v>1237</v>
      </c>
      <c r="AC19" s="13">
        <v>1293</v>
      </c>
      <c r="AD19" s="13">
        <v>1443</v>
      </c>
      <c r="AE19" s="13">
        <v>1359</v>
      </c>
      <c r="AF19" s="13">
        <v>1327</v>
      </c>
      <c r="AG19" s="13">
        <v>1316</v>
      </c>
      <c r="AH19" s="13">
        <v>1276</v>
      </c>
      <c r="AI19" s="13">
        <v>1357</v>
      </c>
      <c r="AJ19" s="13">
        <v>1398</v>
      </c>
      <c r="AK19" s="13">
        <v>1313</v>
      </c>
      <c r="AL19" s="13">
        <v>1307</v>
      </c>
      <c r="AM19" s="13">
        <v>1300</v>
      </c>
      <c r="AN19" s="13">
        <v>1338</v>
      </c>
      <c r="AO19" s="13">
        <v>1378</v>
      </c>
      <c r="AP19" s="13">
        <v>1479</v>
      </c>
      <c r="AQ19" s="13">
        <v>1278</v>
      </c>
      <c r="AR19" s="13">
        <v>1426</v>
      </c>
      <c r="AS19" s="13">
        <v>1349</v>
      </c>
      <c r="AT19" s="13">
        <v>1364</v>
      </c>
      <c r="AU19" s="13">
        <v>1199</v>
      </c>
      <c r="AV19" s="13">
        <v>1153</v>
      </c>
      <c r="AW19" s="13">
        <v>1339</v>
      </c>
      <c r="AX19" s="13">
        <v>1230</v>
      </c>
      <c r="AY19" s="13">
        <v>1044</v>
      </c>
      <c r="AZ19" s="13">
        <v>1032</v>
      </c>
      <c r="BA19" s="13">
        <v>1114</v>
      </c>
      <c r="BB19" s="13">
        <v>854</v>
      </c>
      <c r="BC19" s="13">
        <v>1157</v>
      </c>
    </row>
    <row r="20" spans="1:55" x14ac:dyDescent="0.2">
      <c r="A20" s="20"/>
      <c r="B20" s="19" t="s">
        <v>153</v>
      </c>
      <c r="C20" s="13">
        <v>383</v>
      </c>
      <c r="D20" s="13">
        <v>369</v>
      </c>
      <c r="E20" s="13">
        <v>594</v>
      </c>
      <c r="F20" s="13">
        <v>615</v>
      </c>
      <c r="G20" s="13">
        <v>505</v>
      </c>
      <c r="H20" s="13">
        <v>466</v>
      </c>
      <c r="I20" s="13">
        <v>501</v>
      </c>
      <c r="J20" s="13">
        <v>529</v>
      </c>
      <c r="K20" s="13">
        <v>502</v>
      </c>
      <c r="L20" s="13">
        <v>535</v>
      </c>
      <c r="M20" s="13">
        <v>572</v>
      </c>
      <c r="N20" s="13">
        <v>574</v>
      </c>
      <c r="O20" s="13">
        <v>574</v>
      </c>
      <c r="P20" s="13">
        <v>524</v>
      </c>
      <c r="Q20" s="13">
        <v>652</v>
      </c>
      <c r="R20" s="13">
        <v>533</v>
      </c>
      <c r="S20" s="13">
        <v>598</v>
      </c>
      <c r="T20" s="13">
        <v>500</v>
      </c>
      <c r="U20" s="13">
        <v>593</v>
      </c>
      <c r="V20" s="13">
        <v>554</v>
      </c>
      <c r="W20" s="13">
        <v>592</v>
      </c>
      <c r="X20" s="13">
        <v>684</v>
      </c>
      <c r="Y20" s="13">
        <v>541</v>
      </c>
      <c r="Z20" s="13">
        <v>619</v>
      </c>
      <c r="AA20" s="13">
        <v>626</v>
      </c>
      <c r="AB20" s="13">
        <v>617</v>
      </c>
      <c r="AC20" s="13">
        <v>476</v>
      </c>
      <c r="AD20" s="13">
        <v>539</v>
      </c>
      <c r="AE20" s="13">
        <v>602</v>
      </c>
      <c r="AF20" s="13">
        <v>642</v>
      </c>
      <c r="AG20" s="13">
        <v>579</v>
      </c>
      <c r="AH20" s="13">
        <v>531</v>
      </c>
      <c r="AI20" s="13">
        <v>529</v>
      </c>
      <c r="AJ20" s="13">
        <v>677</v>
      </c>
      <c r="AK20" s="13">
        <v>668</v>
      </c>
      <c r="AL20" s="13">
        <v>585</v>
      </c>
      <c r="AM20" s="13">
        <v>602</v>
      </c>
      <c r="AN20" s="13">
        <v>563</v>
      </c>
      <c r="AO20" s="13">
        <v>599</v>
      </c>
      <c r="AP20" s="13">
        <v>727</v>
      </c>
      <c r="AQ20" s="13">
        <v>571</v>
      </c>
      <c r="AR20" s="13">
        <v>543</v>
      </c>
      <c r="AS20" s="13">
        <v>679</v>
      </c>
      <c r="AT20" s="13">
        <v>673</v>
      </c>
      <c r="AU20" s="13">
        <v>530</v>
      </c>
      <c r="AV20" s="13">
        <v>575</v>
      </c>
      <c r="AW20" s="13">
        <v>638</v>
      </c>
      <c r="AX20" s="13">
        <v>533</v>
      </c>
      <c r="AY20" s="13">
        <v>542</v>
      </c>
      <c r="AZ20" s="13">
        <v>625</v>
      </c>
      <c r="BA20" s="13">
        <v>603</v>
      </c>
      <c r="BB20" s="13">
        <v>309</v>
      </c>
      <c r="BC20" s="13">
        <v>374</v>
      </c>
    </row>
    <row r="21" spans="1:55" x14ac:dyDescent="0.2">
      <c r="A21" s="20"/>
      <c r="B21" s="19" t="s">
        <v>154</v>
      </c>
      <c r="C21" s="13">
        <v>164</v>
      </c>
      <c r="D21" s="13">
        <v>239</v>
      </c>
      <c r="E21" s="13">
        <v>328</v>
      </c>
      <c r="F21" s="13">
        <v>217</v>
      </c>
      <c r="G21" s="13">
        <v>263</v>
      </c>
      <c r="H21" s="13">
        <v>317</v>
      </c>
      <c r="I21" s="13">
        <v>382</v>
      </c>
      <c r="J21" s="13">
        <v>292</v>
      </c>
      <c r="K21" s="13">
        <v>311</v>
      </c>
      <c r="L21" s="13">
        <v>317</v>
      </c>
      <c r="M21" s="13">
        <v>251</v>
      </c>
      <c r="N21" s="13">
        <v>346</v>
      </c>
      <c r="O21" s="13">
        <v>341</v>
      </c>
      <c r="P21" s="13">
        <v>264</v>
      </c>
      <c r="Q21" s="13">
        <v>302</v>
      </c>
      <c r="R21" s="13">
        <v>309</v>
      </c>
      <c r="S21" s="13">
        <v>267</v>
      </c>
      <c r="T21" s="13">
        <v>244</v>
      </c>
      <c r="U21" s="13">
        <v>321</v>
      </c>
      <c r="V21" s="13">
        <v>331</v>
      </c>
      <c r="W21" s="13">
        <v>309</v>
      </c>
      <c r="X21" s="13">
        <v>265</v>
      </c>
      <c r="Y21" s="13">
        <v>248</v>
      </c>
      <c r="Z21" s="13">
        <v>270</v>
      </c>
      <c r="AA21" s="13">
        <v>230</v>
      </c>
      <c r="AB21" s="13">
        <v>247</v>
      </c>
      <c r="AC21" s="13">
        <v>203</v>
      </c>
      <c r="AD21" s="13">
        <v>224</v>
      </c>
      <c r="AE21" s="13">
        <v>199</v>
      </c>
      <c r="AF21" s="13">
        <v>214</v>
      </c>
      <c r="AG21" s="13">
        <v>199</v>
      </c>
      <c r="AH21" s="13">
        <v>240</v>
      </c>
      <c r="AI21" s="13">
        <v>239</v>
      </c>
      <c r="AJ21" s="13">
        <v>228</v>
      </c>
      <c r="AK21" s="13">
        <v>261</v>
      </c>
      <c r="AL21" s="13">
        <v>216</v>
      </c>
      <c r="AM21" s="13">
        <v>268</v>
      </c>
      <c r="AN21" s="13">
        <v>267</v>
      </c>
      <c r="AO21" s="13">
        <v>197</v>
      </c>
      <c r="AP21" s="13">
        <v>272</v>
      </c>
      <c r="AQ21" s="13">
        <v>266</v>
      </c>
      <c r="AR21" s="13">
        <v>204</v>
      </c>
      <c r="AS21" s="13">
        <v>261</v>
      </c>
      <c r="AT21" s="13">
        <v>254</v>
      </c>
      <c r="AU21" s="13">
        <v>203</v>
      </c>
      <c r="AV21" s="13">
        <v>202</v>
      </c>
      <c r="AW21" s="13">
        <v>216</v>
      </c>
      <c r="AX21" s="13">
        <v>201</v>
      </c>
      <c r="AY21" s="13">
        <v>156</v>
      </c>
      <c r="AZ21" s="13">
        <v>193</v>
      </c>
      <c r="BA21" s="13">
        <v>225</v>
      </c>
      <c r="BB21" s="13">
        <v>175</v>
      </c>
      <c r="BC21" s="13">
        <v>170</v>
      </c>
    </row>
    <row r="23" spans="1:55" x14ac:dyDescent="0.2">
      <c r="A23" s="17" t="s">
        <v>155</v>
      </c>
      <c r="C23" s="5">
        <v>995</v>
      </c>
      <c r="D23" s="5">
        <v>1275</v>
      </c>
      <c r="E23" s="5">
        <v>1504</v>
      </c>
      <c r="F23" s="5">
        <v>1232</v>
      </c>
      <c r="G23" s="5">
        <v>1094</v>
      </c>
      <c r="H23" s="5">
        <v>1107</v>
      </c>
      <c r="I23" s="5">
        <v>925</v>
      </c>
      <c r="J23" s="5">
        <v>1015</v>
      </c>
      <c r="K23" s="5">
        <v>1162</v>
      </c>
      <c r="L23" s="5">
        <v>1184</v>
      </c>
      <c r="M23" s="5">
        <v>1428</v>
      </c>
      <c r="N23" s="5">
        <v>1230</v>
      </c>
      <c r="O23" s="5">
        <v>1327</v>
      </c>
      <c r="P23" s="5">
        <v>1557</v>
      </c>
      <c r="Q23" s="5">
        <v>1393</v>
      </c>
      <c r="R23" s="5">
        <v>1405</v>
      </c>
      <c r="S23" s="5">
        <v>1398</v>
      </c>
      <c r="T23" s="5">
        <v>1346</v>
      </c>
      <c r="U23" s="5">
        <v>1443</v>
      </c>
      <c r="V23" s="5">
        <v>1445</v>
      </c>
      <c r="W23" s="5">
        <v>1377</v>
      </c>
      <c r="X23" s="5">
        <v>1498</v>
      </c>
      <c r="Y23" s="5">
        <v>1018</v>
      </c>
      <c r="Z23" s="5">
        <v>1423</v>
      </c>
      <c r="AA23" s="5">
        <v>1149</v>
      </c>
      <c r="AB23" s="5">
        <v>1401</v>
      </c>
      <c r="AC23" s="5">
        <v>1289</v>
      </c>
      <c r="AD23" s="5">
        <v>1113</v>
      </c>
      <c r="AE23" s="5">
        <v>1176</v>
      </c>
      <c r="AF23" s="5">
        <v>1287</v>
      </c>
      <c r="AG23" s="5">
        <v>1254</v>
      </c>
      <c r="AH23" s="5">
        <v>1256</v>
      </c>
      <c r="AI23" s="5">
        <v>1487</v>
      </c>
      <c r="AJ23" s="5">
        <v>1431</v>
      </c>
      <c r="AK23" s="5">
        <v>1354</v>
      </c>
      <c r="AL23" s="5">
        <v>1165</v>
      </c>
      <c r="AM23" s="5">
        <v>1176</v>
      </c>
      <c r="AN23" s="5">
        <v>1217</v>
      </c>
      <c r="AO23" s="5">
        <v>1257</v>
      </c>
      <c r="AP23" s="5">
        <v>1302</v>
      </c>
      <c r="AQ23" s="5">
        <v>1437</v>
      </c>
      <c r="AR23" s="5">
        <v>1422</v>
      </c>
      <c r="AS23" s="5">
        <v>1680</v>
      </c>
      <c r="AT23" s="5">
        <v>1221</v>
      </c>
      <c r="AU23" s="5">
        <v>1329</v>
      </c>
      <c r="AV23" s="5">
        <v>1224</v>
      </c>
      <c r="AW23" s="5">
        <v>1372</v>
      </c>
      <c r="AX23" s="5">
        <v>1267</v>
      </c>
      <c r="AY23" s="5">
        <v>1091</v>
      </c>
      <c r="AZ23" s="5">
        <v>1267</v>
      </c>
      <c r="BA23" s="5">
        <v>1702</v>
      </c>
      <c r="BB23" s="5">
        <v>1043</v>
      </c>
      <c r="BC23" s="5">
        <v>1028</v>
      </c>
    </row>
    <row r="24" spans="1:55" x14ac:dyDescent="0.2">
      <c r="A24" s="12"/>
      <c r="B24" s="1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</row>
    <row r="25" spans="1:55" x14ac:dyDescent="0.2">
      <c r="A25" s="17" t="s">
        <v>156</v>
      </c>
      <c r="C25" s="5">
        <v>1707</v>
      </c>
      <c r="D25" s="5">
        <v>2081</v>
      </c>
      <c r="E25" s="5">
        <v>3976</v>
      </c>
      <c r="F25" s="5">
        <v>3828</v>
      </c>
      <c r="G25" s="5">
        <v>3872</v>
      </c>
      <c r="H25" s="5">
        <v>3702</v>
      </c>
      <c r="I25" s="5">
        <v>3817</v>
      </c>
      <c r="J25" s="5">
        <v>4291</v>
      </c>
      <c r="K25" s="5">
        <v>4647</v>
      </c>
      <c r="L25" s="5">
        <v>4153</v>
      </c>
      <c r="M25" s="5">
        <v>4102</v>
      </c>
      <c r="N25" s="5">
        <v>4422</v>
      </c>
      <c r="O25" s="5">
        <v>3962</v>
      </c>
      <c r="P25" s="5">
        <v>3974</v>
      </c>
      <c r="Q25" s="5">
        <v>4508</v>
      </c>
      <c r="R25" s="5">
        <v>4485</v>
      </c>
      <c r="S25" s="5">
        <v>5088</v>
      </c>
      <c r="T25" s="5">
        <v>4895</v>
      </c>
      <c r="U25" s="5">
        <v>5207</v>
      </c>
      <c r="V25" s="5">
        <v>4635</v>
      </c>
      <c r="W25" s="5">
        <v>4976</v>
      </c>
      <c r="X25" s="5">
        <v>5188</v>
      </c>
      <c r="Y25" s="5">
        <v>4626</v>
      </c>
      <c r="Z25" s="5">
        <v>5382</v>
      </c>
      <c r="AA25" s="5">
        <v>5212</v>
      </c>
      <c r="AB25" s="5">
        <v>4677</v>
      </c>
      <c r="AC25" s="5">
        <v>4099</v>
      </c>
      <c r="AD25" s="5">
        <v>4373</v>
      </c>
      <c r="AE25" s="5">
        <v>4116</v>
      </c>
      <c r="AF25" s="5">
        <v>4593</v>
      </c>
      <c r="AG25" s="5">
        <v>5010</v>
      </c>
      <c r="AH25" s="5">
        <v>4609</v>
      </c>
      <c r="AI25" s="5">
        <v>4253</v>
      </c>
      <c r="AJ25" s="5">
        <v>4480</v>
      </c>
      <c r="AK25" s="5">
        <v>4349</v>
      </c>
      <c r="AL25" s="5">
        <v>4245</v>
      </c>
      <c r="AM25" s="5">
        <v>4654</v>
      </c>
      <c r="AN25" s="5">
        <v>4711</v>
      </c>
      <c r="AO25" s="5">
        <v>4278</v>
      </c>
      <c r="AP25" s="5">
        <v>4745</v>
      </c>
      <c r="AQ25" s="5">
        <v>4393</v>
      </c>
      <c r="AR25" s="5">
        <v>4295</v>
      </c>
      <c r="AS25" s="5">
        <v>5028</v>
      </c>
      <c r="AT25" s="5">
        <v>4336</v>
      </c>
      <c r="AU25" s="5">
        <v>4652</v>
      </c>
      <c r="AV25" s="5">
        <v>4230</v>
      </c>
      <c r="AW25" s="5">
        <v>4270</v>
      </c>
      <c r="AX25" s="5">
        <v>4216</v>
      </c>
      <c r="AY25" s="5">
        <v>4779</v>
      </c>
      <c r="AZ25" s="5">
        <v>4538</v>
      </c>
      <c r="BA25" s="5">
        <v>4604</v>
      </c>
      <c r="BB25" s="5">
        <v>3345</v>
      </c>
      <c r="BC25" s="5">
        <v>3396</v>
      </c>
    </row>
    <row r="26" spans="1:55" x14ac:dyDescent="0.2">
      <c r="A26" s="12"/>
      <c r="B26" s="1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55" x14ac:dyDescent="0.2">
      <c r="A27" s="21" t="s">
        <v>3</v>
      </c>
      <c r="B27" s="22"/>
      <c r="C27" s="23">
        <v>37899</v>
      </c>
      <c r="D27" s="23">
        <v>38626</v>
      </c>
      <c r="E27" s="23">
        <v>46886</v>
      </c>
      <c r="F27" s="23">
        <v>44799</v>
      </c>
      <c r="G27" s="23">
        <v>41585</v>
      </c>
      <c r="H27" s="23">
        <v>42836</v>
      </c>
      <c r="I27" s="23">
        <v>43031</v>
      </c>
      <c r="J27" s="23">
        <v>42296</v>
      </c>
      <c r="K27" s="23">
        <v>41612</v>
      </c>
      <c r="L27" s="23">
        <v>42572</v>
      </c>
      <c r="M27" s="23">
        <v>43443</v>
      </c>
      <c r="N27" s="23">
        <v>45160</v>
      </c>
      <c r="O27" s="23">
        <v>46715</v>
      </c>
      <c r="P27" s="23">
        <v>45006</v>
      </c>
      <c r="Q27" s="23">
        <v>43797</v>
      </c>
      <c r="R27" s="23">
        <v>47162</v>
      </c>
      <c r="S27" s="23">
        <v>50058</v>
      </c>
      <c r="T27" s="23">
        <v>49991</v>
      </c>
      <c r="U27" s="23">
        <v>51261</v>
      </c>
      <c r="V27" s="23">
        <v>50968</v>
      </c>
      <c r="W27" s="23">
        <v>50921</v>
      </c>
      <c r="X27" s="23">
        <v>52070</v>
      </c>
      <c r="Y27" s="23">
        <v>47687</v>
      </c>
      <c r="Z27" s="23">
        <v>52828</v>
      </c>
      <c r="AA27" s="23">
        <v>52253</v>
      </c>
      <c r="AB27" s="23">
        <v>50892</v>
      </c>
      <c r="AC27" s="23">
        <v>49423</v>
      </c>
      <c r="AD27" s="23">
        <v>50776</v>
      </c>
      <c r="AE27" s="23">
        <v>51373</v>
      </c>
      <c r="AF27" s="23">
        <v>50922</v>
      </c>
      <c r="AG27" s="23">
        <v>51631</v>
      </c>
      <c r="AH27" s="23">
        <v>50345</v>
      </c>
      <c r="AI27" s="23">
        <v>51052</v>
      </c>
      <c r="AJ27" s="23">
        <v>48271</v>
      </c>
      <c r="AK27" s="23">
        <v>51285</v>
      </c>
      <c r="AL27" s="23">
        <v>49204</v>
      </c>
      <c r="AM27" s="23">
        <v>51344</v>
      </c>
      <c r="AN27" s="23">
        <v>51938</v>
      </c>
      <c r="AO27" s="23">
        <v>51810</v>
      </c>
      <c r="AP27" s="23">
        <v>52236</v>
      </c>
      <c r="AQ27" s="23">
        <v>52656</v>
      </c>
      <c r="AR27" s="23">
        <v>51206</v>
      </c>
      <c r="AS27" s="23">
        <v>53857</v>
      </c>
      <c r="AT27" s="23">
        <v>52639</v>
      </c>
      <c r="AU27" s="23">
        <v>52524</v>
      </c>
      <c r="AV27" s="23">
        <v>47969</v>
      </c>
      <c r="AW27" s="23">
        <v>49273</v>
      </c>
      <c r="AX27" s="23">
        <v>49582</v>
      </c>
      <c r="AY27" s="23">
        <v>50113</v>
      </c>
      <c r="AZ27" s="23">
        <v>49353</v>
      </c>
      <c r="BA27" s="23">
        <v>51179</v>
      </c>
      <c r="BB27" s="23">
        <v>44001</v>
      </c>
      <c r="BC27" s="23">
        <v>45380</v>
      </c>
    </row>
    <row r="28" spans="1:55" x14ac:dyDescent="0.2">
      <c r="A28" s="12"/>
      <c r="B28" s="1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</row>
    <row r="29" spans="1:55" x14ac:dyDescent="0.2">
      <c r="A29" s="17" t="s">
        <v>4</v>
      </c>
      <c r="B29" s="12"/>
      <c r="C29" s="11">
        <v>6327</v>
      </c>
      <c r="D29" s="11">
        <v>8050</v>
      </c>
      <c r="E29" s="11">
        <v>10468</v>
      </c>
      <c r="F29" s="11">
        <v>9502</v>
      </c>
      <c r="G29" s="11">
        <v>10288</v>
      </c>
      <c r="H29" s="11">
        <v>8293</v>
      </c>
      <c r="I29" s="11">
        <v>8434</v>
      </c>
      <c r="J29" s="11">
        <v>9680</v>
      </c>
      <c r="K29" s="11">
        <v>10720</v>
      </c>
      <c r="L29" s="11">
        <v>9294</v>
      </c>
      <c r="M29" s="11">
        <v>10981</v>
      </c>
      <c r="N29" s="11">
        <v>10431</v>
      </c>
      <c r="O29" s="11">
        <v>11152</v>
      </c>
      <c r="P29" s="11">
        <v>9431</v>
      </c>
      <c r="Q29" s="11">
        <v>11196</v>
      </c>
      <c r="R29" s="11">
        <v>11179</v>
      </c>
      <c r="S29" s="11">
        <v>11841</v>
      </c>
      <c r="T29" s="11">
        <v>11390</v>
      </c>
      <c r="U29" s="11">
        <v>10790</v>
      </c>
      <c r="V29" s="11">
        <v>11414</v>
      </c>
      <c r="W29" s="11">
        <v>11147</v>
      </c>
      <c r="X29" s="11">
        <v>11527</v>
      </c>
      <c r="Y29" s="11">
        <v>11017</v>
      </c>
      <c r="Z29" s="11">
        <v>11029</v>
      </c>
      <c r="AA29" s="11">
        <v>9355</v>
      </c>
      <c r="AB29" s="11">
        <v>10378</v>
      </c>
      <c r="AC29" s="11">
        <v>7932</v>
      </c>
      <c r="AD29" s="11">
        <v>9967</v>
      </c>
      <c r="AE29" s="11">
        <v>11278</v>
      </c>
      <c r="AF29" s="11">
        <v>10532</v>
      </c>
      <c r="AG29" s="11">
        <v>9128</v>
      </c>
      <c r="AH29" s="11">
        <v>9752</v>
      </c>
      <c r="AI29" s="11">
        <v>9290</v>
      </c>
      <c r="AJ29" s="11">
        <v>9622</v>
      </c>
      <c r="AK29" s="11">
        <v>9731</v>
      </c>
      <c r="AL29" s="11">
        <v>8926</v>
      </c>
      <c r="AM29" s="11">
        <v>9641</v>
      </c>
      <c r="AN29" s="11">
        <v>8780</v>
      </c>
      <c r="AO29" s="11">
        <v>10039</v>
      </c>
      <c r="AP29" s="11">
        <v>8552</v>
      </c>
      <c r="AQ29" s="11">
        <v>10148</v>
      </c>
      <c r="AR29" s="11">
        <v>10231</v>
      </c>
      <c r="AS29" s="11">
        <v>9302</v>
      </c>
      <c r="AT29" s="11">
        <v>8726</v>
      </c>
      <c r="AU29" s="11">
        <v>9883</v>
      </c>
      <c r="AV29" s="11">
        <v>9234</v>
      </c>
      <c r="AW29" s="11">
        <v>9714</v>
      </c>
      <c r="AX29" s="11">
        <v>8233</v>
      </c>
      <c r="AY29" s="11">
        <v>10959</v>
      </c>
      <c r="AZ29" s="11">
        <v>10886</v>
      </c>
      <c r="BA29" s="11">
        <v>10895</v>
      </c>
      <c r="BB29" s="11">
        <v>8533</v>
      </c>
      <c r="BC29" s="11">
        <v>10130</v>
      </c>
    </row>
    <row r="30" spans="1:55" x14ac:dyDescent="0.2">
      <c r="A30" s="12"/>
      <c r="B30" s="19" t="s">
        <v>157</v>
      </c>
      <c r="C30" s="13">
        <v>5844</v>
      </c>
      <c r="D30" s="13">
        <v>7590</v>
      </c>
      <c r="E30" s="13">
        <v>9866</v>
      </c>
      <c r="F30" s="13">
        <v>8866</v>
      </c>
      <c r="G30" s="13">
        <v>9738</v>
      </c>
      <c r="H30" s="13">
        <v>7576</v>
      </c>
      <c r="I30" s="13">
        <v>7823</v>
      </c>
      <c r="J30" s="13">
        <v>8988</v>
      </c>
      <c r="K30" s="13">
        <v>10015</v>
      </c>
      <c r="L30" s="13">
        <v>8628</v>
      </c>
      <c r="M30" s="13">
        <v>10408</v>
      </c>
      <c r="N30" s="13">
        <v>9804</v>
      </c>
      <c r="O30" s="13">
        <v>10561</v>
      </c>
      <c r="P30" s="13">
        <v>8913</v>
      </c>
      <c r="Q30" s="13">
        <v>10424</v>
      </c>
      <c r="R30" s="13">
        <v>10367</v>
      </c>
      <c r="S30" s="13">
        <v>11056</v>
      </c>
      <c r="T30" s="13">
        <v>10706</v>
      </c>
      <c r="U30" s="13">
        <v>9905</v>
      </c>
      <c r="V30" s="13">
        <v>10686</v>
      </c>
      <c r="W30" s="13">
        <v>10207</v>
      </c>
      <c r="X30" s="13">
        <v>10936</v>
      </c>
      <c r="Y30" s="13">
        <v>10382</v>
      </c>
      <c r="Z30" s="13">
        <v>10454</v>
      </c>
      <c r="AA30" s="13">
        <v>8652</v>
      </c>
      <c r="AB30" s="13">
        <v>9735</v>
      </c>
      <c r="AC30" s="13">
        <v>7243</v>
      </c>
      <c r="AD30" s="13">
        <v>9241</v>
      </c>
      <c r="AE30" s="13">
        <v>10508</v>
      </c>
      <c r="AF30" s="13">
        <v>9862</v>
      </c>
      <c r="AG30" s="13">
        <v>8345</v>
      </c>
      <c r="AH30" s="13">
        <v>9111</v>
      </c>
      <c r="AI30" s="13">
        <v>8715</v>
      </c>
      <c r="AJ30" s="13">
        <v>8901</v>
      </c>
      <c r="AK30" s="13">
        <v>9049</v>
      </c>
      <c r="AL30" s="13">
        <v>8264</v>
      </c>
      <c r="AM30" s="13">
        <v>8815</v>
      </c>
      <c r="AN30" s="13">
        <v>8197</v>
      </c>
      <c r="AO30" s="13">
        <v>9354</v>
      </c>
      <c r="AP30" s="13">
        <v>7902</v>
      </c>
      <c r="AQ30" s="13">
        <v>9504</v>
      </c>
      <c r="AR30" s="13">
        <v>9490</v>
      </c>
      <c r="AS30" s="13">
        <v>8650</v>
      </c>
      <c r="AT30" s="13">
        <v>7944</v>
      </c>
      <c r="AU30" s="13">
        <v>9067</v>
      </c>
      <c r="AV30" s="13">
        <v>8464</v>
      </c>
      <c r="AW30" s="13">
        <v>8931</v>
      </c>
      <c r="AX30" s="13">
        <v>7530</v>
      </c>
      <c r="AY30" s="13">
        <v>10381</v>
      </c>
      <c r="AZ30" s="13">
        <v>10164</v>
      </c>
      <c r="BA30" s="13">
        <v>10170</v>
      </c>
      <c r="BB30" s="13">
        <v>7841</v>
      </c>
      <c r="BC30" s="13">
        <v>9524</v>
      </c>
    </row>
    <row r="31" spans="1:55" x14ac:dyDescent="0.2">
      <c r="A31" s="20"/>
      <c r="B31" s="19" t="s">
        <v>158</v>
      </c>
      <c r="C31" s="13">
        <v>483</v>
      </c>
      <c r="D31" s="13">
        <v>460</v>
      </c>
      <c r="E31" s="13">
        <v>602</v>
      </c>
      <c r="F31" s="13">
        <v>636</v>
      </c>
      <c r="G31" s="13">
        <v>550</v>
      </c>
      <c r="H31" s="13">
        <v>717</v>
      </c>
      <c r="I31" s="13">
        <v>611</v>
      </c>
      <c r="J31" s="13">
        <v>692</v>
      </c>
      <c r="K31" s="13">
        <v>705</v>
      </c>
      <c r="L31" s="13">
        <v>666</v>
      </c>
      <c r="M31" s="13">
        <v>573</v>
      </c>
      <c r="N31" s="13">
        <v>627</v>
      </c>
      <c r="O31" s="13">
        <v>591</v>
      </c>
      <c r="P31" s="13">
        <v>518</v>
      </c>
      <c r="Q31" s="13">
        <v>772</v>
      </c>
      <c r="R31" s="13">
        <v>812</v>
      </c>
      <c r="S31" s="13">
        <v>785</v>
      </c>
      <c r="T31" s="13">
        <v>684</v>
      </c>
      <c r="U31" s="13">
        <v>885</v>
      </c>
      <c r="V31" s="13">
        <v>728</v>
      </c>
      <c r="W31" s="13">
        <v>940</v>
      </c>
      <c r="X31" s="13">
        <v>591</v>
      </c>
      <c r="Y31" s="13">
        <v>635</v>
      </c>
      <c r="Z31" s="13">
        <v>575</v>
      </c>
      <c r="AA31" s="13">
        <v>703</v>
      </c>
      <c r="AB31" s="13">
        <v>643</v>
      </c>
      <c r="AC31" s="13">
        <v>689</v>
      </c>
      <c r="AD31" s="13">
        <v>726</v>
      </c>
      <c r="AE31" s="13">
        <v>770</v>
      </c>
      <c r="AF31" s="13">
        <v>670</v>
      </c>
      <c r="AG31" s="13">
        <v>783</v>
      </c>
      <c r="AH31" s="13">
        <v>641</v>
      </c>
      <c r="AI31" s="13">
        <v>575</v>
      </c>
      <c r="AJ31" s="13">
        <v>721</v>
      </c>
      <c r="AK31" s="13">
        <v>682</v>
      </c>
      <c r="AL31" s="13">
        <v>662</v>
      </c>
      <c r="AM31" s="13">
        <v>826</v>
      </c>
      <c r="AN31" s="13">
        <v>583</v>
      </c>
      <c r="AO31" s="13">
        <v>685</v>
      </c>
      <c r="AP31" s="13">
        <v>650</v>
      </c>
      <c r="AQ31" s="13">
        <v>644</v>
      </c>
      <c r="AR31" s="13">
        <v>741</v>
      </c>
      <c r="AS31" s="13">
        <v>652</v>
      </c>
      <c r="AT31" s="13">
        <v>782</v>
      </c>
      <c r="AU31" s="13">
        <v>816</v>
      </c>
      <c r="AV31" s="13">
        <v>770</v>
      </c>
      <c r="AW31" s="13">
        <v>783</v>
      </c>
      <c r="AX31" s="13">
        <v>703</v>
      </c>
      <c r="AY31" s="13">
        <v>578</v>
      </c>
      <c r="AZ31" s="13">
        <v>722</v>
      </c>
      <c r="BA31" s="13">
        <v>725</v>
      </c>
      <c r="BB31" s="13">
        <v>692</v>
      </c>
      <c r="BC31" s="13">
        <v>606</v>
      </c>
    </row>
    <row r="32" spans="1:55" x14ac:dyDescent="0.2">
      <c r="A32" s="12"/>
      <c r="B32" s="1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</row>
    <row r="33" spans="1:55" x14ac:dyDescent="0.2">
      <c r="A33" s="16" t="s">
        <v>5</v>
      </c>
      <c r="B33" s="12"/>
      <c r="C33" s="11">
        <v>6589</v>
      </c>
      <c r="D33" s="11">
        <v>6643</v>
      </c>
      <c r="E33" s="11">
        <v>7571</v>
      </c>
      <c r="F33" s="11">
        <v>7180</v>
      </c>
      <c r="G33" s="11">
        <v>6051</v>
      </c>
      <c r="H33" s="11">
        <v>7183</v>
      </c>
      <c r="I33" s="11">
        <v>6401</v>
      </c>
      <c r="J33" s="11">
        <v>6348</v>
      </c>
      <c r="K33" s="11">
        <v>7471</v>
      </c>
      <c r="L33" s="11">
        <v>6755</v>
      </c>
      <c r="M33" s="11">
        <v>7842</v>
      </c>
      <c r="N33" s="11">
        <v>8326</v>
      </c>
      <c r="O33" s="11">
        <v>8983</v>
      </c>
      <c r="P33" s="11">
        <v>8451</v>
      </c>
      <c r="Q33" s="11">
        <v>8987</v>
      </c>
      <c r="R33" s="11">
        <v>8964</v>
      </c>
      <c r="S33" s="11">
        <v>9196</v>
      </c>
      <c r="T33" s="11">
        <v>9208</v>
      </c>
      <c r="U33" s="11">
        <v>8707</v>
      </c>
      <c r="V33" s="11">
        <v>8108</v>
      </c>
      <c r="W33" s="11">
        <v>8816</v>
      </c>
      <c r="X33" s="11">
        <v>8579</v>
      </c>
      <c r="Y33" s="11">
        <v>8106</v>
      </c>
      <c r="Z33" s="11">
        <v>8821</v>
      </c>
      <c r="AA33" s="11">
        <v>8431</v>
      </c>
      <c r="AB33" s="11">
        <v>7691</v>
      </c>
      <c r="AC33" s="11">
        <v>8130</v>
      </c>
      <c r="AD33" s="11">
        <v>8015</v>
      </c>
      <c r="AE33" s="11">
        <v>7781</v>
      </c>
      <c r="AF33" s="11">
        <v>8067</v>
      </c>
      <c r="AG33" s="11">
        <v>7038</v>
      </c>
      <c r="AH33" s="11">
        <v>7824</v>
      </c>
      <c r="AI33" s="11">
        <v>7966</v>
      </c>
      <c r="AJ33" s="11">
        <v>7655</v>
      </c>
      <c r="AK33" s="11">
        <v>8492</v>
      </c>
      <c r="AL33" s="11">
        <v>7103</v>
      </c>
      <c r="AM33" s="11">
        <v>7236</v>
      </c>
      <c r="AN33" s="11">
        <v>8370</v>
      </c>
      <c r="AO33" s="11">
        <v>7547</v>
      </c>
      <c r="AP33" s="11">
        <v>9013</v>
      </c>
      <c r="AQ33" s="11">
        <v>10198</v>
      </c>
      <c r="AR33" s="11">
        <v>9189</v>
      </c>
      <c r="AS33" s="11">
        <v>10400</v>
      </c>
      <c r="AT33" s="11">
        <v>9558</v>
      </c>
      <c r="AU33" s="11">
        <v>10666</v>
      </c>
      <c r="AV33" s="11">
        <v>9851</v>
      </c>
      <c r="AW33" s="11">
        <v>10359</v>
      </c>
      <c r="AX33" s="11">
        <v>8464</v>
      </c>
      <c r="AY33" s="11">
        <v>9360</v>
      </c>
      <c r="AZ33" s="11">
        <v>8823</v>
      </c>
      <c r="BA33" s="11">
        <v>8695</v>
      </c>
      <c r="BB33" s="11">
        <v>6530</v>
      </c>
      <c r="BC33" s="11">
        <v>8066</v>
      </c>
    </row>
    <row r="34" spans="1:55" x14ac:dyDescent="0.2">
      <c r="A34" s="12"/>
      <c r="B34" s="19" t="s">
        <v>159</v>
      </c>
      <c r="C34" s="13">
        <v>905</v>
      </c>
      <c r="D34" s="13">
        <v>899</v>
      </c>
      <c r="E34" s="13">
        <v>1164</v>
      </c>
      <c r="F34" s="13">
        <v>1296</v>
      </c>
      <c r="G34" s="13">
        <v>1046</v>
      </c>
      <c r="H34" s="13">
        <v>754</v>
      </c>
      <c r="I34" s="13">
        <v>746</v>
      </c>
      <c r="J34" s="13">
        <v>973</v>
      </c>
      <c r="K34" s="13">
        <v>1214</v>
      </c>
      <c r="L34" s="13">
        <v>1255</v>
      </c>
      <c r="M34" s="13">
        <v>1647</v>
      </c>
      <c r="N34" s="13">
        <v>1765</v>
      </c>
      <c r="O34" s="13">
        <v>1745</v>
      </c>
      <c r="P34" s="13">
        <v>1820</v>
      </c>
      <c r="Q34" s="13">
        <v>2166</v>
      </c>
      <c r="R34" s="13">
        <v>2220</v>
      </c>
      <c r="S34" s="13">
        <v>2075</v>
      </c>
      <c r="T34" s="13">
        <v>1723</v>
      </c>
      <c r="U34" s="13">
        <v>2482</v>
      </c>
      <c r="V34" s="13">
        <v>2004</v>
      </c>
      <c r="W34" s="13">
        <v>2583</v>
      </c>
      <c r="X34" s="13">
        <v>2244</v>
      </c>
      <c r="Y34" s="13">
        <v>1908</v>
      </c>
      <c r="Z34" s="13">
        <v>1922</v>
      </c>
      <c r="AA34" s="13">
        <v>2344</v>
      </c>
      <c r="AB34" s="13">
        <v>1733</v>
      </c>
      <c r="AC34" s="13">
        <v>1821</v>
      </c>
      <c r="AD34" s="13">
        <v>1943</v>
      </c>
      <c r="AE34" s="13">
        <v>1663</v>
      </c>
      <c r="AF34" s="13">
        <v>1642</v>
      </c>
      <c r="AG34" s="13">
        <v>1283</v>
      </c>
      <c r="AH34" s="13">
        <v>1807</v>
      </c>
      <c r="AI34" s="13">
        <v>1311</v>
      </c>
      <c r="AJ34" s="13">
        <v>1448</v>
      </c>
      <c r="AK34" s="13">
        <v>1953</v>
      </c>
      <c r="AL34" s="13">
        <v>1769</v>
      </c>
      <c r="AM34" s="13">
        <v>1408</v>
      </c>
      <c r="AN34" s="13">
        <v>2839</v>
      </c>
      <c r="AO34" s="13">
        <v>2579</v>
      </c>
      <c r="AP34" s="13">
        <v>2391</v>
      </c>
      <c r="AQ34" s="13">
        <v>2705</v>
      </c>
      <c r="AR34" s="13">
        <v>1892</v>
      </c>
      <c r="AS34" s="13">
        <v>2500</v>
      </c>
      <c r="AT34" s="13">
        <v>1382</v>
      </c>
      <c r="AU34" s="13">
        <v>2422</v>
      </c>
      <c r="AV34" s="13">
        <v>1676</v>
      </c>
      <c r="AW34" s="13">
        <v>1965</v>
      </c>
      <c r="AX34" s="13">
        <v>1426</v>
      </c>
      <c r="AY34" s="13">
        <v>1442</v>
      </c>
      <c r="AZ34" s="13">
        <v>1458</v>
      </c>
      <c r="BA34" s="13">
        <v>1432</v>
      </c>
      <c r="BB34" s="13">
        <v>708</v>
      </c>
      <c r="BC34" s="13">
        <v>1424</v>
      </c>
    </row>
    <row r="35" spans="1:55" x14ac:dyDescent="0.2">
      <c r="A35" s="12"/>
      <c r="B35" s="19" t="s">
        <v>160</v>
      </c>
      <c r="C35" s="13">
        <v>4166</v>
      </c>
      <c r="D35" s="13">
        <v>4352</v>
      </c>
      <c r="E35" s="13">
        <v>5027</v>
      </c>
      <c r="F35" s="13">
        <v>4445</v>
      </c>
      <c r="G35" s="13">
        <v>3490</v>
      </c>
      <c r="H35" s="13">
        <v>4886</v>
      </c>
      <c r="I35" s="13">
        <v>4228</v>
      </c>
      <c r="J35" s="13">
        <v>4151</v>
      </c>
      <c r="K35" s="13">
        <v>4549</v>
      </c>
      <c r="L35" s="13">
        <v>3998</v>
      </c>
      <c r="M35" s="13">
        <v>4552</v>
      </c>
      <c r="N35" s="13">
        <v>5163</v>
      </c>
      <c r="O35" s="13">
        <v>5705</v>
      </c>
      <c r="P35" s="13">
        <v>5056</v>
      </c>
      <c r="Q35" s="13">
        <v>5537</v>
      </c>
      <c r="R35" s="13">
        <v>5446</v>
      </c>
      <c r="S35" s="13">
        <v>5689</v>
      </c>
      <c r="T35" s="13">
        <v>6129</v>
      </c>
      <c r="U35" s="13">
        <v>4786</v>
      </c>
      <c r="V35" s="13">
        <v>4749</v>
      </c>
      <c r="W35" s="13">
        <v>4762</v>
      </c>
      <c r="X35" s="13">
        <v>5020</v>
      </c>
      <c r="Y35" s="13">
        <v>4967</v>
      </c>
      <c r="Z35" s="13">
        <v>5470</v>
      </c>
      <c r="AA35" s="13">
        <v>4678</v>
      </c>
      <c r="AB35" s="13">
        <v>4841</v>
      </c>
      <c r="AC35" s="13">
        <v>4930</v>
      </c>
      <c r="AD35" s="13">
        <v>4676</v>
      </c>
      <c r="AE35" s="13">
        <v>4543</v>
      </c>
      <c r="AF35" s="13">
        <v>5129</v>
      </c>
      <c r="AG35" s="13">
        <v>4403</v>
      </c>
      <c r="AH35" s="13">
        <v>4660</v>
      </c>
      <c r="AI35" s="13">
        <v>5476</v>
      </c>
      <c r="AJ35" s="13">
        <v>4985</v>
      </c>
      <c r="AK35" s="13">
        <v>5488</v>
      </c>
      <c r="AL35" s="13">
        <v>4140</v>
      </c>
      <c r="AM35" s="13">
        <v>4577</v>
      </c>
      <c r="AN35" s="13">
        <v>4447</v>
      </c>
      <c r="AO35" s="13">
        <v>3820</v>
      </c>
      <c r="AP35" s="13">
        <v>5209</v>
      </c>
      <c r="AQ35" s="13">
        <v>6106</v>
      </c>
      <c r="AR35" s="13">
        <v>6029</v>
      </c>
      <c r="AS35" s="13">
        <v>6656</v>
      </c>
      <c r="AT35" s="13">
        <v>6481</v>
      </c>
      <c r="AU35" s="13">
        <v>6904</v>
      </c>
      <c r="AV35" s="13">
        <v>6700</v>
      </c>
      <c r="AW35" s="13">
        <v>7140</v>
      </c>
      <c r="AX35" s="13">
        <v>5753</v>
      </c>
      <c r="AY35" s="13">
        <v>6345</v>
      </c>
      <c r="AZ35" s="13">
        <v>6154</v>
      </c>
      <c r="BA35" s="13">
        <v>5624</v>
      </c>
      <c r="BB35" s="13">
        <v>4369</v>
      </c>
      <c r="BC35" s="13">
        <v>4985</v>
      </c>
    </row>
    <row r="36" spans="1:55" x14ac:dyDescent="0.2">
      <c r="A36" s="12"/>
      <c r="B36" s="19" t="s">
        <v>161</v>
      </c>
      <c r="C36" s="13">
        <v>1518</v>
      </c>
      <c r="D36" s="13">
        <v>1392</v>
      </c>
      <c r="E36" s="13">
        <v>1380</v>
      </c>
      <c r="F36" s="13">
        <v>1439</v>
      </c>
      <c r="G36" s="13">
        <v>1515</v>
      </c>
      <c r="H36" s="13">
        <v>1543</v>
      </c>
      <c r="I36" s="13">
        <v>1427</v>
      </c>
      <c r="J36" s="13">
        <v>1224</v>
      </c>
      <c r="K36" s="13">
        <v>1708</v>
      </c>
      <c r="L36" s="13">
        <v>1502</v>
      </c>
      <c r="M36" s="13">
        <v>1643</v>
      </c>
      <c r="N36" s="13">
        <v>1398</v>
      </c>
      <c r="O36" s="13">
        <v>1533</v>
      </c>
      <c r="P36" s="13">
        <v>1575</v>
      </c>
      <c r="Q36" s="13">
        <v>1284</v>
      </c>
      <c r="R36" s="13">
        <v>1298</v>
      </c>
      <c r="S36" s="13">
        <v>1432</v>
      </c>
      <c r="T36" s="13">
        <v>1356</v>
      </c>
      <c r="U36" s="13">
        <v>1439</v>
      </c>
      <c r="V36" s="13">
        <v>1355</v>
      </c>
      <c r="W36" s="13">
        <v>1471</v>
      </c>
      <c r="X36" s="13">
        <v>1315</v>
      </c>
      <c r="Y36" s="13">
        <v>1231</v>
      </c>
      <c r="Z36" s="13">
        <v>1429</v>
      </c>
      <c r="AA36" s="13">
        <v>1409</v>
      </c>
      <c r="AB36" s="13">
        <v>1117</v>
      </c>
      <c r="AC36" s="13">
        <v>1379</v>
      </c>
      <c r="AD36" s="13">
        <v>1396</v>
      </c>
      <c r="AE36" s="13">
        <v>1575</v>
      </c>
      <c r="AF36" s="13">
        <v>1296</v>
      </c>
      <c r="AG36" s="13">
        <v>1352</v>
      </c>
      <c r="AH36" s="13">
        <v>1357</v>
      </c>
      <c r="AI36" s="13">
        <v>1179</v>
      </c>
      <c r="AJ36" s="13">
        <v>1222</v>
      </c>
      <c r="AK36" s="13">
        <v>1051</v>
      </c>
      <c r="AL36" s="13">
        <v>1194</v>
      </c>
      <c r="AM36" s="13">
        <v>1251</v>
      </c>
      <c r="AN36" s="13">
        <v>1084</v>
      </c>
      <c r="AO36" s="13">
        <v>1148</v>
      </c>
      <c r="AP36" s="13">
        <v>1413</v>
      </c>
      <c r="AQ36" s="13">
        <v>1387</v>
      </c>
      <c r="AR36" s="13">
        <v>1268</v>
      </c>
      <c r="AS36" s="13">
        <v>1244</v>
      </c>
      <c r="AT36" s="13">
        <v>1695</v>
      </c>
      <c r="AU36" s="13">
        <v>1340</v>
      </c>
      <c r="AV36" s="13">
        <v>1475</v>
      </c>
      <c r="AW36" s="13">
        <v>1254</v>
      </c>
      <c r="AX36" s="13">
        <v>1285</v>
      </c>
      <c r="AY36" s="13">
        <v>1573</v>
      </c>
      <c r="AZ36" s="13">
        <v>1211</v>
      </c>
      <c r="BA36" s="13">
        <v>1639</v>
      </c>
      <c r="BB36" s="13">
        <v>1453</v>
      </c>
      <c r="BC36" s="13">
        <v>1657</v>
      </c>
    </row>
    <row r="37" spans="1:55" x14ac:dyDescent="0.2">
      <c r="A37" s="12"/>
      <c r="B37" s="1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</row>
    <row r="38" spans="1:55" x14ac:dyDescent="0.2">
      <c r="A38" s="17" t="s">
        <v>162</v>
      </c>
      <c r="C38" s="5">
        <v>1134</v>
      </c>
      <c r="D38" s="5">
        <v>1189</v>
      </c>
      <c r="E38" s="5">
        <v>1252</v>
      </c>
      <c r="F38" s="5">
        <v>1123</v>
      </c>
      <c r="G38" s="5">
        <v>1265</v>
      </c>
      <c r="H38" s="5">
        <v>1211</v>
      </c>
      <c r="I38" s="5">
        <v>1226</v>
      </c>
      <c r="J38" s="5">
        <v>1197</v>
      </c>
      <c r="K38" s="5">
        <v>1179</v>
      </c>
      <c r="L38" s="5">
        <v>1209</v>
      </c>
      <c r="M38" s="5">
        <v>1168</v>
      </c>
      <c r="N38" s="5">
        <v>1107</v>
      </c>
      <c r="O38" s="5">
        <v>1192</v>
      </c>
      <c r="P38" s="5">
        <v>1378</v>
      </c>
      <c r="Q38" s="5">
        <v>1210</v>
      </c>
      <c r="R38" s="5">
        <v>1182</v>
      </c>
      <c r="S38" s="5">
        <v>1367</v>
      </c>
      <c r="T38" s="5">
        <v>1331</v>
      </c>
      <c r="U38" s="5">
        <v>1330</v>
      </c>
      <c r="V38" s="5">
        <v>1163</v>
      </c>
      <c r="W38" s="5">
        <v>1105</v>
      </c>
      <c r="X38" s="5">
        <v>1172</v>
      </c>
      <c r="Y38" s="5">
        <v>1216</v>
      </c>
      <c r="Z38" s="5">
        <v>1195</v>
      </c>
      <c r="AA38" s="5">
        <v>1212</v>
      </c>
      <c r="AB38" s="5">
        <v>1216</v>
      </c>
      <c r="AC38" s="5">
        <v>1063</v>
      </c>
      <c r="AD38" s="5">
        <v>1303</v>
      </c>
      <c r="AE38" s="5">
        <v>1054</v>
      </c>
      <c r="AF38" s="5">
        <v>1185</v>
      </c>
      <c r="AG38" s="5">
        <v>1217</v>
      </c>
      <c r="AH38" s="5">
        <v>1298</v>
      </c>
      <c r="AI38" s="5">
        <v>1176</v>
      </c>
      <c r="AJ38" s="5">
        <v>1009</v>
      </c>
      <c r="AK38" s="5">
        <v>1044</v>
      </c>
      <c r="AL38" s="5">
        <v>1089</v>
      </c>
      <c r="AM38" s="5">
        <v>1283</v>
      </c>
      <c r="AN38" s="5">
        <v>1170</v>
      </c>
      <c r="AO38" s="5">
        <v>1227</v>
      </c>
      <c r="AP38" s="5">
        <v>1157</v>
      </c>
      <c r="AQ38" s="5">
        <v>1252</v>
      </c>
      <c r="AR38" s="5">
        <v>1154</v>
      </c>
      <c r="AS38" s="5">
        <v>1198</v>
      </c>
      <c r="AT38" s="5">
        <v>1281</v>
      </c>
      <c r="AU38" s="5">
        <v>1259</v>
      </c>
      <c r="AV38" s="5">
        <v>1069</v>
      </c>
      <c r="AW38" s="5">
        <v>1203</v>
      </c>
      <c r="AX38" s="5">
        <v>1045</v>
      </c>
      <c r="AY38" s="5">
        <v>1250</v>
      </c>
      <c r="AZ38" s="5">
        <v>1230</v>
      </c>
      <c r="BA38" s="5">
        <v>1124</v>
      </c>
      <c r="BB38" s="5">
        <v>796</v>
      </c>
      <c r="BC38" s="5">
        <v>1109</v>
      </c>
    </row>
    <row r="39" spans="1:55" x14ac:dyDescent="0.2">
      <c r="A39" s="4"/>
      <c r="B39" s="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5" x14ac:dyDescent="0.2">
      <c r="A40" s="21" t="s">
        <v>6</v>
      </c>
      <c r="B40" s="22"/>
      <c r="C40" s="23">
        <v>14050</v>
      </c>
      <c r="D40" s="23">
        <v>15882</v>
      </c>
      <c r="E40" s="23">
        <v>19291</v>
      </c>
      <c r="F40" s="23">
        <v>17805</v>
      </c>
      <c r="G40" s="23">
        <v>17604</v>
      </c>
      <c r="H40" s="23">
        <v>16687</v>
      </c>
      <c r="I40" s="23">
        <v>16061</v>
      </c>
      <c r="J40" s="23">
        <v>17225</v>
      </c>
      <c r="K40" s="23">
        <v>19370</v>
      </c>
      <c r="L40" s="23">
        <v>17258</v>
      </c>
      <c r="M40" s="23">
        <v>19991</v>
      </c>
      <c r="N40" s="23">
        <v>19864</v>
      </c>
      <c r="O40" s="23">
        <v>21327</v>
      </c>
      <c r="P40" s="23">
        <v>19260</v>
      </c>
      <c r="Q40" s="23">
        <v>21393</v>
      </c>
      <c r="R40" s="23">
        <v>21325</v>
      </c>
      <c r="S40" s="23">
        <v>22404</v>
      </c>
      <c r="T40" s="23">
        <v>21929</v>
      </c>
      <c r="U40" s="23">
        <v>20827</v>
      </c>
      <c r="V40" s="23">
        <v>20685</v>
      </c>
      <c r="W40" s="23">
        <v>21068</v>
      </c>
      <c r="X40" s="23">
        <v>21278</v>
      </c>
      <c r="Y40" s="23">
        <v>20339</v>
      </c>
      <c r="Z40" s="23">
        <v>21045</v>
      </c>
      <c r="AA40" s="23">
        <v>18998</v>
      </c>
      <c r="AB40" s="23">
        <v>19285</v>
      </c>
      <c r="AC40" s="23">
        <v>17125</v>
      </c>
      <c r="AD40" s="23">
        <v>19285</v>
      </c>
      <c r="AE40" s="23">
        <v>20113</v>
      </c>
      <c r="AF40" s="23">
        <v>19784</v>
      </c>
      <c r="AG40" s="23">
        <v>17383</v>
      </c>
      <c r="AH40" s="23">
        <v>18874</v>
      </c>
      <c r="AI40" s="23">
        <v>18432</v>
      </c>
      <c r="AJ40" s="23">
        <v>18286</v>
      </c>
      <c r="AK40" s="23">
        <v>19267</v>
      </c>
      <c r="AL40" s="23">
        <v>17118</v>
      </c>
      <c r="AM40" s="23">
        <v>18160</v>
      </c>
      <c r="AN40" s="23">
        <v>18320</v>
      </c>
      <c r="AO40" s="23">
        <v>18813</v>
      </c>
      <c r="AP40" s="23">
        <v>18722</v>
      </c>
      <c r="AQ40" s="23">
        <v>21598</v>
      </c>
      <c r="AR40" s="23">
        <v>20574</v>
      </c>
      <c r="AS40" s="23">
        <v>20900</v>
      </c>
      <c r="AT40" s="23">
        <v>19565</v>
      </c>
      <c r="AU40" s="23">
        <v>21808</v>
      </c>
      <c r="AV40" s="23">
        <v>20154</v>
      </c>
      <c r="AW40" s="23">
        <v>21276</v>
      </c>
      <c r="AX40" s="23">
        <v>17742</v>
      </c>
      <c r="AY40" s="23">
        <v>21569</v>
      </c>
      <c r="AZ40" s="23">
        <v>20939</v>
      </c>
      <c r="BA40" s="23">
        <v>20714</v>
      </c>
      <c r="BB40" s="23">
        <v>15859</v>
      </c>
      <c r="BC40" s="23">
        <v>19305</v>
      </c>
    </row>
    <row r="41" spans="1:55" x14ac:dyDescent="0.2">
      <c r="A41" s="12"/>
      <c r="B41" s="1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x14ac:dyDescent="0.2">
      <c r="A42" s="12"/>
      <c r="B42" s="19" t="s">
        <v>163</v>
      </c>
      <c r="C42" s="13">
        <v>27785</v>
      </c>
      <c r="D42" s="13">
        <v>31563</v>
      </c>
      <c r="E42" s="13">
        <v>35811</v>
      </c>
      <c r="F42" s="13">
        <v>33625</v>
      </c>
      <c r="G42" s="13">
        <v>30033</v>
      </c>
      <c r="H42" s="13">
        <v>33514</v>
      </c>
      <c r="I42" s="13">
        <v>36558</v>
      </c>
      <c r="J42" s="13">
        <v>36012</v>
      </c>
      <c r="K42" s="13">
        <v>36624</v>
      </c>
      <c r="L42" s="13">
        <v>34386</v>
      </c>
      <c r="M42" s="13">
        <v>35985</v>
      </c>
      <c r="N42" s="13">
        <v>36942</v>
      </c>
      <c r="O42" s="13">
        <v>37818</v>
      </c>
      <c r="P42" s="13">
        <v>39689</v>
      </c>
      <c r="Q42" s="13">
        <v>39991</v>
      </c>
      <c r="R42" s="13">
        <v>40501</v>
      </c>
      <c r="S42" s="13">
        <v>41254</v>
      </c>
      <c r="T42" s="13">
        <v>41230</v>
      </c>
      <c r="U42" s="13">
        <v>41614</v>
      </c>
      <c r="V42" s="13">
        <v>41500</v>
      </c>
      <c r="W42" s="13">
        <v>40953</v>
      </c>
      <c r="X42" s="13">
        <v>41007</v>
      </c>
      <c r="Y42" s="13">
        <v>40487</v>
      </c>
      <c r="Z42" s="13">
        <v>41110</v>
      </c>
      <c r="AA42" s="13">
        <v>41884</v>
      </c>
      <c r="AB42" s="13">
        <v>40797</v>
      </c>
      <c r="AC42" s="13">
        <v>39507</v>
      </c>
      <c r="AD42" s="13">
        <v>41054</v>
      </c>
      <c r="AE42" s="13">
        <v>41594</v>
      </c>
      <c r="AF42" s="13">
        <v>42773</v>
      </c>
      <c r="AG42" s="13">
        <v>41643</v>
      </c>
      <c r="AH42" s="13">
        <v>40292</v>
      </c>
      <c r="AI42" s="13">
        <v>43586</v>
      </c>
      <c r="AJ42" s="13">
        <v>42149</v>
      </c>
      <c r="AK42" s="13">
        <v>44521</v>
      </c>
      <c r="AL42" s="13">
        <v>39049</v>
      </c>
      <c r="AM42" s="13">
        <v>42037</v>
      </c>
      <c r="AN42" s="13">
        <v>41946</v>
      </c>
      <c r="AO42" s="13">
        <v>42826</v>
      </c>
      <c r="AP42" s="13">
        <v>38397</v>
      </c>
      <c r="AQ42" s="13">
        <v>40367</v>
      </c>
      <c r="AR42" s="13">
        <v>37726</v>
      </c>
      <c r="AS42" s="13">
        <v>39648</v>
      </c>
      <c r="AT42" s="13">
        <v>40888</v>
      </c>
      <c r="AU42" s="13">
        <v>37310</v>
      </c>
      <c r="AV42" s="13">
        <v>37857</v>
      </c>
      <c r="AW42" s="13">
        <v>40353</v>
      </c>
      <c r="AX42" s="13">
        <v>37267</v>
      </c>
      <c r="AY42" s="13">
        <v>37316</v>
      </c>
      <c r="AZ42" s="13">
        <v>41391</v>
      </c>
      <c r="BA42" s="13">
        <v>41016</v>
      </c>
      <c r="BB42" s="13">
        <v>31344</v>
      </c>
      <c r="BC42" s="13">
        <v>32089</v>
      </c>
    </row>
    <row r="43" spans="1:55" x14ac:dyDescent="0.2">
      <c r="A43" s="12"/>
      <c r="B43" s="19" t="s">
        <v>164</v>
      </c>
      <c r="C43" s="13">
        <v>572</v>
      </c>
      <c r="D43" s="13">
        <v>679</v>
      </c>
      <c r="E43" s="13">
        <v>1339</v>
      </c>
      <c r="F43" s="13">
        <v>1037</v>
      </c>
      <c r="G43" s="13">
        <v>991</v>
      </c>
      <c r="H43" s="13">
        <v>812</v>
      </c>
      <c r="I43" s="13">
        <v>1057</v>
      </c>
      <c r="J43" s="13">
        <v>879</v>
      </c>
      <c r="K43" s="13">
        <v>1000</v>
      </c>
      <c r="L43" s="13">
        <v>1097</v>
      </c>
      <c r="M43" s="13">
        <v>1053</v>
      </c>
      <c r="N43" s="13">
        <v>1171</v>
      </c>
      <c r="O43" s="13">
        <v>926</v>
      </c>
      <c r="P43" s="13">
        <v>1016</v>
      </c>
      <c r="Q43" s="13">
        <v>1131</v>
      </c>
      <c r="R43" s="13">
        <v>966</v>
      </c>
      <c r="S43" s="13">
        <v>865</v>
      </c>
      <c r="T43" s="13">
        <v>1289</v>
      </c>
      <c r="U43" s="13">
        <v>1158</v>
      </c>
      <c r="V43" s="13">
        <v>1082</v>
      </c>
      <c r="W43" s="13">
        <v>1019</v>
      </c>
      <c r="X43" s="13">
        <v>977</v>
      </c>
      <c r="Y43" s="13">
        <v>1159</v>
      </c>
      <c r="Z43" s="13">
        <v>1183</v>
      </c>
      <c r="AA43" s="13">
        <v>1057</v>
      </c>
      <c r="AB43" s="13">
        <v>1106</v>
      </c>
      <c r="AC43" s="13">
        <v>1045</v>
      </c>
      <c r="AD43" s="13">
        <v>877</v>
      </c>
      <c r="AE43" s="13">
        <v>1198</v>
      </c>
      <c r="AF43" s="13">
        <v>1103</v>
      </c>
      <c r="AG43" s="13">
        <v>1019</v>
      </c>
      <c r="AH43" s="13">
        <v>1036</v>
      </c>
      <c r="AI43" s="13">
        <v>1181</v>
      </c>
      <c r="AJ43" s="13">
        <v>1173</v>
      </c>
      <c r="AK43" s="13">
        <v>1044</v>
      </c>
      <c r="AL43" s="13">
        <v>961</v>
      </c>
      <c r="AM43" s="13">
        <v>1041</v>
      </c>
      <c r="AN43" s="13">
        <v>939</v>
      </c>
      <c r="AO43" s="13">
        <v>949</v>
      </c>
      <c r="AP43" s="13">
        <v>1046</v>
      </c>
      <c r="AQ43" s="13">
        <v>1080</v>
      </c>
      <c r="AR43" s="13">
        <v>935</v>
      </c>
      <c r="AS43" s="13">
        <v>982</v>
      </c>
      <c r="AT43" s="13">
        <v>1001</v>
      </c>
      <c r="AU43" s="13">
        <v>1065</v>
      </c>
      <c r="AV43" s="13">
        <v>942</v>
      </c>
      <c r="AW43" s="13">
        <v>957</v>
      </c>
      <c r="AX43" s="13">
        <v>1036</v>
      </c>
      <c r="AY43" s="13">
        <v>814</v>
      </c>
      <c r="AZ43" s="13">
        <v>960</v>
      </c>
      <c r="BA43" s="13">
        <v>1015</v>
      </c>
      <c r="BB43" s="13">
        <v>531</v>
      </c>
      <c r="BC43" s="13">
        <v>544</v>
      </c>
    </row>
    <row r="44" spans="1:55" x14ac:dyDescent="0.2">
      <c r="A44" s="12"/>
      <c r="B44" s="19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</row>
    <row r="45" spans="1:55" x14ac:dyDescent="0.2">
      <c r="A45" s="21" t="s">
        <v>7</v>
      </c>
      <c r="B45" s="21"/>
      <c r="C45" s="23">
        <v>28357</v>
      </c>
      <c r="D45" s="23">
        <v>32242</v>
      </c>
      <c r="E45" s="23">
        <v>37150</v>
      </c>
      <c r="F45" s="23">
        <v>34662</v>
      </c>
      <c r="G45" s="23">
        <v>31024</v>
      </c>
      <c r="H45" s="23">
        <v>34326</v>
      </c>
      <c r="I45" s="23">
        <v>37615</v>
      </c>
      <c r="J45" s="23">
        <v>36891</v>
      </c>
      <c r="K45" s="23">
        <v>37624</v>
      </c>
      <c r="L45" s="23">
        <v>35483</v>
      </c>
      <c r="M45" s="23">
        <v>37038</v>
      </c>
      <c r="N45" s="23">
        <v>38113</v>
      </c>
      <c r="O45" s="23">
        <v>38744</v>
      </c>
      <c r="P45" s="23">
        <v>40705</v>
      </c>
      <c r="Q45" s="23">
        <v>41122</v>
      </c>
      <c r="R45" s="23">
        <v>41467</v>
      </c>
      <c r="S45" s="23">
        <v>42119</v>
      </c>
      <c r="T45" s="23">
        <v>42519</v>
      </c>
      <c r="U45" s="23">
        <v>42772</v>
      </c>
      <c r="V45" s="23">
        <v>42582</v>
      </c>
      <c r="W45" s="23">
        <v>41972</v>
      </c>
      <c r="X45" s="23">
        <v>41984</v>
      </c>
      <c r="Y45" s="23">
        <v>41646</v>
      </c>
      <c r="Z45" s="23">
        <v>42293</v>
      </c>
      <c r="AA45" s="23">
        <v>42941</v>
      </c>
      <c r="AB45" s="23">
        <v>41903</v>
      </c>
      <c r="AC45" s="23">
        <v>40552</v>
      </c>
      <c r="AD45" s="23">
        <v>41931</v>
      </c>
      <c r="AE45" s="23">
        <v>42792</v>
      </c>
      <c r="AF45" s="23">
        <v>43876</v>
      </c>
      <c r="AG45" s="23">
        <v>42662</v>
      </c>
      <c r="AH45" s="23">
        <v>41328</v>
      </c>
      <c r="AI45" s="23">
        <v>44767</v>
      </c>
      <c r="AJ45" s="23">
        <v>43322</v>
      </c>
      <c r="AK45" s="23">
        <v>45565</v>
      </c>
      <c r="AL45" s="23">
        <v>40010</v>
      </c>
      <c r="AM45" s="23">
        <v>43078</v>
      </c>
      <c r="AN45" s="23">
        <v>42885</v>
      </c>
      <c r="AO45" s="23">
        <v>43775</v>
      </c>
      <c r="AP45" s="23">
        <v>39443</v>
      </c>
      <c r="AQ45" s="23">
        <v>41447</v>
      </c>
      <c r="AR45" s="23">
        <v>38661</v>
      </c>
      <c r="AS45" s="23">
        <v>40630</v>
      </c>
      <c r="AT45" s="23">
        <v>41889</v>
      </c>
      <c r="AU45" s="23">
        <v>38375</v>
      </c>
      <c r="AV45" s="23">
        <v>38799</v>
      </c>
      <c r="AW45" s="23">
        <v>41310</v>
      </c>
      <c r="AX45" s="23">
        <v>38303</v>
      </c>
      <c r="AY45" s="23">
        <v>38130</v>
      </c>
      <c r="AZ45" s="23">
        <v>42351</v>
      </c>
      <c r="BA45" s="23">
        <v>42031</v>
      </c>
      <c r="BB45" s="23">
        <v>31875</v>
      </c>
      <c r="BC45" s="23">
        <v>32633</v>
      </c>
    </row>
    <row r="46" spans="1:55" x14ac:dyDescent="0.2">
      <c r="A46" s="12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spans="1:55" ht="13.5" thickBot="1" x14ac:dyDescent="0.25">
      <c r="A47" s="24" t="s">
        <v>8</v>
      </c>
      <c r="B47" s="25"/>
      <c r="C47" s="26">
        <v>80306</v>
      </c>
      <c r="D47" s="26">
        <v>86750</v>
      </c>
      <c r="E47" s="26">
        <v>103327</v>
      </c>
      <c r="F47" s="26">
        <v>97266</v>
      </c>
      <c r="G47" s="26">
        <v>90213</v>
      </c>
      <c r="H47" s="26">
        <v>93849</v>
      </c>
      <c r="I47" s="26">
        <v>96707</v>
      </c>
      <c r="J47" s="26">
        <v>96412</v>
      </c>
      <c r="K47" s="26">
        <v>98606</v>
      </c>
      <c r="L47" s="26">
        <v>95313</v>
      </c>
      <c r="M47" s="26">
        <v>100472</v>
      </c>
      <c r="N47" s="26">
        <v>103137</v>
      </c>
      <c r="O47" s="26">
        <v>106786</v>
      </c>
      <c r="P47" s="26">
        <v>104971</v>
      </c>
      <c r="Q47" s="26">
        <v>106312</v>
      </c>
      <c r="R47" s="26">
        <v>109954</v>
      </c>
      <c r="S47" s="26">
        <v>114581</v>
      </c>
      <c r="T47" s="26">
        <v>114439</v>
      </c>
      <c r="U47" s="26">
        <v>114860</v>
      </c>
      <c r="V47" s="26">
        <v>114235</v>
      </c>
      <c r="W47" s="26">
        <v>113961</v>
      </c>
      <c r="X47" s="26">
        <v>115332</v>
      </c>
      <c r="Y47" s="26">
        <v>109672</v>
      </c>
      <c r="Z47" s="26">
        <v>116166</v>
      </c>
      <c r="AA47" s="26">
        <v>114192</v>
      </c>
      <c r="AB47" s="26">
        <v>112080</v>
      </c>
      <c r="AC47" s="26">
        <v>107100</v>
      </c>
      <c r="AD47" s="26">
        <v>111992</v>
      </c>
      <c r="AE47" s="26">
        <v>114278</v>
      </c>
      <c r="AF47" s="26">
        <v>114582</v>
      </c>
      <c r="AG47" s="26">
        <v>111676</v>
      </c>
      <c r="AH47" s="26">
        <v>110547</v>
      </c>
      <c r="AI47" s="26">
        <v>114251</v>
      </c>
      <c r="AJ47" s="26">
        <v>109879</v>
      </c>
      <c r="AK47" s="26">
        <v>116117</v>
      </c>
      <c r="AL47" s="26">
        <v>106332</v>
      </c>
      <c r="AM47" s="26">
        <v>112582</v>
      </c>
      <c r="AN47" s="26">
        <v>113143</v>
      </c>
      <c r="AO47" s="26">
        <v>114398</v>
      </c>
      <c r="AP47" s="26">
        <v>110401</v>
      </c>
      <c r="AQ47" s="26">
        <v>115701</v>
      </c>
      <c r="AR47" s="26">
        <v>110441</v>
      </c>
      <c r="AS47" s="26">
        <v>115387</v>
      </c>
      <c r="AT47" s="26">
        <v>114093</v>
      </c>
      <c r="AU47" s="26">
        <v>112707</v>
      </c>
      <c r="AV47" s="26">
        <v>106922</v>
      </c>
      <c r="AW47" s="26">
        <v>111859</v>
      </c>
      <c r="AX47" s="26">
        <v>105627</v>
      </c>
      <c r="AY47" s="26">
        <v>109812</v>
      </c>
      <c r="AZ47" s="26">
        <v>112643</v>
      </c>
      <c r="BA47" s="26">
        <v>113924</v>
      </c>
      <c r="BB47" s="26">
        <v>91735</v>
      </c>
      <c r="BC47" s="26">
        <v>97318</v>
      </c>
    </row>
    <row r="48" spans="1:55" ht="13.5" thickTop="1" x14ac:dyDescent="0.2"/>
    <row r="49" spans="1:55" x14ac:dyDescent="0.2"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55" ht="13.5" thickBot="1" x14ac:dyDescent="0.25">
      <c r="A50" s="106" t="s">
        <v>218</v>
      </c>
      <c r="B50" s="25"/>
      <c r="C50" s="26">
        <v>3433.0966619999995</v>
      </c>
      <c r="D50" s="26">
        <v>3750.1950470000002</v>
      </c>
      <c r="E50" s="26">
        <v>4360.1038020000005</v>
      </c>
      <c r="F50" s="26">
        <v>4271.297474</v>
      </c>
      <c r="G50" s="26">
        <v>3946.5237769999994</v>
      </c>
      <c r="H50" s="26">
        <v>3899.976948</v>
      </c>
      <c r="I50" s="26">
        <v>4127.142218</v>
      </c>
      <c r="J50" s="26">
        <v>4017.9779860000003</v>
      </c>
      <c r="K50" s="26">
        <v>4185.6399139999994</v>
      </c>
      <c r="L50" s="26">
        <v>4027.6170740000007</v>
      </c>
      <c r="M50" s="26">
        <v>4415.8405550000007</v>
      </c>
      <c r="N50" s="26">
        <v>4490.7701950000001</v>
      </c>
      <c r="O50" s="26">
        <v>4775.7472070000003</v>
      </c>
      <c r="P50" s="26">
        <v>4545.7459179999996</v>
      </c>
      <c r="Q50" s="26">
        <v>4582.8877140000004</v>
      </c>
      <c r="R50" s="26">
        <v>4663.5953110000009</v>
      </c>
      <c r="S50" s="26">
        <v>4895.1435110000002</v>
      </c>
      <c r="T50" s="26">
        <v>4796.1338889999988</v>
      </c>
      <c r="U50" s="26">
        <v>4708.7742580000013</v>
      </c>
      <c r="V50" s="26">
        <v>4536.2405479999998</v>
      </c>
      <c r="W50" s="26">
        <v>4515.8607150000007</v>
      </c>
      <c r="X50" s="26">
        <v>4531.7776279999998</v>
      </c>
      <c r="Y50" s="26">
        <v>4546.5716620000012</v>
      </c>
      <c r="Z50" s="26">
        <v>4631.1174390000006</v>
      </c>
      <c r="AA50" s="26">
        <v>4699.5718580000002</v>
      </c>
      <c r="AB50" s="26">
        <v>4548.7822550000001</v>
      </c>
      <c r="AC50" s="26">
        <v>4276.3320050000002</v>
      </c>
      <c r="AD50" s="26">
        <v>4585.189633</v>
      </c>
      <c r="AE50" s="26">
        <v>4536.7926040000002</v>
      </c>
      <c r="AF50" s="26">
        <v>4601.8648750000011</v>
      </c>
      <c r="AG50" s="26">
        <v>4316.1799189999992</v>
      </c>
      <c r="AH50" s="26">
        <v>4477.7537389999998</v>
      </c>
      <c r="AI50" s="26">
        <v>4442.0282699999998</v>
      </c>
      <c r="AJ50" s="26">
        <v>4578.4100940000008</v>
      </c>
      <c r="AK50" s="26">
        <v>4561.758922</v>
      </c>
      <c r="AL50" s="26">
        <v>4189.7015499999998</v>
      </c>
      <c r="AM50" s="26">
        <v>4494.3649519999999</v>
      </c>
      <c r="AN50" s="26">
        <v>4519.9360510000006</v>
      </c>
      <c r="AO50" s="26">
        <v>4508.4086499999994</v>
      </c>
      <c r="AP50" s="26">
        <v>4515.3577640000003</v>
      </c>
      <c r="AQ50" s="26">
        <v>4721.4945430000007</v>
      </c>
      <c r="AR50" s="26">
        <v>4537.3439330000001</v>
      </c>
      <c r="AS50" s="26">
        <v>4754.6995889999998</v>
      </c>
      <c r="AT50" s="26">
        <v>4636.8604169999999</v>
      </c>
      <c r="AU50" s="26">
        <v>4647.7555590000002</v>
      </c>
      <c r="AV50" s="26">
        <v>4474.033848</v>
      </c>
      <c r="AW50" s="26">
        <v>4778.4550840000002</v>
      </c>
      <c r="AX50" s="26">
        <v>4359.1862970000002</v>
      </c>
      <c r="AY50" s="26">
        <v>4556.3323160000009</v>
      </c>
      <c r="AZ50" s="26">
        <v>4677.9816420000006</v>
      </c>
      <c r="BA50" s="26">
        <v>4726.0182339999992</v>
      </c>
      <c r="BB50" s="26">
        <v>3711.2886399999998</v>
      </c>
      <c r="BC50" s="26">
        <v>3947.843632999999</v>
      </c>
    </row>
    <row r="51" spans="1:55" ht="13.5" thickTop="1" x14ac:dyDescent="0.2"/>
  </sheetData>
  <mergeCells count="1">
    <mergeCell ref="A1:BC1"/>
  </mergeCells>
  <pageMargins left="0.17" right="0.17" top="0.17" bottom="0.5" header="0.17" footer="0.5"/>
  <pageSetup scale="70" fitToWidth="0" fitToHeight="0" orientation="landscape" r:id="rId1"/>
  <headerFooter alignWithMargins="0"/>
  <colBreaks count="3" manualBreakCount="3">
    <brk id="15" max="1048575" man="1"/>
    <brk id="28" max="1048575" man="1"/>
    <brk id="4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B50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08" customWidth="1"/>
    <col min="2" max="2" width="25" style="108" customWidth="1"/>
    <col min="3" max="3" width="9.42578125" style="103" customWidth="1"/>
    <col min="4" max="53" width="9.42578125" style="108" customWidth="1"/>
    <col min="54" max="54" width="9" style="108" customWidth="1"/>
    <col min="55" max="16384" width="6.7109375" style="108"/>
  </cols>
  <sheetData>
    <row r="1" spans="1:54" ht="26.25" x14ac:dyDescent="0.4">
      <c r="A1" s="146" t="s">
        <v>213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</row>
    <row r="2" spans="1:54" ht="13.5" thickBot="1" x14ac:dyDescent="0.25">
      <c r="A2" s="118"/>
      <c r="B2" s="118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125" customFormat="1" thickBot="1" x14ac:dyDescent="0.25">
      <c r="A3" s="128"/>
      <c r="B3" s="127" t="s">
        <v>61</v>
      </c>
      <c r="C3" s="126">
        <v>42008</v>
      </c>
      <c r="D3" s="126">
        <v>42015</v>
      </c>
      <c r="E3" s="126">
        <v>42022</v>
      </c>
      <c r="F3" s="126">
        <v>42029</v>
      </c>
      <c r="G3" s="126">
        <v>42036</v>
      </c>
      <c r="H3" s="126">
        <v>42043</v>
      </c>
      <c r="I3" s="126">
        <v>42050</v>
      </c>
      <c r="J3" s="126">
        <v>42057</v>
      </c>
      <c r="K3" s="126">
        <v>42064</v>
      </c>
      <c r="L3" s="126">
        <v>42071</v>
      </c>
      <c r="M3" s="126">
        <v>42078</v>
      </c>
      <c r="N3" s="126">
        <v>42085</v>
      </c>
      <c r="O3" s="126">
        <v>42092</v>
      </c>
      <c r="P3" s="126">
        <v>42099</v>
      </c>
      <c r="Q3" s="126">
        <v>42106</v>
      </c>
      <c r="R3" s="126">
        <v>42113</v>
      </c>
      <c r="S3" s="126">
        <v>42120</v>
      </c>
      <c r="T3" s="126">
        <v>42127</v>
      </c>
      <c r="U3" s="126">
        <v>42134</v>
      </c>
      <c r="V3" s="126">
        <v>42141</v>
      </c>
      <c r="W3" s="126">
        <v>42148</v>
      </c>
      <c r="X3" s="126">
        <v>42155</v>
      </c>
      <c r="Y3" s="126">
        <v>42162</v>
      </c>
      <c r="Z3" s="126">
        <v>42169</v>
      </c>
      <c r="AA3" s="126">
        <v>42176</v>
      </c>
      <c r="AB3" s="126">
        <v>42183</v>
      </c>
      <c r="AC3" s="126">
        <v>42190</v>
      </c>
      <c r="AD3" s="126">
        <v>42197</v>
      </c>
      <c r="AE3" s="126">
        <v>42204</v>
      </c>
      <c r="AF3" s="126">
        <v>42211</v>
      </c>
      <c r="AG3" s="126">
        <v>42218</v>
      </c>
      <c r="AH3" s="126">
        <v>42225</v>
      </c>
      <c r="AI3" s="126">
        <v>42232</v>
      </c>
      <c r="AJ3" s="126">
        <v>42239</v>
      </c>
      <c r="AK3" s="126">
        <v>42246</v>
      </c>
      <c r="AL3" s="126">
        <v>42253</v>
      </c>
      <c r="AM3" s="126">
        <v>42260</v>
      </c>
      <c r="AN3" s="126">
        <v>42267</v>
      </c>
      <c r="AO3" s="126">
        <v>42274</v>
      </c>
      <c r="AP3" s="126">
        <v>42281</v>
      </c>
      <c r="AQ3" s="126">
        <v>42288</v>
      </c>
      <c r="AR3" s="126">
        <v>42295</v>
      </c>
      <c r="AS3" s="126">
        <v>42302</v>
      </c>
      <c r="AT3" s="126">
        <v>42309</v>
      </c>
      <c r="AU3" s="126">
        <v>42316</v>
      </c>
      <c r="AV3" s="126">
        <v>42323</v>
      </c>
      <c r="AW3" s="126">
        <v>42330</v>
      </c>
      <c r="AX3" s="126">
        <v>42337</v>
      </c>
      <c r="AY3" s="126">
        <v>42344</v>
      </c>
      <c r="AZ3" s="126">
        <v>42351</v>
      </c>
      <c r="BA3" s="126">
        <v>42358</v>
      </c>
      <c r="BB3" s="126">
        <v>42365</v>
      </c>
    </row>
    <row r="4" spans="1:54" x14ac:dyDescent="0.2">
      <c r="A4" s="124" t="s">
        <v>0</v>
      </c>
      <c r="B4" s="123"/>
      <c r="C4" s="11">
        <v>7454</v>
      </c>
      <c r="D4" s="11">
        <v>7928</v>
      </c>
      <c r="E4" s="11">
        <v>8368</v>
      </c>
      <c r="F4" s="11">
        <v>8430</v>
      </c>
      <c r="G4" s="11">
        <v>8056</v>
      </c>
      <c r="H4" s="11">
        <v>7608</v>
      </c>
      <c r="I4" s="11">
        <v>7782</v>
      </c>
      <c r="J4" s="11">
        <v>7835</v>
      </c>
      <c r="K4" s="11">
        <v>7945</v>
      </c>
      <c r="L4" s="11">
        <v>8270</v>
      </c>
      <c r="M4" s="11">
        <v>8273</v>
      </c>
      <c r="N4" s="11">
        <v>8681</v>
      </c>
      <c r="O4" s="11">
        <v>8260</v>
      </c>
      <c r="P4" s="11">
        <v>8518</v>
      </c>
      <c r="Q4" s="11">
        <v>8495</v>
      </c>
      <c r="R4" s="11">
        <v>8368</v>
      </c>
      <c r="S4" s="11">
        <v>7939</v>
      </c>
      <c r="T4" s="11">
        <v>7977</v>
      </c>
      <c r="U4" s="11">
        <v>7989</v>
      </c>
      <c r="V4" s="11">
        <v>7582</v>
      </c>
      <c r="W4" s="11">
        <v>8156</v>
      </c>
      <c r="X4" s="11">
        <v>8107</v>
      </c>
      <c r="Y4" s="11">
        <v>7987</v>
      </c>
      <c r="Z4" s="11">
        <v>8478</v>
      </c>
      <c r="AA4" s="11">
        <v>8404</v>
      </c>
      <c r="AB4" s="11">
        <v>7543</v>
      </c>
      <c r="AC4" s="11">
        <v>7865</v>
      </c>
      <c r="AD4" s="11">
        <v>8015</v>
      </c>
      <c r="AE4" s="11">
        <v>7646</v>
      </c>
      <c r="AF4" s="11">
        <v>7444</v>
      </c>
      <c r="AG4" s="11">
        <v>7800</v>
      </c>
      <c r="AH4" s="11">
        <v>8222</v>
      </c>
      <c r="AI4" s="11">
        <v>8464</v>
      </c>
      <c r="AJ4" s="11">
        <v>8261</v>
      </c>
      <c r="AK4" s="11">
        <v>8402</v>
      </c>
      <c r="AL4" s="11">
        <v>7852</v>
      </c>
      <c r="AM4" s="11">
        <v>8079</v>
      </c>
      <c r="AN4" s="11">
        <v>7863</v>
      </c>
      <c r="AO4" s="11">
        <v>8299</v>
      </c>
      <c r="AP4" s="11">
        <v>7401</v>
      </c>
      <c r="AQ4" s="11">
        <v>8117</v>
      </c>
      <c r="AR4" s="11">
        <v>8334</v>
      </c>
      <c r="AS4" s="11">
        <v>8360</v>
      </c>
      <c r="AT4" s="11">
        <v>8121</v>
      </c>
      <c r="AU4" s="11">
        <v>7779</v>
      </c>
      <c r="AV4" s="11">
        <v>7951</v>
      </c>
      <c r="AW4" s="11">
        <v>7885</v>
      </c>
      <c r="AX4" s="11">
        <v>8041</v>
      </c>
      <c r="AY4" s="11">
        <v>7812</v>
      </c>
      <c r="AZ4" s="11">
        <v>7699</v>
      </c>
      <c r="BA4" s="11">
        <v>6210</v>
      </c>
      <c r="BB4" s="11">
        <v>6499</v>
      </c>
    </row>
    <row r="5" spans="1:54" x14ac:dyDescent="0.2">
      <c r="A5" s="113"/>
      <c r="B5" s="115" t="s">
        <v>143</v>
      </c>
      <c r="C5" s="13">
        <v>2559</v>
      </c>
      <c r="D5" s="13">
        <v>3000</v>
      </c>
      <c r="E5" s="13">
        <v>3082</v>
      </c>
      <c r="F5" s="13">
        <v>3244</v>
      </c>
      <c r="G5" s="13">
        <v>3014</v>
      </c>
      <c r="H5" s="13">
        <v>2752</v>
      </c>
      <c r="I5" s="13">
        <v>2926</v>
      </c>
      <c r="J5" s="13">
        <v>2889</v>
      </c>
      <c r="K5" s="13">
        <v>2921</v>
      </c>
      <c r="L5" s="13">
        <v>3129</v>
      </c>
      <c r="M5" s="13">
        <v>3062</v>
      </c>
      <c r="N5" s="13">
        <v>3375</v>
      </c>
      <c r="O5" s="13">
        <v>2990</v>
      </c>
      <c r="P5" s="13">
        <v>3166</v>
      </c>
      <c r="Q5" s="13">
        <v>3270</v>
      </c>
      <c r="R5" s="13">
        <v>3233</v>
      </c>
      <c r="S5" s="13">
        <v>3185</v>
      </c>
      <c r="T5" s="13">
        <v>3249</v>
      </c>
      <c r="U5" s="13">
        <v>3137</v>
      </c>
      <c r="V5" s="13">
        <v>2822</v>
      </c>
      <c r="W5" s="13">
        <v>3249</v>
      </c>
      <c r="X5" s="13">
        <v>3061</v>
      </c>
      <c r="Y5" s="13">
        <v>3127</v>
      </c>
      <c r="Z5" s="13">
        <v>3261</v>
      </c>
      <c r="AA5" s="13">
        <v>3130</v>
      </c>
      <c r="AB5" s="13">
        <v>2627</v>
      </c>
      <c r="AC5" s="13">
        <v>2843</v>
      </c>
      <c r="AD5" s="13">
        <v>2928</v>
      </c>
      <c r="AE5" s="13">
        <v>2721</v>
      </c>
      <c r="AF5" s="13">
        <v>2568</v>
      </c>
      <c r="AG5" s="13">
        <v>2740</v>
      </c>
      <c r="AH5" s="13">
        <v>3141</v>
      </c>
      <c r="AI5" s="13">
        <v>3284</v>
      </c>
      <c r="AJ5" s="13">
        <v>3126</v>
      </c>
      <c r="AK5" s="13">
        <v>3052</v>
      </c>
      <c r="AL5" s="13">
        <v>2801</v>
      </c>
      <c r="AM5" s="13">
        <v>3153</v>
      </c>
      <c r="AN5" s="13">
        <v>3185</v>
      </c>
      <c r="AO5" s="13">
        <v>3289</v>
      </c>
      <c r="AP5" s="13">
        <v>2657</v>
      </c>
      <c r="AQ5" s="13">
        <v>3176</v>
      </c>
      <c r="AR5" s="13">
        <v>3437</v>
      </c>
      <c r="AS5" s="13">
        <v>3462</v>
      </c>
      <c r="AT5" s="13">
        <v>3154</v>
      </c>
      <c r="AU5" s="13">
        <v>2839</v>
      </c>
      <c r="AV5" s="13">
        <v>3118</v>
      </c>
      <c r="AW5" s="13">
        <v>3020</v>
      </c>
      <c r="AX5" s="13">
        <v>3002</v>
      </c>
      <c r="AY5" s="13">
        <v>3024</v>
      </c>
      <c r="AZ5" s="13">
        <v>3175</v>
      </c>
      <c r="BA5" s="13">
        <v>2191</v>
      </c>
      <c r="BB5" s="13">
        <v>1956</v>
      </c>
    </row>
    <row r="6" spans="1:54" x14ac:dyDescent="0.2">
      <c r="A6" s="113"/>
      <c r="B6" s="115" t="s">
        <v>144</v>
      </c>
      <c r="C6" s="13">
        <v>1374</v>
      </c>
      <c r="D6" s="13">
        <v>1534</v>
      </c>
      <c r="E6" s="13">
        <v>1642</v>
      </c>
      <c r="F6" s="13">
        <v>1657</v>
      </c>
      <c r="G6" s="13">
        <v>1480</v>
      </c>
      <c r="H6" s="13">
        <v>1503</v>
      </c>
      <c r="I6" s="13">
        <v>1507</v>
      </c>
      <c r="J6" s="13">
        <v>1573</v>
      </c>
      <c r="K6" s="13">
        <v>1568</v>
      </c>
      <c r="L6" s="13">
        <v>1654</v>
      </c>
      <c r="M6" s="13">
        <v>1743</v>
      </c>
      <c r="N6" s="13">
        <v>1680</v>
      </c>
      <c r="O6" s="13">
        <v>1603</v>
      </c>
      <c r="P6" s="13">
        <v>1667</v>
      </c>
      <c r="Q6" s="13">
        <v>1673</v>
      </c>
      <c r="R6" s="13">
        <v>1828</v>
      </c>
      <c r="S6" s="13">
        <v>1504</v>
      </c>
      <c r="T6" s="13">
        <v>1628</v>
      </c>
      <c r="U6" s="13">
        <v>1585</v>
      </c>
      <c r="V6" s="13">
        <v>1403</v>
      </c>
      <c r="W6" s="13">
        <v>1599</v>
      </c>
      <c r="X6" s="13">
        <v>1724</v>
      </c>
      <c r="Y6" s="13">
        <v>1487</v>
      </c>
      <c r="Z6" s="13">
        <v>1728</v>
      </c>
      <c r="AA6" s="13">
        <v>1595</v>
      </c>
      <c r="AB6" s="13">
        <v>1488</v>
      </c>
      <c r="AC6" s="13">
        <v>1598</v>
      </c>
      <c r="AD6" s="13">
        <v>1568</v>
      </c>
      <c r="AE6" s="13">
        <v>1463</v>
      </c>
      <c r="AF6" s="13">
        <v>1402</v>
      </c>
      <c r="AG6" s="13">
        <v>1578</v>
      </c>
      <c r="AH6" s="13">
        <v>1563</v>
      </c>
      <c r="AI6" s="13">
        <v>1700</v>
      </c>
      <c r="AJ6" s="13">
        <v>1672</v>
      </c>
      <c r="AK6" s="13">
        <v>1763</v>
      </c>
      <c r="AL6" s="13">
        <v>1435</v>
      </c>
      <c r="AM6" s="13">
        <v>1669</v>
      </c>
      <c r="AN6" s="13">
        <v>1558</v>
      </c>
      <c r="AO6" s="13">
        <v>1751</v>
      </c>
      <c r="AP6" s="13">
        <v>1803</v>
      </c>
      <c r="AQ6" s="13">
        <v>1590</v>
      </c>
      <c r="AR6" s="13">
        <v>1724</v>
      </c>
      <c r="AS6" s="13">
        <v>1605</v>
      </c>
      <c r="AT6" s="13">
        <v>1627</v>
      </c>
      <c r="AU6" s="13">
        <v>1565</v>
      </c>
      <c r="AV6" s="13">
        <v>1559</v>
      </c>
      <c r="AW6" s="13">
        <v>1520</v>
      </c>
      <c r="AX6" s="13">
        <v>1598</v>
      </c>
      <c r="AY6" s="13">
        <v>1608</v>
      </c>
      <c r="AZ6" s="13">
        <v>1541</v>
      </c>
      <c r="BA6" s="13">
        <v>1082</v>
      </c>
      <c r="BB6" s="13">
        <v>1122</v>
      </c>
    </row>
    <row r="7" spans="1:54" x14ac:dyDescent="0.2">
      <c r="A7" s="113"/>
      <c r="B7" s="115" t="s">
        <v>145</v>
      </c>
      <c r="C7" s="13">
        <v>3521</v>
      </c>
      <c r="D7" s="13">
        <v>3394</v>
      </c>
      <c r="E7" s="13">
        <v>3644</v>
      </c>
      <c r="F7" s="13">
        <v>3529</v>
      </c>
      <c r="G7" s="13">
        <v>3562</v>
      </c>
      <c r="H7" s="13">
        <v>3353</v>
      </c>
      <c r="I7" s="13">
        <v>3349</v>
      </c>
      <c r="J7" s="13">
        <v>3373</v>
      </c>
      <c r="K7" s="13">
        <v>3456</v>
      </c>
      <c r="L7" s="13">
        <v>3487</v>
      </c>
      <c r="M7" s="13">
        <v>3468</v>
      </c>
      <c r="N7" s="13">
        <v>3626</v>
      </c>
      <c r="O7" s="13">
        <v>3667</v>
      </c>
      <c r="P7" s="13">
        <v>3685</v>
      </c>
      <c r="Q7" s="13">
        <v>3552</v>
      </c>
      <c r="R7" s="13">
        <v>3307</v>
      </c>
      <c r="S7" s="13">
        <v>3250</v>
      </c>
      <c r="T7" s="13">
        <v>3100</v>
      </c>
      <c r="U7" s="13">
        <v>3267</v>
      </c>
      <c r="V7" s="13">
        <v>3357</v>
      </c>
      <c r="W7" s="13">
        <v>3308</v>
      </c>
      <c r="X7" s="13">
        <v>3322</v>
      </c>
      <c r="Y7" s="13">
        <v>3373</v>
      </c>
      <c r="Z7" s="13">
        <v>3489</v>
      </c>
      <c r="AA7" s="13">
        <v>3679</v>
      </c>
      <c r="AB7" s="13">
        <v>3428</v>
      </c>
      <c r="AC7" s="13">
        <v>3424</v>
      </c>
      <c r="AD7" s="13">
        <v>3519</v>
      </c>
      <c r="AE7" s="13">
        <v>3462</v>
      </c>
      <c r="AF7" s="13">
        <v>3474</v>
      </c>
      <c r="AG7" s="13">
        <v>3482</v>
      </c>
      <c r="AH7" s="13">
        <v>3518</v>
      </c>
      <c r="AI7" s="13">
        <v>3480</v>
      </c>
      <c r="AJ7" s="13">
        <v>3463</v>
      </c>
      <c r="AK7" s="13">
        <v>3587</v>
      </c>
      <c r="AL7" s="13">
        <v>3616</v>
      </c>
      <c r="AM7" s="13">
        <v>3257</v>
      </c>
      <c r="AN7" s="13">
        <v>3120</v>
      </c>
      <c r="AO7" s="13">
        <v>3259</v>
      </c>
      <c r="AP7" s="13">
        <v>2941</v>
      </c>
      <c r="AQ7" s="13">
        <v>3351</v>
      </c>
      <c r="AR7" s="13">
        <v>3173</v>
      </c>
      <c r="AS7" s="13">
        <v>3293</v>
      </c>
      <c r="AT7" s="13">
        <v>3340</v>
      </c>
      <c r="AU7" s="13">
        <v>3375</v>
      </c>
      <c r="AV7" s="13">
        <v>3274</v>
      </c>
      <c r="AW7" s="13">
        <v>3345</v>
      </c>
      <c r="AX7" s="13">
        <v>3441</v>
      </c>
      <c r="AY7" s="13">
        <v>3180</v>
      </c>
      <c r="AZ7" s="13">
        <v>2983</v>
      </c>
      <c r="BA7" s="13">
        <v>2937</v>
      </c>
      <c r="BB7" s="13">
        <v>3421</v>
      </c>
    </row>
    <row r="8" spans="1:54" x14ac:dyDescent="0.2">
      <c r="A8" s="113"/>
      <c r="B8" s="116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20" t="s">
        <v>1</v>
      </c>
      <c r="B9" s="113"/>
      <c r="C9" s="11">
        <v>15321</v>
      </c>
      <c r="D9" s="11">
        <v>15652</v>
      </c>
      <c r="E9" s="11">
        <v>16427</v>
      </c>
      <c r="F9" s="11">
        <v>16010</v>
      </c>
      <c r="G9" s="11">
        <v>15227</v>
      </c>
      <c r="H9" s="11">
        <v>16240</v>
      </c>
      <c r="I9" s="11">
        <v>15710</v>
      </c>
      <c r="J9" s="11">
        <v>15571</v>
      </c>
      <c r="K9" s="11">
        <v>16129</v>
      </c>
      <c r="L9" s="11">
        <v>16172</v>
      </c>
      <c r="M9" s="11">
        <v>16775</v>
      </c>
      <c r="N9" s="11">
        <v>16157</v>
      </c>
      <c r="O9" s="11">
        <v>14973</v>
      </c>
      <c r="P9" s="11">
        <v>16482</v>
      </c>
      <c r="Q9" s="11">
        <v>16381</v>
      </c>
      <c r="R9" s="11">
        <v>15470</v>
      </c>
      <c r="S9" s="11">
        <v>15422</v>
      </c>
      <c r="T9" s="11">
        <v>14829</v>
      </c>
      <c r="U9" s="11">
        <v>15700</v>
      </c>
      <c r="V9" s="11">
        <v>14798</v>
      </c>
      <c r="W9" s="11">
        <v>13711</v>
      </c>
      <c r="X9" s="11">
        <v>14577</v>
      </c>
      <c r="Y9" s="11">
        <v>14691</v>
      </c>
      <c r="Z9" s="11">
        <v>14863</v>
      </c>
      <c r="AA9" s="11">
        <v>15161</v>
      </c>
      <c r="AB9" s="11">
        <v>15112</v>
      </c>
      <c r="AC9" s="11">
        <v>14838</v>
      </c>
      <c r="AD9" s="11">
        <v>14916</v>
      </c>
      <c r="AE9" s="11">
        <v>15240</v>
      </c>
      <c r="AF9" s="11">
        <v>15407</v>
      </c>
      <c r="AG9" s="11">
        <v>14537</v>
      </c>
      <c r="AH9" s="11">
        <v>15112</v>
      </c>
      <c r="AI9" s="11">
        <v>14951</v>
      </c>
      <c r="AJ9" s="11">
        <v>16093</v>
      </c>
      <c r="AK9" s="11">
        <v>15101</v>
      </c>
      <c r="AL9" s="11">
        <v>14907</v>
      </c>
      <c r="AM9" s="11">
        <v>14734</v>
      </c>
      <c r="AN9" s="11">
        <v>14654</v>
      </c>
      <c r="AO9" s="11">
        <v>15257</v>
      </c>
      <c r="AP9" s="11">
        <v>15063</v>
      </c>
      <c r="AQ9" s="11">
        <v>14925</v>
      </c>
      <c r="AR9" s="11">
        <v>14952</v>
      </c>
      <c r="AS9" s="11">
        <v>15847</v>
      </c>
      <c r="AT9" s="11">
        <v>15330</v>
      </c>
      <c r="AU9" s="11">
        <v>15187</v>
      </c>
      <c r="AV9" s="11">
        <v>15519</v>
      </c>
      <c r="AW9" s="11">
        <v>14287</v>
      </c>
      <c r="AX9" s="11">
        <v>14658</v>
      </c>
      <c r="AY9" s="11">
        <v>14827</v>
      </c>
      <c r="AZ9" s="11">
        <v>15431</v>
      </c>
      <c r="BA9" s="11">
        <v>12178</v>
      </c>
      <c r="BB9" s="11">
        <v>13920</v>
      </c>
    </row>
    <row r="10" spans="1:54" x14ac:dyDescent="0.2">
      <c r="A10" s="113"/>
      <c r="B10" s="115" t="s">
        <v>146</v>
      </c>
      <c r="C10" s="13">
        <v>8820</v>
      </c>
      <c r="D10" s="13">
        <v>9244</v>
      </c>
      <c r="E10" s="13">
        <v>9059</v>
      </c>
      <c r="F10" s="13">
        <v>9235</v>
      </c>
      <c r="G10" s="13">
        <v>9024</v>
      </c>
      <c r="H10" s="13">
        <v>9386</v>
      </c>
      <c r="I10" s="13">
        <v>9007</v>
      </c>
      <c r="J10" s="13">
        <v>9148</v>
      </c>
      <c r="K10" s="13">
        <v>9695</v>
      </c>
      <c r="L10" s="13">
        <v>9646</v>
      </c>
      <c r="M10" s="13">
        <v>9489</v>
      </c>
      <c r="N10" s="13">
        <v>9275</v>
      </c>
      <c r="O10" s="13">
        <v>8830</v>
      </c>
      <c r="P10" s="13">
        <v>9196</v>
      </c>
      <c r="Q10" s="13">
        <v>9568</v>
      </c>
      <c r="R10" s="13">
        <v>9113</v>
      </c>
      <c r="S10" s="13">
        <v>9364</v>
      </c>
      <c r="T10" s="13">
        <v>9286</v>
      </c>
      <c r="U10" s="13">
        <v>9575</v>
      </c>
      <c r="V10" s="13">
        <v>8989</v>
      </c>
      <c r="W10" s="13">
        <v>8424</v>
      </c>
      <c r="X10" s="13">
        <v>8615</v>
      </c>
      <c r="Y10" s="13">
        <v>8436</v>
      </c>
      <c r="Z10" s="13">
        <v>8792</v>
      </c>
      <c r="AA10" s="13">
        <v>8460</v>
      </c>
      <c r="AB10" s="13">
        <v>8572</v>
      </c>
      <c r="AC10" s="13">
        <v>8127</v>
      </c>
      <c r="AD10" s="13">
        <v>8709</v>
      </c>
      <c r="AE10" s="13">
        <v>8575</v>
      </c>
      <c r="AF10" s="13">
        <v>8741</v>
      </c>
      <c r="AG10" s="13">
        <v>8391</v>
      </c>
      <c r="AH10" s="13">
        <v>8482</v>
      </c>
      <c r="AI10" s="13">
        <v>8734</v>
      </c>
      <c r="AJ10" s="13">
        <v>9027</v>
      </c>
      <c r="AK10" s="13">
        <v>8644</v>
      </c>
      <c r="AL10" s="13">
        <v>8768</v>
      </c>
      <c r="AM10" s="13">
        <v>8447</v>
      </c>
      <c r="AN10" s="13">
        <v>8557</v>
      </c>
      <c r="AO10" s="13">
        <v>9186</v>
      </c>
      <c r="AP10" s="13">
        <v>8733</v>
      </c>
      <c r="AQ10" s="13">
        <v>8359</v>
      </c>
      <c r="AR10" s="13">
        <v>8640</v>
      </c>
      <c r="AS10" s="13">
        <v>8736</v>
      </c>
      <c r="AT10" s="13">
        <v>8667</v>
      </c>
      <c r="AU10" s="13">
        <v>8199</v>
      </c>
      <c r="AV10" s="13">
        <v>8693</v>
      </c>
      <c r="AW10" s="13">
        <v>8454</v>
      </c>
      <c r="AX10" s="13">
        <v>8169</v>
      </c>
      <c r="AY10" s="13">
        <v>8627</v>
      </c>
      <c r="AZ10" s="13">
        <v>8765</v>
      </c>
      <c r="BA10" s="13">
        <v>6624</v>
      </c>
      <c r="BB10" s="13">
        <v>7736</v>
      </c>
    </row>
    <row r="11" spans="1:54" x14ac:dyDescent="0.2">
      <c r="A11" s="113"/>
      <c r="B11" s="115" t="s">
        <v>147</v>
      </c>
      <c r="C11" s="13">
        <v>5681</v>
      </c>
      <c r="D11" s="13">
        <v>5677</v>
      </c>
      <c r="E11" s="13">
        <v>6282</v>
      </c>
      <c r="F11" s="13">
        <v>6126</v>
      </c>
      <c r="G11" s="13">
        <v>5626</v>
      </c>
      <c r="H11" s="13">
        <v>6119</v>
      </c>
      <c r="I11" s="13">
        <v>5892</v>
      </c>
      <c r="J11" s="13">
        <v>5570</v>
      </c>
      <c r="K11" s="13">
        <v>5791</v>
      </c>
      <c r="L11" s="13">
        <v>5583</v>
      </c>
      <c r="M11" s="13">
        <v>6540</v>
      </c>
      <c r="N11" s="13">
        <v>5886</v>
      </c>
      <c r="O11" s="13">
        <v>5479</v>
      </c>
      <c r="P11" s="13">
        <v>6144</v>
      </c>
      <c r="Q11" s="13">
        <v>5912</v>
      </c>
      <c r="R11" s="13">
        <v>5081</v>
      </c>
      <c r="S11" s="13">
        <v>4915</v>
      </c>
      <c r="T11" s="13">
        <v>4539</v>
      </c>
      <c r="U11" s="13">
        <v>5021</v>
      </c>
      <c r="V11" s="13">
        <v>4995</v>
      </c>
      <c r="W11" s="13">
        <v>4623</v>
      </c>
      <c r="X11" s="13">
        <v>5155</v>
      </c>
      <c r="Y11" s="13">
        <v>5274</v>
      </c>
      <c r="Z11" s="13">
        <v>5077</v>
      </c>
      <c r="AA11" s="13">
        <v>5530</v>
      </c>
      <c r="AB11" s="13">
        <v>5352</v>
      </c>
      <c r="AC11" s="13">
        <v>5514</v>
      </c>
      <c r="AD11" s="13">
        <v>5258</v>
      </c>
      <c r="AE11" s="13">
        <v>5541</v>
      </c>
      <c r="AF11" s="13">
        <v>5615</v>
      </c>
      <c r="AG11" s="13">
        <v>5213</v>
      </c>
      <c r="AH11" s="13">
        <v>5460</v>
      </c>
      <c r="AI11" s="13">
        <v>5277</v>
      </c>
      <c r="AJ11" s="13">
        <v>5911</v>
      </c>
      <c r="AK11" s="13">
        <v>5292</v>
      </c>
      <c r="AL11" s="13">
        <v>5110</v>
      </c>
      <c r="AM11" s="13">
        <v>5230</v>
      </c>
      <c r="AN11" s="13">
        <v>5155</v>
      </c>
      <c r="AO11" s="13">
        <v>5254</v>
      </c>
      <c r="AP11" s="13">
        <v>5185</v>
      </c>
      <c r="AQ11" s="13">
        <v>5701</v>
      </c>
      <c r="AR11" s="13">
        <v>5358</v>
      </c>
      <c r="AS11" s="13">
        <v>5996</v>
      </c>
      <c r="AT11" s="13">
        <v>5505</v>
      </c>
      <c r="AU11" s="13">
        <v>5750</v>
      </c>
      <c r="AV11" s="13">
        <v>5376</v>
      </c>
      <c r="AW11" s="13">
        <v>4881</v>
      </c>
      <c r="AX11" s="13">
        <v>5251</v>
      </c>
      <c r="AY11" s="13">
        <v>5182</v>
      </c>
      <c r="AZ11" s="13">
        <v>5750</v>
      </c>
      <c r="BA11" s="13">
        <v>4836</v>
      </c>
      <c r="BB11" s="13">
        <v>5422</v>
      </c>
    </row>
    <row r="12" spans="1:54" x14ac:dyDescent="0.2">
      <c r="A12" s="113"/>
      <c r="B12" s="115" t="s">
        <v>148</v>
      </c>
      <c r="C12" s="13">
        <v>820</v>
      </c>
      <c r="D12" s="13">
        <v>731</v>
      </c>
      <c r="E12" s="13">
        <v>1086</v>
      </c>
      <c r="F12" s="13">
        <v>649</v>
      </c>
      <c r="G12" s="13">
        <v>577</v>
      </c>
      <c r="H12" s="13">
        <v>735</v>
      </c>
      <c r="I12" s="13">
        <v>811</v>
      </c>
      <c r="J12" s="13">
        <v>853</v>
      </c>
      <c r="K12" s="13">
        <v>643</v>
      </c>
      <c r="L12" s="13">
        <v>943</v>
      </c>
      <c r="M12" s="13">
        <v>746</v>
      </c>
      <c r="N12" s="13">
        <v>996</v>
      </c>
      <c r="O12" s="13">
        <v>664</v>
      </c>
      <c r="P12" s="13">
        <v>1142</v>
      </c>
      <c r="Q12" s="13">
        <v>901</v>
      </c>
      <c r="R12" s="13">
        <v>1276</v>
      </c>
      <c r="S12" s="13">
        <v>1143</v>
      </c>
      <c r="T12" s="13">
        <v>1004</v>
      </c>
      <c r="U12" s="13">
        <v>1104</v>
      </c>
      <c r="V12" s="13">
        <v>814</v>
      </c>
      <c r="W12" s="13">
        <v>664</v>
      </c>
      <c r="X12" s="13">
        <v>807</v>
      </c>
      <c r="Y12" s="13">
        <v>981</v>
      </c>
      <c r="Z12" s="13">
        <v>994</v>
      </c>
      <c r="AA12" s="13">
        <v>1171</v>
      </c>
      <c r="AB12" s="13">
        <v>1188</v>
      </c>
      <c r="AC12" s="13">
        <v>1197</v>
      </c>
      <c r="AD12" s="13">
        <v>949</v>
      </c>
      <c r="AE12" s="13">
        <v>1124</v>
      </c>
      <c r="AF12" s="13">
        <v>1051</v>
      </c>
      <c r="AG12" s="13">
        <v>933</v>
      </c>
      <c r="AH12" s="13">
        <v>1170</v>
      </c>
      <c r="AI12" s="13">
        <v>940</v>
      </c>
      <c r="AJ12" s="13">
        <v>1155</v>
      </c>
      <c r="AK12" s="13">
        <v>1165</v>
      </c>
      <c r="AL12" s="13">
        <v>1029</v>
      </c>
      <c r="AM12" s="13">
        <v>1057</v>
      </c>
      <c r="AN12" s="13">
        <v>942</v>
      </c>
      <c r="AO12" s="13">
        <v>817</v>
      </c>
      <c r="AP12" s="13">
        <v>1145</v>
      </c>
      <c r="AQ12" s="13">
        <v>865</v>
      </c>
      <c r="AR12" s="13">
        <v>954</v>
      </c>
      <c r="AS12" s="13">
        <v>1115</v>
      </c>
      <c r="AT12" s="13">
        <v>1158</v>
      </c>
      <c r="AU12" s="13">
        <v>1238</v>
      </c>
      <c r="AV12" s="13">
        <v>1450</v>
      </c>
      <c r="AW12" s="13">
        <v>952</v>
      </c>
      <c r="AX12" s="13">
        <v>1238</v>
      </c>
      <c r="AY12" s="13">
        <v>1018</v>
      </c>
      <c r="AZ12" s="13">
        <v>916</v>
      </c>
      <c r="BA12" s="13">
        <v>718</v>
      </c>
      <c r="BB12" s="13">
        <v>762</v>
      </c>
    </row>
    <row r="13" spans="1:54" x14ac:dyDescent="0.2">
      <c r="A13" s="113"/>
      <c r="B13" s="11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19" t="s">
        <v>2</v>
      </c>
      <c r="B14" s="122"/>
      <c r="C14" s="11">
        <v>19085</v>
      </c>
      <c r="D14" s="11">
        <v>18677</v>
      </c>
      <c r="E14" s="11">
        <v>18203</v>
      </c>
      <c r="F14" s="11">
        <v>19587</v>
      </c>
      <c r="G14" s="11">
        <v>17484</v>
      </c>
      <c r="H14" s="11">
        <v>17900</v>
      </c>
      <c r="I14" s="11">
        <v>15594</v>
      </c>
      <c r="J14" s="11">
        <v>17157</v>
      </c>
      <c r="K14" s="11">
        <v>17589</v>
      </c>
      <c r="L14" s="11">
        <v>17426</v>
      </c>
      <c r="M14" s="11">
        <v>16055</v>
      </c>
      <c r="N14" s="11">
        <v>18246</v>
      </c>
      <c r="O14" s="11">
        <v>18382</v>
      </c>
      <c r="P14" s="11">
        <v>17107</v>
      </c>
      <c r="Q14" s="11">
        <v>18845</v>
      </c>
      <c r="R14" s="11">
        <v>19373</v>
      </c>
      <c r="S14" s="11">
        <v>20032</v>
      </c>
      <c r="T14" s="11">
        <v>19798</v>
      </c>
      <c r="U14" s="11">
        <v>18654</v>
      </c>
      <c r="V14" s="11">
        <v>18940</v>
      </c>
      <c r="W14" s="11">
        <v>17288</v>
      </c>
      <c r="X14" s="11">
        <v>15703</v>
      </c>
      <c r="Y14" s="11">
        <v>13696</v>
      </c>
      <c r="Z14" s="11">
        <v>16722</v>
      </c>
      <c r="AA14" s="11">
        <v>18717</v>
      </c>
      <c r="AB14" s="11">
        <v>19003</v>
      </c>
      <c r="AC14" s="11">
        <v>18444</v>
      </c>
      <c r="AD14" s="11">
        <v>18252</v>
      </c>
      <c r="AE14" s="11">
        <v>19606</v>
      </c>
      <c r="AF14" s="11">
        <v>19973</v>
      </c>
      <c r="AG14" s="11">
        <v>14310</v>
      </c>
      <c r="AH14" s="11">
        <v>13619</v>
      </c>
      <c r="AI14" s="11">
        <v>14170</v>
      </c>
      <c r="AJ14" s="11">
        <v>14915</v>
      </c>
      <c r="AK14" s="11">
        <v>14328</v>
      </c>
      <c r="AL14" s="11">
        <v>13813</v>
      </c>
      <c r="AM14" s="11">
        <v>13231</v>
      </c>
      <c r="AN14" s="11">
        <v>14170</v>
      </c>
      <c r="AO14" s="11">
        <v>13610</v>
      </c>
      <c r="AP14" s="11">
        <v>13493</v>
      </c>
      <c r="AQ14" s="11">
        <v>12888</v>
      </c>
      <c r="AR14" s="11">
        <v>13601</v>
      </c>
      <c r="AS14" s="11">
        <v>12611</v>
      </c>
      <c r="AT14" s="11">
        <v>13266</v>
      </c>
      <c r="AU14" s="11">
        <v>12584</v>
      </c>
      <c r="AV14" s="11">
        <v>13284</v>
      </c>
      <c r="AW14" s="11">
        <v>13576</v>
      </c>
      <c r="AX14" s="11">
        <v>13745</v>
      </c>
      <c r="AY14" s="11">
        <v>12673</v>
      </c>
      <c r="AZ14" s="11">
        <v>13756</v>
      </c>
      <c r="BA14" s="11">
        <v>12707</v>
      </c>
      <c r="BB14" s="11">
        <v>12209</v>
      </c>
    </row>
    <row r="15" spans="1:54" x14ac:dyDescent="0.2">
      <c r="A15" s="113"/>
      <c r="B15" s="115" t="s">
        <v>149</v>
      </c>
      <c r="C15" s="13">
        <v>3240</v>
      </c>
      <c r="D15" s="13">
        <v>3301</v>
      </c>
      <c r="E15" s="13">
        <v>3185</v>
      </c>
      <c r="F15" s="13">
        <v>3235</v>
      </c>
      <c r="G15" s="13">
        <v>2738</v>
      </c>
      <c r="H15" s="13">
        <v>2520</v>
      </c>
      <c r="I15" s="13">
        <v>2429</v>
      </c>
      <c r="J15" s="13">
        <v>2515</v>
      </c>
      <c r="K15" s="13">
        <v>2695</v>
      </c>
      <c r="L15" s="13">
        <v>2408</v>
      </c>
      <c r="M15" s="13">
        <v>2368</v>
      </c>
      <c r="N15" s="13">
        <v>2249</v>
      </c>
      <c r="O15" s="13">
        <v>2423</v>
      </c>
      <c r="P15" s="13">
        <v>2340</v>
      </c>
      <c r="Q15" s="13">
        <v>2190</v>
      </c>
      <c r="R15" s="13">
        <v>2698</v>
      </c>
      <c r="S15" s="13">
        <v>3087</v>
      </c>
      <c r="T15" s="13">
        <v>3106</v>
      </c>
      <c r="U15" s="13">
        <v>3159</v>
      </c>
      <c r="V15" s="13">
        <v>3604</v>
      </c>
      <c r="W15" s="13">
        <v>3494</v>
      </c>
      <c r="X15" s="13">
        <v>3668</v>
      </c>
      <c r="Y15" s="13">
        <v>3410</v>
      </c>
      <c r="Z15" s="13">
        <v>2963</v>
      </c>
      <c r="AA15" s="13">
        <v>3572</v>
      </c>
      <c r="AB15" s="13">
        <v>2970</v>
      </c>
      <c r="AC15" s="13">
        <v>3204</v>
      </c>
      <c r="AD15" s="13">
        <v>3040</v>
      </c>
      <c r="AE15" s="13">
        <v>3294</v>
      </c>
      <c r="AF15" s="13">
        <v>3107</v>
      </c>
      <c r="AG15" s="13">
        <v>2703</v>
      </c>
      <c r="AH15" s="13">
        <v>3266</v>
      </c>
      <c r="AI15" s="13">
        <v>3176</v>
      </c>
      <c r="AJ15" s="13">
        <v>3046</v>
      </c>
      <c r="AK15" s="13">
        <v>3152</v>
      </c>
      <c r="AL15" s="13">
        <v>3307</v>
      </c>
      <c r="AM15" s="13">
        <v>2416</v>
      </c>
      <c r="AN15" s="13">
        <v>3192</v>
      </c>
      <c r="AO15" s="13">
        <v>3311</v>
      </c>
      <c r="AP15" s="13">
        <v>2963</v>
      </c>
      <c r="AQ15" s="13">
        <v>3394</v>
      </c>
      <c r="AR15" s="13">
        <v>3208</v>
      </c>
      <c r="AS15" s="13">
        <v>2912</v>
      </c>
      <c r="AT15" s="13">
        <v>2722</v>
      </c>
      <c r="AU15" s="13">
        <v>2726</v>
      </c>
      <c r="AV15" s="13">
        <v>2614</v>
      </c>
      <c r="AW15" s="13">
        <v>2042</v>
      </c>
      <c r="AX15" s="13">
        <v>2224</v>
      </c>
      <c r="AY15" s="13">
        <v>2127</v>
      </c>
      <c r="AZ15" s="13">
        <v>2551</v>
      </c>
      <c r="BA15" s="13">
        <v>2202</v>
      </c>
      <c r="BB15" s="13">
        <v>1724</v>
      </c>
    </row>
    <row r="16" spans="1:54" x14ac:dyDescent="0.2">
      <c r="A16" s="113"/>
      <c r="B16" s="115" t="s">
        <v>150</v>
      </c>
      <c r="C16" s="13">
        <v>2026</v>
      </c>
      <c r="D16" s="13">
        <v>2035</v>
      </c>
      <c r="E16" s="13">
        <v>2085</v>
      </c>
      <c r="F16" s="13">
        <v>2378</v>
      </c>
      <c r="G16" s="13">
        <v>2092</v>
      </c>
      <c r="H16" s="13">
        <v>1950</v>
      </c>
      <c r="I16" s="13">
        <v>1930</v>
      </c>
      <c r="J16" s="13">
        <v>2185</v>
      </c>
      <c r="K16" s="13">
        <v>2103</v>
      </c>
      <c r="L16" s="13">
        <v>2124</v>
      </c>
      <c r="M16" s="13">
        <v>2002</v>
      </c>
      <c r="N16" s="13">
        <v>2194</v>
      </c>
      <c r="O16" s="13">
        <v>1976</v>
      </c>
      <c r="P16" s="13">
        <v>2051</v>
      </c>
      <c r="Q16" s="13">
        <v>1916</v>
      </c>
      <c r="R16" s="13">
        <v>1868</v>
      </c>
      <c r="S16" s="13">
        <v>2179</v>
      </c>
      <c r="T16" s="13">
        <v>2107</v>
      </c>
      <c r="U16" s="13">
        <v>2187</v>
      </c>
      <c r="V16" s="13">
        <v>2091</v>
      </c>
      <c r="W16" s="13">
        <v>2170</v>
      </c>
      <c r="X16" s="13">
        <v>2024</v>
      </c>
      <c r="Y16" s="13">
        <v>1958</v>
      </c>
      <c r="Z16" s="13">
        <v>1831</v>
      </c>
      <c r="AA16" s="13">
        <v>1754</v>
      </c>
      <c r="AB16" s="13">
        <v>1826</v>
      </c>
      <c r="AC16" s="13">
        <v>1797</v>
      </c>
      <c r="AD16" s="13">
        <v>1756</v>
      </c>
      <c r="AE16" s="13">
        <v>1793</v>
      </c>
      <c r="AF16" s="13">
        <v>2042</v>
      </c>
      <c r="AG16" s="13">
        <v>1723</v>
      </c>
      <c r="AH16" s="13">
        <v>1735</v>
      </c>
      <c r="AI16" s="13">
        <v>1805</v>
      </c>
      <c r="AJ16" s="13">
        <v>2053</v>
      </c>
      <c r="AK16" s="13">
        <v>2191</v>
      </c>
      <c r="AL16" s="13">
        <v>1824</v>
      </c>
      <c r="AM16" s="13">
        <v>1950</v>
      </c>
      <c r="AN16" s="13">
        <v>2077</v>
      </c>
      <c r="AO16" s="13">
        <v>2134</v>
      </c>
      <c r="AP16" s="13">
        <v>1991</v>
      </c>
      <c r="AQ16" s="13">
        <v>1790</v>
      </c>
      <c r="AR16" s="13">
        <v>1785</v>
      </c>
      <c r="AS16" s="13">
        <v>1876</v>
      </c>
      <c r="AT16" s="13">
        <v>1905</v>
      </c>
      <c r="AU16" s="13">
        <v>1585</v>
      </c>
      <c r="AV16" s="13">
        <v>1658</v>
      </c>
      <c r="AW16" s="13">
        <v>1717</v>
      </c>
      <c r="AX16" s="13">
        <v>1869</v>
      </c>
      <c r="AY16" s="13">
        <v>1608</v>
      </c>
      <c r="AZ16" s="13">
        <v>1817</v>
      </c>
      <c r="BA16" s="13">
        <v>1415</v>
      </c>
      <c r="BB16" s="13">
        <v>1529</v>
      </c>
    </row>
    <row r="17" spans="1:54" x14ac:dyDescent="0.2">
      <c r="A17" s="113"/>
      <c r="B17" s="115" t="s">
        <v>151</v>
      </c>
      <c r="C17" s="13">
        <v>12125</v>
      </c>
      <c r="D17" s="13">
        <v>11459</v>
      </c>
      <c r="E17" s="13">
        <v>10841</v>
      </c>
      <c r="F17" s="13">
        <v>11894</v>
      </c>
      <c r="G17" s="13">
        <v>10918</v>
      </c>
      <c r="H17" s="13">
        <v>11723</v>
      </c>
      <c r="I17" s="13">
        <v>9601</v>
      </c>
      <c r="J17" s="13">
        <v>10691</v>
      </c>
      <c r="K17" s="13">
        <v>11209</v>
      </c>
      <c r="L17" s="13">
        <v>10888</v>
      </c>
      <c r="M17" s="13">
        <v>9830</v>
      </c>
      <c r="N17" s="13">
        <v>11919</v>
      </c>
      <c r="O17" s="13">
        <v>12295</v>
      </c>
      <c r="P17" s="13">
        <v>10781</v>
      </c>
      <c r="Q17" s="13">
        <v>12837</v>
      </c>
      <c r="R17" s="13">
        <v>12964</v>
      </c>
      <c r="S17" s="13">
        <v>12801</v>
      </c>
      <c r="T17" s="13">
        <v>12689</v>
      </c>
      <c r="U17" s="13">
        <v>11333</v>
      </c>
      <c r="V17" s="13">
        <v>11413</v>
      </c>
      <c r="W17" s="13">
        <v>9754</v>
      </c>
      <c r="X17" s="13">
        <v>8013</v>
      </c>
      <c r="Y17" s="13">
        <v>6226</v>
      </c>
      <c r="Z17" s="13">
        <v>9823</v>
      </c>
      <c r="AA17" s="13">
        <v>11522</v>
      </c>
      <c r="AB17" s="13">
        <v>12542</v>
      </c>
      <c r="AC17" s="13">
        <v>11657</v>
      </c>
      <c r="AD17" s="13">
        <v>11646</v>
      </c>
      <c r="AE17" s="13">
        <v>12591</v>
      </c>
      <c r="AF17" s="13">
        <v>12878</v>
      </c>
      <c r="AG17" s="13">
        <v>8090</v>
      </c>
      <c r="AH17" s="13">
        <v>6844</v>
      </c>
      <c r="AI17" s="13">
        <v>7267</v>
      </c>
      <c r="AJ17" s="13">
        <v>7925</v>
      </c>
      <c r="AK17" s="13">
        <v>7244</v>
      </c>
      <c r="AL17" s="13">
        <v>6750</v>
      </c>
      <c r="AM17" s="13">
        <v>7046</v>
      </c>
      <c r="AN17" s="13">
        <v>6961</v>
      </c>
      <c r="AO17" s="13">
        <v>6341</v>
      </c>
      <c r="AP17" s="13">
        <v>6526</v>
      </c>
      <c r="AQ17" s="13">
        <v>5938</v>
      </c>
      <c r="AR17" s="13">
        <v>6680</v>
      </c>
      <c r="AS17" s="13">
        <v>5978</v>
      </c>
      <c r="AT17" s="13">
        <v>6963</v>
      </c>
      <c r="AU17" s="13">
        <v>6745</v>
      </c>
      <c r="AV17" s="13">
        <v>7448</v>
      </c>
      <c r="AW17" s="13">
        <v>8220</v>
      </c>
      <c r="AX17" s="13">
        <v>8142</v>
      </c>
      <c r="AY17" s="13">
        <v>7494</v>
      </c>
      <c r="AZ17" s="13">
        <v>7769</v>
      </c>
      <c r="BA17" s="13">
        <v>7960</v>
      </c>
      <c r="BB17" s="13">
        <v>7693</v>
      </c>
    </row>
    <row r="18" spans="1:54" x14ac:dyDescent="0.2">
      <c r="A18" s="113"/>
      <c r="B18" s="115" t="s">
        <v>152</v>
      </c>
      <c r="C18" s="13">
        <v>1160</v>
      </c>
      <c r="D18" s="13">
        <v>1156</v>
      </c>
      <c r="E18" s="13">
        <v>1249</v>
      </c>
      <c r="F18" s="13">
        <v>1288</v>
      </c>
      <c r="G18" s="13">
        <v>1083</v>
      </c>
      <c r="H18" s="13">
        <v>1122</v>
      </c>
      <c r="I18" s="13">
        <v>1089</v>
      </c>
      <c r="J18" s="13">
        <v>1034</v>
      </c>
      <c r="K18" s="13">
        <v>1066</v>
      </c>
      <c r="L18" s="13">
        <v>1305</v>
      </c>
      <c r="M18" s="13">
        <v>1225</v>
      </c>
      <c r="N18" s="13">
        <v>1287</v>
      </c>
      <c r="O18" s="13">
        <v>1132</v>
      </c>
      <c r="P18" s="13">
        <v>1266</v>
      </c>
      <c r="Q18" s="13">
        <v>1201</v>
      </c>
      <c r="R18" s="13">
        <v>1119</v>
      </c>
      <c r="S18" s="13">
        <v>1204</v>
      </c>
      <c r="T18" s="13">
        <v>1249</v>
      </c>
      <c r="U18" s="13">
        <v>1204</v>
      </c>
      <c r="V18" s="13">
        <v>1173</v>
      </c>
      <c r="W18" s="13">
        <v>1173</v>
      </c>
      <c r="X18" s="13">
        <v>1310</v>
      </c>
      <c r="Y18" s="13">
        <v>1267</v>
      </c>
      <c r="Z18" s="13">
        <v>1294</v>
      </c>
      <c r="AA18" s="13">
        <v>1128</v>
      </c>
      <c r="AB18" s="13">
        <v>1073</v>
      </c>
      <c r="AC18" s="13">
        <v>1166</v>
      </c>
      <c r="AD18" s="13">
        <v>1162</v>
      </c>
      <c r="AE18" s="13">
        <v>1147</v>
      </c>
      <c r="AF18" s="13">
        <v>1257</v>
      </c>
      <c r="AG18" s="13">
        <v>1244</v>
      </c>
      <c r="AH18" s="13">
        <v>1117</v>
      </c>
      <c r="AI18" s="13">
        <v>1319</v>
      </c>
      <c r="AJ18" s="13">
        <v>1224</v>
      </c>
      <c r="AK18" s="13">
        <v>1162</v>
      </c>
      <c r="AL18" s="13">
        <v>1353</v>
      </c>
      <c r="AM18" s="13">
        <v>1183</v>
      </c>
      <c r="AN18" s="13">
        <v>1243</v>
      </c>
      <c r="AO18" s="13">
        <v>1266</v>
      </c>
      <c r="AP18" s="13">
        <v>1408</v>
      </c>
      <c r="AQ18" s="13">
        <v>1252</v>
      </c>
      <c r="AR18" s="13">
        <v>1364</v>
      </c>
      <c r="AS18" s="13">
        <v>1276</v>
      </c>
      <c r="AT18" s="13">
        <v>1172</v>
      </c>
      <c r="AU18" s="13">
        <v>934</v>
      </c>
      <c r="AV18" s="13">
        <v>1022</v>
      </c>
      <c r="AW18" s="13">
        <v>1065</v>
      </c>
      <c r="AX18" s="13">
        <v>1027</v>
      </c>
      <c r="AY18" s="13">
        <v>840</v>
      </c>
      <c r="AZ18" s="13">
        <v>981</v>
      </c>
      <c r="BA18" s="13">
        <v>761</v>
      </c>
      <c r="BB18" s="13">
        <v>953</v>
      </c>
    </row>
    <row r="19" spans="1:54" x14ac:dyDescent="0.2">
      <c r="A19" s="121"/>
      <c r="B19" s="115" t="s">
        <v>153</v>
      </c>
      <c r="C19" s="13">
        <v>374</v>
      </c>
      <c r="D19" s="13">
        <v>571</v>
      </c>
      <c r="E19" s="13">
        <v>662</v>
      </c>
      <c r="F19" s="13">
        <v>581</v>
      </c>
      <c r="G19" s="13">
        <v>474</v>
      </c>
      <c r="H19" s="13">
        <v>417</v>
      </c>
      <c r="I19" s="13">
        <v>383</v>
      </c>
      <c r="J19" s="13">
        <v>508</v>
      </c>
      <c r="K19" s="13">
        <v>330</v>
      </c>
      <c r="L19" s="13">
        <v>515</v>
      </c>
      <c r="M19" s="13">
        <v>458</v>
      </c>
      <c r="N19" s="13">
        <v>449</v>
      </c>
      <c r="O19" s="13">
        <v>416</v>
      </c>
      <c r="P19" s="13">
        <v>491</v>
      </c>
      <c r="Q19" s="13">
        <v>531</v>
      </c>
      <c r="R19" s="13">
        <v>519</v>
      </c>
      <c r="S19" s="13">
        <v>564</v>
      </c>
      <c r="T19" s="13">
        <v>483</v>
      </c>
      <c r="U19" s="13">
        <v>516</v>
      </c>
      <c r="V19" s="13">
        <v>471</v>
      </c>
      <c r="W19" s="13">
        <v>498</v>
      </c>
      <c r="X19" s="13">
        <v>490</v>
      </c>
      <c r="Y19" s="13">
        <v>604</v>
      </c>
      <c r="Z19" s="13">
        <v>619</v>
      </c>
      <c r="AA19" s="13">
        <v>554</v>
      </c>
      <c r="AB19" s="13">
        <v>452</v>
      </c>
      <c r="AC19" s="13">
        <v>464</v>
      </c>
      <c r="AD19" s="13">
        <v>507</v>
      </c>
      <c r="AE19" s="13">
        <v>592</v>
      </c>
      <c r="AF19" s="13">
        <v>531</v>
      </c>
      <c r="AG19" s="13">
        <v>394</v>
      </c>
      <c r="AH19" s="13">
        <v>496</v>
      </c>
      <c r="AI19" s="13">
        <v>453</v>
      </c>
      <c r="AJ19" s="13">
        <v>466</v>
      </c>
      <c r="AK19" s="13">
        <v>387</v>
      </c>
      <c r="AL19" s="13">
        <v>403</v>
      </c>
      <c r="AM19" s="13">
        <v>437</v>
      </c>
      <c r="AN19" s="13">
        <v>534</v>
      </c>
      <c r="AO19" s="13">
        <v>407</v>
      </c>
      <c r="AP19" s="13">
        <v>428</v>
      </c>
      <c r="AQ19" s="13">
        <v>332</v>
      </c>
      <c r="AR19" s="13">
        <v>375</v>
      </c>
      <c r="AS19" s="13">
        <v>406</v>
      </c>
      <c r="AT19" s="13">
        <v>308</v>
      </c>
      <c r="AU19" s="13">
        <v>370</v>
      </c>
      <c r="AV19" s="13">
        <v>371</v>
      </c>
      <c r="AW19" s="13">
        <v>370</v>
      </c>
      <c r="AX19" s="13">
        <v>333</v>
      </c>
      <c r="AY19" s="13">
        <v>424</v>
      </c>
      <c r="AZ19" s="13">
        <v>405</v>
      </c>
      <c r="BA19" s="13">
        <v>221</v>
      </c>
      <c r="BB19" s="13">
        <v>193</v>
      </c>
    </row>
    <row r="20" spans="1:54" x14ac:dyDescent="0.2">
      <c r="A20" s="121"/>
      <c r="B20" s="115" t="s">
        <v>154</v>
      </c>
      <c r="C20" s="13">
        <v>160</v>
      </c>
      <c r="D20" s="13">
        <v>155</v>
      </c>
      <c r="E20" s="13">
        <v>181</v>
      </c>
      <c r="F20" s="13">
        <v>211</v>
      </c>
      <c r="G20" s="13">
        <v>179</v>
      </c>
      <c r="H20" s="13">
        <v>168</v>
      </c>
      <c r="I20" s="13">
        <v>162</v>
      </c>
      <c r="J20" s="13">
        <v>224</v>
      </c>
      <c r="K20" s="13">
        <v>186</v>
      </c>
      <c r="L20" s="13">
        <v>186</v>
      </c>
      <c r="M20" s="13">
        <v>172</v>
      </c>
      <c r="N20" s="13">
        <v>148</v>
      </c>
      <c r="O20" s="13">
        <v>140</v>
      </c>
      <c r="P20" s="13">
        <v>178</v>
      </c>
      <c r="Q20" s="13">
        <v>170</v>
      </c>
      <c r="R20" s="13">
        <v>205</v>
      </c>
      <c r="S20" s="13">
        <v>197</v>
      </c>
      <c r="T20" s="13">
        <v>164</v>
      </c>
      <c r="U20" s="13">
        <v>255</v>
      </c>
      <c r="V20" s="13">
        <v>188</v>
      </c>
      <c r="W20" s="13">
        <v>199</v>
      </c>
      <c r="X20" s="13">
        <v>198</v>
      </c>
      <c r="Y20" s="13">
        <v>231</v>
      </c>
      <c r="Z20" s="13">
        <v>192</v>
      </c>
      <c r="AA20" s="13">
        <v>187</v>
      </c>
      <c r="AB20" s="13">
        <v>140</v>
      </c>
      <c r="AC20" s="13">
        <v>156</v>
      </c>
      <c r="AD20" s="13">
        <v>141</v>
      </c>
      <c r="AE20" s="13">
        <v>189</v>
      </c>
      <c r="AF20" s="13">
        <v>158</v>
      </c>
      <c r="AG20" s="13">
        <v>156</v>
      </c>
      <c r="AH20" s="13">
        <v>161</v>
      </c>
      <c r="AI20" s="13">
        <v>150</v>
      </c>
      <c r="AJ20" s="13">
        <v>201</v>
      </c>
      <c r="AK20" s="13">
        <v>192</v>
      </c>
      <c r="AL20" s="13">
        <v>176</v>
      </c>
      <c r="AM20" s="13">
        <v>199</v>
      </c>
      <c r="AN20" s="13">
        <v>163</v>
      </c>
      <c r="AO20" s="13">
        <v>151</v>
      </c>
      <c r="AP20" s="13">
        <v>177</v>
      </c>
      <c r="AQ20" s="13">
        <v>182</v>
      </c>
      <c r="AR20" s="13">
        <v>189</v>
      </c>
      <c r="AS20" s="13">
        <v>163</v>
      </c>
      <c r="AT20" s="13">
        <v>196</v>
      </c>
      <c r="AU20" s="13">
        <v>224</v>
      </c>
      <c r="AV20" s="13">
        <v>171</v>
      </c>
      <c r="AW20" s="13">
        <v>162</v>
      </c>
      <c r="AX20" s="13">
        <v>150</v>
      </c>
      <c r="AY20" s="13">
        <v>180</v>
      </c>
      <c r="AZ20" s="13">
        <v>233</v>
      </c>
      <c r="BA20" s="13">
        <v>148</v>
      </c>
      <c r="BB20" s="13">
        <v>117</v>
      </c>
    </row>
    <row r="22" spans="1:54" x14ac:dyDescent="0.2">
      <c r="A22" s="119" t="s">
        <v>155</v>
      </c>
      <c r="C22" s="5">
        <v>1177</v>
      </c>
      <c r="D22" s="5">
        <v>1335</v>
      </c>
      <c r="E22" s="5">
        <v>1346</v>
      </c>
      <c r="F22" s="5">
        <v>1232</v>
      </c>
      <c r="G22" s="5">
        <v>1526</v>
      </c>
      <c r="H22" s="5">
        <v>1498</v>
      </c>
      <c r="I22" s="5">
        <v>1251</v>
      </c>
      <c r="J22" s="5">
        <v>1074</v>
      </c>
      <c r="K22" s="5">
        <v>1206</v>
      </c>
      <c r="L22" s="5">
        <v>1148</v>
      </c>
      <c r="M22" s="5">
        <v>1494</v>
      </c>
      <c r="N22" s="5">
        <v>1473</v>
      </c>
      <c r="O22" s="5">
        <v>1129</v>
      </c>
      <c r="P22" s="5">
        <v>1508</v>
      </c>
      <c r="Q22" s="5">
        <v>1185</v>
      </c>
      <c r="R22" s="5">
        <v>1057</v>
      </c>
      <c r="S22" s="5">
        <v>1183</v>
      </c>
      <c r="T22" s="5">
        <v>1219</v>
      </c>
      <c r="U22" s="5">
        <v>1372</v>
      </c>
      <c r="V22" s="5">
        <v>1433</v>
      </c>
      <c r="W22" s="5">
        <v>1434</v>
      </c>
      <c r="X22" s="5">
        <v>1637</v>
      </c>
      <c r="Y22" s="5">
        <v>1462</v>
      </c>
      <c r="Z22" s="5">
        <v>1382</v>
      </c>
      <c r="AA22" s="5">
        <v>1579</v>
      </c>
      <c r="AB22" s="5">
        <v>1146</v>
      </c>
      <c r="AC22" s="5">
        <v>1194</v>
      </c>
      <c r="AD22" s="5">
        <v>1249</v>
      </c>
      <c r="AE22" s="5">
        <v>1285</v>
      </c>
      <c r="AF22" s="5">
        <v>1231</v>
      </c>
      <c r="AG22" s="5">
        <v>904</v>
      </c>
      <c r="AH22" s="5">
        <v>1353</v>
      </c>
      <c r="AI22" s="5">
        <v>1464</v>
      </c>
      <c r="AJ22" s="5">
        <v>1850</v>
      </c>
      <c r="AK22" s="5">
        <v>1571</v>
      </c>
      <c r="AL22" s="5">
        <v>1774</v>
      </c>
      <c r="AM22" s="5">
        <v>1814</v>
      </c>
      <c r="AN22" s="5">
        <v>1369</v>
      </c>
      <c r="AO22" s="5">
        <v>1387</v>
      </c>
      <c r="AP22" s="5">
        <v>1431</v>
      </c>
      <c r="AQ22" s="5">
        <v>1351</v>
      </c>
      <c r="AR22" s="5">
        <v>1120</v>
      </c>
      <c r="AS22" s="5">
        <v>1443</v>
      </c>
      <c r="AT22" s="5">
        <v>1522</v>
      </c>
      <c r="AU22" s="5">
        <v>1267</v>
      </c>
      <c r="AV22" s="5">
        <v>1323</v>
      </c>
      <c r="AW22" s="5">
        <v>840</v>
      </c>
      <c r="AX22" s="5">
        <v>1142</v>
      </c>
      <c r="AY22" s="5">
        <v>1421</v>
      </c>
      <c r="AZ22" s="5">
        <v>1248</v>
      </c>
      <c r="BA22" s="5">
        <v>1187</v>
      </c>
      <c r="BB22" s="5">
        <v>997</v>
      </c>
    </row>
    <row r="23" spans="1:54" x14ac:dyDescent="0.2">
      <c r="A23" s="113"/>
      <c r="B23" s="11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19" t="s">
        <v>156</v>
      </c>
      <c r="C24" s="5">
        <v>2667</v>
      </c>
      <c r="D24" s="5">
        <v>3680</v>
      </c>
      <c r="E24" s="5">
        <v>3457</v>
      </c>
      <c r="F24" s="5">
        <v>4300</v>
      </c>
      <c r="G24" s="5">
        <v>3642</v>
      </c>
      <c r="H24" s="5">
        <v>4290</v>
      </c>
      <c r="I24" s="5">
        <v>4381</v>
      </c>
      <c r="J24" s="5">
        <v>3950</v>
      </c>
      <c r="K24" s="5">
        <v>4647</v>
      </c>
      <c r="L24" s="5">
        <v>4633</v>
      </c>
      <c r="M24" s="5">
        <v>4651</v>
      </c>
      <c r="N24" s="5">
        <v>4973</v>
      </c>
      <c r="O24" s="5">
        <v>4710</v>
      </c>
      <c r="P24" s="5">
        <v>5263</v>
      </c>
      <c r="Q24" s="5">
        <v>5345</v>
      </c>
      <c r="R24" s="5">
        <v>4998</v>
      </c>
      <c r="S24" s="5">
        <v>5162</v>
      </c>
      <c r="T24" s="5">
        <v>5312</v>
      </c>
      <c r="U24" s="5">
        <v>5178</v>
      </c>
      <c r="V24" s="5">
        <v>5295</v>
      </c>
      <c r="W24" s="5">
        <v>5282</v>
      </c>
      <c r="X24" s="5">
        <v>5554</v>
      </c>
      <c r="Y24" s="5">
        <v>5396</v>
      </c>
      <c r="Z24" s="5">
        <v>5226</v>
      </c>
      <c r="AA24" s="5">
        <v>4752</v>
      </c>
      <c r="AB24" s="5">
        <v>4273</v>
      </c>
      <c r="AC24" s="5">
        <v>3893</v>
      </c>
      <c r="AD24" s="5">
        <v>4188</v>
      </c>
      <c r="AE24" s="5">
        <v>4579</v>
      </c>
      <c r="AF24" s="5">
        <v>4954</v>
      </c>
      <c r="AG24" s="5">
        <v>4322</v>
      </c>
      <c r="AH24" s="5">
        <v>5051</v>
      </c>
      <c r="AI24" s="5">
        <v>4789</v>
      </c>
      <c r="AJ24" s="5">
        <v>4815</v>
      </c>
      <c r="AK24" s="5">
        <v>4805</v>
      </c>
      <c r="AL24" s="5">
        <v>3916</v>
      </c>
      <c r="AM24" s="5">
        <v>4483</v>
      </c>
      <c r="AN24" s="5">
        <v>5162</v>
      </c>
      <c r="AO24" s="5">
        <v>4912</v>
      </c>
      <c r="AP24" s="5">
        <v>4316</v>
      </c>
      <c r="AQ24" s="5">
        <v>4693</v>
      </c>
      <c r="AR24" s="5">
        <v>4749</v>
      </c>
      <c r="AS24" s="5">
        <v>5310</v>
      </c>
      <c r="AT24" s="5">
        <v>4273</v>
      </c>
      <c r="AU24" s="5">
        <v>4907</v>
      </c>
      <c r="AV24" s="5">
        <v>4978</v>
      </c>
      <c r="AW24" s="5">
        <v>4468</v>
      </c>
      <c r="AX24" s="5">
        <v>5126</v>
      </c>
      <c r="AY24" s="5">
        <v>5485</v>
      </c>
      <c r="AZ24" s="5">
        <v>5262</v>
      </c>
      <c r="BA24" s="5">
        <v>3465</v>
      </c>
      <c r="BB24" s="5">
        <v>2624</v>
      </c>
    </row>
    <row r="25" spans="1:54" x14ac:dyDescent="0.2">
      <c r="A25" s="113"/>
      <c r="B25" s="11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114" t="s">
        <v>3</v>
      </c>
      <c r="B26" s="117"/>
      <c r="C26" s="23">
        <v>45704</v>
      </c>
      <c r="D26" s="23">
        <v>47272</v>
      </c>
      <c r="E26" s="23">
        <v>47801</v>
      </c>
      <c r="F26" s="23">
        <v>49559</v>
      </c>
      <c r="G26" s="23">
        <v>45935</v>
      </c>
      <c r="H26" s="23">
        <v>47536</v>
      </c>
      <c r="I26" s="23">
        <v>44718</v>
      </c>
      <c r="J26" s="23">
        <v>45587</v>
      </c>
      <c r="K26" s="23">
        <v>47516</v>
      </c>
      <c r="L26" s="23">
        <v>47649</v>
      </c>
      <c r="M26" s="23">
        <v>47248</v>
      </c>
      <c r="N26" s="23">
        <v>49530</v>
      </c>
      <c r="O26" s="23">
        <v>47454</v>
      </c>
      <c r="P26" s="23">
        <v>48878</v>
      </c>
      <c r="Q26" s="23">
        <v>50251</v>
      </c>
      <c r="R26" s="23">
        <v>49266</v>
      </c>
      <c r="S26" s="23">
        <v>49738</v>
      </c>
      <c r="T26" s="23">
        <v>49135</v>
      </c>
      <c r="U26" s="23">
        <v>48893</v>
      </c>
      <c r="V26" s="23">
        <v>48048</v>
      </c>
      <c r="W26" s="23">
        <v>45871</v>
      </c>
      <c r="X26" s="23">
        <v>45578</v>
      </c>
      <c r="Y26" s="23">
        <v>43232</v>
      </c>
      <c r="Z26" s="23">
        <v>46671</v>
      </c>
      <c r="AA26" s="23">
        <v>48613</v>
      </c>
      <c r="AB26" s="23">
        <v>47077</v>
      </c>
      <c r="AC26" s="23">
        <v>46234</v>
      </c>
      <c r="AD26" s="23">
        <v>46620</v>
      </c>
      <c r="AE26" s="23">
        <v>48356</v>
      </c>
      <c r="AF26" s="23">
        <v>49009</v>
      </c>
      <c r="AG26" s="23">
        <v>41873</v>
      </c>
      <c r="AH26" s="23">
        <v>43357</v>
      </c>
      <c r="AI26" s="23">
        <v>43838</v>
      </c>
      <c r="AJ26" s="23">
        <v>45934</v>
      </c>
      <c r="AK26" s="23">
        <v>44207</v>
      </c>
      <c r="AL26" s="23">
        <v>42262</v>
      </c>
      <c r="AM26" s="23">
        <v>42341</v>
      </c>
      <c r="AN26" s="23">
        <v>43218</v>
      </c>
      <c r="AO26" s="23">
        <v>43465</v>
      </c>
      <c r="AP26" s="23">
        <v>41704</v>
      </c>
      <c r="AQ26" s="23">
        <v>41974</v>
      </c>
      <c r="AR26" s="23">
        <v>42756</v>
      </c>
      <c r="AS26" s="23">
        <v>43571</v>
      </c>
      <c r="AT26" s="23">
        <v>42512</v>
      </c>
      <c r="AU26" s="23">
        <v>41724</v>
      </c>
      <c r="AV26" s="23">
        <v>43055</v>
      </c>
      <c r="AW26" s="23">
        <v>41056</v>
      </c>
      <c r="AX26" s="23">
        <v>42712</v>
      </c>
      <c r="AY26" s="23">
        <v>42218</v>
      </c>
      <c r="AZ26" s="23">
        <v>43396</v>
      </c>
      <c r="BA26" s="23">
        <v>35747</v>
      </c>
      <c r="BB26" s="23">
        <v>36249</v>
      </c>
    </row>
    <row r="27" spans="1:54" x14ac:dyDescent="0.2">
      <c r="A27" s="113"/>
      <c r="B27" s="116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19" t="s">
        <v>4</v>
      </c>
      <c r="B28" s="113"/>
      <c r="C28" s="11">
        <v>8974</v>
      </c>
      <c r="D28" s="11">
        <v>8814</v>
      </c>
      <c r="E28" s="11">
        <v>8623</v>
      </c>
      <c r="F28" s="11">
        <v>8629</v>
      </c>
      <c r="G28" s="11">
        <v>7918</v>
      </c>
      <c r="H28" s="11">
        <v>8850</v>
      </c>
      <c r="I28" s="11">
        <v>8148</v>
      </c>
      <c r="J28" s="11">
        <v>8219</v>
      </c>
      <c r="K28" s="11">
        <v>8578</v>
      </c>
      <c r="L28" s="11">
        <v>9684</v>
      </c>
      <c r="M28" s="11">
        <v>10321</v>
      </c>
      <c r="N28" s="11">
        <v>10163</v>
      </c>
      <c r="O28" s="11">
        <v>8732</v>
      </c>
      <c r="P28" s="11">
        <v>7668</v>
      </c>
      <c r="Q28" s="11">
        <v>8911</v>
      </c>
      <c r="R28" s="11">
        <v>8215</v>
      </c>
      <c r="S28" s="11">
        <v>7838</v>
      </c>
      <c r="T28" s="11">
        <v>7799</v>
      </c>
      <c r="U28" s="11">
        <v>8335</v>
      </c>
      <c r="V28" s="11">
        <v>8174</v>
      </c>
      <c r="W28" s="11">
        <v>8505</v>
      </c>
      <c r="X28" s="11">
        <v>8394</v>
      </c>
      <c r="Y28" s="11">
        <v>7929</v>
      </c>
      <c r="Z28" s="11">
        <v>8267</v>
      </c>
      <c r="AA28" s="11">
        <v>8594</v>
      </c>
      <c r="AB28" s="11">
        <v>6630</v>
      </c>
      <c r="AC28" s="11">
        <v>7767</v>
      </c>
      <c r="AD28" s="11">
        <v>9486</v>
      </c>
      <c r="AE28" s="11">
        <v>8465</v>
      </c>
      <c r="AF28" s="11">
        <v>9030</v>
      </c>
      <c r="AG28" s="11">
        <v>7882</v>
      </c>
      <c r="AH28" s="11">
        <v>9388</v>
      </c>
      <c r="AI28" s="11">
        <v>8063</v>
      </c>
      <c r="AJ28" s="11">
        <v>8130</v>
      </c>
      <c r="AK28" s="11">
        <v>9077</v>
      </c>
      <c r="AL28" s="11">
        <v>7912</v>
      </c>
      <c r="AM28" s="11">
        <v>9043</v>
      </c>
      <c r="AN28" s="11">
        <v>8165</v>
      </c>
      <c r="AO28" s="11">
        <v>8514</v>
      </c>
      <c r="AP28" s="11">
        <v>8543</v>
      </c>
      <c r="AQ28" s="11">
        <v>8213</v>
      </c>
      <c r="AR28" s="11">
        <v>8387</v>
      </c>
      <c r="AS28" s="11">
        <v>7954</v>
      </c>
      <c r="AT28" s="11">
        <v>8313</v>
      </c>
      <c r="AU28" s="11">
        <v>8500</v>
      </c>
      <c r="AV28" s="11">
        <v>8515</v>
      </c>
      <c r="AW28" s="11">
        <v>7559</v>
      </c>
      <c r="AX28" s="11">
        <v>8523</v>
      </c>
      <c r="AY28" s="11">
        <v>8124</v>
      </c>
      <c r="AZ28" s="11">
        <v>8275</v>
      </c>
      <c r="BA28" s="11">
        <v>6550</v>
      </c>
      <c r="BB28" s="11">
        <v>6294</v>
      </c>
    </row>
    <row r="29" spans="1:54" x14ac:dyDescent="0.2">
      <c r="A29" s="113"/>
      <c r="B29" s="115" t="s">
        <v>157</v>
      </c>
      <c r="C29" s="13">
        <v>8295</v>
      </c>
      <c r="D29" s="13">
        <v>8191</v>
      </c>
      <c r="E29" s="13">
        <v>7908</v>
      </c>
      <c r="F29" s="13">
        <v>8118</v>
      </c>
      <c r="G29" s="13">
        <v>7276</v>
      </c>
      <c r="H29" s="13">
        <v>8222</v>
      </c>
      <c r="I29" s="13">
        <v>7575</v>
      </c>
      <c r="J29" s="13">
        <v>7626</v>
      </c>
      <c r="K29" s="13">
        <v>7825</v>
      </c>
      <c r="L29" s="13">
        <v>9026</v>
      </c>
      <c r="M29" s="13">
        <v>9730</v>
      </c>
      <c r="N29" s="13">
        <v>9388</v>
      </c>
      <c r="O29" s="13">
        <v>7911</v>
      </c>
      <c r="P29" s="13">
        <v>7038</v>
      </c>
      <c r="Q29" s="13">
        <v>8129</v>
      </c>
      <c r="R29" s="13">
        <v>7290</v>
      </c>
      <c r="S29" s="13">
        <v>7056</v>
      </c>
      <c r="T29" s="13">
        <v>7178</v>
      </c>
      <c r="U29" s="13">
        <v>7538</v>
      </c>
      <c r="V29" s="13">
        <v>7413</v>
      </c>
      <c r="W29" s="13">
        <v>7870</v>
      </c>
      <c r="X29" s="13">
        <v>7581</v>
      </c>
      <c r="Y29" s="13">
        <v>7231</v>
      </c>
      <c r="Z29" s="13">
        <v>7533</v>
      </c>
      <c r="AA29" s="13">
        <v>7933</v>
      </c>
      <c r="AB29" s="13">
        <v>6078</v>
      </c>
      <c r="AC29" s="13">
        <v>7053</v>
      </c>
      <c r="AD29" s="13">
        <v>8879</v>
      </c>
      <c r="AE29" s="13">
        <v>7876</v>
      </c>
      <c r="AF29" s="13">
        <v>8260</v>
      </c>
      <c r="AG29" s="13">
        <v>7342</v>
      </c>
      <c r="AH29" s="13">
        <v>8675</v>
      </c>
      <c r="AI29" s="13">
        <v>7297</v>
      </c>
      <c r="AJ29" s="13">
        <v>7350</v>
      </c>
      <c r="AK29" s="13">
        <v>8256</v>
      </c>
      <c r="AL29" s="13">
        <v>7323</v>
      </c>
      <c r="AM29" s="13">
        <v>8297</v>
      </c>
      <c r="AN29" s="13">
        <v>7597</v>
      </c>
      <c r="AO29" s="13">
        <v>7964</v>
      </c>
      <c r="AP29" s="13">
        <v>7776</v>
      </c>
      <c r="AQ29" s="13">
        <v>7479</v>
      </c>
      <c r="AR29" s="13">
        <v>7705</v>
      </c>
      <c r="AS29" s="13">
        <v>7339</v>
      </c>
      <c r="AT29" s="13">
        <v>7582</v>
      </c>
      <c r="AU29" s="13">
        <v>7848</v>
      </c>
      <c r="AV29" s="13">
        <v>7841</v>
      </c>
      <c r="AW29" s="13">
        <v>6985</v>
      </c>
      <c r="AX29" s="13">
        <v>7962</v>
      </c>
      <c r="AY29" s="13">
        <v>7663</v>
      </c>
      <c r="AZ29" s="13">
        <v>7708</v>
      </c>
      <c r="BA29" s="13">
        <v>5941</v>
      </c>
      <c r="BB29" s="13">
        <v>5817</v>
      </c>
    </row>
    <row r="30" spans="1:54" x14ac:dyDescent="0.2">
      <c r="A30" s="121"/>
      <c r="B30" s="115" t="s">
        <v>158</v>
      </c>
      <c r="C30" s="13">
        <v>679</v>
      </c>
      <c r="D30" s="13">
        <v>623</v>
      </c>
      <c r="E30" s="13">
        <v>715</v>
      </c>
      <c r="F30" s="13">
        <v>511</v>
      </c>
      <c r="G30" s="13">
        <v>642</v>
      </c>
      <c r="H30" s="13">
        <v>628</v>
      </c>
      <c r="I30" s="13">
        <v>573</v>
      </c>
      <c r="J30" s="13">
        <v>593</v>
      </c>
      <c r="K30" s="13">
        <v>753</v>
      </c>
      <c r="L30" s="13">
        <v>658</v>
      </c>
      <c r="M30" s="13">
        <v>591</v>
      </c>
      <c r="N30" s="13">
        <v>775</v>
      </c>
      <c r="O30" s="13">
        <v>821</v>
      </c>
      <c r="P30" s="13">
        <v>630</v>
      </c>
      <c r="Q30" s="13">
        <v>782</v>
      </c>
      <c r="R30" s="13">
        <v>925</v>
      </c>
      <c r="S30" s="13">
        <v>782</v>
      </c>
      <c r="T30" s="13">
        <v>621</v>
      </c>
      <c r="U30" s="13">
        <v>797</v>
      </c>
      <c r="V30" s="13">
        <v>761</v>
      </c>
      <c r="W30" s="13">
        <v>635</v>
      </c>
      <c r="X30" s="13">
        <v>813</v>
      </c>
      <c r="Y30" s="13">
        <v>698</v>
      </c>
      <c r="Z30" s="13">
        <v>734</v>
      </c>
      <c r="AA30" s="13">
        <v>661</v>
      </c>
      <c r="AB30" s="13">
        <v>552</v>
      </c>
      <c r="AC30" s="13">
        <v>714</v>
      </c>
      <c r="AD30" s="13">
        <v>607</v>
      </c>
      <c r="AE30" s="13">
        <v>589</v>
      </c>
      <c r="AF30" s="13">
        <v>770</v>
      </c>
      <c r="AG30" s="13">
        <v>540</v>
      </c>
      <c r="AH30" s="13">
        <v>713</v>
      </c>
      <c r="AI30" s="13">
        <v>766</v>
      </c>
      <c r="AJ30" s="13">
        <v>780</v>
      </c>
      <c r="AK30" s="13">
        <v>821</v>
      </c>
      <c r="AL30" s="13">
        <v>589</v>
      </c>
      <c r="AM30" s="13">
        <v>746</v>
      </c>
      <c r="AN30" s="13">
        <v>568</v>
      </c>
      <c r="AO30" s="13">
        <v>550</v>
      </c>
      <c r="AP30" s="13">
        <v>767</v>
      </c>
      <c r="AQ30" s="13">
        <v>734</v>
      </c>
      <c r="AR30" s="13">
        <v>682</v>
      </c>
      <c r="AS30" s="13">
        <v>615</v>
      </c>
      <c r="AT30" s="13">
        <v>731</v>
      </c>
      <c r="AU30" s="13">
        <v>652</v>
      </c>
      <c r="AV30" s="13">
        <v>674</v>
      </c>
      <c r="AW30" s="13">
        <v>574</v>
      </c>
      <c r="AX30" s="13">
        <v>561</v>
      </c>
      <c r="AY30" s="13">
        <v>461</v>
      </c>
      <c r="AZ30" s="13">
        <v>567</v>
      </c>
      <c r="BA30" s="13">
        <v>609</v>
      </c>
      <c r="BB30" s="13">
        <v>477</v>
      </c>
    </row>
    <row r="31" spans="1:54" x14ac:dyDescent="0.2">
      <c r="A31" s="113"/>
      <c r="B31" s="11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20" t="s">
        <v>5</v>
      </c>
      <c r="B32" s="113"/>
      <c r="C32" s="11">
        <v>7452</v>
      </c>
      <c r="D32" s="11">
        <v>7612</v>
      </c>
      <c r="E32" s="11">
        <v>8796</v>
      </c>
      <c r="F32" s="11">
        <v>7480</v>
      </c>
      <c r="G32" s="11">
        <v>7351</v>
      </c>
      <c r="H32" s="11">
        <v>7299</v>
      </c>
      <c r="I32" s="11">
        <v>7201</v>
      </c>
      <c r="J32" s="11">
        <v>7025</v>
      </c>
      <c r="K32" s="11">
        <v>7170</v>
      </c>
      <c r="L32" s="11">
        <v>7359</v>
      </c>
      <c r="M32" s="11">
        <v>7957</v>
      </c>
      <c r="N32" s="11">
        <v>7811</v>
      </c>
      <c r="O32" s="11">
        <v>7867</v>
      </c>
      <c r="P32" s="11">
        <v>7552</v>
      </c>
      <c r="Q32" s="11">
        <v>7926</v>
      </c>
      <c r="R32" s="11">
        <v>7541</v>
      </c>
      <c r="S32" s="11">
        <v>7303</v>
      </c>
      <c r="T32" s="11">
        <v>7872</v>
      </c>
      <c r="U32" s="11">
        <v>6763</v>
      </c>
      <c r="V32" s="11">
        <v>6018</v>
      </c>
      <c r="W32" s="11">
        <v>6462</v>
      </c>
      <c r="X32" s="11">
        <v>6861</v>
      </c>
      <c r="Y32" s="11">
        <v>6803</v>
      </c>
      <c r="Z32" s="11">
        <v>7157</v>
      </c>
      <c r="AA32" s="11">
        <v>7720</v>
      </c>
      <c r="AB32" s="11">
        <v>7182</v>
      </c>
      <c r="AC32" s="11">
        <v>6687</v>
      </c>
      <c r="AD32" s="11">
        <v>7295</v>
      </c>
      <c r="AE32" s="11">
        <v>7398</v>
      </c>
      <c r="AF32" s="11">
        <v>6147</v>
      </c>
      <c r="AG32" s="11">
        <v>6454</v>
      </c>
      <c r="AH32" s="11">
        <v>6740</v>
      </c>
      <c r="AI32" s="11">
        <v>6308</v>
      </c>
      <c r="AJ32" s="11">
        <v>7054</v>
      </c>
      <c r="AK32" s="11">
        <v>6248</v>
      </c>
      <c r="AL32" s="11">
        <v>6832</v>
      </c>
      <c r="AM32" s="11">
        <v>7313</v>
      </c>
      <c r="AN32" s="11">
        <v>8389</v>
      </c>
      <c r="AO32" s="11">
        <v>9148</v>
      </c>
      <c r="AP32" s="11">
        <v>10569</v>
      </c>
      <c r="AQ32" s="11">
        <v>8518</v>
      </c>
      <c r="AR32" s="11">
        <v>8690</v>
      </c>
      <c r="AS32" s="11">
        <v>9149</v>
      </c>
      <c r="AT32" s="11">
        <v>8650</v>
      </c>
      <c r="AU32" s="11">
        <v>8590</v>
      </c>
      <c r="AV32" s="11">
        <v>7743</v>
      </c>
      <c r="AW32" s="11">
        <v>7520</v>
      </c>
      <c r="AX32" s="11">
        <v>7593</v>
      </c>
      <c r="AY32" s="11">
        <v>8186</v>
      </c>
      <c r="AZ32" s="11">
        <v>7546</v>
      </c>
      <c r="BA32" s="11">
        <v>6327</v>
      </c>
      <c r="BB32" s="11">
        <v>6505</v>
      </c>
    </row>
    <row r="33" spans="1:54" x14ac:dyDescent="0.2">
      <c r="A33" s="113"/>
      <c r="B33" s="115" t="s">
        <v>159</v>
      </c>
      <c r="C33" s="13">
        <v>1019</v>
      </c>
      <c r="D33" s="13">
        <v>1633</v>
      </c>
      <c r="E33" s="13">
        <v>2917</v>
      </c>
      <c r="F33" s="13">
        <v>1183</v>
      </c>
      <c r="G33" s="13">
        <v>974</v>
      </c>
      <c r="H33" s="13">
        <v>1528</v>
      </c>
      <c r="I33" s="13">
        <v>1333</v>
      </c>
      <c r="J33" s="13">
        <v>1173</v>
      </c>
      <c r="K33" s="13">
        <v>1192</v>
      </c>
      <c r="L33" s="13">
        <v>1688</v>
      </c>
      <c r="M33" s="13">
        <v>2208</v>
      </c>
      <c r="N33" s="13">
        <v>2560</v>
      </c>
      <c r="O33" s="13">
        <v>1570</v>
      </c>
      <c r="P33" s="13">
        <v>2034</v>
      </c>
      <c r="Q33" s="13">
        <v>1961</v>
      </c>
      <c r="R33" s="13">
        <v>1975</v>
      </c>
      <c r="S33" s="13">
        <v>1180</v>
      </c>
      <c r="T33" s="13">
        <v>1523</v>
      </c>
      <c r="U33" s="13">
        <v>1292</v>
      </c>
      <c r="V33" s="13">
        <v>1450</v>
      </c>
      <c r="W33" s="13">
        <v>1069</v>
      </c>
      <c r="X33" s="13">
        <v>1098</v>
      </c>
      <c r="Y33" s="13">
        <v>1169</v>
      </c>
      <c r="Z33" s="13">
        <v>1116</v>
      </c>
      <c r="AA33" s="13">
        <v>1724</v>
      </c>
      <c r="AB33" s="13">
        <v>2001</v>
      </c>
      <c r="AC33" s="13">
        <v>1542</v>
      </c>
      <c r="AD33" s="13">
        <v>1582</v>
      </c>
      <c r="AE33" s="13">
        <v>1000</v>
      </c>
      <c r="AF33" s="13">
        <v>1076</v>
      </c>
      <c r="AG33" s="13">
        <v>1465</v>
      </c>
      <c r="AH33" s="13">
        <v>1462</v>
      </c>
      <c r="AI33" s="13">
        <v>1556</v>
      </c>
      <c r="AJ33" s="13">
        <v>2199</v>
      </c>
      <c r="AK33" s="13">
        <v>1943</v>
      </c>
      <c r="AL33" s="13">
        <v>2229</v>
      </c>
      <c r="AM33" s="13">
        <v>2308</v>
      </c>
      <c r="AN33" s="13">
        <v>3310</v>
      </c>
      <c r="AO33" s="13">
        <v>2688</v>
      </c>
      <c r="AP33" s="13">
        <v>3025</v>
      </c>
      <c r="AQ33" s="13">
        <v>2603</v>
      </c>
      <c r="AR33" s="13">
        <v>2022</v>
      </c>
      <c r="AS33" s="13">
        <v>2030</v>
      </c>
      <c r="AT33" s="13">
        <v>1240</v>
      </c>
      <c r="AU33" s="13">
        <v>2106</v>
      </c>
      <c r="AV33" s="13">
        <v>1732</v>
      </c>
      <c r="AW33" s="13">
        <v>2282</v>
      </c>
      <c r="AX33" s="13">
        <v>2018</v>
      </c>
      <c r="AY33" s="13">
        <v>1713</v>
      </c>
      <c r="AZ33" s="13">
        <v>1594</v>
      </c>
      <c r="BA33" s="13">
        <v>2466</v>
      </c>
      <c r="BB33" s="13">
        <v>2134</v>
      </c>
    </row>
    <row r="34" spans="1:54" x14ac:dyDescent="0.2">
      <c r="A34" s="113"/>
      <c r="B34" s="115" t="s">
        <v>160</v>
      </c>
      <c r="C34" s="13">
        <v>4985</v>
      </c>
      <c r="D34" s="13">
        <v>4482</v>
      </c>
      <c r="E34" s="13">
        <v>4438</v>
      </c>
      <c r="F34" s="13">
        <v>4788</v>
      </c>
      <c r="G34" s="13">
        <v>4743</v>
      </c>
      <c r="H34" s="13">
        <v>4325</v>
      </c>
      <c r="I34" s="13">
        <v>4323</v>
      </c>
      <c r="J34" s="13">
        <v>4560</v>
      </c>
      <c r="K34" s="13">
        <v>4727</v>
      </c>
      <c r="L34" s="13">
        <v>4408</v>
      </c>
      <c r="M34" s="13">
        <v>4171</v>
      </c>
      <c r="N34" s="13">
        <v>3743</v>
      </c>
      <c r="O34" s="13">
        <v>4793</v>
      </c>
      <c r="P34" s="13">
        <v>4038</v>
      </c>
      <c r="Q34" s="13">
        <v>4497</v>
      </c>
      <c r="R34" s="13">
        <v>4340</v>
      </c>
      <c r="S34" s="13">
        <v>4769</v>
      </c>
      <c r="T34" s="13">
        <v>5022</v>
      </c>
      <c r="U34" s="13">
        <v>4296</v>
      </c>
      <c r="V34" s="13">
        <v>3245</v>
      </c>
      <c r="W34" s="13">
        <v>4294</v>
      </c>
      <c r="X34" s="13">
        <v>4190</v>
      </c>
      <c r="Y34" s="13">
        <v>4388</v>
      </c>
      <c r="Z34" s="13">
        <v>4691</v>
      </c>
      <c r="AA34" s="13">
        <v>4444</v>
      </c>
      <c r="AB34" s="13">
        <v>3365</v>
      </c>
      <c r="AC34" s="13">
        <v>3835</v>
      </c>
      <c r="AD34" s="13">
        <v>4285</v>
      </c>
      <c r="AE34" s="13">
        <v>4835</v>
      </c>
      <c r="AF34" s="13">
        <v>3792</v>
      </c>
      <c r="AG34" s="13">
        <v>3673</v>
      </c>
      <c r="AH34" s="13">
        <v>3884</v>
      </c>
      <c r="AI34" s="13">
        <v>3450</v>
      </c>
      <c r="AJ34" s="13">
        <v>3579</v>
      </c>
      <c r="AK34" s="13">
        <v>3136</v>
      </c>
      <c r="AL34" s="13">
        <v>3565</v>
      </c>
      <c r="AM34" s="13">
        <v>3700</v>
      </c>
      <c r="AN34" s="13">
        <v>3848</v>
      </c>
      <c r="AO34" s="13">
        <v>5062</v>
      </c>
      <c r="AP34" s="13">
        <v>6034</v>
      </c>
      <c r="AQ34" s="13">
        <v>4516</v>
      </c>
      <c r="AR34" s="13">
        <v>5438</v>
      </c>
      <c r="AS34" s="13">
        <v>5821</v>
      </c>
      <c r="AT34" s="13">
        <v>6054</v>
      </c>
      <c r="AU34" s="13">
        <v>4895</v>
      </c>
      <c r="AV34" s="13">
        <v>4721</v>
      </c>
      <c r="AW34" s="13">
        <v>3998</v>
      </c>
      <c r="AX34" s="13">
        <v>4132</v>
      </c>
      <c r="AY34" s="13">
        <v>5122</v>
      </c>
      <c r="AZ34" s="13">
        <v>4833</v>
      </c>
      <c r="BA34" s="13">
        <v>2556</v>
      </c>
      <c r="BB34" s="13">
        <v>3064</v>
      </c>
    </row>
    <row r="35" spans="1:54" x14ac:dyDescent="0.2">
      <c r="A35" s="113"/>
      <c r="B35" s="115" t="s">
        <v>161</v>
      </c>
      <c r="C35" s="13">
        <v>1448</v>
      </c>
      <c r="D35" s="13">
        <v>1497</v>
      </c>
      <c r="E35" s="13">
        <v>1441</v>
      </c>
      <c r="F35" s="13">
        <v>1509</v>
      </c>
      <c r="G35" s="13">
        <v>1634</v>
      </c>
      <c r="H35" s="13">
        <v>1446</v>
      </c>
      <c r="I35" s="13">
        <v>1545</v>
      </c>
      <c r="J35" s="13">
        <v>1292</v>
      </c>
      <c r="K35" s="13">
        <v>1251</v>
      </c>
      <c r="L35" s="13">
        <v>1263</v>
      </c>
      <c r="M35" s="13">
        <v>1578</v>
      </c>
      <c r="N35" s="13">
        <v>1508</v>
      </c>
      <c r="O35" s="13">
        <v>1504</v>
      </c>
      <c r="P35" s="13">
        <v>1480</v>
      </c>
      <c r="Q35" s="13">
        <v>1468</v>
      </c>
      <c r="R35" s="13">
        <v>1226</v>
      </c>
      <c r="S35" s="13">
        <v>1354</v>
      </c>
      <c r="T35" s="13">
        <v>1327</v>
      </c>
      <c r="U35" s="13">
        <v>1175</v>
      </c>
      <c r="V35" s="13">
        <v>1323</v>
      </c>
      <c r="W35" s="13">
        <v>1099</v>
      </c>
      <c r="X35" s="13">
        <v>1573</v>
      </c>
      <c r="Y35" s="13">
        <v>1246</v>
      </c>
      <c r="Z35" s="13">
        <v>1350</v>
      </c>
      <c r="AA35" s="13">
        <v>1552</v>
      </c>
      <c r="AB35" s="13">
        <v>1816</v>
      </c>
      <c r="AC35" s="13">
        <v>1310</v>
      </c>
      <c r="AD35" s="13">
        <v>1428</v>
      </c>
      <c r="AE35" s="13">
        <v>1563</v>
      </c>
      <c r="AF35" s="13">
        <v>1279</v>
      </c>
      <c r="AG35" s="13">
        <v>1316</v>
      </c>
      <c r="AH35" s="13">
        <v>1394</v>
      </c>
      <c r="AI35" s="13">
        <v>1302</v>
      </c>
      <c r="AJ35" s="13">
        <v>1276</v>
      </c>
      <c r="AK35" s="13">
        <v>1169</v>
      </c>
      <c r="AL35" s="13">
        <v>1038</v>
      </c>
      <c r="AM35" s="13">
        <v>1305</v>
      </c>
      <c r="AN35" s="13">
        <v>1231</v>
      </c>
      <c r="AO35" s="13">
        <v>1398</v>
      </c>
      <c r="AP35" s="13">
        <v>1510</v>
      </c>
      <c r="AQ35" s="13">
        <v>1399</v>
      </c>
      <c r="AR35" s="13">
        <v>1230</v>
      </c>
      <c r="AS35" s="13">
        <v>1298</v>
      </c>
      <c r="AT35" s="13">
        <v>1356</v>
      </c>
      <c r="AU35" s="13">
        <v>1589</v>
      </c>
      <c r="AV35" s="13">
        <v>1290</v>
      </c>
      <c r="AW35" s="13">
        <v>1240</v>
      </c>
      <c r="AX35" s="13">
        <v>1443</v>
      </c>
      <c r="AY35" s="13">
        <v>1351</v>
      </c>
      <c r="AZ35" s="13">
        <v>1119</v>
      </c>
      <c r="BA35" s="13">
        <v>1305</v>
      </c>
      <c r="BB35" s="13">
        <v>1307</v>
      </c>
    </row>
    <row r="36" spans="1:54" x14ac:dyDescent="0.2">
      <c r="A36" s="113"/>
      <c r="B36" s="116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19" t="s">
        <v>162</v>
      </c>
      <c r="C37" s="5">
        <v>1096</v>
      </c>
      <c r="D37" s="5">
        <v>1244</v>
      </c>
      <c r="E37" s="5">
        <v>975</v>
      </c>
      <c r="F37" s="5">
        <v>1315</v>
      </c>
      <c r="G37" s="5">
        <v>1084</v>
      </c>
      <c r="H37" s="5">
        <v>1066</v>
      </c>
      <c r="I37" s="5">
        <v>1180</v>
      </c>
      <c r="J37" s="5">
        <v>1162</v>
      </c>
      <c r="K37" s="5">
        <v>1214</v>
      </c>
      <c r="L37" s="5">
        <v>1095</v>
      </c>
      <c r="M37" s="5">
        <v>1243</v>
      </c>
      <c r="N37" s="5">
        <v>1197</v>
      </c>
      <c r="O37" s="5">
        <v>1176</v>
      </c>
      <c r="P37" s="5">
        <v>989</v>
      </c>
      <c r="Q37" s="5">
        <v>971</v>
      </c>
      <c r="R37" s="5">
        <v>1311</v>
      </c>
      <c r="S37" s="5">
        <v>1006</v>
      </c>
      <c r="T37" s="5">
        <v>1091</v>
      </c>
      <c r="U37" s="5">
        <v>1181</v>
      </c>
      <c r="V37" s="5">
        <v>1057</v>
      </c>
      <c r="W37" s="5">
        <v>1041</v>
      </c>
      <c r="X37" s="5">
        <v>1184</v>
      </c>
      <c r="Y37" s="5">
        <v>1171</v>
      </c>
      <c r="Z37" s="5">
        <v>1111</v>
      </c>
      <c r="AA37" s="5">
        <v>1050</v>
      </c>
      <c r="AB37" s="5">
        <v>1236</v>
      </c>
      <c r="AC37" s="5">
        <v>1106</v>
      </c>
      <c r="AD37" s="5">
        <v>1200</v>
      </c>
      <c r="AE37" s="5">
        <v>1012</v>
      </c>
      <c r="AF37" s="5">
        <v>1306</v>
      </c>
      <c r="AG37" s="5">
        <v>1226</v>
      </c>
      <c r="AH37" s="5">
        <v>1233</v>
      </c>
      <c r="AI37" s="5">
        <v>1207</v>
      </c>
      <c r="AJ37" s="5">
        <v>1041</v>
      </c>
      <c r="AK37" s="5">
        <v>1178</v>
      </c>
      <c r="AL37" s="5">
        <v>1011</v>
      </c>
      <c r="AM37" s="5">
        <v>1350</v>
      </c>
      <c r="AN37" s="5">
        <v>1072</v>
      </c>
      <c r="AO37" s="5">
        <v>1159</v>
      </c>
      <c r="AP37" s="5">
        <v>1200</v>
      </c>
      <c r="AQ37" s="5">
        <v>1298</v>
      </c>
      <c r="AR37" s="5">
        <v>1159</v>
      </c>
      <c r="AS37" s="5">
        <v>1334</v>
      </c>
      <c r="AT37" s="5">
        <v>1423</v>
      </c>
      <c r="AU37" s="5">
        <v>1387</v>
      </c>
      <c r="AV37" s="5">
        <v>1403</v>
      </c>
      <c r="AW37" s="5">
        <v>1095</v>
      </c>
      <c r="AX37" s="5">
        <v>1476</v>
      </c>
      <c r="AY37" s="5">
        <v>1167</v>
      </c>
      <c r="AZ37" s="5">
        <v>1159</v>
      </c>
      <c r="BA37" s="5">
        <v>1032</v>
      </c>
      <c r="BB37" s="5">
        <v>1090</v>
      </c>
    </row>
    <row r="38" spans="1:54" x14ac:dyDescent="0.2">
      <c r="A38" s="118"/>
      <c r="B38" s="118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114" t="s">
        <v>6</v>
      </c>
      <c r="B39" s="117"/>
      <c r="C39" s="23">
        <v>17522</v>
      </c>
      <c r="D39" s="23">
        <v>17670</v>
      </c>
      <c r="E39" s="23">
        <v>18394</v>
      </c>
      <c r="F39" s="23">
        <v>17424</v>
      </c>
      <c r="G39" s="23">
        <v>16353</v>
      </c>
      <c r="H39" s="23">
        <v>17215</v>
      </c>
      <c r="I39" s="23">
        <v>16529</v>
      </c>
      <c r="J39" s="23">
        <v>16406</v>
      </c>
      <c r="K39" s="23">
        <v>16962</v>
      </c>
      <c r="L39" s="23">
        <v>18138</v>
      </c>
      <c r="M39" s="23">
        <v>19521</v>
      </c>
      <c r="N39" s="23">
        <v>19171</v>
      </c>
      <c r="O39" s="23">
        <v>17775</v>
      </c>
      <c r="P39" s="23">
        <v>16209</v>
      </c>
      <c r="Q39" s="23">
        <v>17808</v>
      </c>
      <c r="R39" s="23">
        <v>17067</v>
      </c>
      <c r="S39" s="23">
        <v>16147</v>
      </c>
      <c r="T39" s="23">
        <v>16762</v>
      </c>
      <c r="U39" s="23">
        <v>16279</v>
      </c>
      <c r="V39" s="23">
        <v>15249</v>
      </c>
      <c r="W39" s="23">
        <v>16008</v>
      </c>
      <c r="X39" s="23">
        <v>16439</v>
      </c>
      <c r="Y39" s="23">
        <v>15903</v>
      </c>
      <c r="Z39" s="23">
        <v>16535</v>
      </c>
      <c r="AA39" s="23">
        <v>17364</v>
      </c>
      <c r="AB39" s="23">
        <v>15048</v>
      </c>
      <c r="AC39" s="23">
        <v>15560</v>
      </c>
      <c r="AD39" s="23">
        <v>17981</v>
      </c>
      <c r="AE39" s="23">
        <v>16875</v>
      </c>
      <c r="AF39" s="23">
        <v>16483</v>
      </c>
      <c r="AG39" s="23">
        <v>15562</v>
      </c>
      <c r="AH39" s="23">
        <v>17361</v>
      </c>
      <c r="AI39" s="23">
        <v>15578</v>
      </c>
      <c r="AJ39" s="23">
        <v>16225</v>
      </c>
      <c r="AK39" s="23">
        <v>16503</v>
      </c>
      <c r="AL39" s="23">
        <v>15755</v>
      </c>
      <c r="AM39" s="23">
        <v>17706</v>
      </c>
      <c r="AN39" s="23">
        <v>17626</v>
      </c>
      <c r="AO39" s="23">
        <v>18821</v>
      </c>
      <c r="AP39" s="23">
        <v>20312</v>
      </c>
      <c r="AQ39" s="23">
        <v>18029</v>
      </c>
      <c r="AR39" s="23">
        <v>18236</v>
      </c>
      <c r="AS39" s="23">
        <v>18437</v>
      </c>
      <c r="AT39" s="23">
        <v>18386</v>
      </c>
      <c r="AU39" s="23">
        <v>18477</v>
      </c>
      <c r="AV39" s="23">
        <v>17661</v>
      </c>
      <c r="AW39" s="23">
        <v>16174</v>
      </c>
      <c r="AX39" s="23">
        <v>17592</v>
      </c>
      <c r="AY39" s="23">
        <v>17477</v>
      </c>
      <c r="AZ39" s="23">
        <v>16980</v>
      </c>
      <c r="BA39" s="23">
        <v>13909</v>
      </c>
      <c r="BB39" s="23">
        <v>13889</v>
      </c>
    </row>
    <row r="40" spans="1:54" x14ac:dyDescent="0.2">
      <c r="A40" s="113"/>
      <c r="B40" s="116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13"/>
      <c r="B41" s="115" t="s">
        <v>163</v>
      </c>
      <c r="C41" s="13">
        <v>38853</v>
      </c>
      <c r="D41" s="13">
        <v>40896</v>
      </c>
      <c r="E41" s="13">
        <v>41364</v>
      </c>
      <c r="F41" s="13">
        <v>43430</v>
      </c>
      <c r="G41" s="13">
        <v>37902</v>
      </c>
      <c r="H41" s="13">
        <v>42838</v>
      </c>
      <c r="I41" s="13">
        <v>35674</v>
      </c>
      <c r="J41" s="13">
        <v>37558</v>
      </c>
      <c r="K41" s="13">
        <v>40411</v>
      </c>
      <c r="L41" s="13">
        <v>39235</v>
      </c>
      <c r="M41" s="13">
        <v>38741</v>
      </c>
      <c r="N41" s="13">
        <v>44343</v>
      </c>
      <c r="O41" s="13">
        <v>42747</v>
      </c>
      <c r="P41" s="13">
        <v>44764</v>
      </c>
      <c r="Q41" s="13">
        <v>43374</v>
      </c>
      <c r="R41" s="13">
        <v>43979</v>
      </c>
      <c r="S41" s="13">
        <v>44808</v>
      </c>
      <c r="T41" s="13">
        <v>44144</v>
      </c>
      <c r="U41" s="13">
        <v>44864</v>
      </c>
      <c r="V41" s="13">
        <v>43143</v>
      </c>
      <c r="W41" s="13">
        <v>44614</v>
      </c>
      <c r="X41" s="13">
        <v>44153</v>
      </c>
      <c r="Y41" s="13">
        <v>43242</v>
      </c>
      <c r="Z41" s="13">
        <v>44436</v>
      </c>
      <c r="AA41" s="13">
        <v>41857</v>
      </c>
      <c r="AB41" s="13">
        <v>42603</v>
      </c>
      <c r="AC41" s="13">
        <v>43981</v>
      </c>
      <c r="AD41" s="13">
        <v>43703</v>
      </c>
      <c r="AE41" s="13">
        <v>43066</v>
      </c>
      <c r="AF41" s="13">
        <v>43022</v>
      </c>
      <c r="AG41" s="13">
        <v>43463</v>
      </c>
      <c r="AH41" s="13">
        <v>45205</v>
      </c>
      <c r="AI41" s="13">
        <v>45614</v>
      </c>
      <c r="AJ41" s="13">
        <v>45355</v>
      </c>
      <c r="AK41" s="13">
        <v>43941</v>
      </c>
      <c r="AL41" s="13">
        <v>39352</v>
      </c>
      <c r="AM41" s="13">
        <v>41350</v>
      </c>
      <c r="AN41" s="13">
        <v>45325</v>
      </c>
      <c r="AO41" s="13">
        <v>45536</v>
      </c>
      <c r="AP41" s="13">
        <v>43591</v>
      </c>
      <c r="AQ41" s="13">
        <v>41458</v>
      </c>
      <c r="AR41" s="13">
        <v>43266</v>
      </c>
      <c r="AS41" s="13">
        <v>44617</v>
      </c>
      <c r="AT41" s="13">
        <v>42786</v>
      </c>
      <c r="AU41" s="13">
        <v>41289</v>
      </c>
      <c r="AV41" s="13">
        <v>41521</v>
      </c>
      <c r="AW41" s="13">
        <v>41970</v>
      </c>
      <c r="AX41" s="13">
        <v>41523</v>
      </c>
      <c r="AY41" s="13">
        <v>40965</v>
      </c>
      <c r="AZ41" s="13">
        <v>40139</v>
      </c>
      <c r="BA41" s="13">
        <v>30947</v>
      </c>
      <c r="BB41" s="13">
        <v>31025</v>
      </c>
    </row>
    <row r="42" spans="1:54" x14ac:dyDescent="0.2">
      <c r="A42" s="113"/>
      <c r="B42" s="115" t="s">
        <v>164</v>
      </c>
      <c r="C42" s="13">
        <v>899</v>
      </c>
      <c r="D42" s="13">
        <v>881</v>
      </c>
      <c r="E42" s="13">
        <v>1084</v>
      </c>
      <c r="F42" s="13">
        <v>888</v>
      </c>
      <c r="G42" s="13">
        <v>674</v>
      </c>
      <c r="H42" s="13">
        <v>769</v>
      </c>
      <c r="I42" s="13">
        <v>849</v>
      </c>
      <c r="J42" s="13">
        <v>727</v>
      </c>
      <c r="K42" s="13">
        <v>983</v>
      </c>
      <c r="L42" s="13">
        <v>871</v>
      </c>
      <c r="M42" s="13">
        <v>936</v>
      </c>
      <c r="N42" s="13">
        <v>1047</v>
      </c>
      <c r="O42" s="13">
        <v>885</v>
      </c>
      <c r="P42" s="13">
        <v>711</v>
      </c>
      <c r="Q42" s="13">
        <v>872</v>
      </c>
      <c r="R42" s="13">
        <v>746</v>
      </c>
      <c r="S42" s="13">
        <v>803</v>
      </c>
      <c r="T42" s="13">
        <v>841</v>
      </c>
      <c r="U42" s="13">
        <v>880</v>
      </c>
      <c r="V42" s="13">
        <v>915</v>
      </c>
      <c r="W42" s="13">
        <v>769</v>
      </c>
      <c r="X42" s="13">
        <v>663</v>
      </c>
      <c r="Y42" s="13">
        <v>1037</v>
      </c>
      <c r="Z42" s="13">
        <v>675</v>
      </c>
      <c r="AA42" s="13">
        <v>1071</v>
      </c>
      <c r="AB42" s="13">
        <v>732</v>
      </c>
      <c r="AC42" s="13">
        <v>790</v>
      </c>
      <c r="AD42" s="13">
        <v>1013</v>
      </c>
      <c r="AE42" s="13">
        <v>634</v>
      </c>
      <c r="AF42" s="13">
        <v>911</v>
      </c>
      <c r="AG42" s="13">
        <v>614</v>
      </c>
      <c r="AH42" s="13">
        <v>949</v>
      </c>
      <c r="AI42" s="13">
        <v>725</v>
      </c>
      <c r="AJ42" s="13">
        <v>959</v>
      </c>
      <c r="AK42" s="13">
        <v>691</v>
      </c>
      <c r="AL42" s="13">
        <v>828</v>
      </c>
      <c r="AM42" s="13">
        <v>899</v>
      </c>
      <c r="AN42" s="13">
        <v>673</v>
      </c>
      <c r="AO42" s="13">
        <v>755</v>
      </c>
      <c r="AP42" s="13">
        <v>687</v>
      </c>
      <c r="AQ42" s="13">
        <v>764</v>
      </c>
      <c r="AR42" s="13">
        <v>695</v>
      </c>
      <c r="AS42" s="13">
        <v>599</v>
      </c>
      <c r="AT42" s="13">
        <v>469</v>
      </c>
      <c r="AU42" s="13">
        <v>518</v>
      </c>
      <c r="AV42" s="13">
        <v>272</v>
      </c>
      <c r="AW42" s="13">
        <v>56</v>
      </c>
      <c r="AX42" s="13">
        <v>148</v>
      </c>
      <c r="AY42" s="13">
        <v>81</v>
      </c>
      <c r="AZ42" s="13">
        <v>64</v>
      </c>
      <c r="BA42" s="13">
        <v>29</v>
      </c>
      <c r="BB42" s="13">
        <v>33</v>
      </c>
    </row>
    <row r="43" spans="1:54" x14ac:dyDescent="0.2">
      <c r="A43" s="113"/>
      <c r="B43" s="115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114" t="s">
        <v>7</v>
      </c>
      <c r="B44" s="114"/>
      <c r="C44" s="23">
        <v>39752</v>
      </c>
      <c r="D44" s="23">
        <v>41777</v>
      </c>
      <c r="E44" s="23">
        <v>42448</v>
      </c>
      <c r="F44" s="23">
        <v>44318</v>
      </c>
      <c r="G44" s="23">
        <v>38576</v>
      </c>
      <c r="H44" s="23">
        <v>43607</v>
      </c>
      <c r="I44" s="23">
        <v>36523</v>
      </c>
      <c r="J44" s="23">
        <v>38285</v>
      </c>
      <c r="K44" s="23">
        <v>41394</v>
      </c>
      <c r="L44" s="23">
        <v>40106</v>
      </c>
      <c r="M44" s="23">
        <v>39677</v>
      </c>
      <c r="N44" s="23">
        <v>45390</v>
      </c>
      <c r="O44" s="23">
        <v>43632</v>
      </c>
      <c r="P44" s="23">
        <v>45475</v>
      </c>
      <c r="Q44" s="23">
        <v>44246</v>
      </c>
      <c r="R44" s="23">
        <v>44725</v>
      </c>
      <c r="S44" s="23">
        <v>45611</v>
      </c>
      <c r="T44" s="23">
        <v>44985</v>
      </c>
      <c r="U44" s="23">
        <v>45744</v>
      </c>
      <c r="V44" s="23">
        <v>44058</v>
      </c>
      <c r="W44" s="23">
        <v>45383</v>
      </c>
      <c r="X44" s="23">
        <v>44816</v>
      </c>
      <c r="Y44" s="23">
        <v>44279</v>
      </c>
      <c r="Z44" s="23">
        <v>45111</v>
      </c>
      <c r="AA44" s="23">
        <v>42928</v>
      </c>
      <c r="AB44" s="23">
        <v>43335</v>
      </c>
      <c r="AC44" s="23">
        <v>44771</v>
      </c>
      <c r="AD44" s="23">
        <v>44716</v>
      </c>
      <c r="AE44" s="23">
        <v>43700</v>
      </c>
      <c r="AF44" s="23">
        <v>43933</v>
      </c>
      <c r="AG44" s="23">
        <v>44077</v>
      </c>
      <c r="AH44" s="23">
        <v>46154</v>
      </c>
      <c r="AI44" s="23">
        <v>46339</v>
      </c>
      <c r="AJ44" s="23">
        <v>46314</v>
      </c>
      <c r="AK44" s="23">
        <v>44632</v>
      </c>
      <c r="AL44" s="23">
        <v>40180</v>
      </c>
      <c r="AM44" s="23">
        <v>42249</v>
      </c>
      <c r="AN44" s="23">
        <v>45998</v>
      </c>
      <c r="AO44" s="23">
        <v>46291</v>
      </c>
      <c r="AP44" s="23">
        <v>44278</v>
      </c>
      <c r="AQ44" s="23">
        <v>42222</v>
      </c>
      <c r="AR44" s="23">
        <v>43961</v>
      </c>
      <c r="AS44" s="23">
        <v>45216</v>
      </c>
      <c r="AT44" s="23">
        <v>43255</v>
      </c>
      <c r="AU44" s="23">
        <v>41807</v>
      </c>
      <c r="AV44" s="23">
        <v>41793</v>
      </c>
      <c r="AW44" s="23">
        <v>42026</v>
      </c>
      <c r="AX44" s="23">
        <v>41671</v>
      </c>
      <c r="AY44" s="23">
        <v>41046</v>
      </c>
      <c r="AZ44" s="23">
        <v>40203</v>
      </c>
      <c r="BA44" s="23">
        <v>30976</v>
      </c>
      <c r="BB44" s="23">
        <v>31058</v>
      </c>
    </row>
    <row r="45" spans="1:54" x14ac:dyDescent="0.2">
      <c r="A45" s="113"/>
      <c r="B45" s="1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111" t="s">
        <v>8</v>
      </c>
      <c r="B46" s="109"/>
      <c r="C46" s="26">
        <v>102978</v>
      </c>
      <c r="D46" s="26">
        <v>106719</v>
      </c>
      <c r="E46" s="26">
        <v>108643</v>
      </c>
      <c r="F46" s="26">
        <v>111301</v>
      </c>
      <c r="G46" s="26">
        <v>100864</v>
      </c>
      <c r="H46" s="26">
        <v>108358</v>
      </c>
      <c r="I46" s="26">
        <v>97770</v>
      </c>
      <c r="J46" s="26">
        <v>100278</v>
      </c>
      <c r="K46" s="26">
        <v>105872</v>
      </c>
      <c r="L46" s="26">
        <v>105893</v>
      </c>
      <c r="M46" s="26">
        <v>106446</v>
      </c>
      <c r="N46" s="26">
        <v>114091</v>
      </c>
      <c r="O46" s="26">
        <v>108861</v>
      </c>
      <c r="P46" s="26">
        <v>110562</v>
      </c>
      <c r="Q46" s="26">
        <v>112305</v>
      </c>
      <c r="R46" s="26">
        <v>111058</v>
      </c>
      <c r="S46" s="26">
        <v>111496</v>
      </c>
      <c r="T46" s="26">
        <v>110882</v>
      </c>
      <c r="U46" s="26">
        <v>110916</v>
      </c>
      <c r="V46" s="26">
        <v>107355</v>
      </c>
      <c r="W46" s="26">
        <v>107262</v>
      </c>
      <c r="X46" s="26">
        <v>106833</v>
      </c>
      <c r="Y46" s="26">
        <v>103414</v>
      </c>
      <c r="Z46" s="26">
        <v>108317</v>
      </c>
      <c r="AA46" s="26">
        <v>108905</v>
      </c>
      <c r="AB46" s="26">
        <v>105460</v>
      </c>
      <c r="AC46" s="26">
        <v>106565</v>
      </c>
      <c r="AD46" s="26">
        <v>109317</v>
      </c>
      <c r="AE46" s="26">
        <v>108931</v>
      </c>
      <c r="AF46" s="26">
        <v>109425</v>
      </c>
      <c r="AG46" s="26">
        <v>101512</v>
      </c>
      <c r="AH46" s="26">
        <v>106872</v>
      </c>
      <c r="AI46" s="26">
        <v>105755</v>
      </c>
      <c r="AJ46" s="26">
        <v>108473</v>
      </c>
      <c r="AK46" s="26">
        <v>105342</v>
      </c>
      <c r="AL46" s="26">
        <v>98197</v>
      </c>
      <c r="AM46" s="26">
        <v>102296</v>
      </c>
      <c r="AN46" s="26">
        <v>106842</v>
      </c>
      <c r="AO46" s="26">
        <v>108577</v>
      </c>
      <c r="AP46" s="26">
        <v>106294</v>
      </c>
      <c r="AQ46" s="26">
        <v>102225</v>
      </c>
      <c r="AR46" s="26">
        <v>104953</v>
      </c>
      <c r="AS46" s="26">
        <v>107224</v>
      </c>
      <c r="AT46" s="26">
        <v>104153</v>
      </c>
      <c r="AU46" s="26">
        <v>102008</v>
      </c>
      <c r="AV46" s="26">
        <v>102509</v>
      </c>
      <c r="AW46" s="26">
        <v>99256</v>
      </c>
      <c r="AX46" s="26">
        <v>101975</v>
      </c>
      <c r="AY46" s="26">
        <v>100741</v>
      </c>
      <c r="AZ46" s="26">
        <v>100579</v>
      </c>
      <c r="BA46" s="26">
        <v>80632</v>
      </c>
      <c r="BB46" s="26">
        <v>81196</v>
      </c>
    </row>
    <row r="47" spans="1:54" ht="13.5" thickTop="1" x14ac:dyDescent="0.2"/>
    <row r="48" spans="1:54" x14ac:dyDescent="0.2"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54" ht="13.5" thickBot="1" x14ac:dyDescent="0.25">
      <c r="A49" s="110" t="s">
        <v>218</v>
      </c>
      <c r="B49" s="109"/>
      <c r="C49" s="26">
        <v>4349.9338269999998</v>
      </c>
      <c r="D49" s="26">
        <v>4492.6364039999999</v>
      </c>
      <c r="E49" s="26">
        <v>4714.550326999999</v>
      </c>
      <c r="F49" s="26">
        <v>4618.9527029999999</v>
      </c>
      <c r="G49" s="26">
        <v>4212.9487429999999</v>
      </c>
      <c r="H49" s="26">
        <v>4417.8445930000007</v>
      </c>
      <c r="I49" s="26">
        <v>4267.1336329999995</v>
      </c>
      <c r="J49" s="26">
        <v>4360.5914190000003</v>
      </c>
      <c r="K49" s="26">
        <v>4486.9701369999993</v>
      </c>
      <c r="L49" s="26">
        <v>4453.510327</v>
      </c>
      <c r="M49" s="26">
        <v>4715.2433770000007</v>
      </c>
      <c r="N49" s="26">
        <v>4676.7533950000006</v>
      </c>
      <c r="O49" s="26">
        <v>4319.8966859999991</v>
      </c>
      <c r="P49" s="26">
        <v>4574.4010539999999</v>
      </c>
      <c r="Q49" s="26">
        <v>4462.6163639999995</v>
      </c>
      <c r="R49" s="26">
        <v>4351.7959849999988</v>
      </c>
      <c r="S49" s="26">
        <v>4226.3134339999997</v>
      </c>
      <c r="T49" s="26">
        <v>4255.8934200000003</v>
      </c>
      <c r="U49" s="26">
        <v>4279.3626040000008</v>
      </c>
      <c r="V49" s="26">
        <v>4007.7822229999997</v>
      </c>
      <c r="W49" s="26">
        <v>4150.9100250000001</v>
      </c>
      <c r="X49" s="26">
        <v>4267.6410099999994</v>
      </c>
      <c r="Y49" s="26">
        <v>4268.8658539999997</v>
      </c>
      <c r="Z49" s="26">
        <v>4283.8663459999998</v>
      </c>
      <c r="AA49" s="26">
        <v>4358.0389910000004</v>
      </c>
      <c r="AB49" s="26">
        <v>4089.3969850000003</v>
      </c>
      <c r="AC49" s="26">
        <v>4109.3010350000004</v>
      </c>
      <c r="AD49" s="26">
        <v>4212.3194920000005</v>
      </c>
      <c r="AE49" s="26">
        <v>4167.3949649999995</v>
      </c>
      <c r="AF49" s="26">
        <v>4119.786728</v>
      </c>
      <c r="AG49" s="26">
        <v>3983.1507690000003</v>
      </c>
      <c r="AH49" s="26">
        <v>4363.8910139999998</v>
      </c>
      <c r="AI49" s="26">
        <v>4156.8778679999996</v>
      </c>
      <c r="AJ49" s="26">
        <v>4297.4451010000002</v>
      </c>
      <c r="AK49" s="26">
        <v>4257.9093130000001</v>
      </c>
      <c r="AL49" s="26">
        <v>4035.3499359999996</v>
      </c>
      <c r="AM49" s="26">
        <v>4283.0530210000006</v>
      </c>
      <c r="AN49" s="26">
        <v>4396.9169430000002</v>
      </c>
      <c r="AO49" s="26">
        <v>4633.8263359999992</v>
      </c>
      <c r="AP49" s="26">
        <v>4624.482454</v>
      </c>
      <c r="AQ49" s="26">
        <v>4450.1020720000006</v>
      </c>
      <c r="AR49" s="26">
        <v>4619.5519760000006</v>
      </c>
      <c r="AS49" s="26">
        <v>4761.817074999999</v>
      </c>
      <c r="AT49" s="26">
        <v>4495.3074850000003</v>
      </c>
      <c r="AU49" s="26">
        <v>4335.4813220000005</v>
      </c>
      <c r="AV49" s="26">
        <v>4234.352699</v>
      </c>
      <c r="AW49" s="26">
        <v>4159.2993900000001</v>
      </c>
      <c r="AX49" s="26">
        <v>4109.288638</v>
      </c>
      <c r="AY49" s="26">
        <v>4142.8220669999992</v>
      </c>
      <c r="AZ49" s="26">
        <v>4180.5811980000008</v>
      </c>
      <c r="BA49" s="26">
        <v>3365.21776</v>
      </c>
      <c r="BB49" s="26">
        <v>3589.7688699999994</v>
      </c>
    </row>
    <row r="50" spans="1:54" ht="13.5" thickTop="1" x14ac:dyDescent="0.2"/>
  </sheetData>
  <mergeCells count="1">
    <mergeCell ref="A1:BB1"/>
  </mergeCells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50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02" customWidth="1"/>
    <col min="2" max="2" width="25" style="102" customWidth="1"/>
    <col min="3" max="3" width="9.42578125" style="103" customWidth="1"/>
    <col min="4" max="53" width="9.42578125" style="102" customWidth="1"/>
    <col min="54" max="54" width="9" style="102" customWidth="1"/>
    <col min="55" max="16384" width="6.7109375" style="102"/>
  </cols>
  <sheetData>
    <row r="1" spans="1:54" ht="26.25" x14ac:dyDescent="0.4">
      <c r="A1" s="145" t="s">
        <v>219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105" customFormat="1" thickBot="1" x14ac:dyDescent="0.25">
      <c r="A3" s="6"/>
      <c r="B3" s="7" t="s">
        <v>61</v>
      </c>
      <c r="C3" s="8">
        <v>42372</v>
      </c>
      <c r="D3" s="8">
        <v>42379</v>
      </c>
      <c r="E3" s="8">
        <v>42386</v>
      </c>
      <c r="F3" s="8">
        <v>42393</v>
      </c>
      <c r="G3" s="8">
        <v>42400</v>
      </c>
      <c r="H3" s="8">
        <v>42407</v>
      </c>
      <c r="I3" s="8">
        <v>42414</v>
      </c>
      <c r="J3" s="8">
        <v>42421</v>
      </c>
      <c r="K3" s="8">
        <v>42428</v>
      </c>
      <c r="L3" s="8">
        <v>42435</v>
      </c>
      <c r="M3" s="8">
        <v>42442</v>
      </c>
      <c r="N3" s="8">
        <v>42449</v>
      </c>
      <c r="O3" s="8">
        <v>42456</v>
      </c>
      <c r="P3" s="8">
        <v>42463</v>
      </c>
      <c r="Q3" s="8">
        <v>42470</v>
      </c>
      <c r="R3" s="8">
        <v>42477</v>
      </c>
      <c r="S3" s="8">
        <v>42484</v>
      </c>
      <c r="T3" s="8">
        <v>42491</v>
      </c>
      <c r="U3" s="8">
        <v>42498</v>
      </c>
      <c r="V3" s="8">
        <v>42505</v>
      </c>
      <c r="W3" s="8">
        <v>42512</v>
      </c>
      <c r="X3" s="8">
        <v>42519</v>
      </c>
      <c r="Y3" s="8">
        <v>42526</v>
      </c>
      <c r="Z3" s="8">
        <v>42533</v>
      </c>
      <c r="AA3" s="8">
        <v>42540</v>
      </c>
      <c r="AB3" s="8">
        <v>42547</v>
      </c>
      <c r="AC3" s="8">
        <v>42554</v>
      </c>
      <c r="AD3" s="8">
        <v>42561</v>
      </c>
      <c r="AE3" s="8">
        <v>42568</v>
      </c>
      <c r="AF3" s="8">
        <v>42575</v>
      </c>
      <c r="AG3" s="8">
        <v>42582</v>
      </c>
      <c r="AH3" s="8">
        <v>42589</v>
      </c>
      <c r="AI3" s="8">
        <v>42596</v>
      </c>
      <c r="AJ3" s="8">
        <v>42603</v>
      </c>
      <c r="AK3" s="8">
        <v>42610</v>
      </c>
      <c r="AL3" s="8">
        <v>42617</v>
      </c>
      <c r="AM3" s="8">
        <v>42624</v>
      </c>
      <c r="AN3" s="8">
        <v>42631</v>
      </c>
      <c r="AO3" s="8">
        <v>42638</v>
      </c>
      <c r="AP3" s="8">
        <v>42645</v>
      </c>
      <c r="AQ3" s="8">
        <v>42652</v>
      </c>
      <c r="AR3" s="8">
        <v>42659</v>
      </c>
      <c r="AS3" s="8">
        <v>42666</v>
      </c>
      <c r="AT3" s="8">
        <v>42673</v>
      </c>
      <c r="AU3" s="8">
        <v>42680</v>
      </c>
      <c r="AV3" s="8">
        <v>42687</v>
      </c>
      <c r="AW3" s="8">
        <v>42694</v>
      </c>
      <c r="AX3" s="8">
        <v>42701</v>
      </c>
      <c r="AY3" s="8">
        <v>42708</v>
      </c>
      <c r="AZ3" s="8">
        <v>42715</v>
      </c>
      <c r="BA3" s="8">
        <v>42722</v>
      </c>
      <c r="BB3" s="8">
        <v>42729</v>
      </c>
    </row>
    <row r="4" spans="1:54" x14ac:dyDescent="0.2">
      <c r="A4" s="9" t="s">
        <v>0</v>
      </c>
      <c r="B4" s="10"/>
      <c r="C4" s="11">
        <v>8060</v>
      </c>
      <c r="D4" s="11">
        <v>8002</v>
      </c>
      <c r="E4" s="11">
        <v>8341</v>
      </c>
      <c r="F4" s="11">
        <v>8303</v>
      </c>
      <c r="G4" s="11">
        <v>8592</v>
      </c>
      <c r="H4" s="11">
        <v>8044</v>
      </c>
      <c r="I4" s="11">
        <v>8739</v>
      </c>
      <c r="J4" s="11">
        <v>8635</v>
      </c>
      <c r="K4" s="11">
        <v>8423</v>
      </c>
      <c r="L4" s="11">
        <v>8318</v>
      </c>
      <c r="M4" s="11">
        <v>8491</v>
      </c>
      <c r="N4" s="11">
        <v>8017</v>
      </c>
      <c r="O4" s="11">
        <v>8582</v>
      </c>
      <c r="P4" s="11">
        <v>8260</v>
      </c>
      <c r="Q4" s="11">
        <v>8217</v>
      </c>
      <c r="R4" s="11">
        <v>8345</v>
      </c>
      <c r="S4" s="11">
        <v>7894</v>
      </c>
      <c r="T4" s="11">
        <v>7621</v>
      </c>
      <c r="U4" s="11">
        <v>8025</v>
      </c>
      <c r="V4" s="11">
        <v>7892</v>
      </c>
      <c r="W4" s="11">
        <v>7576</v>
      </c>
      <c r="X4" s="11">
        <v>7817</v>
      </c>
      <c r="Y4" s="11">
        <v>7965</v>
      </c>
      <c r="Z4" s="11">
        <v>7820</v>
      </c>
      <c r="AA4" s="11">
        <v>7775</v>
      </c>
      <c r="AB4" s="11">
        <v>7623</v>
      </c>
      <c r="AC4" s="11">
        <v>8210</v>
      </c>
      <c r="AD4" s="11">
        <v>7976</v>
      </c>
      <c r="AE4" s="11">
        <v>8132</v>
      </c>
      <c r="AF4" s="11">
        <v>7887</v>
      </c>
      <c r="AG4" s="11">
        <v>7436</v>
      </c>
      <c r="AH4" s="11">
        <v>7874</v>
      </c>
      <c r="AI4" s="11">
        <v>7985</v>
      </c>
      <c r="AJ4" s="11">
        <v>8122</v>
      </c>
      <c r="AK4" s="11">
        <v>7886</v>
      </c>
      <c r="AL4" s="11">
        <v>7565</v>
      </c>
      <c r="AM4" s="11">
        <v>7913</v>
      </c>
      <c r="AN4" s="11">
        <v>7966</v>
      </c>
      <c r="AO4" s="11">
        <v>8110</v>
      </c>
      <c r="AP4" s="11">
        <v>8129</v>
      </c>
      <c r="AQ4" s="11">
        <v>7725</v>
      </c>
      <c r="AR4" s="11">
        <v>7907</v>
      </c>
      <c r="AS4" s="11">
        <v>8027</v>
      </c>
      <c r="AT4" s="11">
        <v>8058</v>
      </c>
      <c r="AU4" s="11">
        <v>7994</v>
      </c>
      <c r="AV4" s="11">
        <v>7960</v>
      </c>
      <c r="AW4" s="11">
        <v>8174</v>
      </c>
      <c r="AX4" s="11">
        <v>8161</v>
      </c>
      <c r="AY4" s="11">
        <v>7613</v>
      </c>
      <c r="AZ4" s="11">
        <v>7406</v>
      </c>
      <c r="BA4" s="11">
        <v>7707</v>
      </c>
      <c r="BB4" s="11">
        <v>6005</v>
      </c>
    </row>
    <row r="5" spans="1:54" x14ac:dyDescent="0.2">
      <c r="A5" s="12"/>
      <c r="B5" s="19" t="s">
        <v>143</v>
      </c>
      <c r="C5" s="13">
        <v>2919</v>
      </c>
      <c r="D5" s="13">
        <v>3047</v>
      </c>
      <c r="E5" s="13">
        <v>3232</v>
      </c>
      <c r="F5" s="13">
        <v>3283</v>
      </c>
      <c r="G5" s="13">
        <v>3381</v>
      </c>
      <c r="H5" s="13">
        <v>3092</v>
      </c>
      <c r="I5" s="13">
        <v>3395</v>
      </c>
      <c r="J5" s="13">
        <v>3412</v>
      </c>
      <c r="K5" s="13">
        <v>3282</v>
      </c>
      <c r="L5" s="13">
        <v>3516</v>
      </c>
      <c r="M5" s="13">
        <v>3457</v>
      </c>
      <c r="N5" s="13">
        <v>3294</v>
      </c>
      <c r="O5" s="13">
        <v>3417</v>
      </c>
      <c r="P5" s="13">
        <v>3370</v>
      </c>
      <c r="Q5" s="13">
        <v>3400</v>
      </c>
      <c r="R5" s="13">
        <v>3441</v>
      </c>
      <c r="S5" s="13">
        <v>3332</v>
      </c>
      <c r="T5" s="13">
        <v>3178</v>
      </c>
      <c r="U5" s="13">
        <v>3418</v>
      </c>
      <c r="V5" s="13">
        <v>3287</v>
      </c>
      <c r="W5" s="13">
        <v>2930</v>
      </c>
      <c r="X5" s="13">
        <v>3283</v>
      </c>
      <c r="Y5" s="13">
        <v>3344</v>
      </c>
      <c r="Z5" s="13">
        <v>3297</v>
      </c>
      <c r="AA5" s="13">
        <v>3236</v>
      </c>
      <c r="AB5" s="13">
        <v>2934</v>
      </c>
      <c r="AC5" s="13">
        <v>3252</v>
      </c>
      <c r="AD5" s="13">
        <v>3344</v>
      </c>
      <c r="AE5" s="13">
        <v>3291</v>
      </c>
      <c r="AF5" s="13">
        <v>3201</v>
      </c>
      <c r="AG5" s="13">
        <v>2926</v>
      </c>
      <c r="AH5" s="13">
        <v>3252</v>
      </c>
      <c r="AI5" s="13">
        <v>3286</v>
      </c>
      <c r="AJ5" s="13">
        <v>3317</v>
      </c>
      <c r="AK5" s="13">
        <v>3226</v>
      </c>
      <c r="AL5" s="13">
        <v>2796</v>
      </c>
      <c r="AM5" s="13">
        <v>3268</v>
      </c>
      <c r="AN5" s="13">
        <v>3303</v>
      </c>
      <c r="AO5" s="13">
        <v>3468</v>
      </c>
      <c r="AP5" s="13">
        <v>3375</v>
      </c>
      <c r="AQ5" s="13">
        <v>2991</v>
      </c>
      <c r="AR5" s="13">
        <v>3330</v>
      </c>
      <c r="AS5" s="13">
        <v>3382</v>
      </c>
      <c r="AT5" s="13">
        <v>3256</v>
      </c>
      <c r="AU5" s="13">
        <v>3065</v>
      </c>
      <c r="AV5" s="13">
        <v>3342</v>
      </c>
      <c r="AW5" s="13">
        <v>3340</v>
      </c>
      <c r="AX5" s="13">
        <v>3247</v>
      </c>
      <c r="AY5" s="13">
        <v>3158</v>
      </c>
      <c r="AZ5" s="13">
        <v>3162</v>
      </c>
      <c r="BA5" s="13">
        <v>3087</v>
      </c>
      <c r="BB5" s="13">
        <v>1914</v>
      </c>
    </row>
    <row r="6" spans="1:54" x14ac:dyDescent="0.2">
      <c r="A6" s="12"/>
      <c r="B6" s="19" t="s">
        <v>144</v>
      </c>
      <c r="C6" s="13">
        <v>1604</v>
      </c>
      <c r="D6" s="13">
        <v>1692</v>
      </c>
      <c r="E6" s="13">
        <v>1869</v>
      </c>
      <c r="F6" s="13">
        <v>1697</v>
      </c>
      <c r="G6" s="13">
        <v>1875</v>
      </c>
      <c r="H6" s="13">
        <v>1599</v>
      </c>
      <c r="I6" s="13">
        <v>1890</v>
      </c>
      <c r="J6" s="13">
        <v>1863</v>
      </c>
      <c r="K6" s="13">
        <v>1778</v>
      </c>
      <c r="L6" s="13">
        <v>1705</v>
      </c>
      <c r="M6" s="13">
        <v>1821</v>
      </c>
      <c r="N6" s="13">
        <v>1561</v>
      </c>
      <c r="O6" s="13">
        <v>1680</v>
      </c>
      <c r="P6" s="13">
        <v>1705</v>
      </c>
      <c r="Q6" s="13">
        <v>1693</v>
      </c>
      <c r="R6" s="13">
        <v>1581</v>
      </c>
      <c r="S6" s="13">
        <v>1557</v>
      </c>
      <c r="T6" s="13">
        <v>1500</v>
      </c>
      <c r="U6" s="13">
        <v>1577</v>
      </c>
      <c r="V6" s="13">
        <v>1486</v>
      </c>
      <c r="W6" s="13">
        <v>1484</v>
      </c>
      <c r="X6" s="13">
        <v>1566</v>
      </c>
      <c r="Y6" s="13">
        <v>1563</v>
      </c>
      <c r="Z6" s="13">
        <v>1604</v>
      </c>
      <c r="AA6" s="13">
        <v>1557</v>
      </c>
      <c r="AB6" s="13">
        <v>1487</v>
      </c>
      <c r="AC6" s="13">
        <v>1585</v>
      </c>
      <c r="AD6" s="13">
        <v>1487</v>
      </c>
      <c r="AE6" s="13">
        <v>1638</v>
      </c>
      <c r="AF6" s="13">
        <v>1491</v>
      </c>
      <c r="AG6" s="13">
        <v>1382</v>
      </c>
      <c r="AH6" s="13">
        <v>1513</v>
      </c>
      <c r="AI6" s="13">
        <v>1459</v>
      </c>
      <c r="AJ6" s="13">
        <v>1431</v>
      </c>
      <c r="AK6" s="13">
        <v>1603</v>
      </c>
      <c r="AL6" s="13">
        <v>1440</v>
      </c>
      <c r="AM6" s="13">
        <v>1562</v>
      </c>
      <c r="AN6" s="13">
        <v>1581</v>
      </c>
      <c r="AO6" s="13">
        <v>1552</v>
      </c>
      <c r="AP6" s="13">
        <v>1625</v>
      </c>
      <c r="AQ6" s="13">
        <v>1612</v>
      </c>
      <c r="AR6" s="13">
        <v>1561</v>
      </c>
      <c r="AS6" s="13">
        <v>1594</v>
      </c>
      <c r="AT6" s="13">
        <v>1611</v>
      </c>
      <c r="AU6" s="13">
        <v>1595</v>
      </c>
      <c r="AV6" s="13">
        <v>1566</v>
      </c>
      <c r="AW6" s="13">
        <v>1506</v>
      </c>
      <c r="AX6" s="13">
        <v>1525</v>
      </c>
      <c r="AY6" s="13">
        <v>1309</v>
      </c>
      <c r="AZ6" s="13">
        <v>1264</v>
      </c>
      <c r="BA6" s="13">
        <v>1346</v>
      </c>
      <c r="BB6" s="13">
        <v>883</v>
      </c>
    </row>
    <row r="7" spans="1:54" x14ac:dyDescent="0.2">
      <c r="A7" s="12"/>
      <c r="B7" s="19" t="s">
        <v>145</v>
      </c>
      <c r="C7" s="13">
        <v>3537</v>
      </c>
      <c r="D7" s="13">
        <v>3263</v>
      </c>
      <c r="E7" s="13">
        <v>3240</v>
      </c>
      <c r="F7" s="13">
        <v>3323</v>
      </c>
      <c r="G7" s="13">
        <v>3336</v>
      </c>
      <c r="H7" s="13">
        <v>3353</v>
      </c>
      <c r="I7" s="13">
        <v>3454</v>
      </c>
      <c r="J7" s="13">
        <v>3360</v>
      </c>
      <c r="K7" s="13">
        <v>3363</v>
      </c>
      <c r="L7" s="13">
        <v>3097</v>
      </c>
      <c r="M7" s="13">
        <v>3213</v>
      </c>
      <c r="N7" s="13">
        <v>3162</v>
      </c>
      <c r="O7" s="13">
        <v>3485</v>
      </c>
      <c r="P7" s="13">
        <v>3185</v>
      </c>
      <c r="Q7" s="13">
        <v>3124</v>
      </c>
      <c r="R7" s="13">
        <v>3323</v>
      </c>
      <c r="S7" s="13">
        <v>3005</v>
      </c>
      <c r="T7" s="13">
        <v>2943</v>
      </c>
      <c r="U7" s="13">
        <v>3030</v>
      </c>
      <c r="V7" s="13">
        <v>3119</v>
      </c>
      <c r="W7" s="13">
        <v>3162</v>
      </c>
      <c r="X7" s="13">
        <v>2968</v>
      </c>
      <c r="Y7" s="13">
        <v>3058</v>
      </c>
      <c r="Z7" s="13">
        <v>2919</v>
      </c>
      <c r="AA7" s="13">
        <v>2982</v>
      </c>
      <c r="AB7" s="13">
        <v>3202</v>
      </c>
      <c r="AC7" s="13">
        <v>3373</v>
      </c>
      <c r="AD7" s="13">
        <v>3145</v>
      </c>
      <c r="AE7" s="13">
        <v>3203</v>
      </c>
      <c r="AF7" s="13">
        <v>3195</v>
      </c>
      <c r="AG7" s="13">
        <v>3128</v>
      </c>
      <c r="AH7" s="13">
        <v>3109</v>
      </c>
      <c r="AI7" s="13">
        <v>3240</v>
      </c>
      <c r="AJ7" s="13">
        <v>3374</v>
      </c>
      <c r="AK7" s="13">
        <v>3057</v>
      </c>
      <c r="AL7" s="13">
        <v>3329</v>
      </c>
      <c r="AM7" s="13">
        <v>3083</v>
      </c>
      <c r="AN7" s="13">
        <v>3082</v>
      </c>
      <c r="AO7" s="13">
        <v>3090</v>
      </c>
      <c r="AP7" s="13">
        <v>3129</v>
      </c>
      <c r="AQ7" s="13">
        <v>3122</v>
      </c>
      <c r="AR7" s="13">
        <v>3016</v>
      </c>
      <c r="AS7" s="13">
        <v>3051</v>
      </c>
      <c r="AT7" s="13">
        <v>3191</v>
      </c>
      <c r="AU7" s="13">
        <v>3334</v>
      </c>
      <c r="AV7" s="13">
        <v>3052</v>
      </c>
      <c r="AW7" s="13">
        <v>3328</v>
      </c>
      <c r="AX7" s="13">
        <v>3389</v>
      </c>
      <c r="AY7" s="13">
        <v>3146</v>
      </c>
      <c r="AZ7" s="13">
        <v>2980</v>
      </c>
      <c r="BA7" s="13">
        <v>3274</v>
      </c>
      <c r="BB7" s="13">
        <v>3208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15471</v>
      </c>
      <c r="D9" s="11">
        <v>14786</v>
      </c>
      <c r="E9" s="11">
        <v>14404</v>
      </c>
      <c r="F9" s="11">
        <v>15336</v>
      </c>
      <c r="G9" s="11">
        <v>14500</v>
      </c>
      <c r="H9" s="11">
        <v>15063</v>
      </c>
      <c r="I9" s="11">
        <v>14259</v>
      </c>
      <c r="J9" s="11">
        <v>14631</v>
      </c>
      <c r="K9" s="11">
        <v>15377</v>
      </c>
      <c r="L9" s="11">
        <v>14604</v>
      </c>
      <c r="M9" s="11">
        <v>14357</v>
      </c>
      <c r="N9" s="11">
        <v>13955</v>
      </c>
      <c r="O9" s="11">
        <v>14989</v>
      </c>
      <c r="P9" s="11">
        <v>14026</v>
      </c>
      <c r="Q9" s="11">
        <v>14339</v>
      </c>
      <c r="R9" s="11">
        <v>13804</v>
      </c>
      <c r="S9" s="11">
        <v>14446</v>
      </c>
      <c r="T9" s="11">
        <v>14310</v>
      </c>
      <c r="U9" s="11">
        <v>12804</v>
      </c>
      <c r="V9" s="11">
        <v>14132</v>
      </c>
      <c r="W9" s="11">
        <v>13616</v>
      </c>
      <c r="X9" s="11">
        <v>12843</v>
      </c>
      <c r="Y9" s="11">
        <v>13624</v>
      </c>
      <c r="Z9" s="11">
        <v>14014</v>
      </c>
      <c r="AA9" s="11">
        <v>13194</v>
      </c>
      <c r="AB9" s="11">
        <v>13473</v>
      </c>
      <c r="AC9" s="11">
        <v>13620</v>
      </c>
      <c r="AD9" s="11">
        <v>13715</v>
      </c>
      <c r="AE9" s="11">
        <v>13668</v>
      </c>
      <c r="AF9" s="11">
        <v>14105</v>
      </c>
      <c r="AG9" s="11">
        <v>13812</v>
      </c>
      <c r="AH9" s="11">
        <v>14095</v>
      </c>
      <c r="AI9" s="11">
        <v>13813</v>
      </c>
      <c r="AJ9" s="11">
        <v>14532</v>
      </c>
      <c r="AK9" s="11">
        <v>14877</v>
      </c>
      <c r="AL9" s="11">
        <v>14038</v>
      </c>
      <c r="AM9" s="11">
        <v>14349</v>
      </c>
      <c r="AN9" s="11">
        <v>14529</v>
      </c>
      <c r="AO9" s="11">
        <v>14782</v>
      </c>
      <c r="AP9" s="11">
        <v>14835</v>
      </c>
      <c r="AQ9" s="11">
        <v>15170</v>
      </c>
      <c r="AR9" s="11">
        <v>14973</v>
      </c>
      <c r="AS9" s="11">
        <v>15099</v>
      </c>
      <c r="AT9" s="11">
        <v>15273</v>
      </c>
      <c r="AU9" s="11">
        <v>15753</v>
      </c>
      <c r="AV9" s="11">
        <v>15536</v>
      </c>
      <c r="AW9" s="11">
        <v>14933</v>
      </c>
      <c r="AX9" s="11">
        <v>15697</v>
      </c>
      <c r="AY9" s="11">
        <v>14849</v>
      </c>
      <c r="AZ9" s="11">
        <v>14527</v>
      </c>
      <c r="BA9" s="11">
        <v>15607</v>
      </c>
      <c r="BB9" s="11">
        <v>13850</v>
      </c>
    </row>
    <row r="10" spans="1:54" x14ac:dyDescent="0.2">
      <c r="A10" s="12"/>
      <c r="B10" s="19" t="s">
        <v>146</v>
      </c>
      <c r="C10" s="13">
        <v>9348</v>
      </c>
      <c r="D10" s="13">
        <v>8667</v>
      </c>
      <c r="E10" s="13">
        <v>8565</v>
      </c>
      <c r="F10" s="13">
        <v>9032</v>
      </c>
      <c r="G10" s="13">
        <v>8674</v>
      </c>
      <c r="H10" s="13">
        <v>9122</v>
      </c>
      <c r="I10" s="13">
        <v>8713</v>
      </c>
      <c r="J10" s="13">
        <v>9147</v>
      </c>
      <c r="K10" s="13">
        <v>9239</v>
      </c>
      <c r="L10" s="13">
        <v>9148</v>
      </c>
      <c r="M10" s="13">
        <v>8308</v>
      </c>
      <c r="N10" s="13">
        <v>8658</v>
      </c>
      <c r="O10" s="13">
        <v>9488</v>
      </c>
      <c r="P10" s="13">
        <v>8609</v>
      </c>
      <c r="Q10" s="13">
        <v>8508</v>
      </c>
      <c r="R10" s="13">
        <v>8134</v>
      </c>
      <c r="S10" s="13">
        <v>9032</v>
      </c>
      <c r="T10" s="13">
        <v>8830</v>
      </c>
      <c r="U10" s="13">
        <v>8013</v>
      </c>
      <c r="V10" s="13">
        <v>8612</v>
      </c>
      <c r="W10" s="13">
        <v>8367</v>
      </c>
      <c r="X10" s="13">
        <v>7951</v>
      </c>
      <c r="Y10" s="13">
        <v>8020</v>
      </c>
      <c r="Z10" s="13">
        <v>8430</v>
      </c>
      <c r="AA10" s="13">
        <v>7952</v>
      </c>
      <c r="AB10" s="13">
        <v>8013</v>
      </c>
      <c r="AC10" s="13">
        <v>7919</v>
      </c>
      <c r="AD10" s="13">
        <v>8186</v>
      </c>
      <c r="AE10" s="13">
        <v>7707</v>
      </c>
      <c r="AF10" s="13">
        <v>8266</v>
      </c>
      <c r="AG10" s="13">
        <v>8102</v>
      </c>
      <c r="AH10" s="13">
        <v>8063</v>
      </c>
      <c r="AI10" s="13">
        <v>8014</v>
      </c>
      <c r="AJ10" s="13">
        <v>8655</v>
      </c>
      <c r="AK10" s="13">
        <v>8654</v>
      </c>
      <c r="AL10" s="13">
        <v>8479</v>
      </c>
      <c r="AM10" s="13">
        <v>8365</v>
      </c>
      <c r="AN10" s="13">
        <v>8837</v>
      </c>
      <c r="AO10" s="13">
        <v>8497</v>
      </c>
      <c r="AP10" s="13">
        <v>8553</v>
      </c>
      <c r="AQ10" s="13">
        <v>8526</v>
      </c>
      <c r="AR10" s="13">
        <v>8700</v>
      </c>
      <c r="AS10" s="13">
        <v>8593</v>
      </c>
      <c r="AT10" s="13">
        <v>8815</v>
      </c>
      <c r="AU10" s="13">
        <v>9038</v>
      </c>
      <c r="AV10" s="13">
        <v>8812</v>
      </c>
      <c r="AW10" s="13">
        <v>8254</v>
      </c>
      <c r="AX10" s="13">
        <v>9196</v>
      </c>
      <c r="AY10" s="13">
        <v>8667</v>
      </c>
      <c r="AZ10" s="13">
        <v>8294</v>
      </c>
      <c r="BA10" s="13">
        <v>9570</v>
      </c>
      <c r="BB10" s="13">
        <v>8203</v>
      </c>
    </row>
    <row r="11" spans="1:54" x14ac:dyDescent="0.2">
      <c r="A11" s="12"/>
      <c r="B11" s="19" t="s">
        <v>147</v>
      </c>
      <c r="C11" s="13">
        <v>5120</v>
      </c>
      <c r="D11" s="13">
        <v>5176</v>
      </c>
      <c r="E11" s="13">
        <v>5005</v>
      </c>
      <c r="F11" s="13">
        <v>5389</v>
      </c>
      <c r="G11" s="13">
        <v>5185</v>
      </c>
      <c r="H11" s="13">
        <v>5140</v>
      </c>
      <c r="I11" s="13">
        <v>4989</v>
      </c>
      <c r="J11" s="13">
        <v>4798</v>
      </c>
      <c r="K11" s="13">
        <v>5230</v>
      </c>
      <c r="L11" s="13">
        <v>4471</v>
      </c>
      <c r="M11" s="13">
        <v>4952</v>
      </c>
      <c r="N11" s="13">
        <v>4363</v>
      </c>
      <c r="O11" s="13">
        <v>4530</v>
      </c>
      <c r="P11" s="13">
        <v>4494</v>
      </c>
      <c r="Q11" s="13">
        <v>4892</v>
      </c>
      <c r="R11" s="13">
        <v>4781</v>
      </c>
      <c r="S11" s="13">
        <v>4707</v>
      </c>
      <c r="T11" s="13">
        <v>4732</v>
      </c>
      <c r="U11" s="13">
        <v>4159</v>
      </c>
      <c r="V11" s="13">
        <v>4847</v>
      </c>
      <c r="W11" s="13">
        <v>4325</v>
      </c>
      <c r="X11" s="13">
        <v>4106</v>
      </c>
      <c r="Y11" s="13">
        <v>4953</v>
      </c>
      <c r="Z11" s="13">
        <v>4696</v>
      </c>
      <c r="AA11" s="13">
        <v>4552</v>
      </c>
      <c r="AB11" s="13">
        <v>4675</v>
      </c>
      <c r="AC11" s="13">
        <v>4870</v>
      </c>
      <c r="AD11" s="13">
        <v>4657</v>
      </c>
      <c r="AE11" s="13">
        <v>4955</v>
      </c>
      <c r="AF11" s="13">
        <v>4836</v>
      </c>
      <c r="AG11" s="13">
        <v>4999</v>
      </c>
      <c r="AH11" s="13">
        <v>5017</v>
      </c>
      <c r="AI11" s="13">
        <v>4926</v>
      </c>
      <c r="AJ11" s="13">
        <v>4848</v>
      </c>
      <c r="AK11" s="13">
        <v>5133</v>
      </c>
      <c r="AL11" s="13">
        <v>4897</v>
      </c>
      <c r="AM11" s="13">
        <v>5003</v>
      </c>
      <c r="AN11" s="13">
        <v>4854</v>
      </c>
      <c r="AO11" s="13">
        <v>5383</v>
      </c>
      <c r="AP11" s="13">
        <v>5309</v>
      </c>
      <c r="AQ11" s="13">
        <v>5669</v>
      </c>
      <c r="AR11" s="13">
        <v>5027</v>
      </c>
      <c r="AS11" s="13">
        <v>5554</v>
      </c>
      <c r="AT11" s="13">
        <v>5467</v>
      </c>
      <c r="AU11" s="13">
        <v>5744</v>
      </c>
      <c r="AV11" s="13">
        <v>5653</v>
      </c>
      <c r="AW11" s="13">
        <v>5603</v>
      </c>
      <c r="AX11" s="13">
        <v>5463</v>
      </c>
      <c r="AY11" s="13">
        <v>5293</v>
      </c>
      <c r="AZ11" s="13">
        <v>5289</v>
      </c>
      <c r="BA11" s="13">
        <v>5332</v>
      </c>
      <c r="BB11" s="13">
        <v>4983</v>
      </c>
    </row>
    <row r="12" spans="1:54" x14ac:dyDescent="0.2">
      <c r="A12" s="12"/>
      <c r="B12" s="19" t="s">
        <v>148</v>
      </c>
      <c r="C12" s="13">
        <v>1003</v>
      </c>
      <c r="D12" s="13">
        <v>943</v>
      </c>
      <c r="E12" s="13">
        <v>834</v>
      </c>
      <c r="F12" s="13">
        <v>915</v>
      </c>
      <c r="G12" s="13">
        <v>641</v>
      </c>
      <c r="H12" s="13">
        <v>801</v>
      </c>
      <c r="I12" s="13">
        <v>557</v>
      </c>
      <c r="J12" s="13">
        <v>686</v>
      </c>
      <c r="K12" s="13">
        <v>908</v>
      </c>
      <c r="L12" s="13">
        <v>985</v>
      </c>
      <c r="M12" s="13">
        <v>1097</v>
      </c>
      <c r="N12" s="13">
        <v>934</v>
      </c>
      <c r="O12" s="13">
        <v>971</v>
      </c>
      <c r="P12" s="13">
        <v>923</v>
      </c>
      <c r="Q12" s="13">
        <v>939</v>
      </c>
      <c r="R12" s="13">
        <v>889</v>
      </c>
      <c r="S12" s="13">
        <v>707</v>
      </c>
      <c r="T12" s="13">
        <v>748</v>
      </c>
      <c r="U12" s="13">
        <v>632</v>
      </c>
      <c r="V12" s="13">
        <v>673</v>
      </c>
      <c r="W12" s="13">
        <v>924</v>
      </c>
      <c r="X12" s="13">
        <v>786</v>
      </c>
      <c r="Y12" s="13">
        <v>651</v>
      </c>
      <c r="Z12" s="13">
        <v>888</v>
      </c>
      <c r="AA12" s="13">
        <v>690</v>
      </c>
      <c r="AB12" s="13">
        <v>785</v>
      </c>
      <c r="AC12" s="13">
        <v>831</v>
      </c>
      <c r="AD12" s="13">
        <v>872</v>
      </c>
      <c r="AE12" s="13">
        <v>1006</v>
      </c>
      <c r="AF12" s="13">
        <v>1003</v>
      </c>
      <c r="AG12" s="13">
        <v>711</v>
      </c>
      <c r="AH12" s="13">
        <v>1015</v>
      </c>
      <c r="AI12" s="13">
        <v>873</v>
      </c>
      <c r="AJ12" s="13">
        <v>1029</v>
      </c>
      <c r="AK12" s="13">
        <v>1090</v>
      </c>
      <c r="AL12" s="13">
        <v>662</v>
      </c>
      <c r="AM12" s="13">
        <v>981</v>
      </c>
      <c r="AN12" s="13">
        <v>838</v>
      </c>
      <c r="AO12" s="13">
        <v>902</v>
      </c>
      <c r="AP12" s="13">
        <v>973</v>
      </c>
      <c r="AQ12" s="13">
        <v>975</v>
      </c>
      <c r="AR12" s="13">
        <v>1246</v>
      </c>
      <c r="AS12" s="13">
        <v>952</v>
      </c>
      <c r="AT12" s="13">
        <v>991</v>
      </c>
      <c r="AU12" s="13">
        <v>971</v>
      </c>
      <c r="AV12" s="13">
        <v>1071</v>
      </c>
      <c r="AW12" s="13">
        <v>1076</v>
      </c>
      <c r="AX12" s="13">
        <v>1038</v>
      </c>
      <c r="AY12" s="13">
        <v>889</v>
      </c>
      <c r="AZ12" s="13">
        <v>944</v>
      </c>
      <c r="BA12" s="13">
        <v>705</v>
      </c>
      <c r="BB12" s="13">
        <v>664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13115</v>
      </c>
      <c r="D14" s="11">
        <v>13312</v>
      </c>
      <c r="E14" s="11">
        <v>14103</v>
      </c>
      <c r="F14" s="11">
        <v>13875</v>
      </c>
      <c r="G14" s="11">
        <v>14002</v>
      </c>
      <c r="H14" s="11">
        <v>13841</v>
      </c>
      <c r="I14" s="11">
        <v>14051</v>
      </c>
      <c r="J14" s="11">
        <v>12989</v>
      </c>
      <c r="K14" s="11">
        <v>13001</v>
      </c>
      <c r="L14" s="11">
        <v>12337</v>
      </c>
      <c r="M14" s="11">
        <v>12897</v>
      </c>
      <c r="N14" s="11">
        <v>12729</v>
      </c>
      <c r="O14" s="11">
        <v>12739</v>
      </c>
      <c r="P14" s="11">
        <v>12460</v>
      </c>
      <c r="Q14" s="11">
        <v>12553</v>
      </c>
      <c r="R14" s="11">
        <v>12220</v>
      </c>
      <c r="S14" s="11">
        <v>12641</v>
      </c>
      <c r="T14" s="11">
        <v>12692</v>
      </c>
      <c r="U14" s="11">
        <v>13886</v>
      </c>
      <c r="V14" s="11">
        <v>14128</v>
      </c>
      <c r="W14" s="11">
        <v>13794</v>
      </c>
      <c r="X14" s="11">
        <v>13909</v>
      </c>
      <c r="Y14" s="11">
        <v>13998</v>
      </c>
      <c r="Z14" s="11">
        <v>12605</v>
      </c>
      <c r="AA14" s="11">
        <v>14129</v>
      </c>
      <c r="AB14" s="11">
        <v>14804</v>
      </c>
      <c r="AC14" s="11">
        <v>13282</v>
      </c>
      <c r="AD14" s="11">
        <v>13078</v>
      </c>
      <c r="AE14" s="11">
        <v>14429</v>
      </c>
      <c r="AF14" s="11">
        <v>15092</v>
      </c>
      <c r="AG14" s="11">
        <v>14700</v>
      </c>
      <c r="AH14" s="11">
        <v>14417</v>
      </c>
      <c r="AI14" s="11">
        <v>13496</v>
      </c>
      <c r="AJ14" s="11">
        <v>13793</v>
      </c>
      <c r="AK14" s="11">
        <v>16917</v>
      </c>
      <c r="AL14" s="11">
        <v>16226</v>
      </c>
      <c r="AM14" s="11">
        <v>17285</v>
      </c>
      <c r="AN14" s="11">
        <v>17454</v>
      </c>
      <c r="AO14" s="11">
        <v>18973</v>
      </c>
      <c r="AP14" s="11">
        <v>18471</v>
      </c>
      <c r="AQ14" s="11">
        <v>18629</v>
      </c>
      <c r="AR14" s="11">
        <v>16070</v>
      </c>
      <c r="AS14" s="11">
        <v>17019</v>
      </c>
      <c r="AT14" s="11">
        <v>17206</v>
      </c>
      <c r="AU14" s="11">
        <v>18128</v>
      </c>
      <c r="AV14" s="11">
        <v>17411</v>
      </c>
      <c r="AW14" s="11">
        <v>16038</v>
      </c>
      <c r="AX14" s="11">
        <v>14389</v>
      </c>
      <c r="AY14" s="11">
        <v>15114</v>
      </c>
      <c r="AZ14" s="11">
        <v>14625</v>
      </c>
      <c r="BA14" s="11">
        <v>16052</v>
      </c>
      <c r="BB14" s="11">
        <v>15360</v>
      </c>
    </row>
    <row r="15" spans="1:54" x14ac:dyDescent="0.2">
      <c r="A15" s="12"/>
      <c r="B15" s="19" t="s">
        <v>149</v>
      </c>
      <c r="C15" s="13">
        <v>1594</v>
      </c>
      <c r="D15" s="13">
        <v>1965</v>
      </c>
      <c r="E15" s="13">
        <v>2073</v>
      </c>
      <c r="F15" s="13">
        <v>1891</v>
      </c>
      <c r="G15" s="13">
        <v>2105</v>
      </c>
      <c r="H15" s="13">
        <v>1992</v>
      </c>
      <c r="I15" s="13">
        <v>2047</v>
      </c>
      <c r="J15" s="13">
        <v>1901</v>
      </c>
      <c r="K15" s="13">
        <v>1519</v>
      </c>
      <c r="L15" s="13">
        <v>1208</v>
      </c>
      <c r="M15" s="13">
        <v>1522</v>
      </c>
      <c r="N15" s="13">
        <v>1316</v>
      </c>
      <c r="O15" s="13">
        <v>1526</v>
      </c>
      <c r="P15" s="13">
        <v>1632</v>
      </c>
      <c r="Q15" s="13">
        <v>1662</v>
      </c>
      <c r="R15" s="13">
        <v>1906</v>
      </c>
      <c r="S15" s="13">
        <v>2152</v>
      </c>
      <c r="T15" s="13">
        <v>2258</v>
      </c>
      <c r="U15" s="13">
        <v>2302</v>
      </c>
      <c r="V15" s="13">
        <v>2082</v>
      </c>
      <c r="W15" s="13">
        <v>2312</v>
      </c>
      <c r="X15" s="13">
        <v>2388</v>
      </c>
      <c r="Y15" s="13">
        <v>2557</v>
      </c>
      <c r="Z15" s="13">
        <v>2474</v>
      </c>
      <c r="AA15" s="13">
        <v>2436</v>
      </c>
      <c r="AB15" s="13">
        <v>2721</v>
      </c>
      <c r="AC15" s="13">
        <v>1913</v>
      </c>
      <c r="AD15" s="13">
        <v>2384</v>
      </c>
      <c r="AE15" s="13">
        <v>2763</v>
      </c>
      <c r="AF15" s="13">
        <v>2150</v>
      </c>
      <c r="AG15" s="13">
        <v>3007</v>
      </c>
      <c r="AH15" s="13">
        <v>2754</v>
      </c>
      <c r="AI15" s="13">
        <v>1901</v>
      </c>
      <c r="AJ15" s="13">
        <v>1938</v>
      </c>
      <c r="AK15" s="13">
        <v>1993</v>
      </c>
      <c r="AL15" s="13">
        <v>1743</v>
      </c>
      <c r="AM15" s="13">
        <v>2646</v>
      </c>
      <c r="AN15" s="13">
        <v>2570</v>
      </c>
      <c r="AO15" s="13">
        <v>2943</v>
      </c>
      <c r="AP15" s="13">
        <v>2963</v>
      </c>
      <c r="AQ15" s="13">
        <v>3098</v>
      </c>
      <c r="AR15" s="13">
        <v>2709</v>
      </c>
      <c r="AS15" s="13">
        <v>2567</v>
      </c>
      <c r="AT15" s="13">
        <v>2466</v>
      </c>
      <c r="AU15" s="13">
        <v>2573</v>
      </c>
      <c r="AV15" s="13">
        <v>2748</v>
      </c>
      <c r="AW15" s="13">
        <v>1887</v>
      </c>
      <c r="AX15" s="13">
        <v>2127</v>
      </c>
      <c r="AY15" s="13">
        <v>2205</v>
      </c>
      <c r="AZ15" s="13">
        <v>2345</v>
      </c>
      <c r="BA15" s="13">
        <v>2318</v>
      </c>
      <c r="BB15" s="13">
        <v>2589</v>
      </c>
    </row>
    <row r="16" spans="1:54" x14ac:dyDescent="0.2">
      <c r="A16" s="12"/>
      <c r="B16" s="19" t="s">
        <v>150</v>
      </c>
      <c r="C16" s="13">
        <v>1471</v>
      </c>
      <c r="D16" s="13">
        <v>1556</v>
      </c>
      <c r="E16" s="13">
        <v>1556</v>
      </c>
      <c r="F16" s="13">
        <v>1774</v>
      </c>
      <c r="G16" s="13">
        <v>1858</v>
      </c>
      <c r="H16" s="13">
        <v>1741</v>
      </c>
      <c r="I16" s="13">
        <v>1578</v>
      </c>
      <c r="J16" s="13">
        <v>1623</v>
      </c>
      <c r="K16" s="13">
        <v>1510</v>
      </c>
      <c r="L16" s="13">
        <v>1698</v>
      </c>
      <c r="M16" s="13">
        <v>1742</v>
      </c>
      <c r="N16" s="13">
        <v>1663</v>
      </c>
      <c r="O16" s="13">
        <v>1687</v>
      </c>
      <c r="P16" s="13">
        <v>1607</v>
      </c>
      <c r="Q16" s="13">
        <v>1600</v>
      </c>
      <c r="R16" s="13">
        <v>1640</v>
      </c>
      <c r="S16" s="13">
        <v>1761</v>
      </c>
      <c r="T16" s="13">
        <v>1609</v>
      </c>
      <c r="U16" s="13">
        <v>1730</v>
      </c>
      <c r="V16" s="13">
        <v>1828</v>
      </c>
      <c r="W16" s="13">
        <v>1715</v>
      </c>
      <c r="X16" s="13">
        <v>1680</v>
      </c>
      <c r="Y16" s="13">
        <v>1643</v>
      </c>
      <c r="Z16" s="13">
        <v>1569</v>
      </c>
      <c r="AA16" s="13">
        <v>1744</v>
      </c>
      <c r="AB16" s="13">
        <v>1701</v>
      </c>
      <c r="AC16" s="13">
        <v>1539</v>
      </c>
      <c r="AD16" s="13">
        <v>1426</v>
      </c>
      <c r="AE16" s="13">
        <v>1740</v>
      </c>
      <c r="AF16" s="13">
        <v>1945</v>
      </c>
      <c r="AG16" s="13">
        <v>1616</v>
      </c>
      <c r="AH16" s="13">
        <v>1485</v>
      </c>
      <c r="AI16" s="13">
        <v>1533</v>
      </c>
      <c r="AJ16" s="13">
        <v>1891</v>
      </c>
      <c r="AK16" s="13">
        <v>1601</v>
      </c>
      <c r="AL16" s="13">
        <v>1352</v>
      </c>
      <c r="AM16" s="13">
        <v>1445</v>
      </c>
      <c r="AN16" s="13">
        <v>1521</v>
      </c>
      <c r="AO16" s="13">
        <v>1658</v>
      </c>
      <c r="AP16" s="13">
        <v>1556</v>
      </c>
      <c r="AQ16" s="13">
        <v>1582</v>
      </c>
      <c r="AR16" s="13">
        <v>1501</v>
      </c>
      <c r="AS16" s="13">
        <v>1582</v>
      </c>
      <c r="AT16" s="13">
        <v>1776</v>
      </c>
      <c r="AU16" s="13">
        <v>1603</v>
      </c>
      <c r="AV16" s="13">
        <v>1498</v>
      </c>
      <c r="AW16" s="13">
        <v>1629</v>
      </c>
      <c r="AX16" s="13">
        <v>1902</v>
      </c>
      <c r="AY16" s="13">
        <v>1668</v>
      </c>
      <c r="AZ16" s="13">
        <v>1610</v>
      </c>
      <c r="BA16" s="13">
        <v>1505</v>
      </c>
      <c r="BB16" s="13">
        <v>1322</v>
      </c>
    </row>
    <row r="17" spans="1:54" x14ac:dyDescent="0.2">
      <c r="A17" s="12"/>
      <c r="B17" s="19" t="s">
        <v>151</v>
      </c>
      <c r="C17" s="13">
        <v>8507</v>
      </c>
      <c r="D17" s="13">
        <v>8277</v>
      </c>
      <c r="E17" s="13">
        <v>8750</v>
      </c>
      <c r="F17" s="13">
        <v>8398</v>
      </c>
      <c r="G17" s="13">
        <v>8368</v>
      </c>
      <c r="H17" s="13">
        <v>8395</v>
      </c>
      <c r="I17" s="13">
        <v>8680</v>
      </c>
      <c r="J17" s="13">
        <v>7705</v>
      </c>
      <c r="K17" s="13">
        <v>8318</v>
      </c>
      <c r="L17" s="13">
        <v>7598</v>
      </c>
      <c r="M17" s="13">
        <v>7929</v>
      </c>
      <c r="N17" s="13">
        <v>7971</v>
      </c>
      <c r="O17" s="13">
        <v>8020</v>
      </c>
      <c r="P17" s="13">
        <v>7493</v>
      </c>
      <c r="Q17" s="13">
        <v>7511</v>
      </c>
      <c r="R17" s="13">
        <v>6969</v>
      </c>
      <c r="S17" s="13">
        <v>6862</v>
      </c>
      <c r="T17" s="13">
        <v>7010</v>
      </c>
      <c r="U17" s="13">
        <v>8023</v>
      </c>
      <c r="V17" s="13">
        <v>8322</v>
      </c>
      <c r="W17" s="13">
        <v>7857</v>
      </c>
      <c r="X17" s="13">
        <v>7892</v>
      </c>
      <c r="Y17" s="13">
        <v>7935</v>
      </c>
      <c r="Z17" s="13">
        <v>6505</v>
      </c>
      <c r="AA17" s="13">
        <v>7954</v>
      </c>
      <c r="AB17" s="13">
        <v>8391</v>
      </c>
      <c r="AC17" s="13">
        <v>8161</v>
      </c>
      <c r="AD17" s="13">
        <v>7341</v>
      </c>
      <c r="AE17" s="13">
        <v>7967</v>
      </c>
      <c r="AF17" s="13">
        <v>8886</v>
      </c>
      <c r="AG17" s="13">
        <v>8335</v>
      </c>
      <c r="AH17" s="13">
        <v>8196</v>
      </c>
      <c r="AI17" s="13">
        <v>8267</v>
      </c>
      <c r="AJ17" s="13">
        <v>8089</v>
      </c>
      <c r="AK17" s="13">
        <v>11311</v>
      </c>
      <c r="AL17" s="13">
        <v>11459</v>
      </c>
      <c r="AM17" s="13">
        <v>11316</v>
      </c>
      <c r="AN17" s="13">
        <v>11543</v>
      </c>
      <c r="AO17" s="13">
        <v>12455</v>
      </c>
      <c r="AP17" s="13">
        <v>12197</v>
      </c>
      <c r="AQ17" s="13">
        <v>12235</v>
      </c>
      <c r="AR17" s="13">
        <v>10064</v>
      </c>
      <c r="AS17" s="13">
        <v>11017</v>
      </c>
      <c r="AT17" s="13">
        <v>11193</v>
      </c>
      <c r="AU17" s="13">
        <v>12275</v>
      </c>
      <c r="AV17" s="13">
        <v>11274</v>
      </c>
      <c r="AW17" s="13">
        <v>10927</v>
      </c>
      <c r="AX17" s="13">
        <v>8677</v>
      </c>
      <c r="AY17" s="13">
        <v>9727</v>
      </c>
      <c r="AZ17" s="13">
        <v>9164</v>
      </c>
      <c r="BA17" s="13">
        <v>10791</v>
      </c>
      <c r="BB17" s="13">
        <v>10379</v>
      </c>
    </row>
    <row r="18" spans="1:54" x14ac:dyDescent="0.2">
      <c r="A18" s="12"/>
      <c r="B18" s="19" t="s">
        <v>152</v>
      </c>
      <c r="C18" s="13">
        <v>1044</v>
      </c>
      <c r="D18" s="13">
        <v>935</v>
      </c>
      <c r="E18" s="13">
        <v>1161</v>
      </c>
      <c r="F18" s="13">
        <v>1130</v>
      </c>
      <c r="G18" s="13">
        <v>1138</v>
      </c>
      <c r="H18" s="13">
        <v>1068</v>
      </c>
      <c r="I18" s="13">
        <v>1110</v>
      </c>
      <c r="J18" s="13">
        <v>1076</v>
      </c>
      <c r="K18" s="13">
        <v>1036</v>
      </c>
      <c r="L18" s="13">
        <v>1135</v>
      </c>
      <c r="M18" s="13">
        <v>1069</v>
      </c>
      <c r="N18" s="13">
        <v>1209</v>
      </c>
      <c r="O18" s="13">
        <v>1055</v>
      </c>
      <c r="P18" s="13">
        <v>1160</v>
      </c>
      <c r="Q18" s="13">
        <v>1211</v>
      </c>
      <c r="R18" s="13">
        <v>1126</v>
      </c>
      <c r="S18" s="13">
        <v>1206</v>
      </c>
      <c r="T18" s="13">
        <v>1226</v>
      </c>
      <c r="U18" s="13">
        <v>1140</v>
      </c>
      <c r="V18" s="13">
        <v>1174</v>
      </c>
      <c r="W18" s="13">
        <v>1220</v>
      </c>
      <c r="X18" s="13">
        <v>1282</v>
      </c>
      <c r="Y18" s="13">
        <v>1143</v>
      </c>
      <c r="Z18" s="13">
        <v>1334</v>
      </c>
      <c r="AA18" s="13">
        <v>1306</v>
      </c>
      <c r="AB18" s="13">
        <v>1402</v>
      </c>
      <c r="AC18" s="13">
        <v>1131</v>
      </c>
      <c r="AD18" s="13">
        <v>1348</v>
      </c>
      <c r="AE18" s="13">
        <v>1256</v>
      </c>
      <c r="AF18" s="13">
        <v>1487</v>
      </c>
      <c r="AG18" s="13">
        <v>1197</v>
      </c>
      <c r="AH18" s="13">
        <v>1388</v>
      </c>
      <c r="AI18" s="13">
        <v>1150</v>
      </c>
      <c r="AJ18" s="13">
        <v>1191</v>
      </c>
      <c r="AK18" s="13">
        <v>1362</v>
      </c>
      <c r="AL18" s="13">
        <v>1211</v>
      </c>
      <c r="AM18" s="13">
        <v>1178</v>
      </c>
      <c r="AN18" s="13">
        <v>1211</v>
      </c>
      <c r="AO18" s="13">
        <v>1298</v>
      </c>
      <c r="AP18" s="13">
        <v>1237</v>
      </c>
      <c r="AQ18" s="13">
        <v>1203</v>
      </c>
      <c r="AR18" s="13">
        <v>1137</v>
      </c>
      <c r="AS18" s="13">
        <v>1241</v>
      </c>
      <c r="AT18" s="13">
        <v>1211</v>
      </c>
      <c r="AU18" s="13">
        <v>1061</v>
      </c>
      <c r="AV18" s="13">
        <v>1174</v>
      </c>
      <c r="AW18" s="13">
        <v>938</v>
      </c>
      <c r="AX18" s="13">
        <v>960</v>
      </c>
      <c r="AY18" s="13">
        <v>868</v>
      </c>
      <c r="AZ18" s="13">
        <v>856</v>
      </c>
      <c r="BA18" s="13">
        <v>800</v>
      </c>
      <c r="BB18" s="13">
        <v>733</v>
      </c>
    </row>
    <row r="19" spans="1:54" x14ac:dyDescent="0.2">
      <c r="A19" s="20"/>
      <c r="B19" s="19" t="s">
        <v>153</v>
      </c>
      <c r="C19" s="13">
        <v>333</v>
      </c>
      <c r="D19" s="13">
        <v>382</v>
      </c>
      <c r="E19" s="13">
        <v>367</v>
      </c>
      <c r="F19" s="13">
        <v>473</v>
      </c>
      <c r="G19" s="13">
        <v>376</v>
      </c>
      <c r="H19" s="13">
        <v>476</v>
      </c>
      <c r="I19" s="13">
        <v>452</v>
      </c>
      <c r="J19" s="13">
        <v>509</v>
      </c>
      <c r="K19" s="13">
        <v>416</v>
      </c>
      <c r="L19" s="13">
        <v>477</v>
      </c>
      <c r="M19" s="13">
        <v>455</v>
      </c>
      <c r="N19" s="13">
        <v>432</v>
      </c>
      <c r="O19" s="13">
        <v>310</v>
      </c>
      <c r="P19" s="13">
        <v>390</v>
      </c>
      <c r="Q19" s="13">
        <v>374</v>
      </c>
      <c r="R19" s="13">
        <v>446</v>
      </c>
      <c r="S19" s="13">
        <v>480</v>
      </c>
      <c r="T19" s="13">
        <v>405</v>
      </c>
      <c r="U19" s="13">
        <v>499</v>
      </c>
      <c r="V19" s="13">
        <v>553</v>
      </c>
      <c r="W19" s="13">
        <v>504</v>
      </c>
      <c r="X19" s="13">
        <v>509</v>
      </c>
      <c r="Y19" s="13">
        <v>487</v>
      </c>
      <c r="Z19" s="13">
        <v>510</v>
      </c>
      <c r="AA19" s="13">
        <v>492</v>
      </c>
      <c r="AB19" s="13">
        <v>432</v>
      </c>
      <c r="AC19" s="13">
        <v>418</v>
      </c>
      <c r="AD19" s="13">
        <v>437</v>
      </c>
      <c r="AE19" s="13">
        <v>513</v>
      </c>
      <c r="AF19" s="13">
        <v>467</v>
      </c>
      <c r="AG19" s="13">
        <v>365</v>
      </c>
      <c r="AH19" s="13">
        <v>403</v>
      </c>
      <c r="AI19" s="13">
        <v>451</v>
      </c>
      <c r="AJ19" s="13">
        <v>501</v>
      </c>
      <c r="AK19" s="13">
        <v>427</v>
      </c>
      <c r="AL19" s="13">
        <v>263</v>
      </c>
      <c r="AM19" s="13">
        <v>497</v>
      </c>
      <c r="AN19" s="13">
        <v>459</v>
      </c>
      <c r="AO19" s="13">
        <v>457</v>
      </c>
      <c r="AP19" s="13">
        <v>375</v>
      </c>
      <c r="AQ19" s="13">
        <v>369</v>
      </c>
      <c r="AR19" s="13">
        <v>487</v>
      </c>
      <c r="AS19" s="13">
        <v>422</v>
      </c>
      <c r="AT19" s="13">
        <v>348</v>
      </c>
      <c r="AU19" s="13">
        <v>456</v>
      </c>
      <c r="AV19" s="13">
        <v>561</v>
      </c>
      <c r="AW19" s="13">
        <v>485</v>
      </c>
      <c r="AX19" s="13">
        <v>571</v>
      </c>
      <c r="AY19" s="13">
        <v>464</v>
      </c>
      <c r="AZ19" s="13">
        <v>484</v>
      </c>
      <c r="BA19" s="13">
        <v>521</v>
      </c>
      <c r="BB19" s="13">
        <v>229</v>
      </c>
    </row>
    <row r="20" spans="1:54" x14ac:dyDescent="0.2">
      <c r="A20" s="20"/>
      <c r="B20" s="19" t="s">
        <v>154</v>
      </c>
      <c r="C20" s="13">
        <v>166</v>
      </c>
      <c r="D20" s="13">
        <v>197</v>
      </c>
      <c r="E20" s="13">
        <v>196</v>
      </c>
      <c r="F20" s="13">
        <v>209</v>
      </c>
      <c r="G20" s="13">
        <v>157</v>
      </c>
      <c r="H20" s="13">
        <v>169</v>
      </c>
      <c r="I20" s="13">
        <v>184</v>
      </c>
      <c r="J20" s="13">
        <v>175</v>
      </c>
      <c r="K20" s="13">
        <v>202</v>
      </c>
      <c r="L20" s="13">
        <v>221</v>
      </c>
      <c r="M20" s="13">
        <v>180</v>
      </c>
      <c r="N20" s="13">
        <v>138</v>
      </c>
      <c r="O20" s="13">
        <v>141</v>
      </c>
      <c r="P20" s="13">
        <v>178</v>
      </c>
      <c r="Q20" s="13">
        <v>195</v>
      </c>
      <c r="R20" s="13">
        <v>133</v>
      </c>
      <c r="S20" s="13">
        <v>180</v>
      </c>
      <c r="T20" s="13">
        <v>184</v>
      </c>
      <c r="U20" s="13">
        <v>192</v>
      </c>
      <c r="V20" s="13">
        <v>169</v>
      </c>
      <c r="W20" s="13">
        <v>186</v>
      </c>
      <c r="X20" s="13">
        <v>158</v>
      </c>
      <c r="Y20" s="13">
        <v>233</v>
      </c>
      <c r="Z20" s="13">
        <v>213</v>
      </c>
      <c r="AA20" s="13">
        <v>197</v>
      </c>
      <c r="AB20" s="13">
        <v>157</v>
      </c>
      <c r="AC20" s="13">
        <v>120</v>
      </c>
      <c r="AD20" s="13">
        <v>142</v>
      </c>
      <c r="AE20" s="13">
        <v>190</v>
      </c>
      <c r="AF20" s="13">
        <v>157</v>
      </c>
      <c r="AG20" s="13">
        <v>180</v>
      </c>
      <c r="AH20" s="13">
        <v>191</v>
      </c>
      <c r="AI20" s="13">
        <v>194</v>
      </c>
      <c r="AJ20" s="13">
        <v>183</v>
      </c>
      <c r="AK20" s="13">
        <v>223</v>
      </c>
      <c r="AL20" s="13">
        <v>198</v>
      </c>
      <c r="AM20" s="13">
        <v>203</v>
      </c>
      <c r="AN20" s="13">
        <v>150</v>
      </c>
      <c r="AO20" s="13">
        <v>162</v>
      </c>
      <c r="AP20" s="13">
        <v>143</v>
      </c>
      <c r="AQ20" s="13">
        <v>142</v>
      </c>
      <c r="AR20" s="13">
        <v>172</v>
      </c>
      <c r="AS20" s="13">
        <v>190</v>
      </c>
      <c r="AT20" s="13">
        <v>212</v>
      </c>
      <c r="AU20" s="13">
        <v>160</v>
      </c>
      <c r="AV20" s="13">
        <v>156</v>
      </c>
      <c r="AW20" s="13">
        <v>172</v>
      </c>
      <c r="AX20" s="13">
        <v>152</v>
      </c>
      <c r="AY20" s="13">
        <v>182</v>
      </c>
      <c r="AZ20" s="13">
        <v>166</v>
      </c>
      <c r="BA20" s="13">
        <v>117</v>
      </c>
      <c r="BB20" s="13">
        <v>108</v>
      </c>
    </row>
    <row r="22" spans="1:54" x14ac:dyDescent="0.2">
      <c r="A22" s="17" t="s">
        <v>155</v>
      </c>
      <c r="C22" s="5">
        <v>985</v>
      </c>
      <c r="D22" s="5">
        <v>1082</v>
      </c>
      <c r="E22" s="5">
        <v>945</v>
      </c>
      <c r="F22" s="5">
        <v>1115</v>
      </c>
      <c r="G22" s="5">
        <v>1065</v>
      </c>
      <c r="H22" s="5">
        <v>952</v>
      </c>
      <c r="I22" s="5">
        <v>930</v>
      </c>
      <c r="J22" s="5">
        <v>1104</v>
      </c>
      <c r="K22" s="5">
        <v>968</v>
      </c>
      <c r="L22" s="5">
        <v>1001</v>
      </c>
      <c r="M22" s="5">
        <v>1017</v>
      </c>
      <c r="N22" s="5">
        <v>1538</v>
      </c>
      <c r="O22" s="5">
        <v>1356</v>
      </c>
      <c r="P22" s="5">
        <v>1065</v>
      </c>
      <c r="Q22" s="5">
        <v>1376</v>
      </c>
      <c r="R22" s="5">
        <v>1411</v>
      </c>
      <c r="S22" s="5">
        <v>1648</v>
      </c>
      <c r="T22" s="5">
        <v>1275</v>
      </c>
      <c r="U22" s="5">
        <v>1310</v>
      </c>
      <c r="V22" s="5">
        <v>1133</v>
      </c>
      <c r="W22" s="5">
        <v>1255</v>
      </c>
      <c r="X22" s="5">
        <v>1159</v>
      </c>
      <c r="Y22" s="5">
        <v>1263</v>
      </c>
      <c r="Z22" s="5">
        <v>1729</v>
      </c>
      <c r="AA22" s="5">
        <v>958</v>
      </c>
      <c r="AB22" s="5">
        <v>1399</v>
      </c>
      <c r="AC22" s="5">
        <v>1278</v>
      </c>
      <c r="AD22" s="5">
        <v>1269</v>
      </c>
      <c r="AE22" s="5">
        <v>1176</v>
      </c>
      <c r="AF22" s="5">
        <v>1078</v>
      </c>
      <c r="AG22" s="5">
        <v>1264</v>
      </c>
      <c r="AH22" s="5">
        <v>1030</v>
      </c>
      <c r="AI22" s="5">
        <v>1505</v>
      </c>
      <c r="AJ22" s="5">
        <v>1431</v>
      </c>
      <c r="AK22" s="5">
        <v>1438</v>
      </c>
      <c r="AL22" s="5">
        <v>1521</v>
      </c>
      <c r="AM22" s="5">
        <v>1628</v>
      </c>
      <c r="AN22" s="5">
        <v>1310</v>
      </c>
      <c r="AO22" s="5">
        <v>1598</v>
      </c>
      <c r="AP22" s="5">
        <v>1513</v>
      </c>
      <c r="AQ22" s="5">
        <v>1323</v>
      </c>
      <c r="AR22" s="5">
        <v>1377</v>
      </c>
      <c r="AS22" s="5">
        <v>1478</v>
      </c>
      <c r="AT22" s="5">
        <v>1435</v>
      </c>
      <c r="AU22" s="5">
        <v>1360</v>
      </c>
      <c r="AV22" s="5">
        <v>1378</v>
      </c>
      <c r="AW22" s="5">
        <v>1199</v>
      </c>
      <c r="AX22" s="5">
        <v>1371</v>
      </c>
      <c r="AY22" s="5">
        <v>1270</v>
      </c>
      <c r="AZ22" s="5">
        <v>1267</v>
      </c>
      <c r="BA22" s="5">
        <v>1449</v>
      </c>
      <c r="BB22" s="5">
        <v>977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3533</v>
      </c>
      <c r="D24" s="5">
        <v>4333</v>
      </c>
      <c r="E24" s="5">
        <v>4680</v>
      </c>
      <c r="F24" s="5">
        <v>5056</v>
      </c>
      <c r="G24" s="5">
        <v>5048</v>
      </c>
      <c r="H24" s="5">
        <v>4983</v>
      </c>
      <c r="I24" s="5">
        <v>5564</v>
      </c>
      <c r="J24" s="5">
        <v>5066</v>
      </c>
      <c r="K24" s="5">
        <v>5601</v>
      </c>
      <c r="L24" s="5">
        <v>5602</v>
      </c>
      <c r="M24" s="5">
        <v>5471</v>
      </c>
      <c r="N24" s="5">
        <v>4904</v>
      </c>
      <c r="O24" s="5">
        <v>4437</v>
      </c>
      <c r="P24" s="5">
        <v>4950</v>
      </c>
      <c r="Q24" s="5">
        <v>5441</v>
      </c>
      <c r="R24" s="5">
        <v>5455</v>
      </c>
      <c r="S24" s="5">
        <v>5794</v>
      </c>
      <c r="T24" s="5">
        <v>5247</v>
      </c>
      <c r="U24" s="5">
        <v>5265</v>
      </c>
      <c r="V24" s="5">
        <v>4984</v>
      </c>
      <c r="W24" s="5">
        <v>4874</v>
      </c>
      <c r="X24" s="5">
        <v>4821</v>
      </c>
      <c r="Y24" s="5">
        <v>4918</v>
      </c>
      <c r="Z24" s="5">
        <v>5242</v>
      </c>
      <c r="AA24" s="5">
        <v>5595</v>
      </c>
      <c r="AB24" s="5">
        <v>5115</v>
      </c>
      <c r="AC24" s="5">
        <v>3225</v>
      </c>
      <c r="AD24" s="5">
        <v>3340</v>
      </c>
      <c r="AE24" s="5">
        <v>5035</v>
      </c>
      <c r="AF24" s="5">
        <v>5180</v>
      </c>
      <c r="AG24" s="5">
        <v>5139</v>
      </c>
      <c r="AH24" s="5">
        <v>5214</v>
      </c>
      <c r="AI24" s="5">
        <v>5248</v>
      </c>
      <c r="AJ24" s="5">
        <v>5128</v>
      </c>
      <c r="AK24" s="5">
        <v>4633</v>
      </c>
      <c r="AL24" s="5">
        <v>4362</v>
      </c>
      <c r="AM24" s="5">
        <v>5675</v>
      </c>
      <c r="AN24" s="5">
        <v>5967</v>
      </c>
      <c r="AO24" s="5">
        <v>5957</v>
      </c>
      <c r="AP24" s="5">
        <v>5251</v>
      </c>
      <c r="AQ24" s="5">
        <v>4890</v>
      </c>
      <c r="AR24" s="5">
        <v>5730</v>
      </c>
      <c r="AS24" s="5">
        <v>4936</v>
      </c>
      <c r="AT24" s="5">
        <v>5401</v>
      </c>
      <c r="AU24" s="5">
        <v>4885</v>
      </c>
      <c r="AV24" s="5">
        <v>5020</v>
      </c>
      <c r="AW24" s="5">
        <v>4614</v>
      </c>
      <c r="AX24" s="5">
        <v>4934</v>
      </c>
      <c r="AY24" s="5">
        <v>5230</v>
      </c>
      <c r="AZ24" s="5">
        <v>4865</v>
      </c>
      <c r="BA24" s="5">
        <v>4862</v>
      </c>
      <c r="BB24" s="5">
        <v>3926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41164</v>
      </c>
      <c r="D26" s="23">
        <v>41515</v>
      </c>
      <c r="E26" s="23">
        <v>42473</v>
      </c>
      <c r="F26" s="23">
        <v>43685</v>
      </c>
      <c r="G26" s="23">
        <v>43207</v>
      </c>
      <c r="H26" s="23">
        <v>42883</v>
      </c>
      <c r="I26" s="23">
        <v>43543</v>
      </c>
      <c r="J26" s="23">
        <v>42425</v>
      </c>
      <c r="K26" s="23">
        <v>43370</v>
      </c>
      <c r="L26" s="23">
        <v>41862</v>
      </c>
      <c r="M26" s="23">
        <v>42233</v>
      </c>
      <c r="N26" s="23">
        <v>41143</v>
      </c>
      <c r="O26" s="23">
        <v>42103</v>
      </c>
      <c r="P26" s="23">
        <v>40761</v>
      </c>
      <c r="Q26" s="23">
        <v>41926</v>
      </c>
      <c r="R26" s="23">
        <v>41235</v>
      </c>
      <c r="S26" s="23">
        <v>42423</v>
      </c>
      <c r="T26" s="23">
        <v>41145</v>
      </c>
      <c r="U26" s="23">
        <v>41290</v>
      </c>
      <c r="V26" s="23">
        <v>42269</v>
      </c>
      <c r="W26" s="23">
        <v>41115</v>
      </c>
      <c r="X26" s="23">
        <v>40549</v>
      </c>
      <c r="Y26" s="23">
        <v>41768</v>
      </c>
      <c r="Z26" s="23">
        <v>41410</v>
      </c>
      <c r="AA26" s="23">
        <v>41651</v>
      </c>
      <c r="AB26" s="23">
        <v>42414</v>
      </c>
      <c r="AC26" s="23">
        <v>39615</v>
      </c>
      <c r="AD26" s="23">
        <v>39378</v>
      </c>
      <c r="AE26" s="23">
        <v>42440</v>
      </c>
      <c r="AF26" s="23">
        <v>43342</v>
      </c>
      <c r="AG26" s="23">
        <v>42351</v>
      </c>
      <c r="AH26" s="23">
        <v>42630</v>
      </c>
      <c r="AI26" s="23">
        <v>42047</v>
      </c>
      <c r="AJ26" s="23">
        <v>43006</v>
      </c>
      <c r="AK26" s="23">
        <v>45751</v>
      </c>
      <c r="AL26" s="23">
        <v>43712</v>
      </c>
      <c r="AM26" s="23">
        <v>46850</v>
      </c>
      <c r="AN26" s="23">
        <v>47226</v>
      </c>
      <c r="AO26" s="23">
        <v>49420</v>
      </c>
      <c r="AP26" s="23">
        <v>48199</v>
      </c>
      <c r="AQ26" s="23">
        <v>47737</v>
      </c>
      <c r="AR26" s="23">
        <v>46057</v>
      </c>
      <c r="AS26" s="23">
        <v>46559</v>
      </c>
      <c r="AT26" s="23">
        <v>47373</v>
      </c>
      <c r="AU26" s="23">
        <v>48120</v>
      </c>
      <c r="AV26" s="23">
        <v>47305</v>
      </c>
      <c r="AW26" s="23">
        <v>44958</v>
      </c>
      <c r="AX26" s="23">
        <v>44552</v>
      </c>
      <c r="AY26" s="23">
        <v>44076</v>
      </c>
      <c r="AZ26" s="23">
        <v>42690</v>
      </c>
      <c r="BA26" s="23">
        <v>45677</v>
      </c>
      <c r="BB26" s="23">
        <v>40118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6452</v>
      </c>
      <c r="D28" s="11">
        <v>5628</v>
      </c>
      <c r="E28" s="11">
        <v>6669</v>
      </c>
      <c r="F28" s="11">
        <v>6626</v>
      </c>
      <c r="G28" s="11">
        <v>6674</v>
      </c>
      <c r="H28" s="11">
        <v>5850</v>
      </c>
      <c r="I28" s="11">
        <v>6177</v>
      </c>
      <c r="J28" s="11">
        <v>5144</v>
      </c>
      <c r="K28" s="11">
        <v>6054</v>
      </c>
      <c r="L28" s="11">
        <v>6105</v>
      </c>
      <c r="M28" s="11">
        <v>5065</v>
      </c>
      <c r="N28" s="11">
        <v>6037</v>
      </c>
      <c r="O28" s="11">
        <v>5847</v>
      </c>
      <c r="P28" s="11">
        <v>5167</v>
      </c>
      <c r="Q28" s="11">
        <v>4972</v>
      </c>
      <c r="R28" s="11">
        <v>5776</v>
      </c>
      <c r="S28" s="11">
        <v>5739</v>
      </c>
      <c r="T28" s="11">
        <v>4543</v>
      </c>
      <c r="U28" s="11">
        <v>5817</v>
      </c>
      <c r="V28" s="11">
        <v>4827</v>
      </c>
      <c r="W28" s="11">
        <v>5276</v>
      </c>
      <c r="X28" s="11">
        <v>6566</v>
      </c>
      <c r="Y28" s="11">
        <v>6290</v>
      </c>
      <c r="Z28" s="11">
        <v>6695</v>
      </c>
      <c r="AA28" s="11">
        <v>6229</v>
      </c>
      <c r="AB28" s="11">
        <v>5646</v>
      </c>
      <c r="AC28" s="11">
        <v>5686</v>
      </c>
      <c r="AD28" s="11">
        <v>6669</v>
      </c>
      <c r="AE28" s="11">
        <v>6320</v>
      </c>
      <c r="AF28" s="11">
        <v>6451</v>
      </c>
      <c r="AG28" s="11">
        <v>5920</v>
      </c>
      <c r="AH28" s="11">
        <v>5485</v>
      </c>
      <c r="AI28" s="11">
        <v>5919</v>
      </c>
      <c r="AJ28" s="11">
        <v>6347</v>
      </c>
      <c r="AK28" s="11">
        <v>6689</v>
      </c>
      <c r="AL28" s="11">
        <v>7409</v>
      </c>
      <c r="AM28" s="11">
        <v>7359</v>
      </c>
      <c r="AN28" s="11">
        <v>8154</v>
      </c>
      <c r="AO28" s="11">
        <v>9529</v>
      </c>
      <c r="AP28" s="11">
        <v>6535</v>
      </c>
      <c r="AQ28" s="11">
        <v>6908</v>
      </c>
      <c r="AR28" s="11">
        <v>6602</v>
      </c>
      <c r="AS28" s="11">
        <v>7256</v>
      </c>
      <c r="AT28" s="11">
        <v>7332</v>
      </c>
      <c r="AU28" s="11">
        <v>8905</v>
      </c>
      <c r="AV28" s="11">
        <v>6854</v>
      </c>
      <c r="AW28" s="11">
        <v>6993</v>
      </c>
      <c r="AX28" s="11">
        <v>7703</v>
      </c>
      <c r="AY28" s="11">
        <v>6544</v>
      </c>
      <c r="AZ28" s="11">
        <v>7073</v>
      </c>
      <c r="BA28" s="11">
        <v>6339</v>
      </c>
      <c r="BB28" s="11">
        <v>6531</v>
      </c>
    </row>
    <row r="29" spans="1:54" x14ac:dyDescent="0.2">
      <c r="A29" s="12"/>
      <c r="B29" s="19" t="s">
        <v>157</v>
      </c>
      <c r="C29" s="13">
        <v>5830</v>
      </c>
      <c r="D29" s="13">
        <v>5050</v>
      </c>
      <c r="E29" s="13">
        <v>5940</v>
      </c>
      <c r="F29" s="13">
        <v>6124</v>
      </c>
      <c r="G29" s="13">
        <v>5905</v>
      </c>
      <c r="H29" s="13">
        <v>5296</v>
      </c>
      <c r="I29" s="13">
        <v>5642</v>
      </c>
      <c r="J29" s="13">
        <v>4463</v>
      </c>
      <c r="K29" s="13">
        <v>5527</v>
      </c>
      <c r="L29" s="13">
        <v>5351</v>
      </c>
      <c r="M29" s="13">
        <v>4611</v>
      </c>
      <c r="N29" s="13">
        <v>5430</v>
      </c>
      <c r="O29" s="13">
        <v>5078</v>
      </c>
      <c r="P29" s="13">
        <v>4610</v>
      </c>
      <c r="Q29" s="13">
        <v>4169</v>
      </c>
      <c r="R29" s="13">
        <v>4814</v>
      </c>
      <c r="S29" s="13">
        <v>4877</v>
      </c>
      <c r="T29" s="13">
        <v>3745</v>
      </c>
      <c r="U29" s="13">
        <v>5184</v>
      </c>
      <c r="V29" s="13">
        <v>4299</v>
      </c>
      <c r="W29" s="13">
        <v>4664</v>
      </c>
      <c r="X29" s="13">
        <v>5491</v>
      </c>
      <c r="Y29" s="13">
        <v>5449</v>
      </c>
      <c r="Z29" s="13">
        <v>5524</v>
      </c>
      <c r="AA29" s="13">
        <v>5425</v>
      </c>
      <c r="AB29" s="13">
        <v>4728</v>
      </c>
      <c r="AC29" s="13">
        <v>4906</v>
      </c>
      <c r="AD29" s="13">
        <v>5604</v>
      </c>
      <c r="AE29" s="13">
        <v>5532</v>
      </c>
      <c r="AF29" s="13">
        <v>5261</v>
      </c>
      <c r="AG29" s="13">
        <v>4740</v>
      </c>
      <c r="AH29" s="13">
        <v>4677</v>
      </c>
      <c r="AI29" s="13">
        <v>5119</v>
      </c>
      <c r="AJ29" s="13">
        <v>5541</v>
      </c>
      <c r="AK29" s="13">
        <v>5765</v>
      </c>
      <c r="AL29" s="13">
        <v>6228</v>
      </c>
      <c r="AM29" s="13">
        <v>6463</v>
      </c>
      <c r="AN29" s="13">
        <v>6407</v>
      </c>
      <c r="AO29" s="13">
        <v>6670</v>
      </c>
      <c r="AP29" s="13">
        <v>5496</v>
      </c>
      <c r="AQ29" s="13">
        <v>5886</v>
      </c>
      <c r="AR29" s="13">
        <v>5209</v>
      </c>
      <c r="AS29" s="13">
        <v>5046</v>
      </c>
      <c r="AT29" s="13">
        <v>5557</v>
      </c>
      <c r="AU29" s="13">
        <v>6997</v>
      </c>
      <c r="AV29" s="13">
        <v>5268</v>
      </c>
      <c r="AW29" s="13">
        <v>5579</v>
      </c>
      <c r="AX29" s="13">
        <v>6212</v>
      </c>
      <c r="AY29" s="13">
        <v>5419</v>
      </c>
      <c r="AZ29" s="13">
        <v>5902</v>
      </c>
      <c r="BA29" s="13">
        <v>5127</v>
      </c>
      <c r="BB29" s="13">
        <v>5435</v>
      </c>
    </row>
    <row r="30" spans="1:54" x14ac:dyDescent="0.2">
      <c r="A30" s="20"/>
      <c r="B30" s="19" t="s">
        <v>158</v>
      </c>
      <c r="C30" s="13">
        <v>622</v>
      </c>
      <c r="D30" s="13">
        <v>578</v>
      </c>
      <c r="E30" s="13">
        <v>729</v>
      </c>
      <c r="F30" s="13">
        <v>502</v>
      </c>
      <c r="G30" s="13">
        <v>769</v>
      </c>
      <c r="H30" s="13">
        <v>554</v>
      </c>
      <c r="I30" s="13">
        <v>535</v>
      </c>
      <c r="J30" s="13">
        <v>681</v>
      </c>
      <c r="K30" s="13">
        <v>527</v>
      </c>
      <c r="L30" s="13">
        <v>754</v>
      </c>
      <c r="M30" s="13">
        <v>454</v>
      </c>
      <c r="N30" s="13">
        <v>607</v>
      </c>
      <c r="O30" s="13">
        <v>769</v>
      </c>
      <c r="P30" s="13">
        <v>557</v>
      </c>
      <c r="Q30" s="13">
        <v>803</v>
      </c>
      <c r="R30" s="13">
        <v>962</v>
      </c>
      <c r="S30" s="13">
        <v>862</v>
      </c>
      <c r="T30" s="13">
        <v>798</v>
      </c>
      <c r="U30" s="13">
        <v>633</v>
      </c>
      <c r="V30" s="13">
        <v>528</v>
      </c>
      <c r="W30" s="13">
        <v>612</v>
      </c>
      <c r="X30" s="13">
        <v>1075</v>
      </c>
      <c r="Y30" s="13">
        <v>841</v>
      </c>
      <c r="Z30" s="13">
        <v>1171</v>
      </c>
      <c r="AA30" s="13">
        <v>804</v>
      </c>
      <c r="AB30" s="13">
        <v>918</v>
      </c>
      <c r="AC30" s="13">
        <v>780</v>
      </c>
      <c r="AD30" s="13">
        <v>1065</v>
      </c>
      <c r="AE30" s="13">
        <v>788</v>
      </c>
      <c r="AF30" s="13">
        <v>1190</v>
      </c>
      <c r="AG30" s="13">
        <v>1180</v>
      </c>
      <c r="AH30" s="13">
        <v>808</v>
      </c>
      <c r="AI30" s="13">
        <v>800</v>
      </c>
      <c r="AJ30" s="13">
        <v>806</v>
      </c>
      <c r="AK30" s="13">
        <v>924</v>
      </c>
      <c r="AL30" s="13">
        <v>1181</v>
      </c>
      <c r="AM30" s="13">
        <v>896</v>
      </c>
      <c r="AN30" s="13">
        <v>1747</v>
      </c>
      <c r="AO30" s="13">
        <v>2859</v>
      </c>
      <c r="AP30" s="13">
        <v>1039</v>
      </c>
      <c r="AQ30" s="13">
        <v>1022</v>
      </c>
      <c r="AR30" s="13">
        <v>1393</v>
      </c>
      <c r="AS30" s="13">
        <v>2210</v>
      </c>
      <c r="AT30" s="13">
        <v>1775</v>
      </c>
      <c r="AU30" s="13">
        <v>1908</v>
      </c>
      <c r="AV30" s="13">
        <v>1586</v>
      </c>
      <c r="AW30" s="13">
        <v>1414</v>
      </c>
      <c r="AX30" s="13">
        <v>1491</v>
      </c>
      <c r="AY30" s="13">
        <v>1125</v>
      </c>
      <c r="AZ30" s="13">
        <v>1171</v>
      </c>
      <c r="BA30" s="13">
        <v>1212</v>
      </c>
      <c r="BB30" s="13">
        <v>1096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6882</v>
      </c>
      <c r="D32" s="11">
        <v>6527</v>
      </c>
      <c r="E32" s="11">
        <v>7064</v>
      </c>
      <c r="F32" s="11">
        <v>7071</v>
      </c>
      <c r="G32" s="11">
        <v>7324</v>
      </c>
      <c r="H32" s="11">
        <v>7710</v>
      </c>
      <c r="I32" s="11">
        <v>6720</v>
      </c>
      <c r="J32" s="11">
        <v>7418</v>
      </c>
      <c r="K32" s="11">
        <v>6886</v>
      </c>
      <c r="L32" s="11">
        <v>6935</v>
      </c>
      <c r="M32" s="11">
        <v>6670</v>
      </c>
      <c r="N32" s="11">
        <v>6535</v>
      </c>
      <c r="O32" s="11">
        <v>7047</v>
      </c>
      <c r="P32" s="11">
        <v>6323</v>
      </c>
      <c r="Q32" s="11">
        <v>6753</v>
      </c>
      <c r="R32" s="11">
        <v>6013</v>
      </c>
      <c r="S32" s="11">
        <v>5980</v>
      </c>
      <c r="T32" s="11">
        <v>5796</v>
      </c>
      <c r="U32" s="11">
        <v>5781</v>
      </c>
      <c r="V32" s="11">
        <v>5579</v>
      </c>
      <c r="W32" s="11">
        <v>4222</v>
      </c>
      <c r="X32" s="11">
        <v>5840</v>
      </c>
      <c r="Y32" s="11">
        <v>5392</v>
      </c>
      <c r="Z32" s="11">
        <v>5409</v>
      </c>
      <c r="AA32" s="11">
        <v>6012</v>
      </c>
      <c r="AB32" s="11">
        <v>5636</v>
      </c>
      <c r="AC32" s="11">
        <v>6309</v>
      </c>
      <c r="AD32" s="11">
        <v>6424</v>
      </c>
      <c r="AE32" s="11">
        <v>6782</v>
      </c>
      <c r="AF32" s="11">
        <v>6600</v>
      </c>
      <c r="AG32" s="11">
        <v>6902</v>
      </c>
      <c r="AH32" s="11">
        <v>6985</v>
      </c>
      <c r="AI32" s="11">
        <v>6030</v>
      </c>
      <c r="AJ32" s="11">
        <v>6688</v>
      </c>
      <c r="AK32" s="11">
        <v>7609</v>
      </c>
      <c r="AL32" s="11">
        <v>7718</v>
      </c>
      <c r="AM32" s="11">
        <v>8416</v>
      </c>
      <c r="AN32" s="11">
        <v>8682</v>
      </c>
      <c r="AO32" s="11">
        <v>10256</v>
      </c>
      <c r="AP32" s="11">
        <v>10017</v>
      </c>
      <c r="AQ32" s="11">
        <v>10413</v>
      </c>
      <c r="AR32" s="11">
        <v>10045</v>
      </c>
      <c r="AS32" s="11">
        <v>10251</v>
      </c>
      <c r="AT32" s="11">
        <v>10388</v>
      </c>
      <c r="AU32" s="11">
        <v>8256</v>
      </c>
      <c r="AV32" s="11">
        <v>9729</v>
      </c>
      <c r="AW32" s="11">
        <v>8631</v>
      </c>
      <c r="AX32" s="11">
        <v>9581</v>
      </c>
      <c r="AY32" s="11">
        <v>7634</v>
      </c>
      <c r="AZ32" s="11">
        <v>7997</v>
      </c>
      <c r="BA32" s="11">
        <v>7186</v>
      </c>
      <c r="BB32" s="11">
        <v>6927</v>
      </c>
    </row>
    <row r="33" spans="1:54" x14ac:dyDescent="0.2">
      <c r="A33" s="12"/>
      <c r="B33" s="19" t="s">
        <v>159</v>
      </c>
      <c r="C33" s="13">
        <v>1719</v>
      </c>
      <c r="D33" s="13">
        <v>1687</v>
      </c>
      <c r="E33" s="13">
        <v>1415</v>
      </c>
      <c r="F33" s="13">
        <v>1983</v>
      </c>
      <c r="G33" s="13">
        <v>2193</v>
      </c>
      <c r="H33" s="13">
        <v>2053</v>
      </c>
      <c r="I33" s="13">
        <v>1495</v>
      </c>
      <c r="J33" s="13">
        <v>1932</v>
      </c>
      <c r="K33" s="13">
        <v>1500</v>
      </c>
      <c r="L33" s="13">
        <v>2458</v>
      </c>
      <c r="M33" s="13">
        <v>2292</v>
      </c>
      <c r="N33" s="13">
        <v>1779</v>
      </c>
      <c r="O33" s="13">
        <v>1094</v>
      </c>
      <c r="P33" s="13">
        <v>1898</v>
      </c>
      <c r="Q33" s="13">
        <v>1775</v>
      </c>
      <c r="R33" s="13">
        <v>1312</v>
      </c>
      <c r="S33" s="13">
        <v>1361</v>
      </c>
      <c r="T33" s="13">
        <v>1211</v>
      </c>
      <c r="U33" s="13">
        <v>1877</v>
      </c>
      <c r="V33" s="13">
        <v>1214</v>
      </c>
      <c r="W33" s="13">
        <v>796</v>
      </c>
      <c r="X33" s="13">
        <v>1864</v>
      </c>
      <c r="Y33" s="13">
        <v>1325</v>
      </c>
      <c r="Z33" s="13">
        <v>1320</v>
      </c>
      <c r="AA33" s="13">
        <v>1486</v>
      </c>
      <c r="AB33" s="13">
        <v>1673</v>
      </c>
      <c r="AC33" s="13">
        <v>1448</v>
      </c>
      <c r="AD33" s="13">
        <v>1201</v>
      </c>
      <c r="AE33" s="13">
        <v>1252</v>
      </c>
      <c r="AF33" s="13">
        <v>839</v>
      </c>
      <c r="AG33" s="13">
        <v>1005</v>
      </c>
      <c r="AH33" s="13">
        <v>1077</v>
      </c>
      <c r="AI33" s="13">
        <v>1106</v>
      </c>
      <c r="AJ33" s="13">
        <v>2048</v>
      </c>
      <c r="AK33" s="13">
        <v>2628</v>
      </c>
      <c r="AL33" s="13">
        <v>2894</v>
      </c>
      <c r="AM33" s="13">
        <v>3303</v>
      </c>
      <c r="AN33" s="13">
        <v>2835</v>
      </c>
      <c r="AO33" s="13">
        <v>2830</v>
      </c>
      <c r="AP33" s="13">
        <v>2307</v>
      </c>
      <c r="AQ33" s="13">
        <v>2332</v>
      </c>
      <c r="AR33" s="13">
        <v>2076</v>
      </c>
      <c r="AS33" s="13">
        <v>3313</v>
      </c>
      <c r="AT33" s="13">
        <v>3246</v>
      </c>
      <c r="AU33" s="13">
        <v>2090</v>
      </c>
      <c r="AV33" s="13">
        <v>2889</v>
      </c>
      <c r="AW33" s="13">
        <v>2871</v>
      </c>
      <c r="AX33" s="13">
        <v>3289</v>
      </c>
      <c r="AY33" s="13">
        <v>2048</v>
      </c>
      <c r="AZ33" s="13">
        <v>2244</v>
      </c>
      <c r="BA33" s="13">
        <v>2398</v>
      </c>
      <c r="BB33" s="13">
        <v>2380</v>
      </c>
    </row>
    <row r="34" spans="1:54" x14ac:dyDescent="0.2">
      <c r="A34" s="12"/>
      <c r="B34" s="19" t="s">
        <v>160</v>
      </c>
      <c r="C34" s="13">
        <v>3680</v>
      </c>
      <c r="D34" s="13">
        <v>3540</v>
      </c>
      <c r="E34" s="13">
        <v>4452</v>
      </c>
      <c r="F34" s="13">
        <v>3748</v>
      </c>
      <c r="G34" s="13">
        <v>3894</v>
      </c>
      <c r="H34" s="13">
        <v>4251</v>
      </c>
      <c r="I34" s="13">
        <v>3790</v>
      </c>
      <c r="J34" s="13">
        <v>3867</v>
      </c>
      <c r="K34" s="13">
        <v>3859</v>
      </c>
      <c r="L34" s="13">
        <v>3173</v>
      </c>
      <c r="M34" s="13">
        <v>3068</v>
      </c>
      <c r="N34" s="13">
        <v>3336</v>
      </c>
      <c r="O34" s="13">
        <v>4459</v>
      </c>
      <c r="P34" s="13">
        <v>3155</v>
      </c>
      <c r="Q34" s="13">
        <v>3696</v>
      </c>
      <c r="R34" s="13">
        <v>3531</v>
      </c>
      <c r="S34" s="13">
        <v>3343</v>
      </c>
      <c r="T34" s="13">
        <v>3143</v>
      </c>
      <c r="U34" s="13">
        <v>2669</v>
      </c>
      <c r="V34" s="13">
        <v>2967</v>
      </c>
      <c r="W34" s="13">
        <v>2041</v>
      </c>
      <c r="X34" s="13">
        <v>2652</v>
      </c>
      <c r="Y34" s="13">
        <v>2753</v>
      </c>
      <c r="Z34" s="13">
        <v>2889</v>
      </c>
      <c r="AA34" s="13">
        <v>2982</v>
      </c>
      <c r="AB34" s="13">
        <v>2876</v>
      </c>
      <c r="AC34" s="13">
        <v>3433</v>
      </c>
      <c r="AD34" s="13">
        <v>3763</v>
      </c>
      <c r="AE34" s="13">
        <v>4138</v>
      </c>
      <c r="AF34" s="13">
        <v>4450</v>
      </c>
      <c r="AG34" s="13">
        <v>4344</v>
      </c>
      <c r="AH34" s="13">
        <v>4748</v>
      </c>
      <c r="AI34" s="13">
        <v>3616</v>
      </c>
      <c r="AJ34" s="13">
        <v>3301</v>
      </c>
      <c r="AK34" s="13">
        <v>3723</v>
      </c>
      <c r="AL34" s="13">
        <v>3434</v>
      </c>
      <c r="AM34" s="13">
        <v>3640</v>
      </c>
      <c r="AN34" s="13">
        <v>4541</v>
      </c>
      <c r="AO34" s="13">
        <v>6012</v>
      </c>
      <c r="AP34" s="13">
        <v>6462</v>
      </c>
      <c r="AQ34" s="13">
        <v>6598</v>
      </c>
      <c r="AR34" s="13">
        <v>6603</v>
      </c>
      <c r="AS34" s="13">
        <v>5395</v>
      </c>
      <c r="AT34" s="13">
        <v>5918</v>
      </c>
      <c r="AU34" s="13">
        <v>4832</v>
      </c>
      <c r="AV34" s="13">
        <v>5573</v>
      </c>
      <c r="AW34" s="13">
        <v>4653</v>
      </c>
      <c r="AX34" s="13">
        <v>4918</v>
      </c>
      <c r="AY34" s="13">
        <v>4251</v>
      </c>
      <c r="AZ34" s="13">
        <v>4321</v>
      </c>
      <c r="BA34" s="13">
        <v>3769</v>
      </c>
      <c r="BB34" s="13">
        <v>3335</v>
      </c>
    </row>
    <row r="35" spans="1:54" x14ac:dyDescent="0.2">
      <c r="A35" s="12"/>
      <c r="B35" s="19" t="s">
        <v>161</v>
      </c>
      <c r="C35" s="13">
        <v>1483</v>
      </c>
      <c r="D35" s="13">
        <v>1300</v>
      </c>
      <c r="E35" s="13">
        <v>1197</v>
      </c>
      <c r="F35" s="13">
        <v>1340</v>
      </c>
      <c r="G35" s="13">
        <v>1237</v>
      </c>
      <c r="H35" s="13">
        <v>1406</v>
      </c>
      <c r="I35" s="13">
        <v>1435</v>
      </c>
      <c r="J35" s="13">
        <v>1619</v>
      </c>
      <c r="K35" s="13">
        <v>1527</v>
      </c>
      <c r="L35" s="13">
        <v>1304</v>
      </c>
      <c r="M35" s="13">
        <v>1310</v>
      </c>
      <c r="N35" s="13">
        <v>1420</v>
      </c>
      <c r="O35" s="13">
        <v>1494</v>
      </c>
      <c r="P35" s="13">
        <v>1270</v>
      </c>
      <c r="Q35" s="13">
        <v>1282</v>
      </c>
      <c r="R35" s="13">
        <v>1170</v>
      </c>
      <c r="S35" s="13">
        <v>1276</v>
      </c>
      <c r="T35" s="13">
        <v>1442</v>
      </c>
      <c r="U35" s="13">
        <v>1235</v>
      </c>
      <c r="V35" s="13">
        <v>1398</v>
      </c>
      <c r="W35" s="13">
        <v>1385</v>
      </c>
      <c r="X35" s="13">
        <v>1324</v>
      </c>
      <c r="Y35" s="13">
        <v>1314</v>
      </c>
      <c r="Z35" s="13">
        <v>1200</v>
      </c>
      <c r="AA35" s="13">
        <v>1544</v>
      </c>
      <c r="AB35" s="13">
        <v>1087</v>
      </c>
      <c r="AC35" s="13">
        <v>1428</v>
      </c>
      <c r="AD35" s="13">
        <v>1460</v>
      </c>
      <c r="AE35" s="13">
        <v>1392</v>
      </c>
      <c r="AF35" s="13">
        <v>1311</v>
      </c>
      <c r="AG35" s="13">
        <v>1553</v>
      </c>
      <c r="AH35" s="13">
        <v>1160</v>
      </c>
      <c r="AI35" s="13">
        <v>1308</v>
      </c>
      <c r="AJ35" s="13">
        <v>1339</v>
      </c>
      <c r="AK35" s="13">
        <v>1258</v>
      </c>
      <c r="AL35" s="13">
        <v>1390</v>
      </c>
      <c r="AM35" s="13">
        <v>1473</v>
      </c>
      <c r="AN35" s="13">
        <v>1306</v>
      </c>
      <c r="AO35" s="13">
        <v>1414</v>
      </c>
      <c r="AP35" s="13">
        <v>1248</v>
      </c>
      <c r="AQ35" s="13">
        <v>1483</v>
      </c>
      <c r="AR35" s="13">
        <v>1366</v>
      </c>
      <c r="AS35" s="13">
        <v>1543</v>
      </c>
      <c r="AT35" s="13">
        <v>1224</v>
      </c>
      <c r="AU35" s="13">
        <v>1334</v>
      </c>
      <c r="AV35" s="13">
        <v>1267</v>
      </c>
      <c r="AW35" s="13">
        <v>1107</v>
      </c>
      <c r="AX35" s="13">
        <v>1374</v>
      </c>
      <c r="AY35" s="13">
        <v>1335</v>
      </c>
      <c r="AZ35" s="13">
        <v>1432</v>
      </c>
      <c r="BA35" s="13">
        <v>1019</v>
      </c>
      <c r="BB35" s="13">
        <v>1212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1120</v>
      </c>
      <c r="D37" s="5">
        <v>1155</v>
      </c>
      <c r="E37" s="5">
        <v>1137</v>
      </c>
      <c r="F37" s="5">
        <v>1111</v>
      </c>
      <c r="G37" s="5">
        <v>1177</v>
      </c>
      <c r="H37" s="5">
        <v>1443</v>
      </c>
      <c r="I37" s="5">
        <v>1404</v>
      </c>
      <c r="J37" s="5">
        <v>1176</v>
      </c>
      <c r="K37" s="5">
        <v>1266</v>
      </c>
      <c r="L37" s="5">
        <v>1297</v>
      </c>
      <c r="M37" s="5">
        <v>1156</v>
      </c>
      <c r="N37" s="5">
        <v>1365</v>
      </c>
      <c r="O37" s="5">
        <v>1401</v>
      </c>
      <c r="P37" s="5">
        <v>1284</v>
      </c>
      <c r="Q37" s="5">
        <v>1269</v>
      </c>
      <c r="R37" s="5">
        <v>1137</v>
      </c>
      <c r="S37" s="5">
        <v>1258</v>
      </c>
      <c r="T37" s="5">
        <v>1190</v>
      </c>
      <c r="U37" s="5">
        <v>1407</v>
      </c>
      <c r="V37" s="5">
        <v>1360</v>
      </c>
      <c r="W37" s="5">
        <v>1484</v>
      </c>
      <c r="X37" s="5">
        <v>1239</v>
      </c>
      <c r="Y37" s="5">
        <v>1321</v>
      </c>
      <c r="Z37" s="5">
        <v>1350</v>
      </c>
      <c r="AA37" s="5">
        <v>1140</v>
      </c>
      <c r="AB37" s="5">
        <v>1462</v>
      </c>
      <c r="AC37" s="5">
        <v>1543</v>
      </c>
      <c r="AD37" s="5">
        <v>1412</v>
      </c>
      <c r="AE37" s="5">
        <v>1401</v>
      </c>
      <c r="AF37" s="5">
        <v>1597</v>
      </c>
      <c r="AG37" s="5">
        <v>1276</v>
      </c>
      <c r="AH37" s="5">
        <v>1401</v>
      </c>
      <c r="AI37" s="5">
        <v>1317</v>
      </c>
      <c r="AJ37" s="5">
        <v>1073</v>
      </c>
      <c r="AK37" s="5">
        <v>1348</v>
      </c>
      <c r="AL37" s="5">
        <v>1343</v>
      </c>
      <c r="AM37" s="5">
        <v>1228</v>
      </c>
      <c r="AN37" s="5">
        <v>1638</v>
      </c>
      <c r="AO37" s="5">
        <v>1546</v>
      </c>
      <c r="AP37" s="5">
        <v>1137</v>
      </c>
      <c r="AQ37" s="5">
        <v>1425</v>
      </c>
      <c r="AR37" s="5">
        <v>1587</v>
      </c>
      <c r="AS37" s="5">
        <v>1498</v>
      </c>
      <c r="AT37" s="5">
        <v>1422</v>
      </c>
      <c r="AU37" s="5">
        <v>1586</v>
      </c>
      <c r="AV37" s="5">
        <v>1440</v>
      </c>
      <c r="AW37" s="5">
        <v>1502</v>
      </c>
      <c r="AX37" s="5">
        <v>1373</v>
      </c>
      <c r="AY37" s="5">
        <v>1478</v>
      </c>
      <c r="AZ37" s="5">
        <v>1475</v>
      </c>
      <c r="BA37" s="5">
        <v>1345</v>
      </c>
      <c r="BB37" s="5">
        <v>1307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14454</v>
      </c>
      <c r="D39" s="23">
        <v>13310</v>
      </c>
      <c r="E39" s="23">
        <v>14870</v>
      </c>
      <c r="F39" s="23">
        <v>14808</v>
      </c>
      <c r="G39" s="23">
        <v>15175</v>
      </c>
      <c r="H39" s="23">
        <v>15003</v>
      </c>
      <c r="I39" s="23">
        <v>14301</v>
      </c>
      <c r="J39" s="23">
        <v>13738</v>
      </c>
      <c r="K39" s="23">
        <v>14206</v>
      </c>
      <c r="L39" s="23">
        <v>14337</v>
      </c>
      <c r="M39" s="23">
        <v>12891</v>
      </c>
      <c r="N39" s="23">
        <v>13937</v>
      </c>
      <c r="O39" s="23">
        <v>14295</v>
      </c>
      <c r="P39" s="23">
        <v>12774</v>
      </c>
      <c r="Q39" s="23">
        <v>12994</v>
      </c>
      <c r="R39" s="23">
        <v>12926</v>
      </c>
      <c r="S39" s="23">
        <v>12977</v>
      </c>
      <c r="T39" s="23">
        <v>11529</v>
      </c>
      <c r="U39" s="23">
        <v>13005</v>
      </c>
      <c r="V39" s="23">
        <v>11766</v>
      </c>
      <c r="W39" s="23">
        <v>10982</v>
      </c>
      <c r="X39" s="23">
        <v>13645</v>
      </c>
      <c r="Y39" s="23">
        <v>13003</v>
      </c>
      <c r="Z39" s="23">
        <v>13454</v>
      </c>
      <c r="AA39" s="23">
        <v>13381</v>
      </c>
      <c r="AB39" s="23">
        <v>12744</v>
      </c>
      <c r="AC39" s="23">
        <v>13538</v>
      </c>
      <c r="AD39" s="23">
        <v>14505</v>
      </c>
      <c r="AE39" s="23">
        <v>14503</v>
      </c>
      <c r="AF39" s="23">
        <v>14648</v>
      </c>
      <c r="AG39" s="23">
        <v>14098</v>
      </c>
      <c r="AH39" s="23">
        <v>13871</v>
      </c>
      <c r="AI39" s="23">
        <v>13266</v>
      </c>
      <c r="AJ39" s="23">
        <v>14108</v>
      </c>
      <c r="AK39" s="23">
        <v>15646</v>
      </c>
      <c r="AL39" s="23">
        <v>16470</v>
      </c>
      <c r="AM39" s="23">
        <v>17003</v>
      </c>
      <c r="AN39" s="23">
        <v>18474</v>
      </c>
      <c r="AO39" s="23">
        <v>21331</v>
      </c>
      <c r="AP39" s="23">
        <v>17689</v>
      </c>
      <c r="AQ39" s="23">
        <v>18746</v>
      </c>
      <c r="AR39" s="23">
        <v>18234</v>
      </c>
      <c r="AS39" s="23">
        <v>19005</v>
      </c>
      <c r="AT39" s="23">
        <v>19142</v>
      </c>
      <c r="AU39" s="23">
        <v>18747</v>
      </c>
      <c r="AV39" s="23">
        <v>18023</v>
      </c>
      <c r="AW39" s="23">
        <v>17126</v>
      </c>
      <c r="AX39" s="23">
        <v>18657</v>
      </c>
      <c r="AY39" s="23">
        <v>15656</v>
      </c>
      <c r="AZ39" s="23">
        <v>16545</v>
      </c>
      <c r="BA39" s="23">
        <v>14870</v>
      </c>
      <c r="BB39" s="23">
        <v>14765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41653</v>
      </c>
      <c r="D41" s="13">
        <v>40882</v>
      </c>
      <c r="E41" s="13">
        <v>41894</v>
      </c>
      <c r="F41" s="13">
        <v>43320</v>
      </c>
      <c r="G41" s="13">
        <v>44065</v>
      </c>
      <c r="H41" s="13">
        <v>43319</v>
      </c>
      <c r="I41" s="13">
        <v>40235</v>
      </c>
      <c r="J41" s="13">
        <v>43012</v>
      </c>
      <c r="K41" s="13">
        <v>40450</v>
      </c>
      <c r="L41" s="13">
        <v>39168</v>
      </c>
      <c r="M41" s="13">
        <v>37103</v>
      </c>
      <c r="N41" s="13">
        <v>35387</v>
      </c>
      <c r="O41" s="13">
        <v>39215</v>
      </c>
      <c r="P41" s="13">
        <v>40184</v>
      </c>
      <c r="Q41" s="13">
        <v>41070</v>
      </c>
      <c r="R41" s="13">
        <v>43124</v>
      </c>
      <c r="S41" s="13">
        <v>43086</v>
      </c>
      <c r="T41" s="13">
        <v>42296</v>
      </c>
      <c r="U41" s="13">
        <v>40839</v>
      </c>
      <c r="V41" s="13">
        <v>43860</v>
      </c>
      <c r="W41" s="13">
        <v>40641</v>
      </c>
      <c r="X41" s="13">
        <v>40377</v>
      </c>
      <c r="Y41" s="13">
        <v>41113</v>
      </c>
      <c r="Z41" s="13">
        <v>41688</v>
      </c>
      <c r="AA41" s="13">
        <v>41489</v>
      </c>
      <c r="AB41" s="13">
        <v>39845</v>
      </c>
      <c r="AC41" s="13">
        <v>41122</v>
      </c>
      <c r="AD41" s="13">
        <v>42253</v>
      </c>
      <c r="AE41" s="13">
        <v>41888</v>
      </c>
      <c r="AF41" s="13">
        <v>44039</v>
      </c>
      <c r="AG41" s="13">
        <v>41779</v>
      </c>
      <c r="AH41" s="13">
        <v>43089</v>
      </c>
      <c r="AI41" s="13">
        <v>43722</v>
      </c>
      <c r="AJ41" s="13">
        <v>44995</v>
      </c>
      <c r="AK41" s="13">
        <v>43073</v>
      </c>
      <c r="AL41" s="13">
        <v>39933</v>
      </c>
      <c r="AM41" s="13">
        <v>42604</v>
      </c>
      <c r="AN41" s="13">
        <v>42637</v>
      </c>
      <c r="AO41" s="13">
        <v>42816</v>
      </c>
      <c r="AP41" s="13">
        <v>42461</v>
      </c>
      <c r="AQ41" s="13">
        <v>40800</v>
      </c>
      <c r="AR41" s="13">
        <v>42350</v>
      </c>
      <c r="AS41" s="13">
        <v>41590</v>
      </c>
      <c r="AT41" s="13">
        <v>40188</v>
      </c>
      <c r="AU41" s="13">
        <v>41902</v>
      </c>
      <c r="AV41" s="13">
        <v>44916</v>
      </c>
      <c r="AW41" s="13">
        <v>42309</v>
      </c>
      <c r="AX41" s="13">
        <v>43820</v>
      </c>
      <c r="AY41" s="13">
        <v>42198</v>
      </c>
      <c r="AZ41" s="13">
        <v>40461</v>
      </c>
      <c r="BA41" s="13">
        <v>38774</v>
      </c>
      <c r="BB41" s="13">
        <v>33194</v>
      </c>
    </row>
    <row r="42" spans="1:54" x14ac:dyDescent="0.2">
      <c r="A42" s="12"/>
      <c r="B42" s="19" t="s">
        <v>164</v>
      </c>
      <c r="C42" s="13">
        <v>47</v>
      </c>
      <c r="D42" s="13">
        <v>22</v>
      </c>
      <c r="E42" s="13">
        <v>37</v>
      </c>
      <c r="F42" s="13">
        <v>15</v>
      </c>
      <c r="G42" s="13">
        <v>1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1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41700</v>
      </c>
      <c r="D44" s="23">
        <v>40904</v>
      </c>
      <c r="E44" s="23">
        <v>41931</v>
      </c>
      <c r="F44" s="23">
        <v>43335</v>
      </c>
      <c r="G44" s="23">
        <v>44066</v>
      </c>
      <c r="H44" s="23">
        <v>43319</v>
      </c>
      <c r="I44" s="23">
        <v>40235</v>
      </c>
      <c r="J44" s="23">
        <v>43012</v>
      </c>
      <c r="K44" s="23">
        <v>40450</v>
      </c>
      <c r="L44" s="23">
        <v>39168</v>
      </c>
      <c r="M44" s="23">
        <v>37103</v>
      </c>
      <c r="N44" s="23">
        <v>35387</v>
      </c>
      <c r="O44" s="23">
        <v>39215</v>
      </c>
      <c r="P44" s="23">
        <v>40184</v>
      </c>
      <c r="Q44" s="23">
        <v>41070</v>
      </c>
      <c r="R44" s="23">
        <v>43124</v>
      </c>
      <c r="S44" s="23">
        <v>43086</v>
      </c>
      <c r="T44" s="23">
        <v>42296</v>
      </c>
      <c r="U44" s="23">
        <v>40839</v>
      </c>
      <c r="V44" s="23">
        <v>43860</v>
      </c>
      <c r="W44" s="23">
        <v>40641</v>
      </c>
      <c r="X44" s="23">
        <v>40377</v>
      </c>
      <c r="Y44" s="23">
        <v>41113</v>
      </c>
      <c r="Z44" s="23">
        <v>41689</v>
      </c>
      <c r="AA44" s="23">
        <v>41489</v>
      </c>
      <c r="AB44" s="23">
        <v>39845</v>
      </c>
      <c r="AC44" s="23">
        <v>41122</v>
      </c>
      <c r="AD44" s="23">
        <v>42253</v>
      </c>
      <c r="AE44" s="23">
        <v>41888</v>
      </c>
      <c r="AF44" s="23">
        <v>44039</v>
      </c>
      <c r="AG44" s="23">
        <v>41779</v>
      </c>
      <c r="AH44" s="23">
        <v>43089</v>
      </c>
      <c r="AI44" s="23">
        <v>43722</v>
      </c>
      <c r="AJ44" s="23">
        <v>44995</v>
      </c>
      <c r="AK44" s="23">
        <v>43073</v>
      </c>
      <c r="AL44" s="23">
        <v>39933</v>
      </c>
      <c r="AM44" s="23">
        <v>42604</v>
      </c>
      <c r="AN44" s="23">
        <v>42637</v>
      </c>
      <c r="AO44" s="23">
        <v>42816</v>
      </c>
      <c r="AP44" s="23">
        <v>42461</v>
      </c>
      <c r="AQ44" s="23">
        <v>40800</v>
      </c>
      <c r="AR44" s="23">
        <v>42350</v>
      </c>
      <c r="AS44" s="23">
        <v>41590</v>
      </c>
      <c r="AT44" s="23">
        <v>40188</v>
      </c>
      <c r="AU44" s="23">
        <v>41902</v>
      </c>
      <c r="AV44" s="23">
        <v>44916</v>
      </c>
      <c r="AW44" s="23">
        <v>42309</v>
      </c>
      <c r="AX44" s="23">
        <v>43820</v>
      </c>
      <c r="AY44" s="23">
        <v>42198</v>
      </c>
      <c r="AZ44" s="23">
        <v>40461</v>
      </c>
      <c r="BA44" s="23">
        <v>38774</v>
      </c>
      <c r="BB44" s="23">
        <v>33194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97318</v>
      </c>
      <c r="D46" s="26">
        <v>95729</v>
      </c>
      <c r="E46" s="26">
        <v>99274</v>
      </c>
      <c r="F46" s="26">
        <v>101828</v>
      </c>
      <c r="G46" s="26">
        <v>102448</v>
      </c>
      <c r="H46" s="26">
        <v>101205</v>
      </c>
      <c r="I46" s="26">
        <v>98079</v>
      </c>
      <c r="J46" s="26">
        <v>99175</v>
      </c>
      <c r="K46" s="26">
        <v>98026</v>
      </c>
      <c r="L46" s="26">
        <v>95367</v>
      </c>
      <c r="M46" s="26">
        <v>92227</v>
      </c>
      <c r="N46" s="26">
        <v>90467</v>
      </c>
      <c r="O46" s="26">
        <v>95613</v>
      </c>
      <c r="P46" s="26">
        <v>93719</v>
      </c>
      <c r="Q46" s="26">
        <v>95990</v>
      </c>
      <c r="R46" s="26">
        <v>97285</v>
      </c>
      <c r="S46" s="26">
        <v>98486</v>
      </c>
      <c r="T46" s="26">
        <v>94970</v>
      </c>
      <c r="U46" s="26">
        <v>95134</v>
      </c>
      <c r="V46" s="26">
        <v>97895</v>
      </c>
      <c r="W46" s="26">
        <v>92738</v>
      </c>
      <c r="X46" s="26">
        <v>94571</v>
      </c>
      <c r="Y46" s="26">
        <v>95884</v>
      </c>
      <c r="Z46" s="26">
        <v>96553</v>
      </c>
      <c r="AA46" s="26">
        <v>96521</v>
      </c>
      <c r="AB46" s="26">
        <v>95003</v>
      </c>
      <c r="AC46" s="26">
        <v>94275</v>
      </c>
      <c r="AD46" s="26">
        <v>96136</v>
      </c>
      <c r="AE46" s="26">
        <v>98831</v>
      </c>
      <c r="AF46" s="26">
        <v>102029</v>
      </c>
      <c r="AG46" s="26">
        <v>98228</v>
      </c>
      <c r="AH46" s="26">
        <v>99590</v>
      </c>
      <c r="AI46" s="26">
        <v>99035</v>
      </c>
      <c r="AJ46" s="26">
        <v>102109</v>
      </c>
      <c r="AK46" s="26">
        <v>104470</v>
      </c>
      <c r="AL46" s="26">
        <v>100115</v>
      </c>
      <c r="AM46" s="26">
        <v>106457</v>
      </c>
      <c r="AN46" s="26">
        <v>108337</v>
      </c>
      <c r="AO46" s="26">
        <v>113567</v>
      </c>
      <c r="AP46" s="26">
        <v>108349</v>
      </c>
      <c r="AQ46" s="26">
        <v>107283</v>
      </c>
      <c r="AR46" s="26">
        <v>106641</v>
      </c>
      <c r="AS46" s="26">
        <v>107154</v>
      </c>
      <c r="AT46" s="26">
        <v>106703</v>
      </c>
      <c r="AU46" s="26">
        <v>108769</v>
      </c>
      <c r="AV46" s="26">
        <v>110244</v>
      </c>
      <c r="AW46" s="26">
        <v>104393</v>
      </c>
      <c r="AX46" s="26">
        <v>107029</v>
      </c>
      <c r="AY46" s="26">
        <v>101930</v>
      </c>
      <c r="AZ46" s="26">
        <v>99696</v>
      </c>
      <c r="BA46" s="26">
        <v>99321</v>
      </c>
      <c r="BB46" s="26">
        <v>88077</v>
      </c>
    </row>
    <row r="47" spans="1:54" ht="13.5" thickTop="1" x14ac:dyDescent="0.2"/>
    <row r="48" spans="1:54" x14ac:dyDescent="0.2"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54" ht="13.5" thickBot="1" x14ac:dyDescent="0.25">
      <c r="A49" s="106" t="s">
        <v>218</v>
      </c>
      <c r="B49" s="25"/>
      <c r="C49" s="26">
        <v>4031.9950790000003</v>
      </c>
      <c r="D49" s="26">
        <v>3957.8012039999999</v>
      </c>
      <c r="E49" s="26">
        <v>4138.8554899999999</v>
      </c>
      <c r="F49" s="26">
        <v>4062.6012339999993</v>
      </c>
      <c r="G49" s="26">
        <v>4105.2438189999993</v>
      </c>
      <c r="H49" s="26">
        <v>4228.6962370000001</v>
      </c>
      <c r="I49" s="26">
        <v>4041.1121529999996</v>
      </c>
      <c r="J49" s="26">
        <v>4235.7278960000003</v>
      </c>
      <c r="K49" s="26">
        <v>4073.5086150000002</v>
      </c>
      <c r="L49" s="26">
        <v>3975.5284470000001</v>
      </c>
      <c r="M49" s="26">
        <v>3926.4975119999999</v>
      </c>
      <c r="N49" s="26">
        <v>3807.9484860000002</v>
      </c>
      <c r="O49" s="26">
        <v>3977.3573589999992</v>
      </c>
      <c r="P49" s="26">
        <v>3950.042927</v>
      </c>
      <c r="Q49" s="26">
        <v>3923.0948410000001</v>
      </c>
      <c r="R49" s="26">
        <v>3889.8639539999999</v>
      </c>
      <c r="S49" s="26">
        <v>4018.9329169999996</v>
      </c>
      <c r="T49" s="26">
        <v>3869.8924150000003</v>
      </c>
      <c r="U49" s="26">
        <v>3663.6222210000001</v>
      </c>
      <c r="V49" s="26">
        <v>3918.8302929999995</v>
      </c>
      <c r="W49" s="26">
        <v>3530.5528379999996</v>
      </c>
      <c r="X49" s="26">
        <v>3739.6739709999997</v>
      </c>
      <c r="Y49" s="26">
        <v>3828.1633029999998</v>
      </c>
      <c r="Z49" s="26">
        <v>3844.8722950000001</v>
      </c>
      <c r="AA49" s="26">
        <v>3760.2832039999998</v>
      </c>
      <c r="AB49" s="26">
        <v>3686.7417709999986</v>
      </c>
      <c r="AC49" s="26">
        <v>3819.7900690000006</v>
      </c>
      <c r="AD49" s="26">
        <v>3901.5096009999997</v>
      </c>
      <c r="AE49" s="26">
        <v>4019.2079879999997</v>
      </c>
      <c r="AF49" s="26">
        <v>4052.9331240000001</v>
      </c>
      <c r="AG49" s="26">
        <v>3947.2363610000002</v>
      </c>
      <c r="AH49" s="26">
        <v>4121.255028999999</v>
      </c>
      <c r="AI49" s="26">
        <v>3915.5247649999997</v>
      </c>
      <c r="AJ49" s="26">
        <v>4047.5358569999994</v>
      </c>
      <c r="AK49" s="26">
        <v>4152.0593759999992</v>
      </c>
      <c r="AL49" s="26">
        <v>3944.2779769999988</v>
      </c>
      <c r="AM49" s="26">
        <v>4326.8308059999999</v>
      </c>
      <c r="AN49" s="26">
        <v>4351.6970179999998</v>
      </c>
      <c r="AO49" s="26">
        <v>4577.1616940000004</v>
      </c>
      <c r="AP49" s="26">
        <v>4524.7228569999997</v>
      </c>
      <c r="AQ49" s="26">
        <v>4626.5066619999998</v>
      </c>
      <c r="AR49" s="26">
        <v>4661.255502</v>
      </c>
      <c r="AS49" s="26">
        <v>4579.5007999999998</v>
      </c>
      <c r="AT49" s="26">
        <v>4648.8318229999995</v>
      </c>
      <c r="AU49" s="26">
        <v>4635.3987739999993</v>
      </c>
      <c r="AV49" s="26">
        <v>4738.7913250000001</v>
      </c>
      <c r="AW49" s="26">
        <v>4545.6696300000003</v>
      </c>
      <c r="AX49" s="26">
        <v>4817.0265669999999</v>
      </c>
      <c r="AY49" s="26">
        <v>4252.6724089999998</v>
      </c>
      <c r="AZ49" s="26">
        <v>4308.2734329999994</v>
      </c>
      <c r="BA49" s="26">
        <v>4370.3057959999996</v>
      </c>
      <c r="BB49" s="26">
        <v>3748.0144970000001</v>
      </c>
    </row>
    <row r="50" spans="1:54" ht="13.5" thickTop="1" x14ac:dyDescent="0.2"/>
  </sheetData>
  <mergeCells count="1">
    <mergeCell ref="A1:BB1"/>
  </mergeCells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B50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3" customWidth="1"/>
    <col min="4" max="53" width="9.42578125" style="1" customWidth="1"/>
    <col min="54" max="54" width="9" style="1" customWidth="1"/>
    <col min="55" max="16384" width="6.7109375" style="1"/>
  </cols>
  <sheetData>
    <row r="1" spans="1:54" ht="26.25" x14ac:dyDescent="0.4">
      <c r="A1" s="145" t="s">
        <v>221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2" customFormat="1" thickBot="1" x14ac:dyDescent="0.25">
      <c r="A3" s="6"/>
      <c r="B3" s="7" t="s">
        <v>61</v>
      </c>
      <c r="C3" s="8">
        <v>42736</v>
      </c>
      <c r="D3" s="8">
        <v>42743</v>
      </c>
      <c r="E3" s="8">
        <v>42750</v>
      </c>
      <c r="F3" s="8">
        <v>42757</v>
      </c>
      <c r="G3" s="8">
        <v>42764</v>
      </c>
      <c r="H3" s="8">
        <v>42771</v>
      </c>
      <c r="I3" s="8">
        <v>42778</v>
      </c>
      <c r="J3" s="8">
        <v>42785</v>
      </c>
      <c r="K3" s="8">
        <v>42792</v>
      </c>
      <c r="L3" s="8">
        <v>42799</v>
      </c>
      <c r="M3" s="8">
        <v>42806</v>
      </c>
      <c r="N3" s="8">
        <v>42813</v>
      </c>
      <c r="O3" s="8">
        <v>42820</v>
      </c>
      <c r="P3" s="8">
        <v>42827</v>
      </c>
      <c r="Q3" s="8">
        <v>42834</v>
      </c>
      <c r="R3" s="8">
        <v>42841</v>
      </c>
      <c r="S3" s="8">
        <v>42848</v>
      </c>
      <c r="T3" s="8">
        <v>42855</v>
      </c>
      <c r="U3" s="8">
        <v>42862</v>
      </c>
      <c r="V3" s="8">
        <v>42869</v>
      </c>
      <c r="W3" s="8">
        <v>42876</v>
      </c>
      <c r="X3" s="8">
        <v>42883</v>
      </c>
      <c r="Y3" s="8">
        <v>42890</v>
      </c>
      <c r="Z3" s="8">
        <v>42897</v>
      </c>
      <c r="AA3" s="8">
        <v>42904</v>
      </c>
      <c r="AB3" s="8">
        <v>42911</v>
      </c>
      <c r="AC3" s="8">
        <v>42918</v>
      </c>
      <c r="AD3" s="8">
        <v>42925</v>
      </c>
      <c r="AE3" s="8">
        <v>42932</v>
      </c>
      <c r="AF3" s="8">
        <v>42939</v>
      </c>
      <c r="AG3" s="8">
        <v>42946</v>
      </c>
      <c r="AH3" s="8">
        <v>42953</v>
      </c>
      <c r="AI3" s="8">
        <v>42960</v>
      </c>
      <c r="AJ3" s="8">
        <v>42967</v>
      </c>
      <c r="AK3" s="8">
        <v>42974</v>
      </c>
      <c r="AL3" s="8">
        <v>42981</v>
      </c>
      <c r="AM3" s="8">
        <v>42988</v>
      </c>
      <c r="AN3" s="8">
        <v>42995</v>
      </c>
      <c r="AO3" s="8">
        <v>43002</v>
      </c>
      <c r="AP3" s="8">
        <v>43009</v>
      </c>
      <c r="AQ3" s="8">
        <v>43016</v>
      </c>
      <c r="AR3" s="8">
        <v>43023</v>
      </c>
      <c r="AS3" s="8">
        <v>43030</v>
      </c>
      <c r="AT3" s="8">
        <v>43037</v>
      </c>
      <c r="AU3" s="8">
        <v>43044</v>
      </c>
      <c r="AV3" s="8">
        <v>43051</v>
      </c>
      <c r="AW3" s="8">
        <v>43058</v>
      </c>
      <c r="AX3" s="8">
        <v>43065</v>
      </c>
      <c r="AY3" s="8">
        <v>43072</v>
      </c>
      <c r="AZ3" s="8">
        <v>43079</v>
      </c>
      <c r="BA3" s="8">
        <v>43086</v>
      </c>
      <c r="BB3" s="8">
        <v>43093</v>
      </c>
    </row>
    <row r="4" spans="1:54" x14ac:dyDescent="0.2">
      <c r="A4" s="9" t="s">
        <v>0</v>
      </c>
      <c r="B4" s="10"/>
      <c r="C4" s="11">
        <v>7119</v>
      </c>
      <c r="D4" s="11">
        <v>7511</v>
      </c>
      <c r="E4" s="11">
        <v>7938</v>
      </c>
      <c r="F4" s="11">
        <v>7965</v>
      </c>
      <c r="G4" s="11">
        <v>7741</v>
      </c>
      <c r="H4" s="11">
        <v>7642</v>
      </c>
      <c r="I4" s="11">
        <v>7715</v>
      </c>
      <c r="J4" s="11">
        <v>8185</v>
      </c>
      <c r="K4" s="11">
        <v>7907</v>
      </c>
      <c r="L4" s="11">
        <v>7748</v>
      </c>
      <c r="M4" s="11">
        <v>7876</v>
      </c>
      <c r="N4" s="11">
        <v>8091</v>
      </c>
      <c r="O4" s="11">
        <v>7992</v>
      </c>
      <c r="P4" s="11">
        <v>8130</v>
      </c>
      <c r="Q4" s="11">
        <v>7781</v>
      </c>
      <c r="R4" s="11">
        <v>8446</v>
      </c>
      <c r="S4" s="11">
        <v>8088</v>
      </c>
      <c r="T4" s="11">
        <v>7956</v>
      </c>
      <c r="U4" s="11">
        <v>7788</v>
      </c>
      <c r="V4" s="11">
        <v>7846</v>
      </c>
      <c r="W4" s="11">
        <v>7758</v>
      </c>
      <c r="X4" s="11">
        <v>7768</v>
      </c>
      <c r="Y4" s="11">
        <v>7755</v>
      </c>
      <c r="Z4" s="11">
        <v>7661</v>
      </c>
      <c r="AA4" s="11">
        <v>7527</v>
      </c>
      <c r="AB4" s="11">
        <v>7764</v>
      </c>
      <c r="AC4" s="11">
        <v>7504</v>
      </c>
      <c r="AD4" s="11">
        <v>7594</v>
      </c>
      <c r="AE4" s="11">
        <v>7667</v>
      </c>
      <c r="AF4" s="11">
        <v>7885</v>
      </c>
      <c r="AG4" s="11">
        <v>7682</v>
      </c>
      <c r="AH4" s="11">
        <v>7306</v>
      </c>
      <c r="AI4" s="11">
        <v>7814</v>
      </c>
      <c r="AJ4" s="11">
        <v>7982</v>
      </c>
      <c r="AK4" s="11">
        <v>7891</v>
      </c>
      <c r="AL4" s="11">
        <v>7651</v>
      </c>
      <c r="AM4" s="11">
        <v>8003</v>
      </c>
      <c r="AN4" s="11">
        <v>7635</v>
      </c>
      <c r="AO4" s="11">
        <v>7805</v>
      </c>
      <c r="AP4" s="11">
        <v>7686</v>
      </c>
      <c r="AQ4" s="11">
        <v>7422</v>
      </c>
      <c r="AR4" s="11">
        <v>7684</v>
      </c>
      <c r="AS4" s="11">
        <v>7949</v>
      </c>
      <c r="AT4" s="11">
        <v>7817</v>
      </c>
      <c r="AU4" s="11">
        <v>7332</v>
      </c>
      <c r="AV4" s="11">
        <v>7385</v>
      </c>
      <c r="AW4" s="11">
        <v>7512</v>
      </c>
      <c r="AX4" s="11">
        <v>7872</v>
      </c>
      <c r="AY4" s="11">
        <v>7719</v>
      </c>
      <c r="AZ4" s="11">
        <v>7312</v>
      </c>
      <c r="BA4" s="11">
        <v>7698</v>
      </c>
      <c r="BB4" s="11">
        <v>5492</v>
      </c>
    </row>
    <row r="5" spans="1:54" x14ac:dyDescent="0.2">
      <c r="A5" s="12"/>
      <c r="B5" s="19" t="s">
        <v>143</v>
      </c>
      <c r="C5" s="13">
        <v>2717</v>
      </c>
      <c r="D5" s="13">
        <v>3083</v>
      </c>
      <c r="E5" s="13">
        <v>3362</v>
      </c>
      <c r="F5" s="13">
        <v>3180</v>
      </c>
      <c r="G5" s="13">
        <v>3130</v>
      </c>
      <c r="H5" s="13">
        <v>3084</v>
      </c>
      <c r="I5" s="13">
        <v>3319</v>
      </c>
      <c r="J5" s="13">
        <v>3410</v>
      </c>
      <c r="K5" s="13">
        <v>3231</v>
      </c>
      <c r="L5" s="13">
        <v>3262</v>
      </c>
      <c r="M5" s="13">
        <v>3265</v>
      </c>
      <c r="N5" s="13">
        <v>3437</v>
      </c>
      <c r="O5" s="13">
        <v>3460</v>
      </c>
      <c r="P5" s="13">
        <v>3475</v>
      </c>
      <c r="Q5" s="13">
        <v>3230</v>
      </c>
      <c r="R5" s="13">
        <v>3757</v>
      </c>
      <c r="S5" s="13">
        <v>3620</v>
      </c>
      <c r="T5" s="13">
        <v>3274</v>
      </c>
      <c r="U5" s="13">
        <v>3348</v>
      </c>
      <c r="V5" s="13">
        <v>3370</v>
      </c>
      <c r="W5" s="13">
        <v>3147</v>
      </c>
      <c r="X5" s="13">
        <v>3210</v>
      </c>
      <c r="Y5" s="13">
        <v>3304</v>
      </c>
      <c r="Z5" s="13">
        <v>3326</v>
      </c>
      <c r="AA5" s="13">
        <v>3324</v>
      </c>
      <c r="AB5" s="13">
        <v>3068</v>
      </c>
      <c r="AC5" s="13">
        <v>2994</v>
      </c>
      <c r="AD5" s="13">
        <v>3134</v>
      </c>
      <c r="AE5" s="13">
        <v>3165</v>
      </c>
      <c r="AF5" s="13">
        <v>3116</v>
      </c>
      <c r="AG5" s="13">
        <v>2998</v>
      </c>
      <c r="AH5" s="13">
        <v>2558</v>
      </c>
      <c r="AI5" s="13">
        <v>3232</v>
      </c>
      <c r="AJ5" s="13">
        <v>3281</v>
      </c>
      <c r="AK5" s="13">
        <v>3308</v>
      </c>
      <c r="AL5" s="13">
        <v>3016</v>
      </c>
      <c r="AM5" s="13">
        <v>3377</v>
      </c>
      <c r="AN5" s="13">
        <v>3289</v>
      </c>
      <c r="AO5" s="13">
        <v>3416</v>
      </c>
      <c r="AP5" s="13">
        <v>3239</v>
      </c>
      <c r="AQ5" s="13">
        <v>3137</v>
      </c>
      <c r="AR5" s="13">
        <v>3438</v>
      </c>
      <c r="AS5" s="13">
        <v>3440</v>
      </c>
      <c r="AT5" s="13">
        <v>3374</v>
      </c>
      <c r="AU5" s="13">
        <v>3051</v>
      </c>
      <c r="AV5" s="13">
        <v>3196</v>
      </c>
      <c r="AW5" s="13">
        <v>3066</v>
      </c>
      <c r="AX5" s="13">
        <v>3313</v>
      </c>
      <c r="AY5" s="13">
        <v>3281</v>
      </c>
      <c r="AZ5" s="13">
        <v>3133</v>
      </c>
      <c r="BA5" s="13">
        <v>3186</v>
      </c>
      <c r="BB5" s="13">
        <v>1839</v>
      </c>
    </row>
    <row r="6" spans="1:54" x14ac:dyDescent="0.2">
      <c r="A6" s="12"/>
      <c r="B6" s="19" t="s">
        <v>144</v>
      </c>
      <c r="C6" s="13">
        <v>1164</v>
      </c>
      <c r="D6" s="13">
        <v>1302</v>
      </c>
      <c r="E6" s="13">
        <v>1200</v>
      </c>
      <c r="F6" s="13">
        <v>1318</v>
      </c>
      <c r="G6" s="13">
        <v>1421</v>
      </c>
      <c r="H6" s="13">
        <v>1332</v>
      </c>
      <c r="I6" s="13">
        <v>1296</v>
      </c>
      <c r="J6" s="13">
        <v>1443</v>
      </c>
      <c r="K6" s="13">
        <v>1310</v>
      </c>
      <c r="L6" s="13">
        <v>1321</v>
      </c>
      <c r="M6" s="13">
        <v>1414</v>
      </c>
      <c r="N6" s="13">
        <v>1358</v>
      </c>
      <c r="O6" s="13">
        <v>1401</v>
      </c>
      <c r="P6" s="13">
        <v>1467</v>
      </c>
      <c r="Q6" s="13">
        <v>1349</v>
      </c>
      <c r="R6" s="13">
        <v>1422</v>
      </c>
      <c r="S6" s="13">
        <v>1381</v>
      </c>
      <c r="T6" s="13">
        <v>1544</v>
      </c>
      <c r="U6" s="13">
        <v>1489</v>
      </c>
      <c r="V6" s="13">
        <v>1386</v>
      </c>
      <c r="W6" s="13">
        <v>1344</v>
      </c>
      <c r="X6" s="13">
        <v>1426</v>
      </c>
      <c r="Y6" s="13">
        <v>1399</v>
      </c>
      <c r="Z6" s="13">
        <v>1280</v>
      </c>
      <c r="AA6" s="13">
        <v>1286</v>
      </c>
      <c r="AB6" s="13">
        <v>1361</v>
      </c>
      <c r="AC6" s="13">
        <v>1322</v>
      </c>
      <c r="AD6" s="13">
        <v>1286</v>
      </c>
      <c r="AE6" s="13">
        <v>1375</v>
      </c>
      <c r="AF6" s="13">
        <v>1461</v>
      </c>
      <c r="AG6" s="13">
        <v>1500</v>
      </c>
      <c r="AH6" s="13">
        <v>1430</v>
      </c>
      <c r="AI6" s="13">
        <v>1457</v>
      </c>
      <c r="AJ6" s="13">
        <v>1475</v>
      </c>
      <c r="AK6" s="13">
        <v>1490</v>
      </c>
      <c r="AL6" s="13">
        <v>1345</v>
      </c>
      <c r="AM6" s="13">
        <v>1445</v>
      </c>
      <c r="AN6" s="13">
        <v>1427</v>
      </c>
      <c r="AO6" s="13">
        <v>1464</v>
      </c>
      <c r="AP6" s="13">
        <v>1412</v>
      </c>
      <c r="AQ6" s="13">
        <v>1339</v>
      </c>
      <c r="AR6" s="13">
        <v>1310</v>
      </c>
      <c r="AS6" s="13">
        <v>1486</v>
      </c>
      <c r="AT6" s="13">
        <v>1392</v>
      </c>
      <c r="AU6" s="13">
        <v>1281</v>
      </c>
      <c r="AV6" s="13">
        <v>1162</v>
      </c>
      <c r="AW6" s="13">
        <v>1382</v>
      </c>
      <c r="AX6" s="13">
        <v>1518</v>
      </c>
      <c r="AY6" s="13">
        <v>1403</v>
      </c>
      <c r="AZ6" s="13">
        <v>1342</v>
      </c>
      <c r="BA6" s="13">
        <v>1423</v>
      </c>
      <c r="BB6" s="13">
        <v>752</v>
      </c>
    </row>
    <row r="7" spans="1:54" x14ac:dyDescent="0.2">
      <c r="A7" s="12"/>
      <c r="B7" s="19" t="s">
        <v>145</v>
      </c>
      <c r="C7" s="13">
        <v>3238</v>
      </c>
      <c r="D7" s="13">
        <v>3126</v>
      </c>
      <c r="E7" s="13">
        <v>3376</v>
      </c>
      <c r="F7" s="13">
        <v>3467</v>
      </c>
      <c r="G7" s="13">
        <v>3190</v>
      </c>
      <c r="H7" s="13">
        <v>3226</v>
      </c>
      <c r="I7" s="13">
        <v>3100</v>
      </c>
      <c r="J7" s="13">
        <v>3332</v>
      </c>
      <c r="K7" s="13">
        <v>3366</v>
      </c>
      <c r="L7" s="13">
        <v>3165</v>
      </c>
      <c r="M7" s="13">
        <v>3197</v>
      </c>
      <c r="N7" s="13">
        <v>3296</v>
      </c>
      <c r="O7" s="13">
        <v>3131</v>
      </c>
      <c r="P7" s="13">
        <v>3188</v>
      </c>
      <c r="Q7" s="13">
        <v>3202</v>
      </c>
      <c r="R7" s="13">
        <v>3267</v>
      </c>
      <c r="S7" s="13">
        <v>3087</v>
      </c>
      <c r="T7" s="13">
        <v>3138</v>
      </c>
      <c r="U7" s="13">
        <v>2951</v>
      </c>
      <c r="V7" s="13">
        <v>3090</v>
      </c>
      <c r="W7" s="13">
        <v>3267</v>
      </c>
      <c r="X7" s="13">
        <v>3132</v>
      </c>
      <c r="Y7" s="13">
        <v>3052</v>
      </c>
      <c r="Z7" s="13">
        <v>3055</v>
      </c>
      <c r="AA7" s="13">
        <v>2917</v>
      </c>
      <c r="AB7" s="13">
        <v>3335</v>
      </c>
      <c r="AC7" s="13">
        <v>3188</v>
      </c>
      <c r="AD7" s="13">
        <v>3174</v>
      </c>
      <c r="AE7" s="13">
        <v>3127</v>
      </c>
      <c r="AF7" s="13">
        <v>3308</v>
      </c>
      <c r="AG7" s="13">
        <v>3184</v>
      </c>
      <c r="AH7" s="13">
        <v>3318</v>
      </c>
      <c r="AI7" s="13">
        <v>3125</v>
      </c>
      <c r="AJ7" s="13">
        <v>3226</v>
      </c>
      <c r="AK7" s="13">
        <v>3093</v>
      </c>
      <c r="AL7" s="13">
        <v>3290</v>
      </c>
      <c r="AM7" s="13">
        <v>3181</v>
      </c>
      <c r="AN7" s="13">
        <v>2919</v>
      </c>
      <c r="AO7" s="13">
        <v>2925</v>
      </c>
      <c r="AP7" s="13">
        <v>3035</v>
      </c>
      <c r="AQ7" s="13">
        <v>2946</v>
      </c>
      <c r="AR7" s="13">
        <v>2936</v>
      </c>
      <c r="AS7" s="13">
        <v>3023</v>
      </c>
      <c r="AT7" s="13">
        <v>3051</v>
      </c>
      <c r="AU7" s="13">
        <v>3000</v>
      </c>
      <c r="AV7" s="13">
        <v>3027</v>
      </c>
      <c r="AW7" s="13">
        <v>3064</v>
      </c>
      <c r="AX7" s="13">
        <v>3041</v>
      </c>
      <c r="AY7" s="13">
        <v>3035</v>
      </c>
      <c r="AZ7" s="13">
        <v>2837</v>
      </c>
      <c r="BA7" s="13">
        <v>3089</v>
      </c>
      <c r="BB7" s="13">
        <v>2901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14860</v>
      </c>
      <c r="D9" s="11">
        <v>15351</v>
      </c>
      <c r="E9" s="11">
        <v>16010</v>
      </c>
      <c r="F9" s="11">
        <v>15733</v>
      </c>
      <c r="G9" s="11">
        <v>16056</v>
      </c>
      <c r="H9" s="11">
        <v>14710</v>
      </c>
      <c r="I9" s="11">
        <v>15820</v>
      </c>
      <c r="J9" s="11">
        <v>15529</v>
      </c>
      <c r="K9" s="11">
        <v>15551</v>
      </c>
      <c r="L9" s="11">
        <v>14702</v>
      </c>
      <c r="M9" s="11">
        <v>16066</v>
      </c>
      <c r="N9" s="11">
        <v>15818</v>
      </c>
      <c r="O9" s="11">
        <v>15510</v>
      </c>
      <c r="P9" s="11">
        <v>15258</v>
      </c>
      <c r="Q9" s="11">
        <v>14359</v>
      </c>
      <c r="R9" s="11">
        <v>15130</v>
      </c>
      <c r="S9" s="11">
        <v>14510</v>
      </c>
      <c r="T9" s="11">
        <v>15775</v>
      </c>
      <c r="U9" s="11">
        <v>14738</v>
      </c>
      <c r="V9" s="11">
        <v>15105</v>
      </c>
      <c r="W9" s="11">
        <v>14925</v>
      </c>
      <c r="X9" s="11">
        <v>14161</v>
      </c>
      <c r="Y9" s="11">
        <v>14848</v>
      </c>
      <c r="Z9" s="11">
        <v>14764</v>
      </c>
      <c r="AA9" s="11">
        <v>14129</v>
      </c>
      <c r="AB9" s="11">
        <v>15144</v>
      </c>
      <c r="AC9" s="11">
        <v>13526</v>
      </c>
      <c r="AD9" s="11">
        <v>14518</v>
      </c>
      <c r="AE9" s="11">
        <v>14379</v>
      </c>
      <c r="AF9" s="11">
        <v>15402</v>
      </c>
      <c r="AG9" s="11">
        <v>14054</v>
      </c>
      <c r="AH9" s="11">
        <v>14821</v>
      </c>
      <c r="AI9" s="11">
        <v>14629</v>
      </c>
      <c r="AJ9" s="11">
        <v>15312</v>
      </c>
      <c r="AK9" s="11">
        <v>14534</v>
      </c>
      <c r="AL9" s="11">
        <v>13928</v>
      </c>
      <c r="AM9" s="11">
        <v>15635</v>
      </c>
      <c r="AN9" s="11">
        <v>15157</v>
      </c>
      <c r="AO9" s="11">
        <v>15435</v>
      </c>
      <c r="AP9" s="11">
        <v>14379</v>
      </c>
      <c r="AQ9" s="11">
        <v>15089</v>
      </c>
      <c r="AR9" s="11">
        <v>14928</v>
      </c>
      <c r="AS9" s="11">
        <v>14852</v>
      </c>
      <c r="AT9" s="11">
        <v>14525</v>
      </c>
      <c r="AU9" s="11">
        <v>14945</v>
      </c>
      <c r="AV9" s="11">
        <v>16091</v>
      </c>
      <c r="AW9" s="11">
        <v>14766</v>
      </c>
      <c r="AX9" s="11">
        <v>16628</v>
      </c>
      <c r="AY9" s="11">
        <v>16127</v>
      </c>
      <c r="AZ9" s="11">
        <v>16451</v>
      </c>
      <c r="BA9" s="11">
        <v>15791</v>
      </c>
      <c r="BB9" s="11">
        <v>11509</v>
      </c>
    </row>
    <row r="10" spans="1:54" x14ac:dyDescent="0.2">
      <c r="A10" s="12"/>
      <c r="B10" s="19" t="s">
        <v>146</v>
      </c>
      <c r="C10" s="13">
        <v>8454</v>
      </c>
      <c r="D10" s="13">
        <v>8945</v>
      </c>
      <c r="E10" s="13">
        <v>9375</v>
      </c>
      <c r="F10" s="13">
        <v>8952</v>
      </c>
      <c r="G10" s="13">
        <v>9230</v>
      </c>
      <c r="H10" s="13">
        <v>8996</v>
      </c>
      <c r="I10" s="13">
        <v>9335</v>
      </c>
      <c r="J10" s="13">
        <v>9227</v>
      </c>
      <c r="K10" s="13">
        <v>9066</v>
      </c>
      <c r="L10" s="13">
        <v>8791</v>
      </c>
      <c r="M10" s="13">
        <v>9722</v>
      </c>
      <c r="N10" s="13">
        <v>9477</v>
      </c>
      <c r="O10" s="13">
        <v>8998</v>
      </c>
      <c r="P10" s="13">
        <v>9337</v>
      </c>
      <c r="Q10" s="13">
        <v>8819</v>
      </c>
      <c r="R10" s="13">
        <v>9175</v>
      </c>
      <c r="S10" s="13">
        <v>9033</v>
      </c>
      <c r="T10" s="13">
        <v>9734</v>
      </c>
      <c r="U10" s="13">
        <v>9071</v>
      </c>
      <c r="V10" s="13">
        <v>9383</v>
      </c>
      <c r="W10" s="13">
        <v>8754</v>
      </c>
      <c r="X10" s="13">
        <v>8358</v>
      </c>
      <c r="Y10" s="13">
        <v>8177</v>
      </c>
      <c r="Z10" s="13">
        <v>8404</v>
      </c>
      <c r="AA10" s="13">
        <v>8210</v>
      </c>
      <c r="AB10" s="13">
        <v>8590</v>
      </c>
      <c r="AC10" s="13">
        <v>8089</v>
      </c>
      <c r="AD10" s="13">
        <v>8143</v>
      </c>
      <c r="AE10" s="13">
        <v>8395</v>
      </c>
      <c r="AF10" s="13">
        <v>8761</v>
      </c>
      <c r="AG10" s="13">
        <v>8288</v>
      </c>
      <c r="AH10" s="13">
        <v>8576</v>
      </c>
      <c r="AI10" s="13">
        <v>8765</v>
      </c>
      <c r="AJ10" s="13">
        <v>9219</v>
      </c>
      <c r="AK10" s="13">
        <v>8851</v>
      </c>
      <c r="AL10" s="13">
        <v>8439</v>
      </c>
      <c r="AM10" s="13">
        <v>9064</v>
      </c>
      <c r="AN10" s="13">
        <v>8894</v>
      </c>
      <c r="AO10" s="13">
        <v>8892</v>
      </c>
      <c r="AP10" s="13">
        <v>8423</v>
      </c>
      <c r="AQ10" s="13">
        <v>8597</v>
      </c>
      <c r="AR10" s="13">
        <v>8490</v>
      </c>
      <c r="AS10" s="13">
        <v>8425</v>
      </c>
      <c r="AT10" s="13">
        <v>8281</v>
      </c>
      <c r="AU10" s="13">
        <v>8559</v>
      </c>
      <c r="AV10" s="13">
        <v>9330</v>
      </c>
      <c r="AW10" s="13">
        <v>8341</v>
      </c>
      <c r="AX10" s="13">
        <v>10034</v>
      </c>
      <c r="AY10" s="13">
        <v>8791</v>
      </c>
      <c r="AZ10" s="13">
        <v>9464</v>
      </c>
      <c r="BA10" s="13">
        <v>8709</v>
      </c>
      <c r="BB10" s="13">
        <v>6657</v>
      </c>
    </row>
    <row r="11" spans="1:54" x14ac:dyDescent="0.2">
      <c r="A11" s="12"/>
      <c r="B11" s="19" t="s">
        <v>147</v>
      </c>
      <c r="C11" s="13">
        <v>5595</v>
      </c>
      <c r="D11" s="13">
        <v>5504</v>
      </c>
      <c r="E11" s="13">
        <v>5853</v>
      </c>
      <c r="F11" s="13">
        <v>5725</v>
      </c>
      <c r="G11" s="13">
        <v>5884</v>
      </c>
      <c r="H11" s="13">
        <v>5110</v>
      </c>
      <c r="I11" s="13">
        <v>5887</v>
      </c>
      <c r="J11" s="13">
        <v>5779</v>
      </c>
      <c r="K11" s="13">
        <v>5713</v>
      </c>
      <c r="L11" s="13">
        <v>5086</v>
      </c>
      <c r="M11" s="13">
        <v>5533</v>
      </c>
      <c r="N11" s="13">
        <v>5516</v>
      </c>
      <c r="O11" s="13">
        <v>5867</v>
      </c>
      <c r="P11" s="13">
        <v>5083</v>
      </c>
      <c r="Q11" s="13">
        <v>4982</v>
      </c>
      <c r="R11" s="13">
        <v>4949</v>
      </c>
      <c r="S11" s="13">
        <v>4763</v>
      </c>
      <c r="T11" s="13">
        <v>4917</v>
      </c>
      <c r="U11" s="13">
        <v>5015</v>
      </c>
      <c r="V11" s="13">
        <v>4956</v>
      </c>
      <c r="W11" s="13">
        <v>5270</v>
      </c>
      <c r="X11" s="13">
        <v>4927</v>
      </c>
      <c r="Y11" s="13">
        <v>5748</v>
      </c>
      <c r="Z11" s="13">
        <v>5443</v>
      </c>
      <c r="AA11" s="13">
        <v>5131</v>
      </c>
      <c r="AB11" s="13">
        <v>5768</v>
      </c>
      <c r="AC11" s="13">
        <v>4785</v>
      </c>
      <c r="AD11" s="13">
        <v>5507</v>
      </c>
      <c r="AE11" s="13">
        <v>5136</v>
      </c>
      <c r="AF11" s="13">
        <v>5850</v>
      </c>
      <c r="AG11" s="13">
        <v>4758</v>
      </c>
      <c r="AH11" s="13">
        <v>5410</v>
      </c>
      <c r="AI11" s="13">
        <v>4844</v>
      </c>
      <c r="AJ11" s="13">
        <v>5282</v>
      </c>
      <c r="AK11" s="13">
        <v>4954</v>
      </c>
      <c r="AL11" s="13">
        <v>4923</v>
      </c>
      <c r="AM11" s="13">
        <v>5683</v>
      </c>
      <c r="AN11" s="13">
        <v>5274</v>
      </c>
      <c r="AO11" s="13">
        <v>5329</v>
      </c>
      <c r="AP11" s="13">
        <v>5396</v>
      </c>
      <c r="AQ11" s="13">
        <v>5504</v>
      </c>
      <c r="AR11" s="13">
        <v>5050</v>
      </c>
      <c r="AS11" s="13">
        <v>5241</v>
      </c>
      <c r="AT11" s="13">
        <v>5131</v>
      </c>
      <c r="AU11" s="13">
        <v>5189</v>
      </c>
      <c r="AV11" s="13">
        <v>5575</v>
      </c>
      <c r="AW11" s="13">
        <v>5265</v>
      </c>
      <c r="AX11" s="13">
        <v>5524</v>
      </c>
      <c r="AY11" s="13">
        <v>6173</v>
      </c>
      <c r="AZ11" s="13">
        <v>5934</v>
      </c>
      <c r="BA11" s="13">
        <v>6035</v>
      </c>
      <c r="BB11" s="13">
        <v>4589</v>
      </c>
    </row>
    <row r="12" spans="1:54" x14ac:dyDescent="0.2">
      <c r="A12" s="12"/>
      <c r="B12" s="19" t="s">
        <v>148</v>
      </c>
      <c r="C12" s="13">
        <v>811</v>
      </c>
      <c r="D12" s="13">
        <v>902</v>
      </c>
      <c r="E12" s="13">
        <v>782</v>
      </c>
      <c r="F12" s="13">
        <v>1056</v>
      </c>
      <c r="G12" s="13">
        <v>942</v>
      </c>
      <c r="H12" s="13">
        <v>604</v>
      </c>
      <c r="I12" s="13">
        <v>598</v>
      </c>
      <c r="J12" s="13">
        <v>523</v>
      </c>
      <c r="K12" s="13">
        <v>772</v>
      </c>
      <c r="L12" s="13">
        <v>825</v>
      </c>
      <c r="M12" s="13">
        <v>811</v>
      </c>
      <c r="N12" s="13">
        <v>825</v>
      </c>
      <c r="O12" s="13">
        <v>645</v>
      </c>
      <c r="P12" s="13">
        <v>838</v>
      </c>
      <c r="Q12" s="13">
        <v>558</v>
      </c>
      <c r="R12" s="13">
        <v>1006</v>
      </c>
      <c r="S12" s="13">
        <v>714</v>
      </c>
      <c r="T12" s="13">
        <v>1124</v>
      </c>
      <c r="U12" s="13">
        <v>652</v>
      </c>
      <c r="V12" s="13">
        <v>766</v>
      </c>
      <c r="W12" s="13">
        <v>901</v>
      </c>
      <c r="X12" s="13">
        <v>876</v>
      </c>
      <c r="Y12" s="13">
        <v>923</v>
      </c>
      <c r="Z12" s="13">
        <v>917</v>
      </c>
      <c r="AA12" s="13">
        <v>788</v>
      </c>
      <c r="AB12" s="13">
        <v>786</v>
      </c>
      <c r="AC12" s="13">
        <v>652</v>
      </c>
      <c r="AD12" s="13">
        <v>868</v>
      </c>
      <c r="AE12" s="13">
        <v>848</v>
      </c>
      <c r="AF12" s="13">
        <v>791</v>
      </c>
      <c r="AG12" s="13">
        <v>1008</v>
      </c>
      <c r="AH12" s="13">
        <v>835</v>
      </c>
      <c r="AI12" s="13">
        <v>1020</v>
      </c>
      <c r="AJ12" s="13">
        <v>811</v>
      </c>
      <c r="AK12" s="13">
        <v>729</v>
      </c>
      <c r="AL12" s="13">
        <v>566</v>
      </c>
      <c r="AM12" s="13">
        <v>888</v>
      </c>
      <c r="AN12" s="13">
        <v>989</v>
      </c>
      <c r="AO12" s="13">
        <v>1214</v>
      </c>
      <c r="AP12" s="13">
        <v>560</v>
      </c>
      <c r="AQ12" s="13">
        <v>988</v>
      </c>
      <c r="AR12" s="13">
        <v>1388</v>
      </c>
      <c r="AS12" s="13">
        <v>1186</v>
      </c>
      <c r="AT12" s="13">
        <v>1113</v>
      </c>
      <c r="AU12" s="13">
        <v>1197</v>
      </c>
      <c r="AV12" s="13">
        <v>1186</v>
      </c>
      <c r="AW12" s="13">
        <v>1160</v>
      </c>
      <c r="AX12" s="13">
        <v>1070</v>
      </c>
      <c r="AY12" s="13">
        <v>1163</v>
      </c>
      <c r="AZ12" s="13">
        <v>1053</v>
      </c>
      <c r="BA12" s="13">
        <v>1047</v>
      </c>
      <c r="BB12" s="13">
        <v>263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15881</v>
      </c>
      <c r="D14" s="11">
        <v>16534</v>
      </c>
      <c r="E14" s="11">
        <v>17830</v>
      </c>
      <c r="F14" s="11">
        <v>17135</v>
      </c>
      <c r="G14" s="11">
        <v>17552</v>
      </c>
      <c r="H14" s="11">
        <v>17813</v>
      </c>
      <c r="I14" s="11">
        <v>17431</v>
      </c>
      <c r="J14" s="11">
        <v>18123</v>
      </c>
      <c r="K14" s="11">
        <v>17215</v>
      </c>
      <c r="L14" s="11">
        <v>18127</v>
      </c>
      <c r="M14" s="11">
        <v>17391</v>
      </c>
      <c r="N14" s="11">
        <v>17164</v>
      </c>
      <c r="O14" s="11">
        <v>15045</v>
      </c>
      <c r="P14" s="11">
        <v>14364</v>
      </c>
      <c r="Q14" s="11">
        <v>19196</v>
      </c>
      <c r="R14" s="11">
        <v>18344</v>
      </c>
      <c r="S14" s="11">
        <v>19251</v>
      </c>
      <c r="T14" s="11">
        <v>18107</v>
      </c>
      <c r="U14" s="11">
        <v>17196</v>
      </c>
      <c r="V14" s="11">
        <v>17187</v>
      </c>
      <c r="W14" s="11">
        <v>18571</v>
      </c>
      <c r="X14" s="11">
        <v>18804</v>
      </c>
      <c r="Y14" s="11">
        <v>18761</v>
      </c>
      <c r="Z14" s="11">
        <v>16839</v>
      </c>
      <c r="AA14" s="11">
        <v>17806</v>
      </c>
      <c r="AB14" s="11">
        <v>18834</v>
      </c>
      <c r="AC14" s="11">
        <v>17295</v>
      </c>
      <c r="AD14" s="11">
        <v>18457</v>
      </c>
      <c r="AE14" s="11">
        <v>17981</v>
      </c>
      <c r="AF14" s="11">
        <v>19523</v>
      </c>
      <c r="AG14" s="11">
        <v>19532</v>
      </c>
      <c r="AH14" s="11">
        <v>19018</v>
      </c>
      <c r="AI14" s="11">
        <v>17542</v>
      </c>
      <c r="AJ14" s="11">
        <v>20587</v>
      </c>
      <c r="AK14" s="11">
        <v>20039</v>
      </c>
      <c r="AL14" s="11">
        <v>19929</v>
      </c>
      <c r="AM14" s="11">
        <v>19058</v>
      </c>
      <c r="AN14" s="11">
        <v>19642</v>
      </c>
      <c r="AO14" s="11">
        <v>19731</v>
      </c>
      <c r="AP14" s="11">
        <v>18554</v>
      </c>
      <c r="AQ14" s="11">
        <v>18807</v>
      </c>
      <c r="AR14" s="11">
        <v>18719</v>
      </c>
      <c r="AS14" s="11">
        <v>19213</v>
      </c>
      <c r="AT14" s="11">
        <v>19618</v>
      </c>
      <c r="AU14" s="11">
        <v>18812</v>
      </c>
      <c r="AV14" s="11">
        <v>18403</v>
      </c>
      <c r="AW14" s="11">
        <v>18690</v>
      </c>
      <c r="AX14" s="11">
        <v>19421</v>
      </c>
      <c r="AY14" s="11">
        <v>17388</v>
      </c>
      <c r="AZ14" s="11">
        <v>15898</v>
      </c>
      <c r="BA14" s="11">
        <v>18931</v>
      </c>
      <c r="BB14" s="11">
        <v>16205</v>
      </c>
    </row>
    <row r="15" spans="1:54" x14ac:dyDescent="0.2">
      <c r="A15" s="12"/>
      <c r="B15" s="19" t="s">
        <v>149</v>
      </c>
      <c r="C15" s="13">
        <v>2308</v>
      </c>
      <c r="D15" s="13">
        <v>2478</v>
      </c>
      <c r="E15" s="13">
        <v>2728</v>
      </c>
      <c r="F15" s="13">
        <v>2712</v>
      </c>
      <c r="G15" s="13">
        <v>2764</v>
      </c>
      <c r="H15" s="13">
        <v>3067</v>
      </c>
      <c r="I15" s="13">
        <v>2565</v>
      </c>
      <c r="J15" s="13">
        <v>3157</v>
      </c>
      <c r="K15" s="13">
        <v>2994</v>
      </c>
      <c r="L15" s="13">
        <v>3260</v>
      </c>
      <c r="M15" s="13">
        <v>2779</v>
      </c>
      <c r="N15" s="13">
        <v>3379</v>
      </c>
      <c r="O15" s="13">
        <v>3223</v>
      </c>
      <c r="P15" s="13">
        <v>3530</v>
      </c>
      <c r="Q15" s="13">
        <v>2982</v>
      </c>
      <c r="R15" s="13">
        <v>3094</v>
      </c>
      <c r="S15" s="13">
        <v>3476</v>
      </c>
      <c r="T15" s="13">
        <v>3450</v>
      </c>
      <c r="U15" s="13">
        <v>3513</v>
      </c>
      <c r="V15" s="13">
        <v>3670</v>
      </c>
      <c r="W15" s="13">
        <v>4046</v>
      </c>
      <c r="X15" s="13">
        <v>4124</v>
      </c>
      <c r="Y15" s="13">
        <v>4135</v>
      </c>
      <c r="Z15" s="13">
        <v>4060</v>
      </c>
      <c r="AA15" s="13">
        <v>4311</v>
      </c>
      <c r="AB15" s="13">
        <v>4439</v>
      </c>
      <c r="AC15" s="13">
        <v>4163</v>
      </c>
      <c r="AD15" s="13">
        <v>4674</v>
      </c>
      <c r="AE15" s="13">
        <v>4245</v>
      </c>
      <c r="AF15" s="13">
        <v>4838</v>
      </c>
      <c r="AG15" s="13">
        <v>3857</v>
      </c>
      <c r="AH15" s="13">
        <v>3880</v>
      </c>
      <c r="AI15" s="13">
        <v>4214</v>
      </c>
      <c r="AJ15" s="13">
        <v>4478</v>
      </c>
      <c r="AK15" s="13">
        <v>4369</v>
      </c>
      <c r="AL15" s="13">
        <v>4459</v>
      </c>
      <c r="AM15" s="13">
        <v>4666</v>
      </c>
      <c r="AN15" s="13">
        <v>4370</v>
      </c>
      <c r="AO15" s="13">
        <v>4453</v>
      </c>
      <c r="AP15" s="13">
        <v>3900</v>
      </c>
      <c r="AQ15" s="13">
        <v>3761</v>
      </c>
      <c r="AR15" s="13">
        <v>4104</v>
      </c>
      <c r="AS15" s="13">
        <v>4083</v>
      </c>
      <c r="AT15" s="13">
        <v>3748</v>
      </c>
      <c r="AU15" s="13">
        <v>3588</v>
      </c>
      <c r="AV15" s="13">
        <v>3917</v>
      </c>
      <c r="AW15" s="13">
        <v>3388</v>
      </c>
      <c r="AX15" s="13">
        <v>3828</v>
      </c>
      <c r="AY15" s="13">
        <v>3503</v>
      </c>
      <c r="AZ15" s="13">
        <v>3440</v>
      </c>
      <c r="BA15" s="13">
        <v>3448</v>
      </c>
      <c r="BB15" s="13">
        <v>2895</v>
      </c>
    </row>
    <row r="16" spans="1:54" x14ac:dyDescent="0.2">
      <c r="A16" s="12"/>
      <c r="B16" s="19" t="s">
        <v>150</v>
      </c>
      <c r="C16" s="13">
        <v>1266</v>
      </c>
      <c r="D16" s="13">
        <v>1523</v>
      </c>
      <c r="E16" s="13">
        <v>1874</v>
      </c>
      <c r="F16" s="13">
        <v>1781</v>
      </c>
      <c r="G16" s="13">
        <v>1784</v>
      </c>
      <c r="H16" s="13">
        <v>1696</v>
      </c>
      <c r="I16" s="13">
        <v>1858</v>
      </c>
      <c r="J16" s="13">
        <v>1874</v>
      </c>
      <c r="K16" s="13">
        <v>2063</v>
      </c>
      <c r="L16" s="13">
        <v>2086</v>
      </c>
      <c r="M16" s="13">
        <v>1724</v>
      </c>
      <c r="N16" s="13">
        <v>1981</v>
      </c>
      <c r="O16" s="13">
        <v>2094</v>
      </c>
      <c r="P16" s="13">
        <v>1829</v>
      </c>
      <c r="Q16" s="13">
        <v>1776</v>
      </c>
      <c r="R16" s="13">
        <v>1872</v>
      </c>
      <c r="S16" s="13">
        <v>1950</v>
      </c>
      <c r="T16" s="13">
        <v>1830</v>
      </c>
      <c r="U16" s="13">
        <v>1629</v>
      </c>
      <c r="V16" s="13">
        <v>1714</v>
      </c>
      <c r="W16" s="13">
        <v>1708</v>
      </c>
      <c r="X16" s="13">
        <v>1724</v>
      </c>
      <c r="Y16" s="13">
        <v>1650</v>
      </c>
      <c r="Z16" s="13">
        <v>1596</v>
      </c>
      <c r="AA16" s="13">
        <v>1622</v>
      </c>
      <c r="AB16" s="13">
        <v>1893</v>
      </c>
      <c r="AC16" s="13">
        <v>1540</v>
      </c>
      <c r="AD16" s="13">
        <v>1585</v>
      </c>
      <c r="AE16" s="13">
        <v>1705</v>
      </c>
      <c r="AF16" s="13">
        <v>1991</v>
      </c>
      <c r="AG16" s="13">
        <v>2042</v>
      </c>
      <c r="AH16" s="13">
        <v>1756</v>
      </c>
      <c r="AI16" s="13">
        <v>1697</v>
      </c>
      <c r="AJ16" s="13">
        <v>1725</v>
      </c>
      <c r="AK16" s="13">
        <v>1674</v>
      </c>
      <c r="AL16" s="13">
        <v>1373</v>
      </c>
      <c r="AM16" s="13">
        <v>1678</v>
      </c>
      <c r="AN16" s="13">
        <v>1791</v>
      </c>
      <c r="AO16" s="13">
        <v>1781</v>
      </c>
      <c r="AP16" s="13">
        <v>1680</v>
      </c>
      <c r="AQ16" s="13">
        <v>1570</v>
      </c>
      <c r="AR16" s="13">
        <v>1742</v>
      </c>
      <c r="AS16" s="13">
        <v>1681</v>
      </c>
      <c r="AT16" s="13">
        <v>1780</v>
      </c>
      <c r="AU16" s="13">
        <v>1671</v>
      </c>
      <c r="AV16" s="13">
        <v>1644</v>
      </c>
      <c r="AW16" s="13">
        <v>1690</v>
      </c>
      <c r="AX16" s="13">
        <v>2083</v>
      </c>
      <c r="AY16" s="13">
        <v>1792</v>
      </c>
      <c r="AZ16" s="13">
        <v>1732</v>
      </c>
      <c r="BA16" s="13">
        <v>1868</v>
      </c>
      <c r="BB16" s="13">
        <v>1392</v>
      </c>
    </row>
    <row r="17" spans="1:54" x14ac:dyDescent="0.2">
      <c r="A17" s="12"/>
      <c r="B17" s="19" t="s">
        <v>151</v>
      </c>
      <c r="C17" s="13">
        <v>10967</v>
      </c>
      <c r="D17" s="13">
        <v>10902</v>
      </c>
      <c r="E17" s="13">
        <v>11567</v>
      </c>
      <c r="F17" s="13">
        <v>10731</v>
      </c>
      <c r="G17" s="13">
        <v>10983</v>
      </c>
      <c r="H17" s="13">
        <v>11335</v>
      </c>
      <c r="I17" s="13">
        <v>11162</v>
      </c>
      <c r="J17" s="13">
        <v>11312</v>
      </c>
      <c r="K17" s="13">
        <v>10386</v>
      </c>
      <c r="L17" s="13">
        <v>11018</v>
      </c>
      <c r="M17" s="13">
        <v>11305</v>
      </c>
      <c r="N17" s="13">
        <v>9960</v>
      </c>
      <c r="O17" s="13">
        <v>7919</v>
      </c>
      <c r="P17" s="13">
        <v>7172</v>
      </c>
      <c r="Q17" s="13">
        <v>12681</v>
      </c>
      <c r="R17" s="13">
        <v>11545</v>
      </c>
      <c r="S17" s="13">
        <v>11847</v>
      </c>
      <c r="T17" s="13">
        <v>11056</v>
      </c>
      <c r="U17" s="13">
        <v>10125</v>
      </c>
      <c r="V17" s="13">
        <v>9979</v>
      </c>
      <c r="W17" s="13">
        <v>10894</v>
      </c>
      <c r="X17" s="13">
        <v>11064</v>
      </c>
      <c r="Y17" s="13">
        <v>10898</v>
      </c>
      <c r="Z17" s="13">
        <v>9351</v>
      </c>
      <c r="AA17" s="13">
        <v>10056</v>
      </c>
      <c r="AB17" s="13">
        <v>10563</v>
      </c>
      <c r="AC17" s="13">
        <v>9775</v>
      </c>
      <c r="AD17" s="13">
        <v>10328</v>
      </c>
      <c r="AE17" s="13">
        <v>10169</v>
      </c>
      <c r="AF17" s="13">
        <v>10569</v>
      </c>
      <c r="AG17" s="13">
        <v>11735</v>
      </c>
      <c r="AH17" s="13">
        <v>11531</v>
      </c>
      <c r="AI17" s="13">
        <v>9764</v>
      </c>
      <c r="AJ17" s="13">
        <v>12273</v>
      </c>
      <c r="AK17" s="13">
        <v>12004</v>
      </c>
      <c r="AL17" s="13">
        <v>12099</v>
      </c>
      <c r="AM17" s="13">
        <v>10669</v>
      </c>
      <c r="AN17" s="13">
        <v>11472</v>
      </c>
      <c r="AO17" s="13">
        <v>11481</v>
      </c>
      <c r="AP17" s="13">
        <v>10908</v>
      </c>
      <c r="AQ17" s="13">
        <v>11550</v>
      </c>
      <c r="AR17" s="13">
        <v>10942</v>
      </c>
      <c r="AS17" s="13">
        <v>11430</v>
      </c>
      <c r="AT17" s="13">
        <v>12216</v>
      </c>
      <c r="AU17" s="13">
        <v>11907</v>
      </c>
      <c r="AV17" s="13">
        <v>10961</v>
      </c>
      <c r="AW17" s="13">
        <v>11885</v>
      </c>
      <c r="AX17" s="13">
        <v>11750</v>
      </c>
      <c r="AY17" s="13">
        <v>10530</v>
      </c>
      <c r="AZ17" s="13">
        <v>9197</v>
      </c>
      <c r="BA17" s="13">
        <v>11861</v>
      </c>
      <c r="BB17" s="13">
        <v>10664</v>
      </c>
    </row>
    <row r="18" spans="1:54" x14ac:dyDescent="0.2">
      <c r="A18" s="12"/>
      <c r="B18" s="19" t="s">
        <v>152</v>
      </c>
      <c r="C18" s="13">
        <v>938</v>
      </c>
      <c r="D18" s="13">
        <v>994</v>
      </c>
      <c r="E18" s="13">
        <v>1023</v>
      </c>
      <c r="F18" s="13">
        <v>1099</v>
      </c>
      <c r="G18" s="13">
        <v>1183</v>
      </c>
      <c r="H18" s="13">
        <v>1093</v>
      </c>
      <c r="I18" s="13">
        <v>1154</v>
      </c>
      <c r="J18" s="13">
        <v>1141</v>
      </c>
      <c r="K18" s="13">
        <v>1147</v>
      </c>
      <c r="L18" s="13">
        <v>1115</v>
      </c>
      <c r="M18" s="13">
        <v>1000</v>
      </c>
      <c r="N18" s="13">
        <v>1185</v>
      </c>
      <c r="O18" s="13">
        <v>1084</v>
      </c>
      <c r="P18" s="13">
        <v>1140</v>
      </c>
      <c r="Q18" s="13">
        <v>1158</v>
      </c>
      <c r="R18" s="13">
        <v>1157</v>
      </c>
      <c r="S18" s="13">
        <v>1178</v>
      </c>
      <c r="T18" s="13">
        <v>1123</v>
      </c>
      <c r="U18" s="13">
        <v>1217</v>
      </c>
      <c r="V18" s="13">
        <v>1128</v>
      </c>
      <c r="W18" s="13">
        <v>1214</v>
      </c>
      <c r="X18" s="13">
        <v>1121</v>
      </c>
      <c r="Y18" s="13">
        <v>1370</v>
      </c>
      <c r="Z18" s="13">
        <v>1146</v>
      </c>
      <c r="AA18" s="13">
        <v>1040</v>
      </c>
      <c r="AB18" s="13">
        <v>1139</v>
      </c>
      <c r="AC18" s="13">
        <v>1199</v>
      </c>
      <c r="AD18" s="13">
        <v>1164</v>
      </c>
      <c r="AE18" s="13">
        <v>1238</v>
      </c>
      <c r="AF18" s="13">
        <v>1338</v>
      </c>
      <c r="AG18" s="13">
        <v>1229</v>
      </c>
      <c r="AH18" s="13">
        <v>1260</v>
      </c>
      <c r="AI18" s="13">
        <v>1206</v>
      </c>
      <c r="AJ18" s="13">
        <v>1345</v>
      </c>
      <c r="AK18" s="13">
        <v>1159</v>
      </c>
      <c r="AL18" s="13">
        <v>1284</v>
      </c>
      <c r="AM18" s="13">
        <v>1325</v>
      </c>
      <c r="AN18" s="13">
        <v>1272</v>
      </c>
      <c r="AO18" s="13">
        <v>1349</v>
      </c>
      <c r="AP18" s="13">
        <v>1328</v>
      </c>
      <c r="AQ18" s="13">
        <v>1334</v>
      </c>
      <c r="AR18" s="13">
        <v>1197</v>
      </c>
      <c r="AS18" s="13">
        <v>1298</v>
      </c>
      <c r="AT18" s="13">
        <v>1182</v>
      </c>
      <c r="AU18" s="13">
        <v>1004</v>
      </c>
      <c r="AV18" s="13">
        <v>1148</v>
      </c>
      <c r="AW18" s="13">
        <v>1079</v>
      </c>
      <c r="AX18" s="13">
        <v>1052</v>
      </c>
      <c r="AY18" s="13">
        <v>903</v>
      </c>
      <c r="AZ18" s="13">
        <v>778</v>
      </c>
      <c r="BA18" s="13">
        <v>987</v>
      </c>
      <c r="BB18" s="13">
        <v>912</v>
      </c>
    </row>
    <row r="19" spans="1:54" x14ac:dyDescent="0.2">
      <c r="A19" s="20"/>
      <c r="B19" s="19" t="s">
        <v>153</v>
      </c>
      <c r="C19" s="13">
        <v>301</v>
      </c>
      <c r="D19" s="13">
        <v>474</v>
      </c>
      <c r="E19" s="13">
        <v>478</v>
      </c>
      <c r="F19" s="13">
        <v>612</v>
      </c>
      <c r="G19" s="13">
        <v>601</v>
      </c>
      <c r="H19" s="13">
        <v>425</v>
      </c>
      <c r="I19" s="13">
        <v>496</v>
      </c>
      <c r="J19" s="13">
        <v>450</v>
      </c>
      <c r="K19" s="13">
        <v>440</v>
      </c>
      <c r="L19" s="13">
        <v>459</v>
      </c>
      <c r="M19" s="13">
        <v>388</v>
      </c>
      <c r="N19" s="13">
        <v>488</v>
      </c>
      <c r="O19" s="13">
        <v>472</v>
      </c>
      <c r="P19" s="13">
        <v>456</v>
      </c>
      <c r="Q19" s="13">
        <v>381</v>
      </c>
      <c r="R19" s="13">
        <v>457</v>
      </c>
      <c r="S19" s="13">
        <v>533</v>
      </c>
      <c r="T19" s="13">
        <v>437</v>
      </c>
      <c r="U19" s="13">
        <v>454</v>
      </c>
      <c r="V19" s="13">
        <v>514</v>
      </c>
      <c r="W19" s="13">
        <v>508</v>
      </c>
      <c r="X19" s="13">
        <v>598</v>
      </c>
      <c r="Y19" s="13">
        <v>502</v>
      </c>
      <c r="Z19" s="13">
        <v>482</v>
      </c>
      <c r="AA19" s="13">
        <v>571</v>
      </c>
      <c r="AB19" s="13">
        <v>569</v>
      </c>
      <c r="AC19" s="13">
        <v>405</v>
      </c>
      <c r="AD19" s="13">
        <v>469</v>
      </c>
      <c r="AE19" s="13">
        <v>429</v>
      </c>
      <c r="AF19" s="13">
        <v>562</v>
      </c>
      <c r="AG19" s="13">
        <v>467</v>
      </c>
      <c r="AH19" s="13">
        <v>418</v>
      </c>
      <c r="AI19" s="13">
        <v>485</v>
      </c>
      <c r="AJ19" s="13">
        <v>516</v>
      </c>
      <c r="AK19" s="13">
        <v>564</v>
      </c>
      <c r="AL19" s="13">
        <v>452</v>
      </c>
      <c r="AM19" s="13">
        <v>511</v>
      </c>
      <c r="AN19" s="13">
        <v>537</v>
      </c>
      <c r="AO19" s="13">
        <v>474</v>
      </c>
      <c r="AP19" s="13">
        <v>546</v>
      </c>
      <c r="AQ19" s="13">
        <v>464</v>
      </c>
      <c r="AR19" s="13">
        <v>522</v>
      </c>
      <c r="AS19" s="13">
        <v>511</v>
      </c>
      <c r="AT19" s="13">
        <v>493</v>
      </c>
      <c r="AU19" s="13">
        <v>482</v>
      </c>
      <c r="AV19" s="13">
        <v>510</v>
      </c>
      <c r="AW19" s="13">
        <v>484</v>
      </c>
      <c r="AX19" s="13">
        <v>540</v>
      </c>
      <c r="AY19" s="13">
        <v>470</v>
      </c>
      <c r="AZ19" s="13">
        <v>576</v>
      </c>
      <c r="BA19" s="13">
        <v>545</v>
      </c>
      <c r="BB19" s="13">
        <v>258</v>
      </c>
    </row>
    <row r="20" spans="1:54" x14ac:dyDescent="0.2">
      <c r="A20" s="20"/>
      <c r="B20" s="19" t="s">
        <v>154</v>
      </c>
      <c r="C20" s="13">
        <v>101</v>
      </c>
      <c r="D20" s="13">
        <v>163</v>
      </c>
      <c r="E20" s="13">
        <v>160</v>
      </c>
      <c r="F20" s="13">
        <v>200</v>
      </c>
      <c r="G20" s="13">
        <v>237</v>
      </c>
      <c r="H20" s="13">
        <v>197</v>
      </c>
      <c r="I20" s="13">
        <v>196</v>
      </c>
      <c r="J20" s="13">
        <v>189</v>
      </c>
      <c r="K20" s="13">
        <v>185</v>
      </c>
      <c r="L20" s="13">
        <v>189</v>
      </c>
      <c r="M20" s="13">
        <v>195</v>
      </c>
      <c r="N20" s="13">
        <v>171</v>
      </c>
      <c r="O20" s="13">
        <v>253</v>
      </c>
      <c r="P20" s="13">
        <v>237</v>
      </c>
      <c r="Q20" s="13">
        <v>218</v>
      </c>
      <c r="R20" s="13">
        <v>219</v>
      </c>
      <c r="S20" s="13">
        <v>267</v>
      </c>
      <c r="T20" s="13">
        <v>211</v>
      </c>
      <c r="U20" s="13">
        <v>258</v>
      </c>
      <c r="V20" s="13">
        <v>182</v>
      </c>
      <c r="W20" s="13">
        <v>201</v>
      </c>
      <c r="X20" s="13">
        <v>173</v>
      </c>
      <c r="Y20" s="13">
        <v>206</v>
      </c>
      <c r="Z20" s="13">
        <v>204</v>
      </c>
      <c r="AA20" s="13">
        <v>206</v>
      </c>
      <c r="AB20" s="13">
        <v>231</v>
      </c>
      <c r="AC20" s="13">
        <v>213</v>
      </c>
      <c r="AD20" s="13">
        <v>237</v>
      </c>
      <c r="AE20" s="13">
        <v>195</v>
      </c>
      <c r="AF20" s="13">
        <v>225</v>
      </c>
      <c r="AG20" s="13">
        <v>202</v>
      </c>
      <c r="AH20" s="13">
        <v>173</v>
      </c>
      <c r="AI20" s="13">
        <v>176</v>
      </c>
      <c r="AJ20" s="13">
        <v>250</v>
      </c>
      <c r="AK20" s="13">
        <v>269</v>
      </c>
      <c r="AL20" s="13">
        <v>262</v>
      </c>
      <c r="AM20" s="13">
        <v>209</v>
      </c>
      <c r="AN20" s="13">
        <v>200</v>
      </c>
      <c r="AO20" s="13">
        <v>193</v>
      </c>
      <c r="AP20" s="13">
        <v>192</v>
      </c>
      <c r="AQ20" s="13">
        <v>128</v>
      </c>
      <c r="AR20" s="13">
        <v>212</v>
      </c>
      <c r="AS20" s="13">
        <v>210</v>
      </c>
      <c r="AT20" s="13">
        <v>199</v>
      </c>
      <c r="AU20" s="13">
        <v>160</v>
      </c>
      <c r="AV20" s="13">
        <v>223</v>
      </c>
      <c r="AW20" s="13">
        <v>164</v>
      </c>
      <c r="AX20" s="13">
        <v>168</v>
      </c>
      <c r="AY20" s="13">
        <v>190</v>
      </c>
      <c r="AZ20" s="13">
        <v>175</v>
      </c>
      <c r="BA20" s="13">
        <v>222</v>
      </c>
      <c r="BB20" s="13">
        <v>84</v>
      </c>
    </row>
    <row r="22" spans="1:54" x14ac:dyDescent="0.2">
      <c r="A22" s="17" t="s">
        <v>155</v>
      </c>
      <c r="C22" s="5">
        <v>1075</v>
      </c>
      <c r="D22" s="5">
        <v>1361</v>
      </c>
      <c r="E22" s="5">
        <v>1511</v>
      </c>
      <c r="F22" s="5">
        <v>1714</v>
      </c>
      <c r="G22" s="5">
        <v>1304</v>
      </c>
      <c r="H22" s="5">
        <v>1474</v>
      </c>
      <c r="I22" s="5">
        <v>1362</v>
      </c>
      <c r="J22" s="5">
        <v>1306</v>
      </c>
      <c r="K22" s="5">
        <v>1313</v>
      </c>
      <c r="L22" s="5">
        <v>1063</v>
      </c>
      <c r="M22" s="5">
        <v>1371</v>
      </c>
      <c r="N22" s="5">
        <v>1378</v>
      </c>
      <c r="O22" s="5">
        <v>1465</v>
      </c>
      <c r="P22" s="5">
        <v>1618</v>
      </c>
      <c r="Q22" s="5">
        <v>1313</v>
      </c>
      <c r="R22" s="5">
        <v>1137</v>
      </c>
      <c r="S22" s="5">
        <v>1104</v>
      </c>
      <c r="T22" s="5">
        <v>1584</v>
      </c>
      <c r="U22" s="5">
        <v>1221</v>
      </c>
      <c r="V22" s="5">
        <v>1268</v>
      </c>
      <c r="W22" s="5">
        <v>1012</v>
      </c>
      <c r="X22" s="5">
        <v>907</v>
      </c>
      <c r="Y22" s="5">
        <v>1142</v>
      </c>
      <c r="Z22" s="5">
        <v>1345</v>
      </c>
      <c r="AA22" s="5">
        <v>1282</v>
      </c>
      <c r="AB22" s="5">
        <v>1095</v>
      </c>
      <c r="AC22" s="5">
        <v>1039</v>
      </c>
      <c r="AD22" s="5">
        <v>1445</v>
      </c>
      <c r="AE22" s="5">
        <v>1289</v>
      </c>
      <c r="AF22" s="5">
        <v>1121</v>
      </c>
      <c r="AG22" s="5">
        <v>923</v>
      </c>
      <c r="AH22" s="5">
        <v>1328</v>
      </c>
      <c r="AI22" s="5">
        <v>1017</v>
      </c>
      <c r="AJ22" s="5">
        <v>1112</v>
      </c>
      <c r="AK22" s="5">
        <v>1639</v>
      </c>
      <c r="AL22" s="5">
        <v>1477</v>
      </c>
      <c r="AM22" s="5">
        <v>1556</v>
      </c>
      <c r="AN22" s="5">
        <v>1790</v>
      </c>
      <c r="AO22" s="5">
        <v>1541</v>
      </c>
      <c r="AP22" s="5">
        <v>1169</v>
      </c>
      <c r="AQ22" s="5">
        <v>1420</v>
      </c>
      <c r="AR22" s="5">
        <v>1492</v>
      </c>
      <c r="AS22" s="5">
        <v>1405</v>
      </c>
      <c r="AT22" s="5">
        <v>1370</v>
      </c>
      <c r="AU22" s="5">
        <v>1399</v>
      </c>
      <c r="AV22" s="5">
        <v>1417</v>
      </c>
      <c r="AW22" s="5">
        <v>1725</v>
      </c>
      <c r="AX22" s="5">
        <v>1744</v>
      </c>
      <c r="AY22" s="5">
        <v>1980</v>
      </c>
      <c r="AZ22" s="5">
        <v>2068</v>
      </c>
      <c r="BA22" s="5">
        <v>1979</v>
      </c>
      <c r="BB22" s="5">
        <v>876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3675</v>
      </c>
      <c r="D24" s="5">
        <v>4526</v>
      </c>
      <c r="E24" s="5">
        <v>4952</v>
      </c>
      <c r="F24" s="5">
        <v>5200</v>
      </c>
      <c r="G24" s="5">
        <v>5106</v>
      </c>
      <c r="H24" s="5">
        <v>5030</v>
      </c>
      <c r="I24" s="5">
        <v>5822</v>
      </c>
      <c r="J24" s="5">
        <v>5447</v>
      </c>
      <c r="K24" s="5">
        <v>5273</v>
      </c>
      <c r="L24" s="5">
        <v>5270</v>
      </c>
      <c r="M24" s="5">
        <v>5707</v>
      </c>
      <c r="N24" s="5">
        <v>5931</v>
      </c>
      <c r="O24" s="5">
        <v>5533</v>
      </c>
      <c r="P24" s="5">
        <v>5556</v>
      </c>
      <c r="Q24" s="5">
        <v>5519</v>
      </c>
      <c r="R24" s="5">
        <v>5591</v>
      </c>
      <c r="S24" s="5">
        <v>6134</v>
      </c>
      <c r="T24" s="5">
        <v>6055</v>
      </c>
      <c r="U24" s="5">
        <v>5885</v>
      </c>
      <c r="V24" s="5">
        <v>5785</v>
      </c>
      <c r="W24" s="5">
        <v>5628</v>
      </c>
      <c r="X24" s="5">
        <v>5288</v>
      </c>
      <c r="Y24" s="5">
        <v>5699</v>
      </c>
      <c r="Z24" s="5">
        <v>5681</v>
      </c>
      <c r="AA24" s="5">
        <v>5903</v>
      </c>
      <c r="AB24" s="5">
        <v>5434</v>
      </c>
      <c r="AC24" s="5">
        <v>4122</v>
      </c>
      <c r="AD24" s="5">
        <v>3628</v>
      </c>
      <c r="AE24" s="5">
        <v>4507</v>
      </c>
      <c r="AF24" s="5">
        <v>4847</v>
      </c>
      <c r="AG24" s="5">
        <v>4724</v>
      </c>
      <c r="AH24" s="5">
        <v>5002</v>
      </c>
      <c r="AI24" s="5">
        <v>5212</v>
      </c>
      <c r="AJ24" s="5">
        <v>5201</v>
      </c>
      <c r="AK24" s="5">
        <v>5405</v>
      </c>
      <c r="AL24" s="5">
        <v>4797</v>
      </c>
      <c r="AM24" s="5">
        <v>5430</v>
      </c>
      <c r="AN24" s="5">
        <v>5023</v>
      </c>
      <c r="AO24" s="5">
        <v>5217</v>
      </c>
      <c r="AP24" s="5">
        <v>4851</v>
      </c>
      <c r="AQ24" s="5">
        <v>4808</v>
      </c>
      <c r="AR24" s="5">
        <v>5084</v>
      </c>
      <c r="AS24" s="5">
        <v>4912</v>
      </c>
      <c r="AT24" s="5">
        <v>5042</v>
      </c>
      <c r="AU24" s="5">
        <v>5008</v>
      </c>
      <c r="AV24" s="5">
        <v>5181</v>
      </c>
      <c r="AW24" s="5">
        <v>4811</v>
      </c>
      <c r="AX24" s="5">
        <v>5483</v>
      </c>
      <c r="AY24" s="5">
        <v>5583</v>
      </c>
      <c r="AZ24" s="5">
        <v>4726</v>
      </c>
      <c r="BA24" s="5">
        <v>4973</v>
      </c>
      <c r="BB24" s="5">
        <v>2770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42610</v>
      </c>
      <c r="D26" s="23">
        <v>45283</v>
      </c>
      <c r="E26" s="23">
        <v>48241</v>
      </c>
      <c r="F26" s="23">
        <v>47747</v>
      </c>
      <c r="G26" s="23">
        <v>47759</v>
      </c>
      <c r="H26" s="23">
        <v>46669</v>
      </c>
      <c r="I26" s="23">
        <v>48150</v>
      </c>
      <c r="J26" s="23">
        <v>48590</v>
      </c>
      <c r="K26" s="23">
        <v>47259</v>
      </c>
      <c r="L26" s="23">
        <v>46910</v>
      </c>
      <c r="M26" s="23">
        <v>48411</v>
      </c>
      <c r="N26" s="23">
        <v>48382</v>
      </c>
      <c r="O26" s="23">
        <v>45545</v>
      </c>
      <c r="P26" s="23">
        <v>44926</v>
      </c>
      <c r="Q26" s="23">
        <v>48168</v>
      </c>
      <c r="R26" s="23">
        <v>48648</v>
      </c>
      <c r="S26" s="23">
        <v>49087</v>
      </c>
      <c r="T26" s="23">
        <v>49477</v>
      </c>
      <c r="U26" s="23">
        <v>46828</v>
      </c>
      <c r="V26" s="23">
        <v>47191</v>
      </c>
      <c r="W26" s="23">
        <v>47894</v>
      </c>
      <c r="X26" s="23">
        <v>46928</v>
      </c>
      <c r="Y26" s="23">
        <v>48205</v>
      </c>
      <c r="Z26" s="23">
        <v>46290</v>
      </c>
      <c r="AA26" s="23">
        <v>46647</v>
      </c>
      <c r="AB26" s="23">
        <v>48271</v>
      </c>
      <c r="AC26" s="23">
        <v>43486</v>
      </c>
      <c r="AD26" s="23">
        <v>45642</v>
      </c>
      <c r="AE26" s="23">
        <v>45823</v>
      </c>
      <c r="AF26" s="23">
        <v>48778</v>
      </c>
      <c r="AG26" s="23">
        <v>46915</v>
      </c>
      <c r="AH26" s="23">
        <v>47475</v>
      </c>
      <c r="AI26" s="23">
        <v>46214</v>
      </c>
      <c r="AJ26" s="23">
        <v>50194</v>
      </c>
      <c r="AK26" s="23">
        <v>49508</v>
      </c>
      <c r="AL26" s="23">
        <v>47782</v>
      </c>
      <c r="AM26" s="23">
        <v>49682</v>
      </c>
      <c r="AN26" s="23">
        <v>49247</v>
      </c>
      <c r="AO26" s="23">
        <v>49729</v>
      </c>
      <c r="AP26" s="23">
        <v>46639</v>
      </c>
      <c r="AQ26" s="23">
        <v>47546</v>
      </c>
      <c r="AR26" s="23">
        <v>47907</v>
      </c>
      <c r="AS26" s="23">
        <v>48331</v>
      </c>
      <c r="AT26" s="23">
        <v>48372</v>
      </c>
      <c r="AU26" s="23">
        <v>47496</v>
      </c>
      <c r="AV26" s="23">
        <v>48477</v>
      </c>
      <c r="AW26" s="23">
        <v>47504</v>
      </c>
      <c r="AX26" s="23">
        <v>51148</v>
      </c>
      <c r="AY26" s="23">
        <v>48797</v>
      </c>
      <c r="AZ26" s="23">
        <v>46455</v>
      </c>
      <c r="BA26" s="23">
        <v>49372</v>
      </c>
      <c r="BB26" s="23">
        <v>36852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5336</v>
      </c>
      <c r="D28" s="11">
        <v>5475</v>
      </c>
      <c r="E28" s="11">
        <v>6281</v>
      </c>
      <c r="F28" s="11">
        <v>5614</v>
      </c>
      <c r="G28" s="11">
        <v>5942</v>
      </c>
      <c r="H28" s="11">
        <v>5557</v>
      </c>
      <c r="I28" s="11">
        <v>5932</v>
      </c>
      <c r="J28" s="11">
        <v>5237</v>
      </c>
      <c r="K28" s="11">
        <v>5351</v>
      </c>
      <c r="L28" s="11">
        <v>5425</v>
      </c>
      <c r="M28" s="11">
        <v>5549</v>
      </c>
      <c r="N28" s="11">
        <v>5261</v>
      </c>
      <c r="O28" s="11">
        <v>5835</v>
      </c>
      <c r="P28" s="11">
        <v>6089</v>
      </c>
      <c r="Q28" s="11">
        <v>5963</v>
      </c>
      <c r="R28" s="11">
        <v>6061</v>
      </c>
      <c r="S28" s="11">
        <v>5732</v>
      </c>
      <c r="T28" s="11">
        <v>4663</v>
      </c>
      <c r="U28" s="11">
        <v>4588</v>
      </c>
      <c r="V28" s="11">
        <v>5528</v>
      </c>
      <c r="W28" s="11">
        <v>4920</v>
      </c>
      <c r="X28" s="11">
        <v>5242</v>
      </c>
      <c r="Y28" s="11">
        <v>5037</v>
      </c>
      <c r="Z28" s="11">
        <v>5768</v>
      </c>
      <c r="AA28" s="11">
        <v>5852</v>
      </c>
      <c r="AB28" s="11">
        <v>6020</v>
      </c>
      <c r="AC28" s="11">
        <v>6705</v>
      </c>
      <c r="AD28" s="11">
        <v>6354</v>
      </c>
      <c r="AE28" s="11">
        <v>5769</v>
      </c>
      <c r="AF28" s="11">
        <v>5995</v>
      </c>
      <c r="AG28" s="11">
        <v>6312</v>
      </c>
      <c r="AH28" s="11">
        <v>5359</v>
      </c>
      <c r="AI28" s="11">
        <v>6995</v>
      </c>
      <c r="AJ28" s="11">
        <v>6069</v>
      </c>
      <c r="AK28" s="11">
        <v>6726</v>
      </c>
      <c r="AL28" s="11">
        <v>6994</v>
      </c>
      <c r="AM28" s="11">
        <v>6564</v>
      </c>
      <c r="AN28" s="11">
        <v>5622</v>
      </c>
      <c r="AO28" s="11">
        <v>6696</v>
      </c>
      <c r="AP28" s="11">
        <v>6396</v>
      </c>
      <c r="AQ28" s="11">
        <v>5663</v>
      </c>
      <c r="AR28" s="11">
        <v>6086</v>
      </c>
      <c r="AS28" s="11">
        <v>5539</v>
      </c>
      <c r="AT28" s="11">
        <v>5881</v>
      </c>
      <c r="AU28" s="11">
        <v>5420</v>
      </c>
      <c r="AV28" s="11">
        <v>5818</v>
      </c>
      <c r="AW28" s="11">
        <v>5407</v>
      </c>
      <c r="AX28" s="11">
        <v>5691</v>
      </c>
      <c r="AY28" s="11">
        <v>6244</v>
      </c>
      <c r="AZ28" s="11">
        <v>7191</v>
      </c>
      <c r="BA28" s="11">
        <v>6489</v>
      </c>
      <c r="BB28" s="11">
        <v>4254</v>
      </c>
    </row>
    <row r="29" spans="1:54" x14ac:dyDescent="0.2">
      <c r="A29" s="12"/>
      <c r="B29" s="19" t="s">
        <v>157</v>
      </c>
      <c r="C29" s="13">
        <v>4606</v>
      </c>
      <c r="D29" s="13">
        <v>4027</v>
      </c>
      <c r="E29" s="13">
        <v>4728</v>
      </c>
      <c r="F29" s="13">
        <v>4703</v>
      </c>
      <c r="G29" s="13">
        <v>4498</v>
      </c>
      <c r="H29" s="13">
        <v>4698</v>
      </c>
      <c r="I29" s="13">
        <v>4526</v>
      </c>
      <c r="J29" s="13">
        <v>4469</v>
      </c>
      <c r="K29" s="13">
        <v>4307</v>
      </c>
      <c r="L29" s="13">
        <v>4127</v>
      </c>
      <c r="M29" s="13">
        <v>3862</v>
      </c>
      <c r="N29" s="13">
        <v>3895</v>
      </c>
      <c r="O29" s="13">
        <v>4387</v>
      </c>
      <c r="P29" s="13">
        <v>4742</v>
      </c>
      <c r="Q29" s="13">
        <v>4276</v>
      </c>
      <c r="R29" s="13">
        <v>4753</v>
      </c>
      <c r="S29" s="13">
        <v>3610</v>
      </c>
      <c r="T29" s="13">
        <v>3235</v>
      </c>
      <c r="U29" s="13">
        <v>3137</v>
      </c>
      <c r="V29" s="13">
        <v>4032</v>
      </c>
      <c r="W29" s="13">
        <v>3611</v>
      </c>
      <c r="X29" s="13">
        <v>4089</v>
      </c>
      <c r="Y29" s="13">
        <v>3607</v>
      </c>
      <c r="Z29" s="13">
        <v>4344</v>
      </c>
      <c r="AA29" s="13">
        <v>4576</v>
      </c>
      <c r="AB29" s="13">
        <v>4660</v>
      </c>
      <c r="AC29" s="13">
        <v>5372</v>
      </c>
      <c r="AD29" s="13">
        <v>5176</v>
      </c>
      <c r="AE29" s="13">
        <v>3739</v>
      </c>
      <c r="AF29" s="13">
        <v>4570</v>
      </c>
      <c r="AG29" s="13">
        <v>4990</v>
      </c>
      <c r="AH29" s="13">
        <v>4397</v>
      </c>
      <c r="AI29" s="13">
        <v>5242</v>
      </c>
      <c r="AJ29" s="13">
        <v>4651</v>
      </c>
      <c r="AK29" s="13">
        <v>5271</v>
      </c>
      <c r="AL29" s="13">
        <v>5577</v>
      </c>
      <c r="AM29" s="13">
        <v>5086</v>
      </c>
      <c r="AN29" s="13">
        <v>4197</v>
      </c>
      <c r="AO29" s="13">
        <v>5236</v>
      </c>
      <c r="AP29" s="13">
        <v>4812</v>
      </c>
      <c r="AQ29" s="13">
        <v>4611</v>
      </c>
      <c r="AR29" s="13">
        <v>4797</v>
      </c>
      <c r="AS29" s="13">
        <v>3989</v>
      </c>
      <c r="AT29" s="13">
        <v>4325</v>
      </c>
      <c r="AU29" s="13">
        <v>3956</v>
      </c>
      <c r="AV29" s="13">
        <v>4320</v>
      </c>
      <c r="AW29" s="13">
        <v>4521</v>
      </c>
      <c r="AX29" s="13">
        <v>4839</v>
      </c>
      <c r="AY29" s="13">
        <v>4579</v>
      </c>
      <c r="AZ29" s="13">
        <v>5076</v>
      </c>
      <c r="BA29" s="13">
        <v>4908</v>
      </c>
      <c r="BB29" s="13">
        <v>3557</v>
      </c>
    </row>
    <row r="30" spans="1:54" x14ac:dyDescent="0.2">
      <c r="A30" s="20"/>
      <c r="B30" s="19" t="s">
        <v>158</v>
      </c>
      <c r="C30" s="13">
        <v>730</v>
      </c>
      <c r="D30" s="13">
        <v>1448</v>
      </c>
      <c r="E30" s="13">
        <v>1553</v>
      </c>
      <c r="F30" s="13">
        <v>911</v>
      </c>
      <c r="G30" s="13">
        <v>1444</v>
      </c>
      <c r="H30" s="13">
        <v>859</v>
      </c>
      <c r="I30" s="13">
        <v>1406</v>
      </c>
      <c r="J30" s="13">
        <v>768</v>
      </c>
      <c r="K30" s="13">
        <v>1044</v>
      </c>
      <c r="L30" s="13">
        <v>1298</v>
      </c>
      <c r="M30" s="13">
        <v>1687</v>
      </c>
      <c r="N30" s="13">
        <v>1366</v>
      </c>
      <c r="O30" s="13">
        <v>1448</v>
      </c>
      <c r="P30" s="13">
        <v>1347</v>
      </c>
      <c r="Q30" s="13">
        <v>1687</v>
      </c>
      <c r="R30" s="13">
        <v>1308</v>
      </c>
      <c r="S30" s="13">
        <v>2122</v>
      </c>
      <c r="T30" s="13">
        <v>1428</v>
      </c>
      <c r="U30" s="13">
        <v>1451</v>
      </c>
      <c r="V30" s="13">
        <v>1496</v>
      </c>
      <c r="W30" s="13">
        <v>1309</v>
      </c>
      <c r="X30" s="13">
        <v>1153</v>
      </c>
      <c r="Y30" s="13">
        <v>1430</v>
      </c>
      <c r="Z30" s="13">
        <v>1424</v>
      </c>
      <c r="AA30" s="13">
        <v>1276</v>
      </c>
      <c r="AB30" s="13">
        <v>1360</v>
      </c>
      <c r="AC30" s="13">
        <v>1333</v>
      </c>
      <c r="AD30" s="13">
        <v>1178</v>
      </c>
      <c r="AE30" s="13">
        <v>2030</v>
      </c>
      <c r="AF30" s="13">
        <v>1425</v>
      </c>
      <c r="AG30" s="13">
        <v>1322</v>
      </c>
      <c r="AH30" s="13">
        <v>962</v>
      </c>
      <c r="AI30" s="13">
        <v>1753</v>
      </c>
      <c r="AJ30" s="13">
        <v>1418</v>
      </c>
      <c r="AK30" s="13">
        <v>1455</v>
      </c>
      <c r="AL30" s="13">
        <v>1417</v>
      </c>
      <c r="AM30" s="13">
        <v>1478</v>
      </c>
      <c r="AN30" s="13">
        <v>1425</v>
      </c>
      <c r="AO30" s="13">
        <v>1460</v>
      </c>
      <c r="AP30" s="13">
        <v>1584</v>
      </c>
      <c r="AQ30" s="13">
        <v>1052</v>
      </c>
      <c r="AR30" s="13">
        <v>1289</v>
      </c>
      <c r="AS30" s="13">
        <v>1550</v>
      </c>
      <c r="AT30" s="13">
        <v>1556</v>
      </c>
      <c r="AU30" s="13">
        <v>1464</v>
      </c>
      <c r="AV30" s="13">
        <v>1498</v>
      </c>
      <c r="AW30" s="13">
        <v>886</v>
      </c>
      <c r="AX30" s="13">
        <v>852</v>
      </c>
      <c r="AY30" s="13">
        <v>1665</v>
      </c>
      <c r="AZ30" s="13">
        <v>2115</v>
      </c>
      <c r="BA30" s="13">
        <v>1581</v>
      </c>
      <c r="BB30" s="13">
        <v>697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7148</v>
      </c>
      <c r="D32" s="11">
        <v>7918</v>
      </c>
      <c r="E32" s="11">
        <v>7961</v>
      </c>
      <c r="F32" s="11">
        <v>7320</v>
      </c>
      <c r="G32" s="11">
        <v>7918</v>
      </c>
      <c r="H32" s="11">
        <v>7046</v>
      </c>
      <c r="I32" s="11">
        <v>7821</v>
      </c>
      <c r="J32" s="11">
        <v>7333</v>
      </c>
      <c r="K32" s="11">
        <v>8904</v>
      </c>
      <c r="L32" s="11">
        <v>6836</v>
      </c>
      <c r="M32" s="11">
        <v>8878</v>
      </c>
      <c r="N32" s="11">
        <v>8455</v>
      </c>
      <c r="O32" s="11">
        <v>8230</v>
      </c>
      <c r="P32" s="11">
        <v>8284</v>
      </c>
      <c r="Q32" s="11">
        <v>8300</v>
      </c>
      <c r="R32" s="11">
        <v>6826</v>
      </c>
      <c r="S32" s="11">
        <v>6985</v>
      </c>
      <c r="T32" s="11">
        <v>6717</v>
      </c>
      <c r="U32" s="11">
        <v>7954</v>
      </c>
      <c r="V32" s="11">
        <v>6462</v>
      </c>
      <c r="W32" s="11">
        <v>6095</v>
      </c>
      <c r="X32" s="11">
        <v>6024</v>
      </c>
      <c r="Y32" s="11">
        <v>6549</v>
      </c>
      <c r="Z32" s="11">
        <v>6239</v>
      </c>
      <c r="AA32" s="11">
        <v>6141</v>
      </c>
      <c r="AB32" s="11">
        <v>6578</v>
      </c>
      <c r="AC32" s="11">
        <v>6399</v>
      </c>
      <c r="AD32" s="11">
        <v>6399</v>
      </c>
      <c r="AE32" s="11">
        <v>6401</v>
      </c>
      <c r="AF32" s="11">
        <v>6776</v>
      </c>
      <c r="AG32" s="11">
        <v>5921</v>
      </c>
      <c r="AH32" s="11">
        <v>5731</v>
      </c>
      <c r="AI32" s="11">
        <v>6144</v>
      </c>
      <c r="AJ32" s="11">
        <v>5435</v>
      </c>
      <c r="AK32" s="11">
        <v>6723</v>
      </c>
      <c r="AL32" s="11">
        <v>7295</v>
      </c>
      <c r="AM32" s="11">
        <v>8220</v>
      </c>
      <c r="AN32" s="11">
        <v>7229</v>
      </c>
      <c r="AO32" s="11">
        <v>8693</v>
      </c>
      <c r="AP32" s="11">
        <v>9951</v>
      </c>
      <c r="AQ32" s="11">
        <v>8199</v>
      </c>
      <c r="AR32" s="11">
        <v>8578</v>
      </c>
      <c r="AS32" s="11">
        <v>8368</v>
      </c>
      <c r="AT32" s="11">
        <v>7902</v>
      </c>
      <c r="AU32" s="11">
        <v>8367</v>
      </c>
      <c r="AV32" s="11">
        <v>7530</v>
      </c>
      <c r="AW32" s="11">
        <v>6553</v>
      </c>
      <c r="AX32" s="11">
        <v>6934</v>
      </c>
      <c r="AY32" s="11">
        <v>7019</v>
      </c>
      <c r="AZ32" s="11">
        <v>8633</v>
      </c>
      <c r="BA32" s="11">
        <v>7419</v>
      </c>
      <c r="BB32" s="11">
        <v>6012</v>
      </c>
    </row>
    <row r="33" spans="1:54" x14ac:dyDescent="0.2">
      <c r="A33" s="12"/>
      <c r="B33" s="19" t="s">
        <v>159</v>
      </c>
      <c r="C33" s="13">
        <v>2059</v>
      </c>
      <c r="D33" s="13">
        <v>2899</v>
      </c>
      <c r="E33" s="13">
        <v>2430</v>
      </c>
      <c r="F33" s="13">
        <v>1772</v>
      </c>
      <c r="G33" s="13">
        <v>2365</v>
      </c>
      <c r="H33" s="13">
        <v>1655</v>
      </c>
      <c r="I33" s="13">
        <v>2503</v>
      </c>
      <c r="J33" s="13">
        <v>1811</v>
      </c>
      <c r="K33" s="13">
        <v>2319</v>
      </c>
      <c r="L33" s="13">
        <v>1855</v>
      </c>
      <c r="M33" s="13">
        <v>3290</v>
      </c>
      <c r="N33" s="13">
        <v>2686</v>
      </c>
      <c r="O33" s="13">
        <v>2352</v>
      </c>
      <c r="P33" s="13">
        <v>2296</v>
      </c>
      <c r="Q33" s="13">
        <v>2524</v>
      </c>
      <c r="R33" s="13">
        <v>1450</v>
      </c>
      <c r="S33" s="13">
        <v>2527</v>
      </c>
      <c r="T33" s="13">
        <v>1860</v>
      </c>
      <c r="U33" s="13">
        <v>1409</v>
      </c>
      <c r="V33" s="13">
        <v>1300</v>
      </c>
      <c r="W33" s="13">
        <v>1521</v>
      </c>
      <c r="X33" s="13">
        <v>1345</v>
      </c>
      <c r="Y33" s="13">
        <v>1248</v>
      </c>
      <c r="Z33" s="13">
        <v>1530</v>
      </c>
      <c r="AA33" s="13">
        <v>1477</v>
      </c>
      <c r="AB33" s="13">
        <v>1428</v>
      </c>
      <c r="AC33" s="13">
        <v>1419</v>
      </c>
      <c r="AD33" s="13">
        <v>1301</v>
      </c>
      <c r="AE33" s="13">
        <v>1438</v>
      </c>
      <c r="AF33" s="13">
        <v>1621</v>
      </c>
      <c r="AG33" s="13">
        <v>811</v>
      </c>
      <c r="AH33" s="13">
        <v>1137</v>
      </c>
      <c r="AI33" s="13">
        <v>751</v>
      </c>
      <c r="AJ33" s="13">
        <v>676</v>
      </c>
      <c r="AK33" s="13">
        <v>1732</v>
      </c>
      <c r="AL33" s="13">
        <v>2361</v>
      </c>
      <c r="AM33" s="13">
        <v>3292</v>
      </c>
      <c r="AN33" s="13">
        <v>2767</v>
      </c>
      <c r="AO33" s="13">
        <v>3226</v>
      </c>
      <c r="AP33" s="13">
        <v>3298</v>
      </c>
      <c r="AQ33" s="13">
        <v>2111</v>
      </c>
      <c r="AR33" s="13">
        <v>1878</v>
      </c>
      <c r="AS33" s="13">
        <v>2054</v>
      </c>
      <c r="AT33" s="13">
        <v>1545</v>
      </c>
      <c r="AU33" s="13">
        <v>1728</v>
      </c>
      <c r="AV33" s="13">
        <v>1536</v>
      </c>
      <c r="AW33" s="13">
        <v>1481</v>
      </c>
      <c r="AX33" s="13">
        <v>2010</v>
      </c>
      <c r="AY33" s="13">
        <v>1839</v>
      </c>
      <c r="AZ33" s="13">
        <v>3247</v>
      </c>
      <c r="BA33" s="13">
        <v>2126</v>
      </c>
      <c r="BB33" s="13">
        <v>1820</v>
      </c>
    </row>
    <row r="34" spans="1:54" x14ac:dyDescent="0.2">
      <c r="A34" s="12"/>
      <c r="B34" s="19" t="s">
        <v>160</v>
      </c>
      <c r="C34" s="13">
        <v>3594</v>
      </c>
      <c r="D34" s="13">
        <v>3732</v>
      </c>
      <c r="E34" s="13">
        <v>4164</v>
      </c>
      <c r="F34" s="13">
        <v>4364</v>
      </c>
      <c r="G34" s="13">
        <v>4229</v>
      </c>
      <c r="H34" s="13">
        <v>3959</v>
      </c>
      <c r="I34" s="13">
        <v>4089</v>
      </c>
      <c r="J34" s="13">
        <v>4133</v>
      </c>
      <c r="K34" s="13">
        <v>5166</v>
      </c>
      <c r="L34" s="13">
        <v>3751</v>
      </c>
      <c r="M34" s="13">
        <v>4246</v>
      </c>
      <c r="N34" s="13">
        <v>4298</v>
      </c>
      <c r="O34" s="13">
        <v>4804</v>
      </c>
      <c r="P34" s="13">
        <v>4596</v>
      </c>
      <c r="Q34" s="13">
        <v>4566</v>
      </c>
      <c r="R34" s="13">
        <v>4283</v>
      </c>
      <c r="S34" s="13">
        <v>3197</v>
      </c>
      <c r="T34" s="13">
        <v>3476</v>
      </c>
      <c r="U34" s="13">
        <v>5001</v>
      </c>
      <c r="V34" s="13">
        <v>4057</v>
      </c>
      <c r="W34" s="13">
        <v>3363</v>
      </c>
      <c r="X34" s="13">
        <v>3306</v>
      </c>
      <c r="Y34" s="13">
        <v>3984</v>
      </c>
      <c r="Z34" s="13">
        <v>3420</v>
      </c>
      <c r="AA34" s="13">
        <v>3454</v>
      </c>
      <c r="AB34" s="13">
        <v>3747</v>
      </c>
      <c r="AC34" s="13">
        <v>3582</v>
      </c>
      <c r="AD34" s="13">
        <v>3833</v>
      </c>
      <c r="AE34" s="13">
        <v>3770</v>
      </c>
      <c r="AF34" s="13">
        <v>3958</v>
      </c>
      <c r="AG34" s="13">
        <v>3904</v>
      </c>
      <c r="AH34" s="13">
        <v>3343</v>
      </c>
      <c r="AI34" s="13">
        <v>4057</v>
      </c>
      <c r="AJ34" s="13">
        <v>3543</v>
      </c>
      <c r="AK34" s="13">
        <v>3806</v>
      </c>
      <c r="AL34" s="13">
        <v>3767</v>
      </c>
      <c r="AM34" s="13">
        <v>3636</v>
      </c>
      <c r="AN34" s="13">
        <v>3200</v>
      </c>
      <c r="AO34" s="13">
        <v>3940</v>
      </c>
      <c r="AP34" s="13">
        <v>5102</v>
      </c>
      <c r="AQ34" s="13">
        <v>4848</v>
      </c>
      <c r="AR34" s="13">
        <v>5304</v>
      </c>
      <c r="AS34" s="13">
        <v>4836</v>
      </c>
      <c r="AT34" s="13">
        <v>5002</v>
      </c>
      <c r="AU34" s="13">
        <v>5355</v>
      </c>
      <c r="AV34" s="13">
        <v>5052</v>
      </c>
      <c r="AW34" s="13">
        <v>3805</v>
      </c>
      <c r="AX34" s="13">
        <v>3539</v>
      </c>
      <c r="AY34" s="13">
        <v>3838</v>
      </c>
      <c r="AZ34" s="13">
        <v>4102</v>
      </c>
      <c r="BA34" s="13">
        <v>4014</v>
      </c>
      <c r="BB34" s="13">
        <v>3033</v>
      </c>
    </row>
    <row r="35" spans="1:54" x14ac:dyDescent="0.2">
      <c r="A35" s="12"/>
      <c r="B35" s="19" t="s">
        <v>161</v>
      </c>
      <c r="C35" s="13">
        <v>1495</v>
      </c>
      <c r="D35" s="13">
        <v>1287</v>
      </c>
      <c r="E35" s="13">
        <v>1367</v>
      </c>
      <c r="F35" s="13">
        <v>1184</v>
      </c>
      <c r="G35" s="13">
        <v>1324</v>
      </c>
      <c r="H35" s="13">
        <v>1432</v>
      </c>
      <c r="I35" s="13">
        <v>1229</v>
      </c>
      <c r="J35" s="13">
        <v>1389</v>
      </c>
      <c r="K35" s="13">
        <v>1419</v>
      </c>
      <c r="L35" s="13">
        <v>1230</v>
      </c>
      <c r="M35" s="13">
        <v>1342</v>
      </c>
      <c r="N35" s="13">
        <v>1471</v>
      </c>
      <c r="O35" s="13">
        <v>1074</v>
      </c>
      <c r="P35" s="13">
        <v>1392</v>
      </c>
      <c r="Q35" s="13">
        <v>1210</v>
      </c>
      <c r="R35" s="13">
        <v>1093</v>
      </c>
      <c r="S35" s="13">
        <v>1261</v>
      </c>
      <c r="T35" s="13">
        <v>1381</v>
      </c>
      <c r="U35" s="13">
        <v>1544</v>
      </c>
      <c r="V35" s="13">
        <v>1105</v>
      </c>
      <c r="W35" s="13">
        <v>1211</v>
      </c>
      <c r="X35" s="13">
        <v>1373</v>
      </c>
      <c r="Y35" s="13">
        <v>1317</v>
      </c>
      <c r="Z35" s="13">
        <v>1289</v>
      </c>
      <c r="AA35" s="13">
        <v>1210</v>
      </c>
      <c r="AB35" s="13">
        <v>1403</v>
      </c>
      <c r="AC35" s="13">
        <v>1398</v>
      </c>
      <c r="AD35" s="13">
        <v>1265</v>
      </c>
      <c r="AE35" s="13">
        <v>1193</v>
      </c>
      <c r="AF35" s="13">
        <v>1197</v>
      </c>
      <c r="AG35" s="13">
        <v>1206</v>
      </c>
      <c r="AH35" s="13">
        <v>1251</v>
      </c>
      <c r="AI35" s="13">
        <v>1336</v>
      </c>
      <c r="AJ35" s="13">
        <v>1216</v>
      </c>
      <c r="AK35" s="13">
        <v>1185</v>
      </c>
      <c r="AL35" s="13">
        <v>1167</v>
      </c>
      <c r="AM35" s="13">
        <v>1292</v>
      </c>
      <c r="AN35" s="13">
        <v>1262</v>
      </c>
      <c r="AO35" s="13">
        <v>1527</v>
      </c>
      <c r="AP35" s="13">
        <v>1551</v>
      </c>
      <c r="AQ35" s="13">
        <v>1240</v>
      </c>
      <c r="AR35" s="13">
        <v>1396</v>
      </c>
      <c r="AS35" s="13">
        <v>1478</v>
      </c>
      <c r="AT35" s="13">
        <v>1355</v>
      </c>
      <c r="AU35" s="13">
        <v>1284</v>
      </c>
      <c r="AV35" s="13">
        <v>942</v>
      </c>
      <c r="AW35" s="13">
        <v>1267</v>
      </c>
      <c r="AX35" s="13">
        <v>1385</v>
      </c>
      <c r="AY35" s="13">
        <v>1342</v>
      </c>
      <c r="AZ35" s="13">
        <v>1284</v>
      </c>
      <c r="BA35" s="13">
        <v>1279</v>
      </c>
      <c r="BB35" s="13">
        <v>1159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1462</v>
      </c>
      <c r="D37" s="5">
        <v>1506</v>
      </c>
      <c r="E37" s="5">
        <v>1558</v>
      </c>
      <c r="F37" s="5">
        <v>1307</v>
      </c>
      <c r="G37" s="5">
        <v>1554</v>
      </c>
      <c r="H37" s="5">
        <v>1497</v>
      </c>
      <c r="I37" s="5">
        <v>1381</v>
      </c>
      <c r="J37" s="5">
        <v>1658</v>
      </c>
      <c r="K37" s="5">
        <v>1424</v>
      </c>
      <c r="L37" s="5">
        <v>1571</v>
      </c>
      <c r="M37" s="5">
        <v>1383</v>
      </c>
      <c r="N37" s="5">
        <v>1669</v>
      </c>
      <c r="O37" s="5">
        <v>1489</v>
      </c>
      <c r="P37" s="5">
        <v>1539</v>
      </c>
      <c r="Q37" s="5">
        <v>1615</v>
      </c>
      <c r="R37" s="5">
        <v>1304</v>
      </c>
      <c r="S37" s="5">
        <v>1567</v>
      </c>
      <c r="T37" s="5">
        <v>1364</v>
      </c>
      <c r="U37" s="5">
        <v>1314</v>
      </c>
      <c r="V37" s="5">
        <v>1343</v>
      </c>
      <c r="W37" s="5">
        <v>1403</v>
      </c>
      <c r="X37" s="5">
        <v>1120</v>
      </c>
      <c r="Y37" s="5">
        <v>1209</v>
      </c>
      <c r="Z37" s="5">
        <v>1309</v>
      </c>
      <c r="AA37" s="5">
        <v>1324</v>
      </c>
      <c r="AB37" s="5">
        <v>1186</v>
      </c>
      <c r="AC37" s="5">
        <v>1341</v>
      </c>
      <c r="AD37" s="5">
        <v>1588</v>
      </c>
      <c r="AE37" s="5">
        <v>1327</v>
      </c>
      <c r="AF37" s="5">
        <v>1183</v>
      </c>
      <c r="AG37" s="5">
        <v>1358</v>
      </c>
      <c r="AH37" s="5">
        <v>1077</v>
      </c>
      <c r="AI37" s="5">
        <v>1076</v>
      </c>
      <c r="AJ37" s="5">
        <v>1076</v>
      </c>
      <c r="AK37" s="5">
        <v>1018</v>
      </c>
      <c r="AL37" s="5">
        <v>1362</v>
      </c>
      <c r="AM37" s="5">
        <v>1475</v>
      </c>
      <c r="AN37" s="5">
        <v>1450</v>
      </c>
      <c r="AO37" s="5">
        <v>1246</v>
      </c>
      <c r="AP37" s="5">
        <v>1454</v>
      </c>
      <c r="AQ37" s="5">
        <v>1459</v>
      </c>
      <c r="AR37" s="5">
        <v>1473</v>
      </c>
      <c r="AS37" s="5">
        <v>1335</v>
      </c>
      <c r="AT37" s="5">
        <v>1497</v>
      </c>
      <c r="AU37" s="5">
        <v>1245</v>
      </c>
      <c r="AV37" s="5">
        <v>1489</v>
      </c>
      <c r="AW37" s="5">
        <v>1402</v>
      </c>
      <c r="AX37" s="5">
        <v>1337</v>
      </c>
      <c r="AY37" s="5">
        <v>1201</v>
      </c>
      <c r="AZ37" s="5">
        <v>1474</v>
      </c>
      <c r="BA37" s="5">
        <v>1588</v>
      </c>
      <c r="BB37" s="5">
        <v>1119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13946</v>
      </c>
      <c r="D39" s="23">
        <v>14899</v>
      </c>
      <c r="E39" s="23">
        <v>15800</v>
      </c>
      <c r="F39" s="23">
        <v>14241</v>
      </c>
      <c r="G39" s="23">
        <v>15414</v>
      </c>
      <c r="H39" s="23">
        <v>14100</v>
      </c>
      <c r="I39" s="23">
        <v>15134</v>
      </c>
      <c r="J39" s="23">
        <v>14228</v>
      </c>
      <c r="K39" s="23">
        <v>15679</v>
      </c>
      <c r="L39" s="23">
        <v>13832</v>
      </c>
      <c r="M39" s="23">
        <v>15810</v>
      </c>
      <c r="N39" s="23">
        <v>15385</v>
      </c>
      <c r="O39" s="23">
        <v>15554</v>
      </c>
      <c r="P39" s="23">
        <v>15912</v>
      </c>
      <c r="Q39" s="23">
        <v>15878</v>
      </c>
      <c r="R39" s="23">
        <v>14191</v>
      </c>
      <c r="S39" s="23">
        <v>14284</v>
      </c>
      <c r="T39" s="23">
        <v>12744</v>
      </c>
      <c r="U39" s="23">
        <v>13856</v>
      </c>
      <c r="V39" s="23">
        <v>13333</v>
      </c>
      <c r="W39" s="23">
        <v>12418</v>
      </c>
      <c r="X39" s="23">
        <v>12386</v>
      </c>
      <c r="Y39" s="23">
        <v>12795</v>
      </c>
      <c r="Z39" s="23">
        <v>13316</v>
      </c>
      <c r="AA39" s="23">
        <v>13317</v>
      </c>
      <c r="AB39" s="23">
        <v>13784</v>
      </c>
      <c r="AC39" s="23">
        <v>14445</v>
      </c>
      <c r="AD39" s="23">
        <v>14341</v>
      </c>
      <c r="AE39" s="23">
        <v>13497</v>
      </c>
      <c r="AF39" s="23">
        <v>13954</v>
      </c>
      <c r="AG39" s="23">
        <v>13591</v>
      </c>
      <c r="AH39" s="23">
        <v>12167</v>
      </c>
      <c r="AI39" s="23">
        <v>14215</v>
      </c>
      <c r="AJ39" s="23">
        <v>12580</v>
      </c>
      <c r="AK39" s="23">
        <v>14467</v>
      </c>
      <c r="AL39" s="23">
        <v>15651</v>
      </c>
      <c r="AM39" s="23">
        <v>16259</v>
      </c>
      <c r="AN39" s="23">
        <v>14301</v>
      </c>
      <c r="AO39" s="23">
        <v>16635</v>
      </c>
      <c r="AP39" s="23">
        <v>17801</v>
      </c>
      <c r="AQ39" s="23">
        <v>15321</v>
      </c>
      <c r="AR39" s="23">
        <v>16137</v>
      </c>
      <c r="AS39" s="23">
        <v>15242</v>
      </c>
      <c r="AT39" s="23">
        <v>15280</v>
      </c>
      <c r="AU39" s="23">
        <v>15032</v>
      </c>
      <c r="AV39" s="23">
        <v>14837</v>
      </c>
      <c r="AW39" s="23">
        <v>13362</v>
      </c>
      <c r="AX39" s="23">
        <v>13962</v>
      </c>
      <c r="AY39" s="23">
        <v>14464</v>
      </c>
      <c r="AZ39" s="23">
        <v>17298</v>
      </c>
      <c r="BA39" s="23">
        <v>15496</v>
      </c>
      <c r="BB39" s="23">
        <v>11385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36996</v>
      </c>
      <c r="D41" s="13">
        <v>43544</v>
      </c>
      <c r="E41" s="13">
        <v>46433</v>
      </c>
      <c r="F41" s="13">
        <v>46819</v>
      </c>
      <c r="G41" s="13">
        <v>47410</v>
      </c>
      <c r="H41" s="13">
        <v>44386</v>
      </c>
      <c r="I41" s="13">
        <v>43946</v>
      </c>
      <c r="J41" s="13">
        <v>47036</v>
      </c>
      <c r="K41" s="13">
        <v>42865</v>
      </c>
      <c r="L41" s="13">
        <v>41556</v>
      </c>
      <c r="M41" s="13">
        <v>42915</v>
      </c>
      <c r="N41" s="13">
        <v>43957</v>
      </c>
      <c r="O41" s="13">
        <v>45868</v>
      </c>
      <c r="P41" s="13">
        <v>44810</v>
      </c>
      <c r="Q41" s="13">
        <v>44884</v>
      </c>
      <c r="R41" s="13">
        <v>47530</v>
      </c>
      <c r="S41" s="13">
        <v>47093</v>
      </c>
      <c r="T41" s="13">
        <v>48353</v>
      </c>
      <c r="U41" s="13">
        <v>50163</v>
      </c>
      <c r="V41" s="13">
        <v>49257</v>
      </c>
      <c r="W41" s="13">
        <v>47151</v>
      </c>
      <c r="X41" s="13">
        <v>49217</v>
      </c>
      <c r="Y41" s="13">
        <v>50856</v>
      </c>
      <c r="Z41" s="13">
        <v>49897</v>
      </c>
      <c r="AA41" s="13">
        <v>49100</v>
      </c>
      <c r="AB41" s="13">
        <v>49171</v>
      </c>
      <c r="AC41" s="13">
        <v>46993</v>
      </c>
      <c r="AD41" s="13">
        <v>49935</v>
      </c>
      <c r="AE41" s="13">
        <v>50118</v>
      </c>
      <c r="AF41" s="13">
        <v>53072</v>
      </c>
      <c r="AG41" s="13">
        <v>50737</v>
      </c>
      <c r="AH41" s="13">
        <v>53244</v>
      </c>
      <c r="AI41" s="13">
        <v>52931</v>
      </c>
      <c r="AJ41" s="13">
        <v>52312</v>
      </c>
      <c r="AK41" s="13">
        <v>50176</v>
      </c>
      <c r="AL41" s="13">
        <v>46053</v>
      </c>
      <c r="AM41" s="13">
        <v>52995</v>
      </c>
      <c r="AN41" s="13">
        <v>53322</v>
      </c>
      <c r="AO41" s="13">
        <v>53120</v>
      </c>
      <c r="AP41" s="13">
        <v>52390</v>
      </c>
      <c r="AQ41" s="13">
        <v>52043</v>
      </c>
      <c r="AR41" s="13">
        <v>51468</v>
      </c>
      <c r="AS41" s="13">
        <v>49466</v>
      </c>
      <c r="AT41" s="13">
        <v>49717</v>
      </c>
      <c r="AU41" s="13">
        <v>50282</v>
      </c>
      <c r="AV41" s="13">
        <v>50919</v>
      </c>
      <c r="AW41" s="13">
        <v>46605</v>
      </c>
      <c r="AX41" s="13">
        <v>52091</v>
      </c>
      <c r="AY41" s="13">
        <v>50514</v>
      </c>
      <c r="AZ41" s="13">
        <v>50576</v>
      </c>
      <c r="BA41" s="13">
        <v>49755</v>
      </c>
      <c r="BB41" s="13">
        <v>36963</v>
      </c>
    </row>
    <row r="42" spans="1:54" x14ac:dyDescent="0.2">
      <c r="A42" s="12"/>
      <c r="B42" s="19" t="s">
        <v>164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2</v>
      </c>
      <c r="V42" s="13">
        <v>0</v>
      </c>
      <c r="W42" s="13">
        <v>2</v>
      </c>
      <c r="X42" s="13">
        <v>0</v>
      </c>
      <c r="Y42" s="13">
        <v>2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36996</v>
      </c>
      <c r="D44" s="23">
        <v>43544</v>
      </c>
      <c r="E44" s="23">
        <v>46433</v>
      </c>
      <c r="F44" s="23">
        <v>46819</v>
      </c>
      <c r="G44" s="23">
        <v>47410</v>
      </c>
      <c r="H44" s="23">
        <v>44386</v>
      </c>
      <c r="I44" s="23">
        <v>43946</v>
      </c>
      <c r="J44" s="23">
        <v>47036</v>
      </c>
      <c r="K44" s="23">
        <v>42865</v>
      </c>
      <c r="L44" s="23">
        <v>41556</v>
      </c>
      <c r="M44" s="23">
        <v>42915</v>
      </c>
      <c r="N44" s="23">
        <v>43957</v>
      </c>
      <c r="O44" s="23">
        <v>45868</v>
      </c>
      <c r="P44" s="23">
        <v>44810</v>
      </c>
      <c r="Q44" s="23">
        <v>44884</v>
      </c>
      <c r="R44" s="23">
        <v>47530</v>
      </c>
      <c r="S44" s="23">
        <v>47093</v>
      </c>
      <c r="T44" s="23">
        <v>48353</v>
      </c>
      <c r="U44" s="23">
        <v>50165</v>
      </c>
      <c r="V44" s="23">
        <v>49257</v>
      </c>
      <c r="W44" s="23">
        <v>47153</v>
      </c>
      <c r="X44" s="23">
        <v>49217</v>
      </c>
      <c r="Y44" s="23">
        <v>50858</v>
      </c>
      <c r="Z44" s="23">
        <v>49897</v>
      </c>
      <c r="AA44" s="23">
        <v>49100</v>
      </c>
      <c r="AB44" s="23">
        <v>49171</v>
      </c>
      <c r="AC44" s="23">
        <v>46993</v>
      </c>
      <c r="AD44" s="23">
        <v>49935</v>
      </c>
      <c r="AE44" s="23">
        <v>50118</v>
      </c>
      <c r="AF44" s="23">
        <v>53072</v>
      </c>
      <c r="AG44" s="23">
        <v>50737</v>
      </c>
      <c r="AH44" s="23">
        <v>53244</v>
      </c>
      <c r="AI44" s="23">
        <v>52931</v>
      </c>
      <c r="AJ44" s="23">
        <v>52312</v>
      </c>
      <c r="AK44" s="23">
        <v>50176</v>
      </c>
      <c r="AL44" s="23">
        <v>46053</v>
      </c>
      <c r="AM44" s="23">
        <v>52995</v>
      </c>
      <c r="AN44" s="23">
        <v>53322</v>
      </c>
      <c r="AO44" s="23">
        <v>53120</v>
      </c>
      <c r="AP44" s="23">
        <v>52390</v>
      </c>
      <c r="AQ44" s="23">
        <v>52043</v>
      </c>
      <c r="AR44" s="23">
        <v>51468</v>
      </c>
      <c r="AS44" s="23">
        <v>49466</v>
      </c>
      <c r="AT44" s="23">
        <v>49717</v>
      </c>
      <c r="AU44" s="23">
        <v>50282</v>
      </c>
      <c r="AV44" s="23">
        <v>50919</v>
      </c>
      <c r="AW44" s="23">
        <v>46605</v>
      </c>
      <c r="AX44" s="23">
        <v>52091</v>
      </c>
      <c r="AY44" s="23">
        <v>50514</v>
      </c>
      <c r="AZ44" s="23">
        <v>50576</v>
      </c>
      <c r="BA44" s="23">
        <v>49755</v>
      </c>
      <c r="BB44" s="23">
        <v>36963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93552</v>
      </c>
      <c r="D46" s="26">
        <v>103726</v>
      </c>
      <c r="E46" s="26">
        <v>110474</v>
      </c>
      <c r="F46" s="26">
        <v>108807</v>
      </c>
      <c r="G46" s="26">
        <v>110583</v>
      </c>
      <c r="H46" s="26">
        <v>105155</v>
      </c>
      <c r="I46" s="26">
        <v>107230</v>
      </c>
      <c r="J46" s="26">
        <v>109854</v>
      </c>
      <c r="K46" s="26">
        <v>105803</v>
      </c>
      <c r="L46" s="26">
        <v>102298</v>
      </c>
      <c r="M46" s="26">
        <v>107136</v>
      </c>
      <c r="N46" s="26">
        <v>107724</v>
      </c>
      <c r="O46" s="26">
        <v>106967</v>
      </c>
      <c r="P46" s="26">
        <v>105648</v>
      </c>
      <c r="Q46" s="26">
        <v>108930</v>
      </c>
      <c r="R46" s="26">
        <v>110369</v>
      </c>
      <c r="S46" s="26">
        <v>110464</v>
      </c>
      <c r="T46" s="26">
        <v>110574</v>
      </c>
      <c r="U46" s="26">
        <v>110849</v>
      </c>
      <c r="V46" s="26">
        <v>109781</v>
      </c>
      <c r="W46" s="26">
        <v>107465</v>
      </c>
      <c r="X46" s="26">
        <v>108531</v>
      </c>
      <c r="Y46" s="26">
        <v>111858</v>
      </c>
      <c r="Z46" s="26">
        <v>109503</v>
      </c>
      <c r="AA46" s="26">
        <v>109064</v>
      </c>
      <c r="AB46" s="26">
        <v>111226</v>
      </c>
      <c r="AC46" s="26">
        <v>104924</v>
      </c>
      <c r="AD46" s="26">
        <v>109918</v>
      </c>
      <c r="AE46" s="26">
        <v>109438</v>
      </c>
      <c r="AF46" s="26">
        <v>115804</v>
      </c>
      <c r="AG46" s="26">
        <v>111243</v>
      </c>
      <c r="AH46" s="26">
        <v>112886</v>
      </c>
      <c r="AI46" s="26">
        <v>113360</v>
      </c>
      <c r="AJ46" s="26">
        <v>115086</v>
      </c>
      <c r="AK46" s="26">
        <v>114151</v>
      </c>
      <c r="AL46" s="26">
        <v>109486</v>
      </c>
      <c r="AM46" s="26">
        <v>118936</v>
      </c>
      <c r="AN46" s="26">
        <v>116870</v>
      </c>
      <c r="AO46" s="26">
        <v>119484</v>
      </c>
      <c r="AP46" s="26">
        <v>116830</v>
      </c>
      <c r="AQ46" s="26">
        <v>114910</v>
      </c>
      <c r="AR46" s="26">
        <v>115512</v>
      </c>
      <c r="AS46" s="26">
        <v>113039</v>
      </c>
      <c r="AT46" s="26">
        <v>113369</v>
      </c>
      <c r="AU46" s="26">
        <v>112810</v>
      </c>
      <c r="AV46" s="26">
        <v>114233</v>
      </c>
      <c r="AW46" s="26">
        <v>107471</v>
      </c>
      <c r="AX46" s="26">
        <v>117201</v>
      </c>
      <c r="AY46" s="26">
        <v>113775</v>
      </c>
      <c r="AZ46" s="26">
        <v>114329</v>
      </c>
      <c r="BA46" s="26">
        <v>114623</v>
      </c>
      <c r="BB46" s="26">
        <v>85200</v>
      </c>
    </row>
    <row r="47" spans="1:54" ht="13.5" thickTop="1" x14ac:dyDescent="0.2"/>
    <row r="48" spans="1:54" x14ac:dyDescent="0.2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54" ht="13.5" thickBot="1" x14ac:dyDescent="0.25">
      <c r="A49" s="106" t="s">
        <v>218</v>
      </c>
      <c r="B49" s="25"/>
      <c r="C49" s="26">
        <v>4120.2406739999997</v>
      </c>
      <c r="D49" s="26">
        <v>4529.2155899999998</v>
      </c>
      <c r="E49" s="26">
        <v>4743.0109479999992</v>
      </c>
      <c r="F49" s="26">
        <v>4639.2323649999998</v>
      </c>
      <c r="G49" s="26">
        <v>4754.9293349999998</v>
      </c>
      <c r="H49" s="26">
        <v>4416.2690750000002</v>
      </c>
      <c r="I49" s="26">
        <v>4706.4834259999998</v>
      </c>
      <c r="J49" s="26">
        <v>4666.068933999999</v>
      </c>
      <c r="K49" s="26">
        <v>4805.886829</v>
      </c>
      <c r="L49" s="26">
        <v>4397.172415</v>
      </c>
      <c r="M49" s="26">
        <v>4837.4479960000017</v>
      </c>
      <c r="N49" s="26">
        <v>4726.5922210000008</v>
      </c>
      <c r="O49" s="26">
        <v>4900.441699</v>
      </c>
      <c r="P49" s="26">
        <v>4893.4706580000002</v>
      </c>
      <c r="Q49" s="26">
        <v>4601.2177780000011</v>
      </c>
      <c r="R49" s="26">
        <v>4509.8236109999998</v>
      </c>
      <c r="S49" s="26">
        <v>4514.9764069999992</v>
      </c>
      <c r="T49" s="26">
        <v>4565.7517120000002</v>
      </c>
      <c r="U49" s="26">
        <v>4528.1237459999993</v>
      </c>
      <c r="V49" s="26">
        <v>4464.4378800000004</v>
      </c>
      <c r="W49" s="26">
        <v>4295.9687400000003</v>
      </c>
      <c r="X49" s="26">
        <v>4355.728028999999</v>
      </c>
      <c r="Y49" s="26">
        <v>4628.9750049999993</v>
      </c>
      <c r="Z49" s="26">
        <v>4514.0460989999983</v>
      </c>
      <c r="AA49" s="26">
        <v>4401.3118839999997</v>
      </c>
      <c r="AB49" s="26">
        <v>4508.2058610000004</v>
      </c>
      <c r="AC49" s="26">
        <v>4262.8742499999998</v>
      </c>
      <c r="AD49" s="26">
        <v>4476.8019879999993</v>
      </c>
      <c r="AE49" s="26">
        <v>4392.3040690000007</v>
      </c>
      <c r="AF49" s="26">
        <v>4723.5266620000002</v>
      </c>
      <c r="AG49" s="26">
        <v>4247.3191389999993</v>
      </c>
      <c r="AH49" s="26">
        <v>4110.6228970000002</v>
      </c>
      <c r="AI49" s="26">
        <v>4491.3801999999996</v>
      </c>
      <c r="AJ49" s="26">
        <v>4387.1391739999999</v>
      </c>
      <c r="AK49" s="26">
        <v>4443.6552630000006</v>
      </c>
      <c r="AL49" s="26">
        <v>4468.5152790000002</v>
      </c>
      <c r="AM49" s="26">
        <v>4982.174144999999</v>
      </c>
      <c r="AN49" s="26">
        <v>4732.5523010000006</v>
      </c>
      <c r="AO49" s="26">
        <v>4813.9283340000002</v>
      </c>
      <c r="AP49" s="26">
        <v>4695.8638259999998</v>
      </c>
      <c r="AQ49" s="26">
        <v>4763.1135640000002</v>
      </c>
      <c r="AR49" s="26">
        <v>4778.1392959999994</v>
      </c>
      <c r="AS49" s="26">
        <v>4624.3947710000011</v>
      </c>
      <c r="AT49" s="26">
        <v>4521.3963430000003</v>
      </c>
      <c r="AU49" s="26">
        <v>4622.7356660000005</v>
      </c>
      <c r="AV49" s="26">
        <v>4721.8216670000011</v>
      </c>
      <c r="AW49" s="26">
        <v>4321.8570800000007</v>
      </c>
      <c r="AX49" s="26">
        <v>4807.0918030000003</v>
      </c>
      <c r="AY49" s="26">
        <v>4533.4235150000004</v>
      </c>
      <c r="AZ49" s="26">
        <v>4818.7710820000002</v>
      </c>
      <c r="BA49" s="26">
        <v>4569.9431349999995</v>
      </c>
      <c r="BB49" s="26">
        <v>3298.3462919999993</v>
      </c>
    </row>
    <row r="50" spans="1:54" ht="13.5" thickTop="1" x14ac:dyDescent="0.2"/>
  </sheetData>
  <mergeCells count="1">
    <mergeCell ref="A1:BB1"/>
  </mergeCells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B50"/>
  <sheetViews>
    <sheetView zoomScaleNormal="100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ColWidth="6.7109375" defaultRowHeight="12.75" x14ac:dyDescent="0.2"/>
  <cols>
    <col min="1" max="1" width="7.28515625" style="102" customWidth="1"/>
    <col min="2" max="2" width="25" style="102" customWidth="1"/>
    <col min="3" max="3" width="9.42578125" style="103" customWidth="1"/>
    <col min="4" max="53" width="9.42578125" style="102" customWidth="1"/>
    <col min="54" max="54" width="9" style="102" customWidth="1"/>
    <col min="55" max="16384" width="6.7109375" style="102"/>
  </cols>
  <sheetData>
    <row r="1" spans="1:54" ht="26.25" x14ac:dyDescent="0.4">
      <c r="A1" s="145" t="s">
        <v>222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105" customFormat="1" thickBot="1" x14ac:dyDescent="0.25">
      <c r="A3" s="6"/>
      <c r="B3" s="7" t="s">
        <v>61</v>
      </c>
      <c r="C3" s="8">
        <v>43100</v>
      </c>
      <c r="D3" s="8">
        <v>43107</v>
      </c>
      <c r="E3" s="8">
        <v>43114</v>
      </c>
      <c r="F3" s="8">
        <v>43121</v>
      </c>
      <c r="G3" s="8">
        <v>43128</v>
      </c>
      <c r="H3" s="8">
        <v>43135</v>
      </c>
      <c r="I3" s="8">
        <v>43142</v>
      </c>
      <c r="J3" s="8">
        <v>43149</v>
      </c>
      <c r="K3" s="8">
        <v>43156</v>
      </c>
      <c r="L3" s="8">
        <v>43163</v>
      </c>
      <c r="M3" s="8">
        <v>43170</v>
      </c>
      <c r="N3" s="8">
        <v>43177</v>
      </c>
      <c r="O3" s="8">
        <v>43184</v>
      </c>
      <c r="P3" s="8">
        <v>43191</v>
      </c>
      <c r="Q3" s="8">
        <v>43198</v>
      </c>
      <c r="R3" s="8">
        <v>43205</v>
      </c>
      <c r="S3" s="8">
        <v>43212</v>
      </c>
      <c r="T3" s="8">
        <v>43219</v>
      </c>
      <c r="U3" s="8">
        <v>43226</v>
      </c>
      <c r="V3" s="8">
        <v>43233</v>
      </c>
      <c r="W3" s="8">
        <v>43240</v>
      </c>
      <c r="X3" s="8">
        <v>43247</v>
      </c>
      <c r="Y3" s="8">
        <v>43254</v>
      </c>
      <c r="Z3" s="8">
        <v>43261</v>
      </c>
      <c r="AA3" s="8">
        <v>43268</v>
      </c>
      <c r="AB3" s="8">
        <v>43275</v>
      </c>
      <c r="AC3" s="8">
        <v>43282</v>
      </c>
      <c r="AD3" s="8">
        <v>43289</v>
      </c>
      <c r="AE3" s="8">
        <v>43296</v>
      </c>
      <c r="AF3" s="8">
        <v>43303</v>
      </c>
      <c r="AG3" s="8">
        <v>43310</v>
      </c>
      <c r="AH3" s="8">
        <v>43317</v>
      </c>
      <c r="AI3" s="8">
        <v>43324</v>
      </c>
      <c r="AJ3" s="8">
        <v>43331</v>
      </c>
      <c r="AK3" s="8">
        <v>43338</v>
      </c>
      <c r="AL3" s="8">
        <v>43345</v>
      </c>
      <c r="AM3" s="8">
        <v>43352</v>
      </c>
      <c r="AN3" s="8">
        <v>43359</v>
      </c>
      <c r="AO3" s="8">
        <v>43366</v>
      </c>
      <c r="AP3" s="8">
        <v>43373</v>
      </c>
      <c r="AQ3" s="8">
        <v>43380</v>
      </c>
      <c r="AR3" s="8">
        <v>43387</v>
      </c>
      <c r="AS3" s="8">
        <v>43394</v>
      </c>
      <c r="AT3" s="8">
        <v>43401</v>
      </c>
      <c r="AU3" s="8">
        <v>43408</v>
      </c>
      <c r="AV3" s="8">
        <v>43415</v>
      </c>
      <c r="AW3" s="8">
        <v>43422</v>
      </c>
      <c r="AX3" s="8">
        <v>43429</v>
      </c>
      <c r="AY3" s="8">
        <v>43436</v>
      </c>
      <c r="AZ3" s="8">
        <v>43443</v>
      </c>
      <c r="BA3" s="8">
        <v>43450</v>
      </c>
      <c r="BB3" s="8">
        <v>43457</v>
      </c>
    </row>
    <row r="4" spans="1:54" x14ac:dyDescent="0.2">
      <c r="A4" s="9" t="s">
        <v>0</v>
      </c>
      <c r="B4" s="10"/>
      <c r="C4" s="11">
        <v>6408</v>
      </c>
      <c r="D4" s="11">
        <v>7364</v>
      </c>
      <c r="E4" s="11">
        <v>7193</v>
      </c>
      <c r="F4" s="11">
        <v>7704</v>
      </c>
      <c r="G4" s="11">
        <v>7466</v>
      </c>
      <c r="H4" s="11">
        <v>6655</v>
      </c>
      <c r="I4" s="11">
        <v>6673</v>
      </c>
      <c r="J4" s="11">
        <v>7515</v>
      </c>
      <c r="K4" s="11">
        <v>7260</v>
      </c>
      <c r="L4" s="11">
        <v>7283</v>
      </c>
      <c r="M4" s="11">
        <v>7462</v>
      </c>
      <c r="N4" s="11">
        <v>7951</v>
      </c>
      <c r="O4" s="11">
        <v>7761</v>
      </c>
      <c r="P4" s="11">
        <v>7562</v>
      </c>
      <c r="Q4" s="11">
        <v>8107</v>
      </c>
      <c r="R4" s="11">
        <v>7924</v>
      </c>
      <c r="S4" s="11">
        <v>8112</v>
      </c>
      <c r="T4" s="11">
        <v>8321</v>
      </c>
      <c r="U4" s="11">
        <v>8046</v>
      </c>
      <c r="V4" s="11">
        <v>7835</v>
      </c>
      <c r="W4" s="11">
        <v>8131</v>
      </c>
      <c r="X4" s="11">
        <v>8317</v>
      </c>
      <c r="Y4" s="11">
        <v>8125</v>
      </c>
      <c r="Z4" s="11">
        <v>7878</v>
      </c>
      <c r="AA4" s="11">
        <v>7384</v>
      </c>
      <c r="AB4" s="11">
        <v>7786</v>
      </c>
      <c r="AC4" s="11">
        <v>7481</v>
      </c>
      <c r="AD4" s="11">
        <v>7779</v>
      </c>
      <c r="AE4" s="11">
        <v>7569</v>
      </c>
      <c r="AF4" s="11">
        <v>7906</v>
      </c>
      <c r="AG4" s="11">
        <v>8235</v>
      </c>
      <c r="AH4" s="11">
        <v>7711</v>
      </c>
      <c r="AI4" s="11">
        <v>7982</v>
      </c>
      <c r="AJ4" s="11">
        <v>7853</v>
      </c>
      <c r="AK4" s="11">
        <v>8105</v>
      </c>
      <c r="AL4" s="11">
        <v>7670</v>
      </c>
      <c r="AM4" s="11">
        <v>7961</v>
      </c>
      <c r="AN4" s="11">
        <v>7997</v>
      </c>
      <c r="AO4" s="11">
        <v>8060</v>
      </c>
      <c r="AP4" s="11">
        <v>7689</v>
      </c>
      <c r="AQ4" s="11">
        <v>7377</v>
      </c>
      <c r="AR4" s="11">
        <v>7438</v>
      </c>
      <c r="AS4" s="11">
        <v>7727</v>
      </c>
      <c r="AT4" s="11">
        <v>7673</v>
      </c>
      <c r="AU4" s="11">
        <v>7218</v>
      </c>
      <c r="AV4" s="11">
        <v>7180</v>
      </c>
      <c r="AW4" s="11">
        <v>7428</v>
      </c>
      <c r="AX4" s="11">
        <v>7497</v>
      </c>
      <c r="AY4" s="11">
        <v>7466</v>
      </c>
      <c r="AZ4" s="11">
        <v>7317</v>
      </c>
      <c r="BA4" s="11">
        <v>7544</v>
      </c>
      <c r="BB4" s="11">
        <v>4993</v>
      </c>
    </row>
    <row r="5" spans="1:54" x14ac:dyDescent="0.2">
      <c r="A5" s="12"/>
      <c r="B5" s="19" t="s">
        <v>143</v>
      </c>
      <c r="C5" s="13">
        <v>2405</v>
      </c>
      <c r="D5" s="13">
        <v>2872</v>
      </c>
      <c r="E5" s="13">
        <v>2986</v>
      </c>
      <c r="F5" s="13">
        <v>3201</v>
      </c>
      <c r="G5" s="13">
        <v>3061</v>
      </c>
      <c r="H5" s="13">
        <v>2605</v>
      </c>
      <c r="I5" s="13">
        <v>2620</v>
      </c>
      <c r="J5" s="13">
        <v>3111</v>
      </c>
      <c r="K5" s="13">
        <v>2878</v>
      </c>
      <c r="L5" s="13">
        <v>2970</v>
      </c>
      <c r="M5" s="13">
        <v>2995</v>
      </c>
      <c r="N5" s="13">
        <v>3459</v>
      </c>
      <c r="O5" s="13">
        <v>3088</v>
      </c>
      <c r="P5" s="13">
        <v>3115</v>
      </c>
      <c r="Q5" s="13">
        <v>3455</v>
      </c>
      <c r="R5" s="13">
        <v>3219</v>
      </c>
      <c r="S5" s="13">
        <v>3405</v>
      </c>
      <c r="T5" s="13">
        <v>3671</v>
      </c>
      <c r="U5" s="13">
        <v>3558</v>
      </c>
      <c r="V5" s="13">
        <v>3543</v>
      </c>
      <c r="W5" s="13">
        <v>3550</v>
      </c>
      <c r="X5" s="13">
        <v>3686</v>
      </c>
      <c r="Y5" s="13">
        <v>3519</v>
      </c>
      <c r="Z5" s="13">
        <v>3383</v>
      </c>
      <c r="AA5" s="13">
        <v>3215</v>
      </c>
      <c r="AB5" s="13">
        <v>3146</v>
      </c>
      <c r="AC5" s="13">
        <v>3074</v>
      </c>
      <c r="AD5" s="13">
        <v>3082</v>
      </c>
      <c r="AE5" s="13">
        <v>3064</v>
      </c>
      <c r="AF5" s="13">
        <v>3151</v>
      </c>
      <c r="AG5" s="13">
        <v>3301</v>
      </c>
      <c r="AH5" s="13">
        <v>3032</v>
      </c>
      <c r="AI5" s="13">
        <v>3406</v>
      </c>
      <c r="AJ5" s="13">
        <v>3415</v>
      </c>
      <c r="AK5" s="13">
        <v>3436</v>
      </c>
      <c r="AL5" s="13">
        <v>3007</v>
      </c>
      <c r="AM5" s="13">
        <v>3415</v>
      </c>
      <c r="AN5" s="13">
        <v>3300</v>
      </c>
      <c r="AO5" s="13">
        <v>3301</v>
      </c>
      <c r="AP5" s="13">
        <v>3101</v>
      </c>
      <c r="AQ5" s="13">
        <v>3080</v>
      </c>
      <c r="AR5" s="13">
        <v>3120</v>
      </c>
      <c r="AS5" s="13">
        <v>3152</v>
      </c>
      <c r="AT5" s="13">
        <v>3081</v>
      </c>
      <c r="AU5" s="13">
        <v>3012</v>
      </c>
      <c r="AV5" s="13">
        <v>2912</v>
      </c>
      <c r="AW5" s="13">
        <v>3107</v>
      </c>
      <c r="AX5" s="13">
        <v>3088</v>
      </c>
      <c r="AY5" s="13">
        <v>3042</v>
      </c>
      <c r="AZ5" s="13">
        <v>2944</v>
      </c>
      <c r="BA5" s="13">
        <v>3066</v>
      </c>
      <c r="BB5" s="13">
        <v>1346</v>
      </c>
    </row>
    <row r="6" spans="1:54" x14ac:dyDescent="0.2">
      <c r="A6" s="12"/>
      <c r="B6" s="19" t="s">
        <v>144</v>
      </c>
      <c r="C6" s="13">
        <v>1176</v>
      </c>
      <c r="D6" s="13">
        <v>1363</v>
      </c>
      <c r="E6" s="13">
        <v>1324</v>
      </c>
      <c r="F6" s="13">
        <v>1321</v>
      </c>
      <c r="G6" s="13">
        <v>1384</v>
      </c>
      <c r="H6" s="13">
        <v>1099</v>
      </c>
      <c r="I6" s="13">
        <v>1128</v>
      </c>
      <c r="J6" s="13">
        <v>1269</v>
      </c>
      <c r="K6" s="13">
        <v>1338</v>
      </c>
      <c r="L6" s="13">
        <v>1316</v>
      </c>
      <c r="M6" s="13">
        <v>1541</v>
      </c>
      <c r="N6" s="13">
        <v>1494</v>
      </c>
      <c r="O6" s="13">
        <v>1310</v>
      </c>
      <c r="P6" s="13">
        <v>1415</v>
      </c>
      <c r="Q6" s="13">
        <v>1410</v>
      </c>
      <c r="R6" s="13">
        <v>1429</v>
      </c>
      <c r="S6" s="13">
        <v>1473</v>
      </c>
      <c r="T6" s="13">
        <v>1422</v>
      </c>
      <c r="U6" s="13">
        <v>1426</v>
      </c>
      <c r="V6" s="13">
        <v>1347</v>
      </c>
      <c r="W6" s="13">
        <v>1361</v>
      </c>
      <c r="X6" s="13">
        <v>1442</v>
      </c>
      <c r="Y6" s="13">
        <v>1414</v>
      </c>
      <c r="Z6" s="13">
        <v>1450</v>
      </c>
      <c r="AA6" s="13">
        <v>1328</v>
      </c>
      <c r="AB6" s="13">
        <v>1590</v>
      </c>
      <c r="AC6" s="13">
        <v>1271</v>
      </c>
      <c r="AD6" s="13">
        <v>1448</v>
      </c>
      <c r="AE6" s="13">
        <v>1451</v>
      </c>
      <c r="AF6" s="13">
        <v>1420</v>
      </c>
      <c r="AG6" s="13">
        <v>1544</v>
      </c>
      <c r="AH6" s="13">
        <v>1327</v>
      </c>
      <c r="AI6" s="13">
        <v>1448</v>
      </c>
      <c r="AJ6" s="13">
        <v>1396</v>
      </c>
      <c r="AK6" s="13">
        <v>1528</v>
      </c>
      <c r="AL6" s="13">
        <v>1335</v>
      </c>
      <c r="AM6" s="13">
        <v>1463</v>
      </c>
      <c r="AN6" s="13">
        <v>1457</v>
      </c>
      <c r="AO6" s="13">
        <v>1512</v>
      </c>
      <c r="AP6" s="13">
        <v>1461</v>
      </c>
      <c r="AQ6" s="13">
        <v>1334</v>
      </c>
      <c r="AR6" s="13">
        <v>1255</v>
      </c>
      <c r="AS6" s="13">
        <v>1436</v>
      </c>
      <c r="AT6" s="13">
        <v>1405</v>
      </c>
      <c r="AU6" s="13">
        <v>1118</v>
      </c>
      <c r="AV6" s="13">
        <v>1219</v>
      </c>
      <c r="AW6" s="13">
        <v>1272</v>
      </c>
      <c r="AX6" s="13">
        <v>1267</v>
      </c>
      <c r="AY6" s="13">
        <v>1348</v>
      </c>
      <c r="AZ6" s="13">
        <v>1355</v>
      </c>
      <c r="BA6" s="13">
        <v>1339</v>
      </c>
      <c r="BB6" s="13">
        <v>515</v>
      </c>
    </row>
    <row r="7" spans="1:54" x14ac:dyDescent="0.2">
      <c r="A7" s="12"/>
      <c r="B7" s="19" t="s">
        <v>145</v>
      </c>
      <c r="C7" s="13">
        <v>2827</v>
      </c>
      <c r="D7" s="13">
        <v>3129</v>
      </c>
      <c r="E7" s="13">
        <v>2883</v>
      </c>
      <c r="F7" s="13">
        <v>3182</v>
      </c>
      <c r="G7" s="13">
        <v>3021</v>
      </c>
      <c r="H7" s="13">
        <v>2951</v>
      </c>
      <c r="I7" s="13">
        <v>2925</v>
      </c>
      <c r="J7" s="13">
        <v>3135</v>
      </c>
      <c r="K7" s="13">
        <v>3044</v>
      </c>
      <c r="L7" s="13">
        <v>2997</v>
      </c>
      <c r="M7" s="13">
        <v>2926</v>
      </c>
      <c r="N7" s="13">
        <v>2998</v>
      </c>
      <c r="O7" s="13">
        <v>3363</v>
      </c>
      <c r="P7" s="13">
        <v>3032</v>
      </c>
      <c r="Q7" s="13">
        <v>3242</v>
      </c>
      <c r="R7" s="13">
        <v>3276</v>
      </c>
      <c r="S7" s="13">
        <v>3234</v>
      </c>
      <c r="T7" s="13">
        <v>3228</v>
      </c>
      <c r="U7" s="13">
        <v>3062</v>
      </c>
      <c r="V7" s="13">
        <v>2945</v>
      </c>
      <c r="W7" s="13">
        <v>3220</v>
      </c>
      <c r="X7" s="13">
        <v>3189</v>
      </c>
      <c r="Y7" s="13">
        <v>3192</v>
      </c>
      <c r="Z7" s="13">
        <v>3045</v>
      </c>
      <c r="AA7" s="13">
        <v>2841</v>
      </c>
      <c r="AB7" s="13">
        <v>3050</v>
      </c>
      <c r="AC7" s="13">
        <v>3136</v>
      </c>
      <c r="AD7" s="13">
        <v>3249</v>
      </c>
      <c r="AE7" s="13">
        <v>3054</v>
      </c>
      <c r="AF7" s="13">
        <v>3335</v>
      </c>
      <c r="AG7" s="13">
        <v>3390</v>
      </c>
      <c r="AH7" s="13">
        <v>3352</v>
      </c>
      <c r="AI7" s="13">
        <v>3128</v>
      </c>
      <c r="AJ7" s="13">
        <v>3042</v>
      </c>
      <c r="AK7" s="13">
        <v>3141</v>
      </c>
      <c r="AL7" s="13">
        <v>3328</v>
      </c>
      <c r="AM7" s="13">
        <v>3083</v>
      </c>
      <c r="AN7" s="13">
        <v>3240</v>
      </c>
      <c r="AO7" s="13">
        <v>3247</v>
      </c>
      <c r="AP7" s="13">
        <v>3127</v>
      </c>
      <c r="AQ7" s="13">
        <v>2963</v>
      </c>
      <c r="AR7" s="13">
        <v>3063</v>
      </c>
      <c r="AS7" s="13">
        <v>3139</v>
      </c>
      <c r="AT7" s="13">
        <v>3187</v>
      </c>
      <c r="AU7" s="13">
        <v>3088</v>
      </c>
      <c r="AV7" s="13">
        <v>3049</v>
      </c>
      <c r="AW7" s="13">
        <v>3049</v>
      </c>
      <c r="AX7" s="13">
        <v>3142</v>
      </c>
      <c r="AY7" s="13">
        <v>3076</v>
      </c>
      <c r="AZ7" s="13">
        <v>3018</v>
      </c>
      <c r="BA7" s="13">
        <v>3139</v>
      </c>
      <c r="BB7" s="13">
        <v>3132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13583</v>
      </c>
      <c r="D9" s="11">
        <v>15043</v>
      </c>
      <c r="E9" s="11">
        <v>14105</v>
      </c>
      <c r="F9" s="11">
        <v>15959</v>
      </c>
      <c r="G9" s="11">
        <v>14795</v>
      </c>
      <c r="H9" s="11">
        <v>14562</v>
      </c>
      <c r="I9" s="11">
        <v>15233</v>
      </c>
      <c r="J9" s="11">
        <v>14561</v>
      </c>
      <c r="K9" s="11">
        <v>16647</v>
      </c>
      <c r="L9" s="11">
        <v>14839</v>
      </c>
      <c r="M9" s="11">
        <v>15106</v>
      </c>
      <c r="N9" s="11">
        <v>15593</v>
      </c>
      <c r="O9" s="11">
        <v>15108</v>
      </c>
      <c r="P9" s="11">
        <v>15555</v>
      </c>
      <c r="Q9" s="11">
        <v>15377</v>
      </c>
      <c r="R9" s="11">
        <v>15842</v>
      </c>
      <c r="S9" s="11">
        <v>16234</v>
      </c>
      <c r="T9" s="11">
        <v>15493</v>
      </c>
      <c r="U9" s="11">
        <v>15490</v>
      </c>
      <c r="V9" s="11">
        <v>16019</v>
      </c>
      <c r="W9" s="11">
        <v>15483</v>
      </c>
      <c r="X9" s="11">
        <v>15305</v>
      </c>
      <c r="Y9" s="11">
        <v>16055</v>
      </c>
      <c r="Z9" s="11">
        <v>15541</v>
      </c>
      <c r="AA9" s="11">
        <v>15338</v>
      </c>
      <c r="AB9" s="11">
        <v>15374</v>
      </c>
      <c r="AC9" s="11">
        <v>14601</v>
      </c>
      <c r="AD9" s="11">
        <v>14906</v>
      </c>
      <c r="AE9" s="11">
        <v>14508</v>
      </c>
      <c r="AF9" s="11">
        <v>15490</v>
      </c>
      <c r="AG9" s="11">
        <v>15351</v>
      </c>
      <c r="AH9" s="11">
        <v>15814</v>
      </c>
      <c r="AI9" s="11">
        <v>15819</v>
      </c>
      <c r="AJ9" s="11">
        <v>15058</v>
      </c>
      <c r="AK9" s="11">
        <v>16963</v>
      </c>
      <c r="AL9" s="11">
        <v>15967</v>
      </c>
      <c r="AM9" s="11">
        <v>15619</v>
      </c>
      <c r="AN9" s="11">
        <v>16082</v>
      </c>
      <c r="AO9" s="11">
        <v>16263</v>
      </c>
      <c r="AP9" s="11">
        <v>16461</v>
      </c>
      <c r="AQ9" s="11">
        <v>16608</v>
      </c>
      <c r="AR9" s="11">
        <v>17991</v>
      </c>
      <c r="AS9" s="11">
        <v>17423</v>
      </c>
      <c r="AT9" s="11">
        <v>16847</v>
      </c>
      <c r="AU9" s="11">
        <v>17652</v>
      </c>
      <c r="AV9" s="11">
        <v>17476</v>
      </c>
      <c r="AW9" s="11">
        <v>17711</v>
      </c>
      <c r="AX9" s="11">
        <v>19139</v>
      </c>
      <c r="AY9" s="11">
        <v>17455</v>
      </c>
      <c r="AZ9" s="11">
        <v>18173</v>
      </c>
      <c r="BA9" s="11">
        <v>18291</v>
      </c>
      <c r="BB9" s="11">
        <v>16001</v>
      </c>
    </row>
    <row r="10" spans="1:54" x14ac:dyDescent="0.2">
      <c r="A10" s="12"/>
      <c r="B10" s="19" t="s">
        <v>146</v>
      </c>
      <c r="C10" s="13">
        <v>7900</v>
      </c>
      <c r="D10" s="13">
        <v>8836</v>
      </c>
      <c r="E10" s="13">
        <v>7982</v>
      </c>
      <c r="F10" s="13">
        <v>9460</v>
      </c>
      <c r="G10" s="13">
        <v>8309</v>
      </c>
      <c r="H10" s="13">
        <v>8620</v>
      </c>
      <c r="I10" s="13">
        <v>8853</v>
      </c>
      <c r="J10" s="13">
        <v>8771</v>
      </c>
      <c r="K10" s="13">
        <v>10251</v>
      </c>
      <c r="L10" s="13">
        <v>8824</v>
      </c>
      <c r="M10" s="13">
        <v>8931</v>
      </c>
      <c r="N10" s="13">
        <v>9136</v>
      </c>
      <c r="O10" s="13">
        <v>8591</v>
      </c>
      <c r="P10" s="13">
        <v>8899</v>
      </c>
      <c r="Q10" s="13">
        <v>9281</v>
      </c>
      <c r="R10" s="13">
        <v>9539</v>
      </c>
      <c r="S10" s="13">
        <v>9578</v>
      </c>
      <c r="T10" s="13">
        <v>9214</v>
      </c>
      <c r="U10" s="13">
        <v>9140</v>
      </c>
      <c r="V10" s="13">
        <v>9976</v>
      </c>
      <c r="W10" s="13">
        <v>9310</v>
      </c>
      <c r="X10" s="13">
        <v>8754</v>
      </c>
      <c r="Y10" s="13">
        <v>9214</v>
      </c>
      <c r="Z10" s="13">
        <v>8946</v>
      </c>
      <c r="AA10" s="13">
        <v>8686</v>
      </c>
      <c r="AB10" s="13">
        <v>8828</v>
      </c>
      <c r="AC10" s="13">
        <v>8158</v>
      </c>
      <c r="AD10" s="13">
        <v>8685</v>
      </c>
      <c r="AE10" s="13">
        <v>8450</v>
      </c>
      <c r="AF10" s="13">
        <v>8651</v>
      </c>
      <c r="AG10" s="13">
        <v>8830</v>
      </c>
      <c r="AH10" s="13">
        <v>9108</v>
      </c>
      <c r="AI10" s="13">
        <v>9274</v>
      </c>
      <c r="AJ10" s="13">
        <v>8626</v>
      </c>
      <c r="AK10" s="13">
        <v>9952</v>
      </c>
      <c r="AL10" s="13">
        <v>9157</v>
      </c>
      <c r="AM10" s="13">
        <v>8845</v>
      </c>
      <c r="AN10" s="13">
        <v>9288</v>
      </c>
      <c r="AO10" s="13">
        <v>9336</v>
      </c>
      <c r="AP10" s="13">
        <v>9032</v>
      </c>
      <c r="AQ10" s="13">
        <v>8835</v>
      </c>
      <c r="AR10" s="13">
        <v>9505</v>
      </c>
      <c r="AS10" s="13">
        <v>8937</v>
      </c>
      <c r="AT10" s="13">
        <v>8546</v>
      </c>
      <c r="AU10" s="13">
        <v>9311</v>
      </c>
      <c r="AV10" s="13">
        <v>8502</v>
      </c>
      <c r="AW10" s="13">
        <v>9168</v>
      </c>
      <c r="AX10" s="13">
        <v>9820</v>
      </c>
      <c r="AY10" s="13">
        <v>8731</v>
      </c>
      <c r="AZ10" s="13">
        <v>9654</v>
      </c>
      <c r="BA10" s="13">
        <v>9407</v>
      </c>
      <c r="BB10" s="13">
        <v>8762</v>
      </c>
    </row>
    <row r="11" spans="1:54" x14ac:dyDescent="0.2">
      <c r="A11" s="12"/>
      <c r="B11" s="19" t="s">
        <v>147</v>
      </c>
      <c r="C11" s="13">
        <v>5090</v>
      </c>
      <c r="D11" s="13">
        <v>5405</v>
      </c>
      <c r="E11" s="13">
        <v>5215</v>
      </c>
      <c r="F11" s="13">
        <v>5692</v>
      </c>
      <c r="G11" s="13">
        <v>5693</v>
      </c>
      <c r="H11" s="13">
        <v>5048</v>
      </c>
      <c r="I11" s="13">
        <v>5482</v>
      </c>
      <c r="J11" s="13">
        <v>4808</v>
      </c>
      <c r="K11" s="13">
        <v>5462</v>
      </c>
      <c r="L11" s="13">
        <v>5260</v>
      </c>
      <c r="M11" s="13">
        <v>5247</v>
      </c>
      <c r="N11" s="13">
        <v>5504</v>
      </c>
      <c r="O11" s="13">
        <v>5571</v>
      </c>
      <c r="P11" s="13">
        <v>5630</v>
      </c>
      <c r="Q11" s="13">
        <v>5037</v>
      </c>
      <c r="R11" s="13">
        <v>5505</v>
      </c>
      <c r="S11" s="13">
        <v>5422</v>
      </c>
      <c r="T11" s="13">
        <v>5368</v>
      </c>
      <c r="U11" s="13">
        <v>5280</v>
      </c>
      <c r="V11" s="13">
        <v>5171</v>
      </c>
      <c r="W11" s="13">
        <v>5143</v>
      </c>
      <c r="X11" s="13">
        <v>5605</v>
      </c>
      <c r="Y11" s="13">
        <v>6006</v>
      </c>
      <c r="Z11" s="13">
        <v>5359</v>
      </c>
      <c r="AA11" s="13">
        <v>5592</v>
      </c>
      <c r="AB11" s="13">
        <v>5486</v>
      </c>
      <c r="AC11" s="13">
        <v>5686</v>
      </c>
      <c r="AD11" s="13">
        <v>5170</v>
      </c>
      <c r="AE11" s="13">
        <v>5177</v>
      </c>
      <c r="AF11" s="13">
        <v>5679</v>
      </c>
      <c r="AG11" s="13">
        <v>5379</v>
      </c>
      <c r="AH11" s="13">
        <v>5680</v>
      </c>
      <c r="AI11" s="13">
        <v>5619</v>
      </c>
      <c r="AJ11" s="13">
        <v>5264</v>
      </c>
      <c r="AK11" s="13">
        <v>5935</v>
      </c>
      <c r="AL11" s="13">
        <v>5719</v>
      </c>
      <c r="AM11" s="13">
        <v>5701</v>
      </c>
      <c r="AN11" s="13">
        <v>5811</v>
      </c>
      <c r="AO11" s="13">
        <v>6006</v>
      </c>
      <c r="AP11" s="13">
        <v>6499</v>
      </c>
      <c r="AQ11" s="13">
        <v>6770</v>
      </c>
      <c r="AR11" s="13">
        <v>7163</v>
      </c>
      <c r="AS11" s="13">
        <v>7282</v>
      </c>
      <c r="AT11" s="13">
        <v>7083</v>
      </c>
      <c r="AU11" s="13">
        <v>7308</v>
      </c>
      <c r="AV11" s="13">
        <v>7877</v>
      </c>
      <c r="AW11" s="13">
        <v>7830</v>
      </c>
      <c r="AX11" s="13">
        <v>8147</v>
      </c>
      <c r="AY11" s="13">
        <v>7524</v>
      </c>
      <c r="AZ11" s="13">
        <v>7623</v>
      </c>
      <c r="BA11" s="13">
        <v>7991</v>
      </c>
      <c r="BB11" s="13">
        <v>6687</v>
      </c>
    </row>
    <row r="12" spans="1:54" x14ac:dyDescent="0.2">
      <c r="A12" s="12"/>
      <c r="B12" s="19" t="s">
        <v>148</v>
      </c>
      <c r="C12" s="13">
        <v>593</v>
      </c>
      <c r="D12" s="13">
        <v>802</v>
      </c>
      <c r="E12" s="13">
        <v>908</v>
      </c>
      <c r="F12" s="13">
        <v>807</v>
      </c>
      <c r="G12" s="13">
        <v>793</v>
      </c>
      <c r="H12" s="13">
        <v>894</v>
      </c>
      <c r="I12" s="13">
        <v>898</v>
      </c>
      <c r="J12" s="13">
        <v>982</v>
      </c>
      <c r="K12" s="13">
        <v>934</v>
      </c>
      <c r="L12" s="13">
        <v>755</v>
      </c>
      <c r="M12" s="13">
        <v>928</v>
      </c>
      <c r="N12" s="13">
        <v>953</v>
      </c>
      <c r="O12" s="13">
        <v>946</v>
      </c>
      <c r="P12" s="13">
        <v>1026</v>
      </c>
      <c r="Q12" s="13">
        <v>1059</v>
      </c>
      <c r="R12" s="13">
        <v>798</v>
      </c>
      <c r="S12" s="13">
        <v>1234</v>
      </c>
      <c r="T12" s="13">
        <v>911</v>
      </c>
      <c r="U12" s="13">
        <v>1070</v>
      </c>
      <c r="V12" s="13">
        <v>872</v>
      </c>
      <c r="W12" s="13">
        <v>1030</v>
      </c>
      <c r="X12" s="13">
        <v>946</v>
      </c>
      <c r="Y12" s="13">
        <v>835</v>
      </c>
      <c r="Z12" s="13">
        <v>1236</v>
      </c>
      <c r="AA12" s="13">
        <v>1060</v>
      </c>
      <c r="AB12" s="13">
        <v>1060</v>
      </c>
      <c r="AC12" s="13">
        <v>757</v>
      </c>
      <c r="AD12" s="13">
        <v>1051</v>
      </c>
      <c r="AE12" s="13">
        <v>881</v>
      </c>
      <c r="AF12" s="13">
        <v>1160</v>
      </c>
      <c r="AG12" s="13">
        <v>1142</v>
      </c>
      <c r="AH12" s="13">
        <v>1026</v>
      </c>
      <c r="AI12" s="13">
        <v>926</v>
      </c>
      <c r="AJ12" s="13">
        <v>1168</v>
      </c>
      <c r="AK12" s="13">
        <v>1076</v>
      </c>
      <c r="AL12" s="13">
        <v>1091</v>
      </c>
      <c r="AM12" s="13">
        <v>1073</v>
      </c>
      <c r="AN12" s="13">
        <v>983</v>
      </c>
      <c r="AO12" s="13">
        <v>921</v>
      </c>
      <c r="AP12" s="13">
        <v>930</v>
      </c>
      <c r="AQ12" s="13">
        <v>1003</v>
      </c>
      <c r="AR12" s="13">
        <v>1323</v>
      </c>
      <c r="AS12" s="13">
        <v>1204</v>
      </c>
      <c r="AT12" s="13">
        <v>1218</v>
      </c>
      <c r="AU12" s="13">
        <v>1033</v>
      </c>
      <c r="AV12" s="13">
        <v>1097</v>
      </c>
      <c r="AW12" s="13">
        <v>713</v>
      </c>
      <c r="AX12" s="13">
        <v>1172</v>
      </c>
      <c r="AY12" s="13">
        <v>1200</v>
      </c>
      <c r="AZ12" s="13">
        <v>896</v>
      </c>
      <c r="BA12" s="13">
        <v>893</v>
      </c>
      <c r="BB12" s="13">
        <v>552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14970</v>
      </c>
      <c r="D14" s="11">
        <v>16372</v>
      </c>
      <c r="E14" s="11">
        <v>16591</v>
      </c>
      <c r="F14" s="11">
        <v>18452</v>
      </c>
      <c r="G14" s="11">
        <v>19207</v>
      </c>
      <c r="H14" s="11">
        <v>17765</v>
      </c>
      <c r="I14" s="11">
        <v>15748</v>
      </c>
      <c r="J14" s="11">
        <v>18399</v>
      </c>
      <c r="K14" s="11">
        <v>18509</v>
      </c>
      <c r="L14" s="11">
        <v>18973</v>
      </c>
      <c r="M14" s="11">
        <v>18304</v>
      </c>
      <c r="N14" s="11">
        <v>19238</v>
      </c>
      <c r="O14" s="11">
        <v>18906</v>
      </c>
      <c r="P14" s="11">
        <v>18224</v>
      </c>
      <c r="Q14" s="11">
        <v>18347</v>
      </c>
      <c r="R14" s="11">
        <v>17266</v>
      </c>
      <c r="S14" s="11">
        <v>18572</v>
      </c>
      <c r="T14" s="11">
        <v>18701</v>
      </c>
      <c r="U14" s="11">
        <v>18821</v>
      </c>
      <c r="V14" s="11">
        <v>19518</v>
      </c>
      <c r="W14" s="11">
        <v>19566</v>
      </c>
      <c r="X14" s="11">
        <v>20429</v>
      </c>
      <c r="Y14" s="11">
        <v>18309</v>
      </c>
      <c r="Z14" s="11">
        <v>19668</v>
      </c>
      <c r="AA14" s="11">
        <v>19249</v>
      </c>
      <c r="AB14" s="11">
        <v>20532</v>
      </c>
      <c r="AC14" s="11">
        <v>18935</v>
      </c>
      <c r="AD14" s="11">
        <v>19851</v>
      </c>
      <c r="AE14" s="11">
        <v>20244</v>
      </c>
      <c r="AF14" s="11">
        <v>20038</v>
      </c>
      <c r="AG14" s="11">
        <v>20454</v>
      </c>
      <c r="AH14" s="11">
        <v>18956</v>
      </c>
      <c r="AI14" s="11">
        <v>19767</v>
      </c>
      <c r="AJ14" s="11">
        <v>19539</v>
      </c>
      <c r="AK14" s="11">
        <v>19938</v>
      </c>
      <c r="AL14" s="11">
        <v>17835</v>
      </c>
      <c r="AM14" s="11">
        <v>15268</v>
      </c>
      <c r="AN14" s="11">
        <v>18891</v>
      </c>
      <c r="AO14" s="11">
        <v>19391</v>
      </c>
      <c r="AP14" s="11">
        <v>18482</v>
      </c>
      <c r="AQ14" s="11">
        <v>18971</v>
      </c>
      <c r="AR14" s="11">
        <v>18512</v>
      </c>
      <c r="AS14" s="11">
        <v>20131</v>
      </c>
      <c r="AT14" s="11">
        <v>18821</v>
      </c>
      <c r="AU14" s="11">
        <v>18824</v>
      </c>
      <c r="AV14" s="11">
        <v>17761</v>
      </c>
      <c r="AW14" s="11">
        <v>17674</v>
      </c>
      <c r="AX14" s="11">
        <v>17077</v>
      </c>
      <c r="AY14" s="11">
        <v>15814</v>
      </c>
      <c r="AZ14" s="11">
        <v>16068</v>
      </c>
      <c r="BA14" s="11">
        <v>18852</v>
      </c>
      <c r="BB14" s="11">
        <v>16007</v>
      </c>
    </row>
    <row r="15" spans="1:54" x14ac:dyDescent="0.2">
      <c r="A15" s="12"/>
      <c r="B15" s="19" t="s">
        <v>149</v>
      </c>
      <c r="C15" s="13">
        <v>2565</v>
      </c>
      <c r="D15" s="13">
        <v>2776</v>
      </c>
      <c r="E15" s="13">
        <v>2844</v>
      </c>
      <c r="F15" s="13">
        <v>3161</v>
      </c>
      <c r="G15" s="13">
        <v>3812</v>
      </c>
      <c r="H15" s="13">
        <v>3179</v>
      </c>
      <c r="I15" s="13">
        <v>1933</v>
      </c>
      <c r="J15" s="13">
        <v>3017</v>
      </c>
      <c r="K15" s="13">
        <v>3244</v>
      </c>
      <c r="L15" s="13">
        <v>3130</v>
      </c>
      <c r="M15" s="13">
        <v>2966</v>
      </c>
      <c r="N15" s="13">
        <v>3495</v>
      </c>
      <c r="O15" s="13">
        <v>3419</v>
      </c>
      <c r="P15" s="13">
        <v>3656</v>
      </c>
      <c r="Q15" s="13">
        <v>3427</v>
      </c>
      <c r="R15" s="13">
        <v>3021</v>
      </c>
      <c r="S15" s="13">
        <v>3715</v>
      </c>
      <c r="T15" s="13">
        <v>3998</v>
      </c>
      <c r="U15" s="13">
        <v>4149</v>
      </c>
      <c r="V15" s="13">
        <v>4700</v>
      </c>
      <c r="W15" s="13">
        <v>4379</v>
      </c>
      <c r="X15" s="13">
        <v>4937</v>
      </c>
      <c r="Y15" s="13">
        <v>4269</v>
      </c>
      <c r="Z15" s="13">
        <v>3749</v>
      </c>
      <c r="AA15" s="13">
        <v>3956</v>
      </c>
      <c r="AB15" s="13">
        <v>3987</v>
      </c>
      <c r="AC15" s="13">
        <v>3283</v>
      </c>
      <c r="AD15" s="13">
        <v>4614</v>
      </c>
      <c r="AE15" s="13">
        <v>4410</v>
      </c>
      <c r="AF15" s="13">
        <v>4519</v>
      </c>
      <c r="AG15" s="13">
        <v>3945</v>
      </c>
      <c r="AH15" s="13">
        <v>4083</v>
      </c>
      <c r="AI15" s="13">
        <v>3808</v>
      </c>
      <c r="AJ15" s="13">
        <v>3982</v>
      </c>
      <c r="AK15" s="13">
        <v>4022</v>
      </c>
      <c r="AL15" s="13">
        <v>3677</v>
      </c>
      <c r="AM15" s="13">
        <v>3423</v>
      </c>
      <c r="AN15" s="13">
        <v>3645</v>
      </c>
      <c r="AO15" s="13">
        <v>3611</v>
      </c>
      <c r="AP15" s="13">
        <v>2849</v>
      </c>
      <c r="AQ15" s="13">
        <v>3252</v>
      </c>
      <c r="AR15" s="13">
        <v>3006</v>
      </c>
      <c r="AS15" s="13">
        <v>3241</v>
      </c>
      <c r="AT15" s="13">
        <v>3656</v>
      </c>
      <c r="AU15" s="13">
        <v>3058</v>
      </c>
      <c r="AV15" s="13">
        <v>2417</v>
      </c>
      <c r="AW15" s="13">
        <v>1949</v>
      </c>
      <c r="AX15" s="13">
        <v>2139</v>
      </c>
      <c r="AY15" s="13">
        <v>1926</v>
      </c>
      <c r="AZ15" s="13">
        <v>2157</v>
      </c>
      <c r="BA15" s="13">
        <v>2411</v>
      </c>
      <c r="BB15" s="13">
        <v>2044</v>
      </c>
    </row>
    <row r="16" spans="1:54" x14ac:dyDescent="0.2">
      <c r="A16" s="12"/>
      <c r="B16" s="19" t="s">
        <v>150</v>
      </c>
      <c r="C16" s="13">
        <v>1508</v>
      </c>
      <c r="D16" s="13">
        <v>1549</v>
      </c>
      <c r="E16" s="13">
        <v>1690</v>
      </c>
      <c r="F16" s="13">
        <v>1991</v>
      </c>
      <c r="G16" s="13">
        <v>1966</v>
      </c>
      <c r="H16" s="13">
        <v>1729</v>
      </c>
      <c r="I16" s="13">
        <v>1841</v>
      </c>
      <c r="J16" s="13">
        <v>1776</v>
      </c>
      <c r="K16" s="13">
        <v>2019</v>
      </c>
      <c r="L16" s="13">
        <v>2057</v>
      </c>
      <c r="M16" s="13">
        <v>2053</v>
      </c>
      <c r="N16" s="13">
        <v>2070</v>
      </c>
      <c r="O16" s="13">
        <v>2154</v>
      </c>
      <c r="P16" s="13">
        <v>1865</v>
      </c>
      <c r="Q16" s="13">
        <v>1997</v>
      </c>
      <c r="R16" s="13">
        <v>1954</v>
      </c>
      <c r="S16" s="13">
        <v>2090</v>
      </c>
      <c r="T16" s="13">
        <v>2035</v>
      </c>
      <c r="U16" s="13">
        <v>2105</v>
      </c>
      <c r="V16" s="13">
        <v>1883</v>
      </c>
      <c r="W16" s="13">
        <v>1907</v>
      </c>
      <c r="X16" s="13">
        <v>1989</v>
      </c>
      <c r="Y16" s="13">
        <v>1619</v>
      </c>
      <c r="Z16" s="13">
        <v>1808</v>
      </c>
      <c r="AA16" s="13">
        <v>1916</v>
      </c>
      <c r="AB16" s="13">
        <v>2037</v>
      </c>
      <c r="AC16" s="13">
        <v>1595</v>
      </c>
      <c r="AD16" s="13">
        <v>1722</v>
      </c>
      <c r="AE16" s="13">
        <v>1688</v>
      </c>
      <c r="AF16" s="13">
        <v>1825</v>
      </c>
      <c r="AG16" s="13">
        <v>1877</v>
      </c>
      <c r="AH16" s="13">
        <v>1784</v>
      </c>
      <c r="AI16" s="13">
        <v>1650</v>
      </c>
      <c r="AJ16" s="13">
        <v>1683</v>
      </c>
      <c r="AK16" s="13">
        <v>1729</v>
      </c>
      <c r="AL16" s="13">
        <v>1526</v>
      </c>
      <c r="AM16" s="13">
        <v>1745</v>
      </c>
      <c r="AN16" s="13">
        <v>1688</v>
      </c>
      <c r="AO16" s="13">
        <v>1917</v>
      </c>
      <c r="AP16" s="13">
        <v>1844</v>
      </c>
      <c r="AQ16" s="13">
        <v>1677</v>
      </c>
      <c r="AR16" s="13">
        <v>1616</v>
      </c>
      <c r="AS16" s="13">
        <v>1746</v>
      </c>
      <c r="AT16" s="13">
        <v>1652</v>
      </c>
      <c r="AU16" s="13">
        <v>1672</v>
      </c>
      <c r="AV16" s="13">
        <v>1699</v>
      </c>
      <c r="AW16" s="13">
        <v>1926</v>
      </c>
      <c r="AX16" s="13">
        <v>1933</v>
      </c>
      <c r="AY16" s="13">
        <v>1722</v>
      </c>
      <c r="AZ16" s="13">
        <v>1940</v>
      </c>
      <c r="BA16" s="13">
        <v>2022</v>
      </c>
      <c r="BB16" s="13">
        <v>1673</v>
      </c>
    </row>
    <row r="17" spans="1:54" x14ac:dyDescent="0.2">
      <c r="A17" s="12"/>
      <c r="B17" s="19" t="s">
        <v>151</v>
      </c>
      <c r="C17" s="13">
        <v>9506</v>
      </c>
      <c r="D17" s="13">
        <v>10354</v>
      </c>
      <c r="E17" s="13">
        <v>10264</v>
      </c>
      <c r="F17" s="13">
        <v>11447</v>
      </c>
      <c r="G17" s="13">
        <v>11650</v>
      </c>
      <c r="H17" s="13">
        <v>11317</v>
      </c>
      <c r="I17" s="13">
        <v>10265</v>
      </c>
      <c r="J17" s="13">
        <v>11769</v>
      </c>
      <c r="K17" s="13">
        <v>11454</v>
      </c>
      <c r="L17" s="13">
        <v>12040</v>
      </c>
      <c r="M17" s="13">
        <v>11430</v>
      </c>
      <c r="N17" s="13">
        <v>11839</v>
      </c>
      <c r="O17" s="13">
        <v>11529</v>
      </c>
      <c r="P17" s="13">
        <v>10813</v>
      </c>
      <c r="Q17" s="13">
        <v>11085</v>
      </c>
      <c r="R17" s="13">
        <v>10356</v>
      </c>
      <c r="S17" s="13">
        <v>10735</v>
      </c>
      <c r="T17" s="13">
        <v>10642</v>
      </c>
      <c r="U17" s="13">
        <v>10532</v>
      </c>
      <c r="V17" s="13">
        <v>10989</v>
      </c>
      <c r="W17" s="13">
        <v>11128</v>
      </c>
      <c r="X17" s="13">
        <v>11467</v>
      </c>
      <c r="Y17" s="13">
        <v>10402</v>
      </c>
      <c r="Z17" s="13">
        <v>12050</v>
      </c>
      <c r="AA17" s="13">
        <v>11416</v>
      </c>
      <c r="AB17" s="13">
        <v>12659</v>
      </c>
      <c r="AC17" s="13">
        <v>12369</v>
      </c>
      <c r="AD17" s="13">
        <v>11430</v>
      </c>
      <c r="AE17" s="13">
        <v>12202</v>
      </c>
      <c r="AF17" s="13">
        <v>11652</v>
      </c>
      <c r="AG17" s="13">
        <v>12646</v>
      </c>
      <c r="AH17" s="13">
        <v>11242</v>
      </c>
      <c r="AI17" s="13">
        <v>12346</v>
      </c>
      <c r="AJ17" s="13">
        <v>11957</v>
      </c>
      <c r="AK17" s="13">
        <v>12225</v>
      </c>
      <c r="AL17" s="13">
        <v>10926</v>
      </c>
      <c r="AM17" s="13">
        <v>8309</v>
      </c>
      <c r="AN17" s="13">
        <v>11605</v>
      </c>
      <c r="AO17" s="13">
        <v>12083</v>
      </c>
      <c r="AP17" s="13">
        <v>11791</v>
      </c>
      <c r="AQ17" s="13">
        <v>12158</v>
      </c>
      <c r="AR17" s="13">
        <v>11942</v>
      </c>
      <c r="AS17" s="13">
        <v>13196</v>
      </c>
      <c r="AT17" s="13">
        <v>11651</v>
      </c>
      <c r="AU17" s="13">
        <v>12378</v>
      </c>
      <c r="AV17" s="13">
        <v>11790</v>
      </c>
      <c r="AW17" s="13">
        <v>12170</v>
      </c>
      <c r="AX17" s="13">
        <v>11389</v>
      </c>
      <c r="AY17" s="13">
        <v>10537</v>
      </c>
      <c r="AZ17" s="13">
        <v>10221</v>
      </c>
      <c r="BA17" s="13">
        <v>12476</v>
      </c>
      <c r="BB17" s="13">
        <v>11083</v>
      </c>
    </row>
    <row r="18" spans="1:54" x14ac:dyDescent="0.2">
      <c r="A18" s="12"/>
      <c r="B18" s="19" t="s">
        <v>152</v>
      </c>
      <c r="C18" s="13">
        <v>909</v>
      </c>
      <c r="D18" s="13">
        <v>1036</v>
      </c>
      <c r="E18" s="13">
        <v>1093</v>
      </c>
      <c r="F18" s="13">
        <v>1163</v>
      </c>
      <c r="G18" s="13">
        <v>1068</v>
      </c>
      <c r="H18" s="13">
        <v>978</v>
      </c>
      <c r="I18" s="13">
        <v>1166</v>
      </c>
      <c r="J18" s="13">
        <v>1190</v>
      </c>
      <c r="K18" s="13">
        <v>1046</v>
      </c>
      <c r="L18" s="13">
        <v>1090</v>
      </c>
      <c r="M18" s="13">
        <v>1247</v>
      </c>
      <c r="N18" s="13">
        <v>1121</v>
      </c>
      <c r="O18" s="13">
        <v>1128</v>
      </c>
      <c r="P18" s="13">
        <v>1197</v>
      </c>
      <c r="Q18" s="13">
        <v>1119</v>
      </c>
      <c r="R18" s="13">
        <v>1151</v>
      </c>
      <c r="S18" s="13">
        <v>1175</v>
      </c>
      <c r="T18" s="13">
        <v>1218</v>
      </c>
      <c r="U18" s="13">
        <v>1314</v>
      </c>
      <c r="V18" s="13">
        <v>1128</v>
      </c>
      <c r="W18" s="13">
        <v>1383</v>
      </c>
      <c r="X18" s="13">
        <v>1276</v>
      </c>
      <c r="Y18" s="13">
        <v>1232</v>
      </c>
      <c r="Z18" s="13">
        <v>1299</v>
      </c>
      <c r="AA18" s="13">
        <v>1188</v>
      </c>
      <c r="AB18" s="13">
        <v>1183</v>
      </c>
      <c r="AC18" s="13">
        <v>1136</v>
      </c>
      <c r="AD18" s="13">
        <v>1408</v>
      </c>
      <c r="AE18" s="13">
        <v>1200</v>
      </c>
      <c r="AF18" s="13">
        <v>1209</v>
      </c>
      <c r="AG18" s="13">
        <v>1302</v>
      </c>
      <c r="AH18" s="13">
        <v>1163</v>
      </c>
      <c r="AI18" s="13">
        <v>1217</v>
      </c>
      <c r="AJ18" s="13">
        <v>1229</v>
      </c>
      <c r="AK18" s="13">
        <v>1191</v>
      </c>
      <c r="AL18" s="13">
        <v>1131</v>
      </c>
      <c r="AM18" s="13">
        <v>1120</v>
      </c>
      <c r="AN18" s="13">
        <v>1224</v>
      </c>
      <c r="AO18" s="13">
        <v>1057</v>
      </c>
      <c r="AP18" s="13">
        <v>1340</v>
      </c>
      <c r="AQ18" s="13">
        <v>1174</v>
      </c>
      <c r="AR18" s="13">
        <v>1201</v>
      </c>
      <c r="AS18" s="13">
        <v>1219</v>
      </c>
      <c r="AT18" s="13">
        <v>1089</v>
      </c>
      <c r="AU18" s="13">
        <v>996</v>
      </c>
      <c r="AV18" s="13">
        <v>1102</v>
      </c>
      <c r="AW18" s="13">
        <v>893</v>
      </c>
      <c r="AX18" s="13">
        <v>877</v>
      </c>
      <c r="AY18" s="13">
        <v>936</v>
      </c>
      <c r="AZ18" s="13">
        <v>917</v>
      </c>
      <c r="BA18" s="13">
        <v>1135</v>
      </c>
      <c r="BB18" s="13">
        <v>821</v>
      </c>
    </row>
    <row r="19" spans="1:54" x14ac:dyDescent="0.2">
      <c r="A19" s="20"/>
      <c r="B19" s="19" t="s">
        <v>153</v>
      </c>
      <c r="C19" s="13">
        <v>353</v>
      </c>
      <c r="D19" s="13">
        <v>514</v>
      </c>
      <c r="E19" s="13">
        <v>497</v>
      </c>
      <c r="F19" s="13">
        <v>498</v>
      </c>
      <c r="G19" s="13">
        <v>544</v>
      </c>
      <c r="H19" s="13">
        <v>408</v>
      </c>
      <c r="I19" s="13">
        <v>380</v>
      </c>
      <c r="J19" s="13">
        <v>433</v>
      </c>
      <c r="K19" s="13">
        <v>558</v>
      </c>
      <c r="L19" s="13">
        <v>427</v>
      </c>
      <c r="M19" s="13">
        <v>407</v>
      </c>
      <c r="N19" s="13">
        <v>525</v>
      </c>
      <c r="O19" s="13">
        <v>504</v>
      </c>
      <c r="P19" s="13">
        <v>481</v>
      </c>
      <c r="Q19" s="13">
        <v>466</v>
      </c>
      <c r="R19" s="13">
        <v>521</v>
      </c>
      <c r="S19" s="13">
        <v>613</v>
      </c>
      <c r="T19" s="13">
        <v>573</v>
      </c>
      <c r="U19" s="13">
        <v>522</v>
      </c>
      <c r="V19" s="13">
        <v>605</v>
      </c>
      <c r="W19" s="13">
        <v>566</v>
      </c>
      <c r="X19" s="13">
        <v>520</v>
      </c>
      <c r="Y19" s="13">
        <v>618</v>
      </c>
      <c r="Z19" s="13">
        <v>557</v>
      </c>
      <c r="AA19" s="13">
        <v>587</v>
      </c>
      <c r="AB19" s="13">
        <v>485</v>
      </c>
      <c r="AC19" s="13">
        <v>397</v>
      </c>
      <c r="AD19" s="13">
        <v>495</v>
      </c>
      <c r="AE19" s="13">
        <v>580</v>
      </c>
      <c r="AF19" s="13">
        <v>650</v>
      </c>
      <c r="AG19" s="13">
        <v>480</v>
      </c>
      <c r="AH19" s="13">
        <v>504</v>
      </c>
      <c r="AI19" s="13">
        <v>546</v>
      </c>
      <c r="AJ19" s="13">
        <v>489</v>
      </c>
      <c r="AK19" s="13">
        <v>588</v>
      </c>
      <c r="AL19" s="13">
        <v>425</v>
      </c>
      <c r="AM19" s="13">
        <v>506</v>
      </c>
      <c r="AN19" s="13">
        <v>516</v>
      </c>
      <c r="AO19" s="13">
        <v>524</v>
      </c>
      <c r="AP19" s="13">
        <v>489</v>
      </c>
      <c r="AQ19" s="13">
        <v>548</v>
      </c>
      <c r="AR19" s="13">
        <v>604</v>
      </c>
      <c r="AS19" s="13">
        <v>562</v>
      </c>
      <c r="AT19" s="13">
        <v>579</v>
      </c>
      <c r="AU19" s="13">
        <v>512</v>
      </c>
      <c r="AV19" s="13">
        <v>566</v>
      </c>
      <c r="AW19" s="13">
        <v>564</v>
      </c>
      <c r="AX19" s="13">
        <v>563</v>
      </c>
      <c r="AY19" s="13">
        <v>519</v>
      </c>
      <c r="AZ19" s="13">
        <v>650</v>
      </c>
      <c r="BA19" s="13">
        <v>633</v>
      </c>
      <c r="BB19" s="13">
        <v>270</v>
      </c>
    </row>
    <row r="20" spans="1:54" x14ac:dyDescent="0.2">
      <c r="A20" s="20"/>
      <c r="B20" s="19" t="s">
        <v>154</v>
      </c>
      <c r="C20" s="13">
        <v>129</v>
      </c>
      <c r="D20" s="13">
        <v>143</v>
      </c>
      <c r="E20" s="13">
        <v>203</v>
      </c>
      <c r="F20" s="13">
        <v>192</v>
      </c>
      <c r="G20" s="13">
        <v>167</v>
      </c>
      <c r="H20" s="13">
        <v>154</v>
      </c>
      <c r="I20" s="13">
        <v>163</v>
      </c>
      <c r="J20" s="13">
        <v>214</v>
      </c>
      <c r="K20" s="13">
        <v>188</v>
      </c>
      <c r="L20" s="13">
        <v>229</v>
      </c>
      <c r="M20" s="13">
        <v>201</v>
      </c>
      <c r="N20" s="13">
        <v>188</v>
      </c>
      <c r="O20" s="13">
        <v>172</v>
      </c>
      <c r="P20" s="13">
        <v>212</v>
      </c>
      <c r="Q20" s="13">
        <v>253</v>
      </c>
      <c r="R20" s="13">
        <v>263</v>
      </c>
      <c r="S20" s="13">
        <v>244</v>
      </c>
      <c r="T20" s="13">
        <v>235</v>
      </c>
      <c r="U20" s="13">
        <v>199</v>
      </c>
      <c r="V20" s="13">
        <v>213</v>
      </c>
      <c r="W20" s="13">
        <v>203</v>
      </c>
      <c r="X20" s="13">
        <v>240</v>
      </c>
      <c r="Y20" s="13">
        <v>169</v>
      </c>
      <c r="Z20" s="13">
        <v>205</v>
      </c>
      <c r="AA20" s="13">
        <v>186</v>
      </c>
      <c r="AB20" s="13">
        <v>181</v>
      </c>
      <c r="AC20" s="13">
        <v>155</v>
      </c>
      <c r="AD20" s="13">
        <v>182</v>
      </c>
      <c r="AE20" s="13">
        <v>164</v>
      </c>
      <c r="AF20" s="13">
        <v>183</v>
      </c>
      <c r="AG20" s="13">
        <v>204</v>
      </c>
      <c r="AH20" s="13">
        <v>180</v>
      </c>
      <c r="AI20" s="13">
        <v>200</v>
      </c>
      <c r="AJ20" s="13">
        <v>199</v>
      </c>
      <c r="AK20" s="13">
        <v>183</v>
      </c>
      <c r="AL20" s="13">
        <v>150</v>
      </c>
      <c r="AM20" s="13">
        <v>165</v>
      </c>
      <c r="AN20" s="13">
        <v>213</v>
      </c>
      <c r="AO20" s="13">
        <v>199</v>
      </c>
      <c r="AP20" s="13">
        <v>169</v>
      </c>
      <c r="AQ20" s="13">
        <v>162</v>
      </c>
      <c r="AR20" s="13">
        <v>143</v>
      </c>
      <c r="AS20" s="13">
        <v>167</v>
      </c>
      <c r="AT20" s="13">
        <v>194</v>
      </c>
      <c r="AU20" s="13">
        <v>208</v>
      </c>
      <c r="AV20" s="13">
        <v>187</v>
      </c>
      <c r="AW20" s="13">
        <v>172</v>
      </c>
      <c r="AX20" s="13">
        <v>176</v>
      </c>
      <c r="AY20" s="13">
        <v>174</v>
      </c>
      <c r="AZ20" s="13">
        <v>183</v>
      </c>
      <c r="BA20" s="13">
        <v>175</v>
      </c>
      <c r="BB20" s="13">
        <v>116</v>
      </c>
    </row>
    <row r="22" spans="1:54" x14ac:dyDescent="0.2">
      <c r="A22" s="17" t="s">
        <v>155</v>
      </c>
      <c r="C22" s="5">
        <v>1577</v>
      </c>
      <c r="D22" s="5">
        <v>1377</v>
      </c>
      <c r="E22" s="5">
        <v>1249</v>
      </c>
      <c r="F22" s="5">
        <v>1809</v>
      </c>
      <c r="G22" s="5">
        <v>1555</v>
      </c>
      <c r="H22" s="5">
        <v>1247</v>
      </c>
      <c r="I22" s="5">
        <v>1774</v>
      </c>
      <c r="J22" s="5">
        <v>1974</v>
      </c>
      <c r="K22" s="5">
        <v>1824</v>
      </c>
      <c r="L22" s="5">
        <v>1712</v>
      </c>
      <c r="M22" s="5">
        <v>1590</v>
      </c>
      <c r="N22" s="5">
        <v>2197</v>
      </c>
      <c r="O22" s="5">
        <v>1795</v>
      </c>
      <c r="P22" s="5">
        <v>1884</v>
      </c>
      <c r="Q22" s="5">
        <v>1535</v>
      </c>
      <c r="R22" s="5">
        <v>1717</v>
      </c>
      <c r="S22" s="5">
        <v>1629</v>
      </c>
      <c r="T22" s="5">
        <v>1369</v>
      </c>
      <c r="U22" s="5">
        <v>1759</v>
      </c>
      <c r="V22" s="5">
        <v>1593</v>
      </c>
      <c r="W22" s="5">
        <v>1995</v>
      </c>
      <c r="X22" s="5">
        <v>1929</v>
      </c>
      <c r="Y22" s="5">
        <v>1794</v>
      </c>
      <c r="Z22" s="5">
        <v>1938</v>
      </c>
      <c r="AA22" s="5">
        <v>1961</v>
      </c>
      <c r="AB22" s="5">
        <v>1822</v>
      </c>
      <c r="AC22" s="5">
        <v>1759</v>
      </c>
      <c r="AD22" s="5">
        <v>1756</v>
      </c>
      <c r="AE22" s="5">
        <v>1649</v>
      </c>
      <c r="AF22" s="5">
        <v>1710</v>
      </c>
      <c r="AG22" s="5">
        <v>1761</v>
      </c>
      <c r="AH22" s="5">
        <v>1514</v>
      </c>
      <c r="AI22" s="5">
        <v>1647</v>
      </c>
      <c r="AJ22" s="5">
        <v>1635</v>
      </c>
      <c r="AK22" s="5">
        <v>1782</v>
      </c>
      <c r="AL22" s="5">
        <v>1472</v>
      </c>
      <c r="AM22" s="5">
        <v>1772</v>
      </c>
      <c r="AN22" s="5">
        <v>1834</v>
      </c>
      <c r="AO22" s="5">
        <v>1731</v>
      </c>
      <c r="AP22" s="5">
        <v>2091</v>
      </c>
      <c r="AQ22" s="5">
        <v>2016</v>
      </c>
      <c r="AR22" s="5">
        <v>2012</v>
      </c>
      <c r="AS22" s="5">
        <v>2217</v>
      </c>
      <c r="AT22" s="5">
        <v>1875</v>
      </c>
      <c r="AU22" s="5">
        <v>1798</v>
      </c>
      <c r="AV22" s="5">
        <v>1751</v>
      </c>
      <c r="AW22" s="5">
        <v>1816</v>
      </c>
      <c r="AX22" s="5">
        <v>1821</v>
      </c>
      <c r="AY22" s="5">
        <v>1663</v>
      </c>
      <c r="AZ22" s="5">
        <v>2258</v>
      </c>
      <c r="BA22" s="5">
        <v>2045</v>
      </c>
      <c r="BB22" s="5">
        <v>1199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3397</v>
      </c>
      <c r="D24" s="5">
        <v>4273</v>
      </c>
      <c r="E24" s="5">
        <v>4184</v>
      </c>
      <c r="F24" s="5">
        <v>4895</v>
      </c>
      <c r="G24" s="5">
        <v>4902</v>
      </c>
      <c r="H24" s="5">
        <v>4270</v>
      </c>
      <c r="I24" s="5">
        <v>5192</v>
      </c>
      <c r="J24" s="5">
        <v>5586</v>
      </c>
      <c r="K24" s="5">
        <v>5421</v>
      </c>
      <c r="L24" s="5">
        <v>5099</v>
      </c>
      <c r="M24" s="5">
        <v>5812</v>
      </c>
      <c r="N24" s="5">
        <v>5794</v>
      </c>
      <c r="O24" s="5">
        <v>5380</v>
      </c>
      <c r="P24" s="5">
        <v>5498</v>
      </c>
      <c r="Q24" s="5">
        <v>5632</v>
      </c>
      <c r="R24" s="5">
        <v>5544</v>
      </c>
      <c r="S24" s="5">
        <v>5917</v>
      </c>
      <c r="T24" s="5">
        <v>5684</v>
      </c>
      <c r="U24" s="5">
        <v>5633</v>
      </c>
      <c r="V24" s="5">
        <v>5532</v>
      </c>
      <c r="W24" s="5">
        <v>5135</v>
      </c>
      <c r="X24" s="5">
        <v>5043</v>
      </c>
      <c r="Y24" s="5">
        <v>5482</v>
      </c>
      <c r="Z24" s="5">
        <v>5898</v>
      </c>
      <c r="AA24" s="5">
        <v>5506</v>
      </c>
      <c r="AB24" s="5">
        <v>5531</v>
      </c>
      <c r="AC24" s="5">
        <v>3988</v>
      </c>
      <c r="AD24" s="5">
        <v>4326</v>
      </c>
      <c r="AE24" s="5">
        <v>4658</v>
      </c>
      <c r="AF24" s="5">
        <v>4925</v>
      </c>
      <c r="AG24" s="5">
        <v>4804</v>
      </c>
      <c r="AH24" s="5">
        <v>4599</v>
      </c>
      <c r="AI24" s="5">
        <v>4901</v>
      </c>
      <c r="AJ24" s="5">
        <v>4931</v>
      </c>
      <c r="AK24" s="5">
        <v>4827</v>
      </c>
      <c r="AL24" s="5">
        <v>4389</v>
      </c>
      <c r="AM24" s="5">
        <v>4660</v>
      </c>
      <c r="AN24" s="5">
        <v>4755</v>
      </c>
      <c r="AO24" s="5">
        <v>5031</v>
      </c>
      <c r="AP24" s="5">
        <v>4984</v>
      </c>
      <c r="AQ24" s="5">
        <v>4841</v>
      </c>
      <c r="AR24" s="5">
        <v>5286</v>
      </c>
      <c r="AS24" s="5">
        <v>5184</v>
      </c>
      <c r="AT24" s="5">
        <v>4847</v>
      </c>
      <c r="AU24" s="5">
        <v>5160</v>
      </c>
      <c r="AV24" s="5">
        <v>5065</v>
      </c>
      <c r="AW24" s="5">
        <v>5178</v>
      </c>
      <c r="AX24" s="5">
        <v>5645</v>
      </c>
      <c r="AY24" s="5">
        <v>5239</v>
      </c>
      <c r="AZ24" s="5">
        <v>5902</v>
      </c>
      <c r="BA24" s="5">
        <v>4964</v>
      </c>
      <c r="BB24" s="5">
        <v>3060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39935</v>
      </c>
      <c r="D26" s="23">
        <v>44429</v>
      </c>
      <c r="E26" s="23">
        <v>43322</v>
      </c>
      <c r="F26" s="23">
        <v>48819</v>
      </c>
      <c r="G26" s="23">
        <v>47925</v>
      </c>
      <c r="H26" s="23">
        <v>44499</v>
      </c>
      <c r="I26" s="23">
        <v>44620</v>
      </c>
      <c r="J26" s="23">
        <v>48035</v>
      </c>
      <c r="K26" s="23">
        <v>49661</v>
      </c>
      <c r="L26" s="23">
        <v>47906</v>
      </c>
      <c r="M26" s="23">
        <v>48274</v>
      </c>
      <c r="N26" s="23">
        <v>50773</v>
      </c>
      <c r="O26" s="23">
        <v>48950</v>
      </c>
      <c r="P26" s="23">
        <v>48723</v>
      </c>
      <c r="Q26" s="23">
        <v>48998</v>
      </c>
      <c r="R26" s="23">
        <v>48293</v>
      </c>
      <c r="S26" s="23">
        <v>50464</v>
      </c>
      <c r="T26" s="23">
        <v>49568</v>
      </c>
      <c r="U26" s="23">
        <v>49749</v>
      </c>
      <c r="V26" s="23">
        <v>50497</v>
      </c>
      <c r="W26" s="23">
        <v>50310</v>
      </c>
      <c r="X26" s="23">
        <v>51023</v>
      </c>
      <c r="Y26" s="23">
        <v>49765</v>
      </c>
      <c r="Z26" s="23">
        <v>50923</v>
      </c>
      <c r="AA26" s="23">
        <v>49438</v>
      </c>
      <c r="AB26" s="23">
        <v>51045</v>
      </c>
      <c r="AC26" s="23">
        <v>46764</v>
      </c>
      <c r="AD26" s="23">
        <v>48618</v>
      </c>
      <c r="AE26" s="23">
        <v>48628</v>
      </c>
      <c r="AF26" s="23">
        <v>50069</v>
      </c>
      <c r="AG26" s="23">
        <v>50605</v>
      </c>
      <c r="AH26" s="23">
        <v>48594</v>
      </c>
      <c r="AI26" s="23">
        <v>50116</v>
      </c>
      <c r="AJ26" s="23">
        <v>49016</v>
      </c>
      <c r="AK26" s="23">
        <v>51615</v>
      </c>
      <c r="AL26" s="23">
        <v>47333</v>
      </c>
      <c r="AM26" s="23">
        <v>45280</v>
      </c>
      <c r="AN26" s="23">
        <v>49559</v>
      </c>
      <c r="AO26" s="23">
        <v>50476</v>
      </c>
      <c r="AP26" s="23">
        <v>49707</v>
      </c>
      <c r="AQ26" s="23">
        <v>49813</v>
      </c>
      <c r="AR26" s="23">
        <v>51239</v>
      </c>
      <c r="AS26" s="23">
        <v>52682</v>
      </c>
      <c r="AT26" s="23">
        <v>50063</v>
      </c>
      <c r="AU26" s="23">
        <v>50652</v>
      </c>
      <c r="AV26" s="23">
        <v>49233</v>
      </c>
      <c r="AW26" s="23">
        <v>49807</v>
      </c>
      <c r="AX26" s="23">
        <v>51179</v>
      </c>
      <c r="AY26" s="23">
        <v>47637</v>
      </c>
      <c r="AZ26" s="23">
        <v>49718</v>
      </c>
      <c r="BA26" s="23">
        <v>51696</v>
      </c>
      <c r="BB26" s="23">
        <v>41260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5997</v>
      </c>
      <c r="D28" s="11">
        <v>7205</v>
      </c>
      <c r="E28" s="11">
        <v>5762</v>
      </c>
      <c r="F28" s="11">
        <v>6402</v>
      </c>
      <c r="G28" s="11">
        <v>6964</v>
      </c>
      <c r="H28" s="11">
        <v>5901</v>
      </c>
      <c r="I28" s="11">
        <v>4923</v>
      </c>
      <c r="J28" s="11">
        <v>5249</v>
      </c>
      <c r="K28" s="11">
        <v>6091</v>
      </c>
      <c r="L28" s="11">
        <v>7677</v>
      </c>
      <c r="M28" s="11">
        <v>5755</v>
      </c>
      <c r="N28" s="11">
        <v>6125</v>
      </c>
      <c r="O28" s="11">
        <v>6568</v>
      </c>
      <c r="P28" s="11">
        <v>7678</v>
      </c>
      <c r="Q28" s="11">
        <v>7765</v>
      </c>
      <c r="R28" s="11">
        <v>7114</v>
      </c>
      <c r="S28" s="11">
        <v>7467</v>
      </c>
      <c r="T28" s="11">
        <v>6483</v>
      </c>
      <c r="U28" s="11">
        <v>6824</v>
      </c>
      <c r="V28" s="11">
        <v>6162</v>
      </c>
      <c r="W28" s="11">
        <v>5254</v>
      </c>
      <c r="X28" s="11">
        <v>6042</v>
      </c>
      <c r="Y28" s="11">
        <v>5800</v>
      </c>
      <c r="Z28" s="11">
        <v>6987</v>
      </c>
      <c r="AA28" s="11">
        <v>5827</v>
      </c>
      <c r="AB28" s="11">
        <v>6473</v>
      </c>
      <c r="AC28" s="11">
        <v>5501</v>
      </c>
      <c r="AD28" s="11">
        <v>5621</v>
      </c>
      <c r="AE28" s="11">
        <v>5994</v>
      </c>
      <c r="AF28" s="11">
        <v>6718</v>
      </c>
      <c r="AG28" s="11">
        <v>6634</v>
      </c>
      <c r="AH28" s="11">
        <v>6410</v>
      </c>
      <c r="AI28" s="11">
        <v>6657</v>
      </c>
      <c r="AJ28" s="11">
        <v>6850</v>
      </c>
      <c r="AK28" s="11">
        <v>6835</v>
      </c>
      <c r="AL28" s="11">
        <v>6836</v>
      </c>
      <c r="AM28" s="11">
        <v>6896</v>
      </c>
      <c r="AN28" s="11">
        <v>6373</v>
      </c>
      <c r="AO28" s="11">
        <v>7485</v>
      </c>
      <c r="AP28" s="11">
        <v>7283</v>
      </c>
      <c r="AQ28" s="11">
        <v>6244</v>
      </c>
      <c r="AR28" s="11">
        <v>7163</v>
      </c>
      <c r="AS28" s="11">
        <v>7586</v>
      </c>
      <c r="AT28" s="11">
        <v>8088</v>
      </c>
      <c r="AU28" s="11">
        <v>7454</v>
      </c>
      <c r="AV28" s="11">
        <v>7276</v>
      </c>
      <c r="AW28" s="11">
        <v>6802</v>
      </c>
      <c r="AX28" s="11">
        <v>7117</v>
      </c>
      <c r="AY28" s="11">
        <v>7931</v>
      </c>
      <c r="AZ28" s="11">
        <v>6629</v>
      </c>
      <c r="BA28" s="11">
        <v>7349</v>
      </c>
      <c r="BB28" s="11">
        <v>6689</v>
      </c>
    </row>
    <row r="29" spans="1:54" x14ac:dyDescent="0.2">
      <c r="A29" s="12"/>
      <c r="B29" s="19" t="s">
        <v>157</v>
      </c>
      <c r="C29" s="13">
        <v>5123</v>
      </c>
      <c r="D29" s="13">
        <v>4833</v>
      </c>
      <c r="E29" s="13">
        <v>5109</v>
      </c>
      <c r="F29" s="13">
        <v>5339</v>
      </c>
      <c r="G29" s="13">
        <v>5733</v>
      </c>
      <c r="H29" s="13">
        <v>4978</v>
      </c>
      <c r="I29" s="13">
        <v>4132</v>
      </c>
      <c r="J29" s="13">
        <v>4682</v>
      </c>
      <c r="K29" s="13">
        <v>4767</v>
      </c>
      <c r="L29" s="13">
        <v>5853</v>
      </c>
      <c r="M29" s="13">
        <v>5151</v>
      </c>
      <c r="N29" s="13">
        <v>5521</v>
      </c>
      <c r="O29" s="13">
        <v>5391</v>
      </c>
      <c r="P29" s="13">
        <v>6131</v>
      </c>
      <c r="Q29" s="13">
        <v>6006</v>
      </c>
      <c r="R29" s="13">
        <v>5833</v>
      </c>
      <c r="S29" s="13">
        <v>6013</v>
      </c>
      <c r="T29" s="13">
        <v>5032</v>
      </c>
      <c r="U29" s="13">
        <v>5176</v>
      </c>
      <c r="V29" s="13">
        <v>5054</v>
      </c>
      <c r="W29" s="13">
        <v>3894</v>
      </c>
      <c r="X29" s="13">
        <v>4771</v>
      </c>
      <c r="Y29" s="13">
        <v>4483</v>
      </c>
      <c r="Z29" s="13">
        <v>5240</v>
      </c>
      <c r="AA29" s="13">
        <v>4539</v>
      </c>
      <c r="AB29" s="13">
        <v>4970</v>
      </c>
      <c r="AC29" s="13">
        <v>4636</v>
      </c>
      <c r="AD29" s="13">
        <v>4745</v>
      </c>
      <c r="AE29" s="13">
        <v>4924</v>
      </c>
      <c r="AF29" s="13">
        <v>5362</v>
      </c>
      <c r="AG29" s="13">
        <v>5041</v>
      </c>
      <c r="AH29" s="13">
        <v>5010</v>
      </c>
      <c r="AI29" s="13">
        <v>5198</v>
      </c>
      <c r="AJ29" s="13">
        <v>5397</v>
      </c>
      <c r="AK29" s="13">
        <v>5399</v>
      </c>
      <c r="AL29" s="13">
        <v>5406</v>
      </c>
      <c r="AM29" s="13">
        <v>5540</v>
      </c>
      <c r="AN29" s="13">
        <v>5658</v>
      </c>
      <c r="AO29" s="13">
        <v>6077</v>
      </c>
      <c r="AP29" s="13">
        <v>5970</v>
      </c>
      <c r="AQ29" s="13">
        <v>5045</v>
      </c>
      <c r="AR29" s="13">
        <v>5914</v>
      </c>
      <c r="AS29" s="13">
        <v>6443</v>
      </c>
      <c r="AT29" s="13">
        <v>6551</v>
      </c>
      <c r="AU29" s="13">
        <v>6227</v>
      </c>
      <c r="AV29" s="13">
        <v>6001</v>
      </c>
      <c r="AW29" s="13">
        <v>5846</v>
      </c>
      <c r="AX29" s="13">
        <v>5623</v>
      </c>
      <c r="AY29" s="13">
        <v>6625</v>
      </c>
      <c r="AZ29" s="13">
        <v>5338</v>
      </c>
      <c r="BA29" s="13">
        <v>6292</v>
      </c>
      <c r="BB29" s="13">
        <v>5678</v>
      </c>
    </row>
    <row r="30" spans="1:54" x14ac:dyDescent="0.2">
      <c r="A30" s="20"/>
      <c r="B30" s="19" t="s">
        <v>158</v>
      </c>
      <c r="C30" s="13">
        <v>874</v>
      </c>
      <c r="D30" s="13">
        <v>2372</v>
      </c>
      <c r="E30" s="13">
        <v>653</v>
      </c>
      <c r="F30" s="13">
        <v>1063</v>
      </c>
      <c r="G30" s="13">
        <v>1231</v>
      </c>
      <c r="H30" s="13">
        <v>923</v>
      </c>
      <c r="I30" s="13">
        <v>791</v>
      </c>
      <c r="J30" s="13">
        <v>567</v>
      </c>
      <c r="K30" s="13">
        <v>1324</v>
      </c>
      <c r="L30" s="13">
        <v>1824</v>
      </c>
      <c r="M30" s="13">
        <v>604</v>
      </c>
      <c r="N30" s="13">
        <v>604</v>
      </c>
      <c r="O30" s="13">
        <v>1177</v>
      </c>
      <c r="P30" s="13">
        <v>1547</v>
      </c>
      <c r="Q30" s="13">
        <v>1759</v>
      </c>
      <c r="R30" s="13">
        <v>1281</v>
      </c>
      <c r="S30" s="13">
        <v>1454</v>
      </c>
      <c r="T30" s="13">
        <v>1451</v>
      </c>
      <c r="U30" s="13">
        <v>1648</v>
      </c>
      <c r="V30" s="13">
        <v>1108</v>
      </c>
      <c r="W30" s="13">
        <v>1360</v>
      </c>
      <c r="X30" s="13">
        <v>1271</v>
      </c>
      <c r="Y30" s="13">
        <v>1317</v>
      </c>
      <c r="Z30" s="13">
        <v>1747</v>
      </c>
      <c r="AA30" s="13">
        <v>1288</v>
      </c>
      <c r="AB30" s="13">
        <v>1503</v>
      </c>
      <c r="AC30" s="13">
        <v>865</v>
      </c>
      <c r="AD30" s="13">
        <v>876</v>
      </c>
      <c r="AE30" s="13">
        <v>1070</v>
      </c>
      <c r="AF30" s="13">
        <v>1356</v>
      </c>
      <c r="AG30" s="13">
        <v>1593</v>
      </c>
      <c r="AH30" s="13">
        <v>1400</v>
      </c>
      <c r="AI30" s="13">
        <v>1459</v>
      </c>
      <c r="AJ30" s="13">
        <v>1453</v>
      </c>
      <c r="AK30" s="13">
        <v>1436</v>
      </c>
      <c r="AL30" s="13">
        <v>1430</v>
      </c>
      <c r="AM30" s="13">
        <v>1356</v>
      </c>
      <c r="AN30" s="13">
        <v>715</v>
      </c>
      <c r="AO30" s="13">
        <v>1408</v>
      </c>
      <c r="AP30" s="13">
        <v>1313</v>
      </c>
      <c r="AQ30" s="13">
        <v>1199</v>
      </c>
      <c r="AR30" s="13">
        <v>1249</v>
      </c>
      <c r="AS30" s="13">
        <v>1143</v>
      </c>
      <c r="AT30" s="13">
        <v>1537</v>
      </c>
      <c r="AU30" s="13">
        <v>1227</v>
      </c>
      <c r="AV30" s="13">
        <v>1275</v>
      </c>
      <c r="AW30" s="13">
        <v>956</v>
      </c>
      <c r="AX30" s="13">
        <v>1494</v>
      </c>
      <c r="AY30" s="13">
        <v>1306</v>
      </c>
      <c r="AZ30" s="13">
        <v>1291</v>
      </c>
      <c r="BA30" s="13">
        <v>1057</v>
      </c>
      <c r="BB30" s="13">
        <v>1011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6012</v>
      </c>
      <c r="D32" s="11">
        <v>6424</v>
      </c>
      <c r="E32" s="11">
        <v>8300</v>
      </c>
      <c r="F32" s="11">
        <v>6478</v>
      </c>
      <c r="G32" s="11">
        <v>6954</v>
      </c>
      <c r="H32" s="11">
        <v>5798</v>
      </c>
      <c r="I32" s="11">
        <v>4799</v>
      </c>
      <c r="J32" s="11">
        <v>5824</v>
      </c>
      <c r="K32" s="11">
        <v>6791</v>
      </c>
      <c r="L32" s="11">
        <v>7194</v>
      </c>
      <c r="M32" s="11">
        <v>7324</v>
      </c>
      <c r="N32" s="11">
        <v>7660</v>
      </c>
      <c r="O32" s="11">
        <v>7494</v>
      </c>
      <c r="P32" s="11">
        <v>8775</v>
      </c>
      <c r="Q32" s="11">
        <v>7860</v>
      </c>
      <c r="R32" s="11">
        <v>7848</v>
      </c>
      <c r="S32" s="11">
        <v>7992</v>
      </c>
      <c r="T32" s="11">
        <v>8155</v>
      </c>
      <c r="U32" s="11">
        <v>7249</v>
      </c>
      <c r="V32" s="11">
        <v>7508</v>
      </c>
      <c r="W32" s="11">
        <v>7154</v>
      </c>
      <c r="X32" s="11">
        <v>6582</v>
      </c>
      <c r="Y32" s="11">
        <v>6993</v>
      </c>
      <c r="Z32" s="11">
        <v>6912</v>
      </c>
      <c r="AA32" s="11">
        <v>6832</v>
      </c>
      <c r="AB32" s="11">
        <v>6854</v>
      </c>
      <c r="AC32" s="11">
        <v>6438</v>
      </c>
      <c r="AD32" s="11">
        <v>6603</v>
      </c>
      <c r="AE32" s="11">
        <v>6968</v>
      </c>
      <c r="AF32" s="11">
        <v>6224</v>
      </c>
      <c r="AG32" s="11">
        <v>7355</v>
      </c>
      <c r="AH32" s="11">
        <v>7036</v>
      </c>
      <c r="AI32" s="11">
        <v>6749</v>
      </c>
      <c r="AJ32" s="11">
        <v>7873</v>
      </c>
      <c r="AK32" s="11">
        <v>7669</v>
      </c>
      <c r="AL32" s="11">
        <v>7696</v>
      </c>
      <c r="AM32" s="11">
        <v>8127</v>
      </c>
      <c r="AN32" s="11">
        <v>8194</v>
      </c>
      <c r="AO32" s="11">
        <v>8397</v>
      </c>
      <c r="AP32" s="11">
        <v>8574</v>
      </c>
      <c r="AQ32" s="11">
        <v>9221</v>
      </c>
      <c r="AR32" s="11">
        <v>8164</v>
      </c>
      <c r="AS32" s="11">
        <v>9164</v>
      </c>
      <c r="AT32" s="11">
        <v>8169</v>
      </c>
      <c r="AU32" s="11">
        <v>8116</v>
      </c>
      <c r="AV32" s="11">
        <v>9039</v>
      </c>
      <c r="AW32" s="11">
        <v>8223</v>
      </c>
      <c r="AX32" s="11">
        <v>8121</v>
      </c>
      <c r="AY32" s="11">
        <v>7117</v>
      </c>
      <c r="AZ32" s="11">
        <v>7430</v>
      </c>
      <c r="BA32" s="11">
        <v>8009</v>
      </c>
      <c r="BB32" s="11">
        <v>7378</v>
      </c>
    </row>
    <row r="33" spans="1:54" x14ac:dyDescent="0.2">
      <c r="A33" s="12"/>
      <c r="B33" s="19" t="s">
        <v>159</v>
      </c>
      <c r="C33" s="13">
        <v>1779</v>
      </c>
      <c r="D33" s="13">
        <v>1081</v>
      </c>
      <c r="E33" s="13">
        <v>2043</v>
      </c>
      <c r="F33" s="13">
        <v>1485</v>
      </c>
      <c r="G33" s="13">
        <v>1428</v>
      </c>
      <c r="H33" s="13">
        <v>1335</v>
      </c>
      <c r="I33" s="13">
        <v>730</v>
      </c>
      <c r="J33" s="13">
        <v>1307</v>
      </c>
      <c r="K33" s="13">
        <v>1556</v>
      </c>
      <c r="L33" s="13">
        <v>1912</v>
      </c>
      <c r="M33" s="13">
        <v>1835</v>
      </c>
      <c r="N33" s="13">
        <v>2028</v>
      </c>
      <c r="O33" s="13">
        <v>2215</v>
      </c>
      <c r="P33" s="13">
        <v>2566</v>
      </c>
      <c r="Q33" s="13">
        <v>2556</v>
      </c>
      <c r="R33" s="13">
        <v>1908</v>
      </c>
      <c r="S33" s="13">
        <v>2398</v>
      </c>
      <c r="T33" s="13">
        <v>2279</v>
      </c>
      <c r="U33" s="13">
        <v>1648</v>
      </c>
      <c r="V33" s="13">
        <v>1537</v>
      </c>
      <c r="W33" s="13">
        <v>1354</v>
      </c>
      <c r="X33" s="13">
        <v>1626</v>
      </c>
      <c r="Y33" s="13">
        <v>1775</v>
      </c>
      <c r="Z33" s="13">
        <v>1589</v>
      </c>
      <c r="AA33" s="13">
        <v>2100</v>
      </c>
      <c r="AB33" s="13">
        <v>1489</v>
      </c>
      <c r="AC33" s="13">
        <v>1373</v>
      </c>
      <c r="AD33" s="13">
        <v>1679</v>
      </c>
      <c r="AE33" s="13">
        <v>1218</v>
      </c>
      <c r="AF33" s="13">
        <v>1177</v>
      </c>
      <c r="AG33" s="13">
        <v>1402</v>
      </c>
      <c r="AH33" s="13">
        <v>1063</v>
      </c>
      <c r="AI33" s="13">
        <v>1571</v>
      </c>
      <c r="AJ33" s="13">
        <v>1144</v>
      </c>
      <c r="AK33" s="13">
        <v>1066</v>
      </c>
      <c r="AL33" s="13">
        <v>1849</v>
      </c>
      <c r="AM33" s="13">
        <v>1744</v>
      </c>
      <c r="AN33" s="13">
        <v>1648</v>
      </c>
      <c r="AO33" s="13">
        <v>1937</v>
      </c>
      <c r="AP33" s="13">
        <v>2117</v>
      </c>
      <c r="AQ33" s="13">
        <v>3055</v>
      </c>
      <c r="AR33" s="13">
        <v>2259</v>
      </c>
      <c r="AS33" s="13">
        <v>2540</v>
      </c>
      <c r="AT33" s="13">
        <v>1922</v>
      </c>
      <c r="AU33" s="13">
        <v>1943</v>
      </c>
      <c r="AV33" s="13">
        <v>2230</v>
      </c>
      <c r="AW33" s="13">
        <v>2055</v>
      </c>
      <c r="AX33" s="13">
        <v>2755</v>
      </c>
      <c r="AY33" s="13">
        <v>1653</v>
      </c>
      <c r="AZ33" s="13">
        <v>1705</v>
      </c>
      <c r="BA33" s="13">
        <v>2626</v>
      </c>
      <c r="BB33" s="13">
        <v>1929</v>
      </c>
    </row>
    <row r="34" spans="1:54" x14ac:dyDescent="0.2">
      <c r="A34" s="12"/>
      <c r="B34" s="19" t="s">
        <v>160</v>
      </c>
      <c r="C34" s="13">
        <v>3017</v>
      </c>
      <c r="D34" s="13">
        <v>3973</v>
      </c>
      <c r="E34" s="13">
        <v>4654</v>
      </c>
      <c r="F34" s="13">
        <v>3692</v>
      </c>
      <c r="G34" s="13">
        <v>4110</v>
      </c>
      <c r="H34" s="13">
        <v>3175</v>
      </c>
      <c r="I34" s="13">
        <v>2627</v>
      </c>
      <c r="J34" s="13">
        <v>3369</v>
      </c>
      <c r="K34" s="13">
        <v>3631</v>
      </c>
      <c r="L34" s="13">
        <v>3785</v>
      </c>
      <c r="M34" s="13">
        <v>4080</v>
      </c>
      <c r="N34" s="13">
        <v>4332</v>
      </c>
      <c r="O34" s="13">
        <v>3853</v>
      </c>
      <c r="P34" s="13">
        <v>4856</v>
      </c>
      <c r="Q34" s="13">
        <v>4173</v>
      </c>
      <c r="R34" s="13">
        <v>4522</v>
      </c>
      <c r="S34" s="13">
        <v>4368</v>
      </c>
      <c r="T34" s="13">
        <v>4313</v>
      </c>
      <c r="U34" s="13">
        <v>4378</v>
      </c>
      <c r="V34" s="13">
        <v>4420</v>
      </c>
      <c r="W34" s="13">
        <v>4428</v>
      </c>
      <c r="X34" s="13">
        <v>3620</v>
      </c>
      <c r="Y34" s="13">
        <v>3813</v>
      </c>
      <c r="Z34" s="13">
        <v>3897</v>
      </c>
      <c r="AA34" s="13">
        <v>3362</v>
      </c>
      <c r="AB34" s="13">
        <v>4120</v>
      </c>
      <c r="AC34" s="13">
        <v>3670</v>
      </c>
      <c r="AD34" s="13">
        <v>3740</v>
      </c>
      <c r="AE34" s="13">
        <v>4492</v>
      </c>
      <c r="AF34" s="13">
        <v>3803</v>
      </c>
      <c r="AG34" s="13">
        <v>4480</v>
      </c>
      <c r="AH34" s="13">
        <v>4672</v>
      </c>
      <c r="AI34" s="13">
        <v>3841</v>
      </c>
      <c r="AJ34" s="13">
        <v>5406</v>
      </c>
      <c r="AK34" s="13">
        <v>5289</v>
      </c>
      <c r="AL34" s="13">
        <v>4588</v>
      </c>
      <c r="AM34" s="13">
        <v>4986</v>
      </c>
      <c r="AN34" s="13">
        <v>5308</v>
      </c>
      <c r="AO34" s="13">
        <v>5244</v>
      </c>
      <c r="AP34" s="13">
        <v>5232</v>
      </c>
      <c r="AQ34" s="13">
        <v>4936</v>
      </c>
      <c r="AR34" s="13">
        <v>4590</v>
      </c>
      <c r="AS34" s="13">
        <v>5393</v>
      </c>
      <c r="AT34" s="13">
        <v>4914</v>
      </c>
      <c r="AU34" s="13">
        <v>4981</v>
      </c>
      <c r="AV34" s="13">
        <v>5554</v>
      </c>
      <c r="AW34" s="13">
        <v>5173</v>
      </c>
      <c r="AX34" s="13">
        <v>4131</v>
      </c>
      <c r="AY34" s="13">
        <v>4297</v>
      </c>
      <c r="AZ34" s="13">
        <v>4483</v>
      </c>
      <c r="BA34" s="13">
        <v>4275</v>
      </c>
      <c r="BB34" s="13">
        <v>4332</v>
      </c>
    </row>
    <row r="35" spans="1:54" x14ac:dyDescent="0.2">
      <c r="A35" s="12"/>
      <c r="B35" s="19" t="s">
        <v>161</v>
      </c>
      <c r="C35" s="13">
        <v>1216</v>
      </c>
      <c r="D35" s="13">
        <v>1370</v>
      </c>
      <c r="E35" s="13">
        <v>1603</v>
      </c>
      <c r="F35" s="13">
        <v>1301</v>
      </c>
      <c r="G35" s="13">
        <v>1416</v>
      </c>
      <c r="H35" s="13">
        <v>1288</v>
      </c>
      <c r="I35" s="13">
        <v>1442</v>
      </c>
      <c r="J35" s="13">
        <v>1148</v>
      </c>
      <c r="K35" s="13">
        <v>1604</v>
      </c>
      <c r="L35" s="13">
        <v>1497</v>
      </c>
      <c r="M35" s="13">
        <v>1409</v>
      </c>
      <c r="N35" s="13">
        <v>1300</v>
      </c>
      <c r="O35" s="13">
        <v>1426</v>
      </c>
      <c r="P35" s="13">
        <v>1353</v>
      </c>
      <c r="Q35" s="13">
        <v>1131</v>
      </c>
      <c r="R35" s="13">
        <v>1418</v>
      </c>
      <c r="S35" s="13">
        <v>1226</v>
      </c>
      <c r="T35" s="13">
        <v>1563</v>
      </c>
      <c r="U35" s="13">
        <v>1223</v>
      </c>
      <c r="V35" s="13">
        <v>1551</v>
      </c>
      <c r="W35" s="13">
        <v>1372</v>
      </c>
      <c r="X35" s="13">
        <v>1336</v>
      </c>
      <c r="Y35" s="13">
        <v>1405</v>
      </c>
      <c r="Z35" s="13">
        <v>1426</v>
      </c>
      <c r="AA35" s="13">
        <v>1370</v>
      </c>
      <c r="AB35" s="13">
        <v>1245</v>
      </c>
      <c r="AC35" s="13">
        <v>1395</v>
      </c>
      <c r="AD35" s="13">
        <v>1184</v>
      </c>
      <c r="AE35" s="13">
        <v>1258</v>
      </c>
      <c r="AF35" s="13">
        <v>1244</v>
      </c>
      <c r="AG35" s="13">
        <v>1473</v>
      </c>
      <c r="AH35" s="13">
        <v>1301</v>
      </c>
      <c r="AI35" s="13">
        <v>1337</v>
      </c>
      <c r="AJ35" s="13">
        <v>1323</v>
      </c>
      <c r="AK35" s="13">
        <v>1314</v>
      </c>
      <c r="AL35" s="13">
        <v>1259</v>
      </c>
      <c r="AM35" s="13">
        <v>1397</v>
      </c>
      <c r="AN35" s="13">
        <v>1238</v>
      </c>
      <c r="AO35" s="13">
        <v>1216</v>
      </c>
      <c r="AP35" s="13">
        <v>1225</v>
      </c>
      <c r="AQ35" s="13">
        <v>1230</v>
      </c>
      <c r="AR35" s="13">
        <v>1315</v>
      </c>
      <c r="AS35" s="13">
        <v>1231</v>
      </c>
      <c r="AT35" s="13">
        <v>1333</v>
      </c>
      <c r="AU35" s="13">
        <v>1192</v>
      </c>
      <c r="AV35" s="13">
        <v>1255</v>
      </c>
      <c r="AW35" s="13">
        <v>995</v>
      </c>
      <c r="AX35" s="13">
        <v>1235</v>
      </c>
      <c r="AY35" s="13">
        <v>1167</v>
      </c>
      <c r="AZ35" s="13">
        <v>1242</v>
      </c>
      <c r="BA35" s="13">
        <v>1108</v>
      </c>
      <c r="BB35" s="13">
        <v>1117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1343</v>
      </c>
      <c r="D37" s="5">
        <v>1357</v>
      </c>
      <c r="E37" s="5">
        <v>1251</v>
      </c>
      <c r="F37" s="5">
        <v>1371</v>
      </c>
      <c r="G37" s="5">
        <v>1207</v>
      </c>
      <c r="H37" s="5">
        <v>1215</v>
      </c>
      <c r="I37" s="5">
        <v>1231</v>
      </c>
      <c r="J37" s="5">
        <v>1374</v>
      </c>
      <c r="K37" s="5">
        <v>1461</v>
      </c>
      <c r="L37" s="5">
        <v>1469</v>
      </c>
      <c r="M37" s="5">
        <v>1433</v>
      </c>
      <c r="N37" s="5">
        <v>1292</v>
      </c>
      <c r="O37" s="5">
        <v>1488</v>
      </c>
      <c r="P37" s="5">
        <v>1611</v>
      </c>
      <c r="Q37" s="5">
        <v>1554</v>
      </c>
      <c r="R37" s="5">
        <v>1662</v>
      </c>
      <c r="S37" s="5">
        <v>1581</v>
      </c>
      <c r="T37" s="5">
        <v>1596</v>
      </c>
      <c r="U37" s="5">
        <v>1474</v>
      </c>
      <c r="V37" s="5">
        <v>1625</v>
      </c>
      <c r="W37" s="5">
        <v>1842</v>
      </c>
      <c r="X37" s="5">
        <v>1693</v>
      </c>
      <c r="Y37" s="5">
        <v>1417</v>
      </c>
      <c r="Z37" s="5">
        <v>1434</v>
      </c>
      <c r="AA37" s="5">
        <v>1419</v>
      </c>
      <c r="AB37" s="5">
        <v>1738</v>
      </c>
      <c r="AC37" s="5">
        <v>1423</v>
      </c>
      <c r="AD37" s="5">
        <v>1554</v>
      </c>
      <c r="AE37" s="5">
        <v>1448</v>
      </c>
      <c r="AF37" s="5">
        <v>1377</v>
      </c>
      <c r="AG37" s="5">
        <v>1333</v>
      </c>
      <c r="AH37" s="5">
        <v>1318</v>
      </c>
      <c r="AI37" s="5">
        <v>1474</v>
      </c>
      <c r="AJ37" s="5">
        <v>1400</v>
      </c>
      <c r="AK37" s="5">
        <v>1249</v>
      </c>
      <c r="AL37" s="5">
        <v>1302</v>
      </c>
      <c r="AM37" s="5">
        <v>1320</v>
      </c>
      <c r="AN37" s="5">
        <v>1415</v>
      </c>
      <c r="AO37" s="5">
        <v>1276</v>
      </c>
      <c r="AP37" s="5">
        <v>1205</v>
      </c>
      <c r="AQ37" s="5">
        <v>1592</v>
      </c>
      <c r="AR37" s="5">
        <v>1371</v>
      </c>
      <c r="AS37" s="5">
        <v>1348</v>
      </c>
      <c r="AT37" s="5">
        <v>1559</v>
      </c>
      <c r="AU37" s="5">
        <v>1522</v>
      </c>
      <c r="AV37" s="5">
        <v>1637</v>
      </c>
      <c r="AW37" s="5">
        <v>1283</v>
      </c>
      <c r="AX37" s="5">
        <v>1520</v>
      </c>
      <c r="AY37" s="5">
        <v>1439</v>
      </c>
      <c r="AZ37" s="5">
        <v>1616</v>
      </c>
      <c r="BA37" s="5">
        <v>1447</v>
      </c>
      <c r="BB37" s="5">
        <v>1323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13352</v>
      </c>
      <c r="D39" s="23">
        <v>14986</v>
      </c>
      <c r="E39" s="23">
        <v>15313</v>
      </c>
      <c r="F39" s="23">
        <v>14251</v>
      </c>
      <c r="G39" s="23">
        <v>15125</v>
      </c>
      <c r="H39" s="23">
        <v>12914</v>
      </c>
      <c r="I39" s="23">
        <v>10953</v>
      </c>
      <c r="J39" s="23">
        <v>12447</v>
      </c>
      <c r="K39" s="23">
        <v>14343</v>
      </c>
      <c r="L39" s="23">
        <v>16340</v>
      </c>
      <c r="M39" s="23">
        <v>14512</v>
      </c>
      <c r="N39" s="23">
        <v>15077</v>
      </c>
      <c r="O39" s="23">
        <v>15550</v>
      </c>
      <c r="P39" s="23">
        <v>18064</v>
      </c>
      <c r="Q39" s="23">
        <v>17179</v>
      </c>
      <c r="R39" s="23">
        <v>16624</v>
      </c>
      <c r="S39" s="23">
        <v>17040</v>
      </c>
      <c r="T39" s="23">
        <v>16234</v>
      </c>
      <c r="U39" s="23">
        <v>15547</v>
      </c>
      <c r="V39" s="23">
        <v>15295</v>
      </c>
      <c r="W39" s="23">
        <v>14250</v>
      </c>
      <c r="X39" s="23">
        <v>14317</v>
      </c>
      <c r="Y39" s="23">
        <v>14210</v>
      </c>
      <c r="Z39" s="23">
        <v>15333</v>
      </c>
      <c r="AA39" s="23">
        <v>14078</v>
      </c>
      <c r="AB39" s="23">
        <v>15065</v>
      </c>
      <c r="AC39" s="23">
        <v>13362</v>
      </c>
      <c r="AD39" s="23">
        <v>13778</v>
      </c>
      <c r="AE39" s="23">
        <v>14410</v>
      </c>
      <c r="AF39" s="23">
        <v>14319</v>
      </c>
      <c r="AG39" s="23">
        <v>15322</v>
      </c>
      <c r="AH39" s="23">
        <v>14764</v>
      </c>
      <c r="AI39" s="23">
        <v>14880</v>
      </c>
      <c r="AJ39" s="23">
        <v>16123</v>
      </c>
      <c r="AK39" s="23">
        <v>15753</v>
      </c>
      <c r="AL39" s="23">
        <v>15834</v>
      </c>
      <c r="AM39" s="23">
        <v>16343</v>
      </c>
      <c r="AN39" s="23">
        <v>15982</v>
      </c>
      <c r="AO39" s="23">
        <v>17158</v>
      </c>
      <c r="AP39" s="23">
        <v>17062</v>
      </c>
      <c r="AQ39" s="23">
        <v>17057</v>
      </c>
      <c r="AR39" s="23">
        <v>16698</v>
      </c>
      <c r="AS39" s="23">
        <v>18098</v>
      </c>
      <c r="AT39" s="23">
        <v>17816</v>
      </c>
      <c r="AU39" s="23">
        <v>17092</v>
      </c>
      <c r="AV39" s="23">
        <v>17952</v>
      </c>
      <c r="AW39" s="23">
        <v>16308</v>
      </c>
      <c r="AX39" s="23">
        <v>16758</v>
      </c>
      <c r="AY39" s="23">
        <v>16487</v>
      </c>
      <c r="AZ39" s="23">
        <v>15675</v>
      </c>
      <c r="BA39" s="23">
        <v>16805</v>
      </c>
      <c r="BB39" s="23">
        <v>15390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38948</v>
      </c>
      <c r="D41" s="13">
        <v>46892</v>
      </c>
      <c r="E41" s="13">
        <v>46534</v>
      </c>
      <c r="F41" s="13">
        <v>49967</v>
      </c>
      <c r="G41" s="13">
        <v>51542</v>
      </c>
      <c r="H41" s="13">
        <v>45425</v>
      </c>
      <c r="I41" s="13">
        <v>47352</v>
      </c>
      <c r="J41" s="13">
        <v>49320</v>
      </c>
      <c r="K41" s="13">
        <v>51686</v>
      </c>
      <c r="L41" s="13">
        <v>49900</v>
      </c>
      <c r="M41" s="13">
        <v>48786</v>
      </c>
      <c r="N41" s="13">
        <v>52140</v>
      </c>
      <c r="O41" s="13">
        <v>48672</v>
      </c>
      <c r="P41" s="13">
        <v>48656</v>
      </c>
      <c r="Q41" s="13">
        <v>47908</v>
      </c>
      <c r="R41" s="13">
        <v>48001</v>
      </c>
      <c r="S41" s="13">
        <v>50605</v>
      </c>
      <c r="T41" s="13">
        <v>51972</v>
      </c>
      <c r="U41" s="13">
        <v>50632</v>
      </c>
      <c r="V41" s="13">
        <v>51611</v>
      </c>
      <c r="W41" s="13">
        <v>48134</v>
      </c>
      <c r="X41" s="13">
        <v>52306</v>
      </c>
      <c r="Y41" s="13">
        <v>52406</v>
      </c>
      <c r="Z41" s="13">
        <v>51486</v>
      </c>
      <c r="AA41" s="13">
        <v>51897</v>
      </c>
      <c r="AB41" s="13">
        <v>51376</v>
      </c>
      <c r="AC41" s="13">
        <v>47117</v>
      </c>
      <c r="AD41" s="13">
        <v>50933</v>
      </c>
      <c r="AE41" s="13">
        <v>51481</v>
      </c>
      <c r="AF41" s="13">
        <v>52924</v>
      </c>
      <c r="AG41" s="13">
        <v>53504</v>
      </c>
      <c r="AH41" s="13">
        <v>51568</v>
      </c>
      <c r="AI41" s="13">
        <v>53706</v>
      </c>
      <c r="AJ41" s="13">
        <v>53750</v>
      </c>
      <c r="AK41" s="13">
        <v>52803</v>
      </c>
      <c r="AL41" s="13">
        <v>47689</v>
      </c>
      <c r="AM41" s="13">
        <v>54414</v>
      </c>
      <c r="AN41" s="13">
        <v>55117</v>
      </c>
      <c r="AO41" s="13">
        <v>54377</v>
      </c>
      <c r="AP41" s="13">
        <v>50328</v>
      </c>
      <c r="AQ41" s="13">
        <v>50634</v>
      </c>
      <c r="AR41" s="13">
        <v>51987</v>
      </c>
      <c r="AS41" s="13">
        <v>53263</v>
      </c>
      <c r="AT41" s="13">
        <v>52434</v>
      </c>
      <c r="AU41" s="13">
        <v>52408</v>
      </c>
      <c r="AV41" s="13">
        <v>51123</v>
      </c>
      <c r="AW41" s="13">
        <v>49875</v>
      </c>
      <c r="AX41" s="13">
        <v>51150</v>
      </c>
      <c r="AY41" s="13">
        <v>52617</v>
      </c>
      <c r="AZ41" s="13">
        <v>53155</v>
      </c>
      <c r="BA41" s="13">
        <v>53068</v>
      </c>
      <c r="BB41" s="13">
        <v>40519</v>
      </c>
    </row>
    <row r="42" spans="1:54" x14ac:dyDescent="0.2">
      <c r="A42" s="12"/>
      <c r="B42" s="19" t="s">
        <v>164</v>
      </c>
      <c r="C42" s="13">
        <v>0</v>
      </c>
      <c r="D42" s="13">
        <v>0</v>
      </c>
      <c r="E42" s="13">
        <v>1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38948</v>
      </c>
      <c r="D44" s="23">
        <v>46892</v>
      </c>
      <c r="E44" s="23">
        <v>46535</v>
      </c>
      <c r="F44" s="23">
        <v>49967</v>
      </c>
      <c r="G44" s="23">
        <v>51542</v>
      </c>
      <c r="H44" s="23">
        <v>45425</v>
      </c>
      <c r="I44" s="23">
        <v>47352</v>
      </c>
      <c r="J44" s="23">
        <v>49320</v>
      </c>
      <c r="K44" s="23">
        <v>51686</v>
      </c>
      <c r="L44" s="23">
        <v>49900</v>
      </c>
      <c r="M44" s="23">
        <v>48786</v>
      </c>
      <c r="N44" s="23">
        <v>52140</v>
      </c>
      <c r="O44" s="23">
        <v>48672</v>
      </c>
      <c r="P44" s="23">
        <v>48656</v>
      </c>
      <c r="Q44" s="23">
        <v>47908</v>
      </c>
      <c r="R44" s="23">
        <v>48001</v>
      </c>
      <c r="S44" s="23">
        <v>50605</v>
      </c>
      <c r="T44" s="23">
        <v>51972</v>
      </c>
      <c r="U44" s="23">
        <v>50632</v>
      </c>
      <c r="V44" s="23">
        <v>51611</v>
      </c>
      <c r="W44" s="23">
        <v>48134</v>
      </c>
      <c r="X44" s="23">
        <v>52306</v>
      </c>
      <c r="Y44" s="23">
        <v>52406</v>
      </c>
      <c r="Z44" s="23">
        <v>51486</v>
      </c>
      <c r="AA44" s="23">
        <v>51897</v>
      </c>
      <c r="AB44" s="23">
        <v>51376</v>
      </c>
      <c r="AC44" s="23">
        <v>47117</v>
      </c>
      <c r="AD44" s="23">
        <v>50933</v>
      </c>
      <c r="AE44" s="23">
        <v>51481</v>
      </c>
      <c r="AF44" s="23">
        <v>52924</v>
      </c>
      <c r="AG44" s="23">
        <v>53504</v>
      </c>
      <c r="AH44" s="23">
        <v>51568</v>
      </c>
      <c r="AI44" s="23">
        <v>53706</v>
      </c>
      <c r="AJ44" s="23">
        <v>53750</v>
      </c>
      <c r="AK44" s="23">
        <v>52803</v>
      </c>
      <c r="AL44" s="23">
        <v>47689</v>
      </c>
      <c r="AM44" s="23">
        <v>54414</v>
      </c>
      <c r="AN44" s="23">
        <v>55117</v>
      </c>
      <c r="AO44" s="23">
        <v>54377</v>
      </c>
      <c r="AP44" s="23">
        <v>50328</v>
      </c>
      <c r="AQ44" s="23">
        <v>50634</v>
      </c>
      <c r="AR44" s="23">
        <v>51987</v>
      </c>
      <c r="AS44" s="23">
        <v>53263</v>
      </c>
      <c r="AT44" s="23">
        <v>52434</v>
      </c>
      <c r="AU44" s="23">
        <v>52408</v>
      </c>
      <c r="AV44" s="23">
        <v>51123</v>
      </c>
      <c r="AW44" s="23">
        <v>49875</v>
      </c>
      <c r="AX44" s="23">
        <v>51150</v>
      </c>
      <c r="AY44" s="23">
        <v>52617</v>
      </c>
      <c r="AZ44" s="23">
        <v>53155</v>
      </c>
      <c r="BA44" s="23">
        <v>53068</v>
      </c>
      <c r="BB44" s="23">
        <v>40519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92235</v>
      </c>
      <c r="D46" s="26">
        <v>106307</v>
      </c>
      <c r="E46" s="26">
        <v>105170</v>
      </c>
      <c r="F46" s="26">
        <v>113037</v>
      </c>
      <c r="G46" s="26">
        <v>114592</v>
      </c>
      <c r="H46" s="26">
        <v>102838</v>
      </c>
      <c r="I46" s="26">
        <v>102925</v>
      </c>
      <c r="J46" s="26">
        <v>109802</v>
      </c>
      <c r="K46" s="26">
        <v>115690</v>
      </c>
      <c r="L46" s="26">
        <v>114146</v>
      </c>
      <c r="M46" s="26">
        <v>111572</v>
      </c>
      <c r="N46" s="26">
        <v>117990</v>
      </c>
      <c r="O46" s="26">
        <v>113172</v>
      </c>
      <c r="P46" s="26">
        <v>115443</v>
      </c>
      <c r="Q46" s="26">
        <v>114085</v>
      </c>
      <c r="R46" s="26">
        <v>112918</v>
      </c>
      <c r="S46" s="26">
        <v>118109</v>
      </c>
      <c r="T46" s="26">
        <v>117774</v>
      </c>
      <c r="U46" s="26">
        <v>115928</v>
      </c>
      <c r="V46" s="26">
        <v>117403</v>
      </c>
      <c r="W46" s="26">
        <v>112694</v>
      </c>
      <c r="X46" s="26">
        <v>117646</v>
      </c>
      <c r="Y46" s="26">
        <v>116381</v>
      </c>
      <c r="Z46" s="26">
        <v>117742</v>
      </c>
      <c r="AA46" s="26">
        <v>115413</v>
      </c>
      <c r="AB46" s="26">
        <v>117486</v>
      </c>
      <c r="AC46" s="26">
        <v>107243</v>
      </c>
      <c r="AD46" s="26">
        <v>113329</v>
      </c>
      <c r="AE46" s="26">
        <v>114519</v>
      </c>
      <c r="AF46" s="26">
        <v>117312</v>
      </c>
      <c r="AG46" s="26">
        <v>119431</v>
      </c>
      <c r="AH46" s="26">
        <v>114926</v>
      </c>
      <c r="AI46" s="26">
        <v>118702</v>
      </c>
      <c r="AJ46" s="26">
        <v>118889</v>
      </c>
      <c r="AK46" s="26">
        <v>120171</v>
      </c>
      <c r="AL46" s="26">
        <v>110856</v>
      </c>
      <c r="AM46" s="26">
        <v>116037</v>
      </c>
      <c r="AN46" s="26">
        <v>120658</v>
      </c>
      <c r="AO46" s="26">
        <v>122011</v>
      </c>
      <c r="AP46" s="26">
        <v>117097</v>
      </c>
      <c r="AQ46" s="26">
        <v>117504</v>
      </c>
      <c r="AR46" s="26">
        <v>119924</v>
      </c>
      <c r="AS46" s="26">
        <v>124043</v>
      </c>
      <c r="AT46" s="26">
        <v>120313</v>
      </c>
      <c r="AU46" s="26">
        <v>120152</v>
      </c>
      <c r="AV46" s="26">
        <v>118308</v>
      </c>
      <c r="AW46" s="26">
        <v>115990</v>
      </c>
      <c r="AX46" s="26">
        <v>119087</v>
      </c>
      <c r="AY46" s="26">
        <v>116741</v>
      </c>
      <c r="AZ46" s="26">
        <v>118548</v>
      </c>
      <c r="BA46" s="26">
        <v>121569</v>
      </c>
      <c r="BB46" s="26">
        <v>97169</v>
      </c>
    </row>
    <row r="47" spans="1:54" ht="13.5" thickTop="1" x14ac:dyDescent="0.2"/>
    <row r="48" spans="1:54" x14ac:dyDescent="0.2"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54" ht="13.5" thickBot="1" x14ac:dyDescent="0.25">
      <c r="A49" s="106" t="s">
        <v>218</v>
      </c>
      <c r="B49" s="25"/>
      <c r="C49" s="26">
        <v>3760.7061990000002</v>
      </c>
      <c r="D49" s="26">
        <v>4471.3358349999999</v>
      </c>
      <c r="E49" s="26">
        <v>4337.6746910000002</v>
      </c>
      <c r="F49" s="26">
        <v>4714.2724500000004</v>
      </c>
      <c r="G49" s="26">
        <v>4555.2642780000006</v>
      </c>
      <c r="H49" s="26">
        <v>4190.9082479999997</v>
      </c>
      <c r="I49" s="26">
        <v>4017.3384860000006</v>
      </c>
      <c r="J49" s="26">
        <v>4247.1629469999998</v>
      </c>
      <c r="K49" s="26">
        <v>4716.4749360000005</v>
      </c>
      <c r="L49" s="26">
        <v>4506.3349800000005</v>
      </c>
      <c r="M49" s="26">
        <v>4503.3316859999986</v>
      </c>
      <c r="N49" s="26">
        <v>4904.3078159999995</v>
      </c>
      <c r="O49" s="26">
        <v>4542.5285750000012</v>
      </c>
      <c r="P49" s="26">
        <v>4755.7532139999994</v>
      </c>
      <c r="Q49" s="26">
        <v>4777.8642879999998</v>
      </c>
      <c r="R49" s="26">
        <v>4849.6587829999999</v>
      </c>
      <c r="S49" s="26">
        <v>4919.1160460000001</v>
      </c>
      <c r="T49" s="26">
        <v>4965.7216049999997</v>
      </c>
      <c r="U49" s="26">
        <v>4866.6002040000003</v>
      </c>
      <c r="V49" s="26">
        <v>4962.3366210000004</v>
      </c>
      <c r="W49" s="26">
        <v>4783.6789979999994</v>
      </c>
      <c r="X49" s="26">
        <v>4901.5868139999993</v>
      </c>
      <c r="Y49" s="26">
        <v>4899.1673229999988</v>
      </c>
      <c r="Z49" s="26">
        <v>4829.3563789999989</v>
      </c>
      <c r="AA49" s="26">
        <v>4712.8264039999985</v>
      </c>
      <c r="AB49" s="26">
        <v>4811.645055</v>
      </c>
      <c r="AC49" s="26">
        <v>4300.9824190000008</v>
      </c>
      <c r="AD49" s="26">
        <v>4520.3221249999997</v>
      </c>
      <c r="AE49" s="26">
        <v>4576.6712730000008</v>
      </c>
      <c r="AF49" s="26">
        <v>4699.6719420000009</v>
      </c>
      <c r="AG49" s="26">
        <v>4785.5069019999992</v>
      </c>
      <c r="AH49" s="26">
        <v>4689.6294589999998</v>
      </c>
      <c r="AI49" s="26">
        <v>4659.3836789999996</v>
      </c>
      <c r="AJ49" s="26">
        <v>4703.838949</v>
      </c>
      <c r="AK49" s="26">
        <v>4838.2711599999993</v>
      </c>
      <c r="AL49" s="26">
        <v>4632.8379599999998</v>
      </c>
      <c r="AM49" s="26">
        <v>4872.2622419999989</v>
      </c>
      <c r="AN49" s="26">
        <v>4817.4714800000002</v>
      </c>
      <c r="AO49" s="26">
        <v>5027.1529989999999</v>
      </c>
      <c r="AP49" s="26">
        <v>4938.0789229999991</v>
      </c>
      <c r="AQ49" s="26">
        <v>5040.5133889999997</v>
      </c>
      <c r="AR49" s="26">
        <v>5096.4326209999999</v>
      </c>
      <c r="AS49" s="26">
        <v>5291.9228759999996</v>
      </c>
      <c r="AT49" s="26">
        <v>5076.7561680000008</v>
      </c>
      <c r="AU49" s="26">
        <v>5228.4496200000003</v>
      </c>
      <c r="AV49" s="26">
        <v>5312.7805709999993</v>
      </c>
      <c r="AW49" s="26">
        <v>5136.2247689999995</v>
      </c>
      <c r="AX49" s="26">
        <v>5311.8947419999995</v>
      </c>
      <c r="AY49" s="26">
        <v>4959.4437450000014</v>
      </c>
      <c r="AZ49" s="26">
        <v>5053.2593569999999</v>
      </c>
      <c r="BA49" s="26">
        <v>5173.1410400000004</v>
      </c>
      <c r="BB49" s="26">
        <v>4268.3677549999993</v>
      </c>
    </row>
    <row r="50" spans="1:54" ht="13.5" thickTop="1" x14ac:dyDescent="0.2"/>
  </sheetData>
  <mergeCells count="1">
    <mergeCell ref="A1:BB1"/>
  </mergeCells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C50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3" customWidth="1"/>
    <col min="4" max="53" width="9.42578125" style="1" customWidth="1"/>
    <col min="54" max="54" width="8.85546875" style="1" customWidth="1"/>
    <col min="55" max="55" width="9" style="1" hidden="1" customWidth="1"/>
    <col min="56" max="16384" width="6.7109375" style="1"/>
  </cols>
  <sheetData>
    <row r="1" spans="1:55" ht="26.25" x14ac:dyDescent="0.4">
      <c r="A1" s="145" t="s">
        <v>223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5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  <c r="BC2" s="5" t="s">
        <v>168</v>
      </c>
    </row>
    <row r="3" spans="1:55" s="2" customFormat="1" thickBot="1" x14ac:dyDescent="0.25">
      <c r="A3" s="6"/>
      <c r="B3" s="7" t="s">
        <v>61</v>
      </c>
      <c r="C3" s="8">
        <v>43464</v>
      </c>
      <c r="D3" s="8">
        <v>43471</v>
      </c>
      <c r="E3" s="8">
        <v>43478</v>
      </c>
      <c r="F3" s="8">
        <v>43485</v>
      </c>
      <c r="G3" s="8">
        <v>43492</v>
      </c>
      <c r="H3" s="8">
        <v>43499</v>
      </c>
      <c r="I3" s="8">
        <v>43506</v>
      </c>
      <c r="J3" s="8">
        <v>43513</v>
      </c>
      <c r="K3" s="8">
        <v>43520</v>
      </c>
      <c r="L3" s="8">
        <v>43527</v>
      </c>
      <c r="M3" s="8">
        <v>43534</v>
      </c>
      <c r="N3" s="8">
        <v>43541</v>
      </c>
      <c r="O3" s="8">
        <v>43548</v>
      </c>
      <c r="P3" s="8">
        <v>43555</v>
      </c>
      <c r="Q3" s="8">
        <v>43562</v>
      </c>
      <c r="R3" s="8">
        <v>43569</v>
      </c>
      <c r="S3" s="8">
        <v>43576</v>
      </c>
      <c r="T3" s="8">
        <v>43583</v>
      </c>
      <c r="U3" s="8">
        <v>43590</v>
      </c>
      <c r="V3" s="8">
        <v>43597</v>
      </c>
      <c r="W3" s="8">
        <v>43604</v>
      </c>
      <c r="X3" s="8">
        <v>43611</v>
      </c>
      <c r="Y3" s="8">
        <v>43618</v>
      </c>
      <c r="Z3" s="8">
        <v>43625</v>
      </c>
      <c r="AA3" s="8">
        <v>43632</v>
      </c>
      <c r="AB3" s="8">
        <v>43639</v>
      </c>
      <c r="AC3" s="8">
        <v>43646</v>
      </c>
      <c r="AD3" s="8">
        <v>43653</v>
      </c>
      <c r="AE3" s="8">
        <v>43660</v>
      </c>
      <c r="AF3" s="8">
        <v>43667</v>
      </c>
      <c r="AG3" s="8">
        <v>43674</v>
      </c>
      <c r="AH3" s="8">
        <v>43681</v>
      </c>
      <c r="AI3" s="8">
        <v>43688</v>
      </c>
      <c r="AJ3" s="8">
        <v>43695</v>
      </c>
      <c r="AK3" s="8">
        <v>43702</v>
      </c>
      <c r="AL3" s="8">
        <v>43709</v>
      </c>
      <c r="AM3" s="8">
        <v>43716</v>
      </c>
      <c r="AN3" s="8">
        <v>43723</v>
      </c>
      <c r="AO3" s="8">
        <v>43730</v>
      </c>
      <c r="AP3" s="8">
        <v>43737</v>
      </c>
      <c r="AQ3" s="8">
        <v>43744</v>
      </c>
      <c r="AR3" s="8">
        <v>43751</v>
      </c>
      <c r="AS3" s="8">
        <v>43758</v>
      </c>
      <c r="AT3" s="8">
        <v>43765</v>
      </c>
      <c r="AU3" s="8">
        <v>43772</v>
      </c>
      <c r="AV3" s="8">
        <v>43779</v>
      </c>
      <c r="AW3" s="8">
        <v>43786</v>
      </c>
      <c r="AX3" s="8">
        <v>43793</v>
      </c>
      <c r="AY3" s="8">
        <v>43800</v>
      </c>
      <c r="AZ3" s="8">
        <v>43807</v>
      </c>
      <c r="BA3" s="8">
        <v>43814</v>
      </c>
      <c r="BB3" s="8">
        <v>43821</v>
      </c>
      <c r="BC3" s="8">
        <v>43822</v>
      </c>
    </row>
    <row r="4" spans="1:55" x14ac:dyDescent="0.2">
      <c r="A4" s="9" t="s">
        <v>0</v>
      </c>
      <c r="B4" s="10"/>
      <c r="C4" s="11">
        <v>5681</v>
      </c>
      <c r="D4" s="11">
        <v>7212</v>
      </c>
      <c r="E4" s="11">
        <v>7933</v>
      </c>
      <c r="F4" s="11">
        <v>7519</v>
      </c>
      <c r="G4" s="11">
        <v>7207</v>
      </c>
      <c r="H4" s="11">
        <v>6362</v>
      </c>
      <c r="I4" s="11">
        <v>6718</v>
      </c>
      <c r="J4" s="11">
        <v>6543</v>
      </c>
      <c r="K4" s="11">
        <v>6766</v>
      </c>
      <c r="L4" s="11">
        <v>7185</v>
      </c>
      <c r="M4" s="11">
        <v>7343</v>
      </c>
      <c r="N4" s="11">
        <v>7719</v>
      </c>
      <c r="O4" s="11">
        <v>7679</v>
      </c>
      <c r="P4" s="11">
        <v>8053</v>
      </c>
      <c r="Q4" s="11">
        <v>8023</v>
      </c>
      <c r="R4" s="11">
        <v>7560</v>
      </c>
      <c r="S4" s="11">
        <v>7737</v>
      </c>
      <c r="T4" s="11">
        <v>7171</v>
      </c>
      <c r="U4" s="11">
        <v>7568</v>
      </c>
      <c r="V4" s="11">
        <v>7380</v>
      </c>
      <c r="W4" s="11">
        <v>6816</v>
      </c>
      <c r="X4" s="11">
        <v>7075</v>
      </c>
      <c r="Y4" s="11">
        <v>7002</v>
      </c>
      <c r="Z4" s="11">
        <v>6887</v>
      </c>
      <c r="AA4" s="11">
        <v>7111</v>
      </c>
      <c r="AB4" s="11">
        <v>7003</v>
      </c>
      <c r="AC4" s="11">
        <v>6211</v>
      </c>
      <c r="AD4" s="11">
        <v>6875</v>
      </c>
      <c r="AE4" s="11">
        <v>6603</v>
      </c>
      <c r="AF4" s="11">
        <v>6818</v>
      </c>
      <c r="AG4" s="11">
        <v>6697</v>
      </c>
      <c r="AH4" s="11">
        <v>6656</v>
      </c>
      <c r="AI4" s="11">
        <v>6912</v>
      </c>
      <c r="AJ4" s="11">
        <v>6971</v>
      </c>
      <c r="AK4" s="11">
        <v>6744</v>
      </c>
      <c r="AL4" s="11">
        <v>6588</v>
      </c>
      <c r="AM4" s="11">
        <v>6920</v>
      </c>
      <c r="AN4" s="11">
        <v>7033</v>
      </c>
      <c r="AO4" s="11">
        <v>6859</v>
      </c>
      <c r="AP4" s="11">
        <v>6699</v>
      </c>
      <c r="AQ4" s="11">
        <v>6480</v>
      </c>
      <c r="AR4" s="11">
        <v>6144</v>
      </c>
      <c r="AS4" s="11">
        <v>6830</v>
      </c>
      <c r="AT4" s="11">
        <v>6952</v>
      </c>
      <c r="AU4" s="11">
        <v>6521</v>
      </c>
      <c r="AV4" s="11">
        <v>6503</v>
      </c>
      <c r="AW4" s="11">
        <v>4524</v>
      </c>
      <c r="AX4" s="11">
        <v>4463</v>
      </c>
      <c r="AY4" s="11">
        <v>6970</v>
      </c>
      <c r="AZ4" s="11">
        <v>6790</v>
      </c>
      <c r="BA4" s="11">
        <v>6384</v>
      </c>
      <c r="BB4" s="11">
        <v>5057</v>
      </c>
      <c r="BC4" s="11">
        <v>5554</v>
      </c>
    </row>
    <row r="5" spans="1:55" x14ac:dyDescent="0.2">
      <c r="A5" s="12"/>
      <c r="B5" s="19" t="s">
        <v>143</v>
      </c>
      <c r="C5" s="13">
        <v>1693</v>
      </c>
      <c r="D5" s="13">
        <v>2764</v>
      </c>
      <c r="E5" s="13">
        <v>3358</v>
      </c>
      <c r="F5" s="13">
        <v>3099</v>
      </c>
      <c r="G5" s="13">
        <v>3129</v>
      </c>
      <c r="H5" s="13">
        <v>2485</v>
      </c>
      <c r="I5" s="13">
        <v>2751</v>
      </c>
      <c r="J5" s="13">
        <v>2673</v>
      </c>
      <c r="K5" s="13">
        <v>2729</v>
      </c>
      <c r="L5" s="13">
        <v>2782</v>
      </c>
      <c r="M5" s="13">
        <v>3013</v>
      </c>
      <c r="N5" s="13">
        <v>3306</v>
      </c>
      <c r="O5" s="13">
        <v>3403</v>
      </c>
      <c r="P5" s="13">
        <v>3370</v>
      </c>
      <c r="Q5" s="13">
        <v>3612</v>
      </c>
      <c r="R5" s="13">
        <v>3334</v>
      </c>
      <c r="S5" s="13">
        <v>3350</v>
      </c>
      <c r="T5" s="13">
        <v>3041</v>
      </c>
      <c r="U5" s="13">
        <v>3374</v>
      </c>
      <c r="V5" s="13">
        <v>3279</v>
      </c>
      <c r="W5" s="13">
        <v>2824</v>
      </c>
      <c r="X5" s="13">
        <v>2977</v>
      </c>
      <c r="Y5" s="13">
        <v>3027</v>
      </c>
      <c r="Z5" s="13">
        <v>3046</v>
      </c>
      <c r="AA5" s="13">
        <v>3090</v>
      </c>
      <c r="AB5" s="13">
        <v>2840</v>
      </c>
      <c r="AC5" s="13">
        <v>2405</v>
      </c>
      <c r="AD5" s="13">
        <v>2774</v>
      </c>
      <c r="AE5" s="13">
        <v>2676</v>
      </c>
      <c r="AF5" s="13">
        <v>2728</v>
      </c>
      <c r="AG5" s="13">
        <v>2746</v>
      </c>
      <c r="AH5" s="13">
        <v>2654</v>
      </c>
      <c r="AI5" s="13">
        <v>2760</v>
      </c>
      <c r="AJ5" s="13">
        <v>2741</v>
      </c>
      <c r="AK5" s="13">
        <v>2734</v>
      </c>
      <c r="AL5" s="13">
        <v>2568</v>
      </c>
      <c r="AM5" s="13">
        <v>3002</v>
      </c>
      <c r="AN5" s="13">
        <v>2837</v>
      </c>
      <c r="AO5" s="13">
        <v>2783</v>
      </c>
      <c r="AP5" s="13">
        <v>2704</v>
      </c>
      <c r="AQ5" s="13">
        <v>2596</v>
      </c>
      <c r="AR5" s="13">
        <v>2298</v>
      </c>
      <c r="AS5" s="13">
        <v>2854</v>
      </c>
      <c r="AT5" s="13">
        <v>2840</v>
      </c>
      <c r="AU5" s="13">
        <v>2704</v>
      </c>
      <c r="AV5" s="13">
        <v>2446</v>
      </c>
      <c r="AW5" s="13">
        <v>1611</v>
      </c>
      <c r="AX5" s="13">
        <v>1646</v>
      </c>
      <c r="AY5" s="13">
        <v>2901</v>
      </c>
      <c r="AZ5" s="13">
        <v>2774</v>
      </c>
      <c r="BA5" s="13">
        <v>2572</v>
      </c>
      <c r="BB5" s="13">
        <v>1340</v>
      </c>
      <c r="BC5" s="13">
        <v>1718</v>
      </c>
    </row>
    <row r="6" spans="1:55" x14ac:dyDescent="0.2">
      <c r="A6" s="12"/>
      <c r="B6" s="19" t="s">
        <v>144</v>
      </c>
      <c r="C6" s="13">
        <v>670</v>
      </c>
      <c r="D6" s="13">
        <v>1229</v>
      </c>
      <c r="E6" s="13">
        <v>1245</v>
      </c>
      <c r="F6" s="13">
        <v>1366</v>
      </c>
      <c r="G6" s="13">
        <v>1156</v>
      </c>
      <c r="H6" s="13">
        <v>979</v>
      </c>
      <c r="I6" s="13">
        <v>989</v>
      </c>
      <c r="J6" s="13">
        <v>963</v>
      </c>
      <c r="K6" s="13">
        <v>1011</v>
      </c>
      <c r="L6" s="13">
        <v>1438</v>
      </c>
      <c r="M6" s="13">
        <v>1318</v>
      </c>
      <c r="N6" s="13">
        <v>1352</v>
      </c>
      <c r="O6" s="13">
        <v>1281</v>
      </c>
      <c r="P6" s="13">
        <v>1434</v>
      </c>
      <c r="Q6" s="13">
        <v>1302</v>
      </c>
      <c r="R6" s="13">
        <v>1173</v>
      </c>
      <c r="S6" s="13">
        <v>1270</v>
      </c>
      <c r="T6" s="13">
        <v>1139</v>
      </c>
      <c r="U6" s="13">
        <v>1309</v>
      </c>
      <c r="V6" s="13">
        <v>1386</v>
      </c>
      <c r="W6" s="13">
        <v>1209</v>
      </c>
      <c r="X6" s="13">
        <v>1275</v>
      </c>
      <c r="Y6" s="13">
        <v>1194</v>
      </c>
      <c r="Z6" s="13">
        <v>1021</v>
      </c>
      <c r="AA6" s="13">
        <v>1294</v>
      </c>
      <c r="AB6" s="13">
        <v>1177</v>
      </c>
      <c r="AC6" s="13">
        <v>897</v>
      </c>
      <c r="AD6" s="13">
        <v>1056</v>
      </c>
      <c r="AE6" s="13">
        <v>1057</v>
      </c>
      <c r="AF6" s="13">
        <v>1107</v>
      </c>
      <c r="AG6" s="13">
        <v>1126</v>
      </c>
      <c r="AH6" s="13">
        <v>1097</v>
      </c>
      <c r="AI6" s="13">
        <v>1260</v>
      </c>
      <c r="AJ6" s="13">
        <v>1302</v>
      </c>
      <c r="AK6" s="13">
        <v>1114</v>
      </c>
      <c r="AL6" s="13">
        <v>1101</v>
      </c>
      <c r="AM6" s="13">
        <v>1137</v>
      </c>
      <c r="AN6" s="13">
        <v>1145</v>
      </c>
      <c r="AO6" s="13">
        <v>1198</v>
      </c>
      <c r="AP6" s="13">
        <v>979</v>
      </c>
      <c r="AQ6" s="13">
        <v>1096</v>
      </c>
      <c r="AR6" s="13">
        <v>871</v>
      </c>
      <c r="AS6" s="13">
        <v>986</v>
      </c>
      <c r="AT6" s="13">
        <v>1136</v>
      </c>
      <c r="AU6" s="13">
        <v>966</v>
      </c>
      <c r="AV6" s="13">
        <v>1051</v>
      </c>
      <c r="AW6" s="13">
        <v>830</v>
      </c>
      <c r="AX6" s="13">
        <v>665</v>
      </c>
      <c r="AY6" s="13">
        <v>1173</v>
      </c>
      <c r="AZ6" s="13">
        <v>1173</v>
      </c>
      <c r="BA6" s="13">
        <v>949</v>
      </c>
      <c r="BB6" s="13">
        <v>656</v>
      </c>
      <c r="BC6" s="13">
        <v>667</v>
      </c>
    </row>
    <row r="7" spans="1:55" x14ac:dyDescent="0.2">
      <c r="A7" s="12"/>
      <c r="B7" s="19" t="s">
        <v>145</v>
      </c>
      <c r="C7" s="13">
        <v>3318</v>
      </c>
      <c r="D7" s="13">
        <v>3219</v>
      </c>
      <c r="E7" s="13">
        <v>3330</v>
      </c>
      <c r="F7" s="13">
        <v>3054</v>
      </c>
      <c r="G7" s="13">
        <v>2922</v>
      </c>
      <c r="H7" s="13">
        <v>2898</v>
      </c>
      <c r="I7" s="13">
        <v>2978</v>
      </c>
      <c r="J7" s="13">
        <v>2907</v>
      </c>
      <c r="K7" s="13">
        <v>3026</v>
      </c>
      <c r="L7" s="13">
        <v>2965</v>
      </c>
      <c r="M7" s="13">
        <v>3012</v>
      </c>
      <c r="N7" s="13">
        <v>3061</v>
      </c>
      <c r="O7" s="13">
        <v>2995</v>
      </c>
      <c r="P7" s="13">
        <v>3249</v>
      </c>
      <c r="Q7" s="13">
        <v>3109</v>
      </c>
      <c r="R7" s="13">
        <v>3053</v>
      </c>
      <c r="S7" s="13">
        <v>3117</v>
      </c>
      <c r="T7" s="13">
        <v>2991</v>
      </c>
      <c r="U7" s="13">
        <v>2885</v>
      </c>
      <c r="V7" s="13">
        <v>2715</v>
      </c>
      <c r="W7" s="13">
        <v>2783</v>
      </c>
      <c r="X7" s="13">
        <v>2823</v>
      </c>
      <c r="Y7" s="13">
        <v>2781</v>
      </c>
      <c r="Z7" s="13">
        <v>2820</v>
      </c>
      <c r="AA7" s="13">
        <v>2727</v>
      </c>
      <c r="AB7" s="13">
        <v>2986</v>
      </c>
      <c r="AC7" s="13">
        <v>2909</v>
      </c>
      <c r="AD7" s="13">
        <v>3045</v>
      </c>
      <c r="AE7" s="13">
        <v>2870</v>
      </c>
      <c r="AF7" s="13">
        <v>2983</v>
      </c>
      <c r="AG7" s="13">
        <v>2825</v>
      </c>
      <c r="AH7" s="13">
        <v>2905</v>
      </c>
      <c r="AI7" s="13">
        <v>2892</v>
      </c>
      <c r="AJ7" s="13">
        <v>2928</v>
      </c>
      <c r="AK7" s="13">
        <v>2896</v>
      </c>
      <c r="AL7" s="13">
        <v>2919</v>
      </c>
      <c r="AM7" s="13">
        <v>2781</v>
      </c>
      <c r="AN7" s="13">
        <v>3051</v>
      </c>
      <c r="AO7" s="13">
        <v>2878</v>
      </c>
      <c r="AP7" s="13">
        <v>3016</v>
      </c>
      <c r="AQ7" s="13">
        <v>2788</v>
      </c>
      <c r="AR7" s="13">
        <v>2975</v>
      </c>
      <c r="AS7" s="13">
        <v>2990</v>
      </c>
      <c r="AT7" s="13">
        <v>2976</v>
      </c>
      <c r="AU7" s="13">
        <v>2851</v>
      </c>
      <c r="AV7" s="13">
        <v>3006</v>
      </c>
      <c r="AW7" s="13">
        <v>2083</v>
      </c>
      <c r="AX7" s="13">
        <v>2152</v>
      </c>
      <c r="AY7" s="13">
        <v>2896</v>
      </c>
      <c r="AZ7" s="13">
        <v>2843</v>
      </c>
      <c r="BA7" s="13">
        <v>2863</v>
      </c>
      <c r="BB7" s="13">
        <v>3061</v>
      </c>
      <c r="BC7" s="13">
        <v>3169</v>
      </c>
    </row>
    <row r="8" spans="1:55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x14ac:dyDescent="0.2">
      <c r="A9" s="16" t="s">
        <v>1</v>
      </c>
      <c r="B9" s="12"/>
      <c r="C9" s="11">
        <v>17391</v>
      </c>
      <c r="D9" s="11">
        <v>18837</v>
      </c>
      <c r="E9" s="11">
        <v>17343</v>
      </c>
      <c r="F9" s="11">
        <v>16100</v>
      </c>
      <c r="G9" s="11">
        <v>14848</v>
      </c>
      <c r="H9" s="11">
        <v>14213</v>
      </c>
      <c r="I9" s="11">
        <v>15229</v>
      </c>
      <c r="J9" s="11">
        <v>14551</v>
      </c>
      <c r="K9" s="11">
        <v>16081</v>
      </c>
      <c r="L9" s="11">
        <v>15495</v>
      </c>
      <c r="M9" s="11">
        <v>16643</v>
      </c>
      <c r="N9" s="11">
        <v>16269</v>
      </c>
      <c r="O9" s="11">
        <v>17068</v>
      </c>
      <c r="P9" s="11">
        <v>17111</v>
      </c>
      <c r="Q9" s="11">
        <v>16405</v>
      </c>
      <c r="R9" s="11">
        <v>16514</v>
      </c>
      <c r="S9" s="11">
        <v>17017</v>
      </c>
      <c r="T9" s="11">
        <v>17720</v>
      </c>
      <c r="U9" s="11">
        <v>16560</v>
      </c>
      <c r="V9" s="11">
        <v>17402</v>
      </c>
      <c r="W9" s="11">
        <v>17675</v>
      </c>
      <c r="X9" s="11">
        <v>15617</v>
      </c>
      <c r="Y9" s="11">
        <v>16662</v>
      </c>
      <c r="Z9" s="11">
        <v>17282</v>
      </c>
      <c r="AA9" s="11">
        <v>15903</v>
      </c>
      <c r="AB9" s="11">
        <v>17224</v>
      </c>
      <c r="AC9" s="11">
        <v>16030</v>
      </c>
      <c r="AD9" s="11">
        <v>16541</v>
      </c>
      <c r="AE9" s="11">
        <v>17144</v>
      </c>
      <c r="AF9" s="11">
        <v>16886</v>
      </c>
      <c r="AG9" s="11">
        <v>15874</v>
      </c>
      <c r="AH9" s="11">
        <v>17569</v>
      </c>
      <c r="AI9" s="11">
        <v>16797</v>
      </c>
      <c r="AJ9" s="11">
        <v>17131</v>
      </c>
      <c r="AK9" s="11">
        <v>16927</v>
      </c>
      <c r="AL9" s="11">
        <v>16616</v>
      </c>
      <c r="AM9" s="11">
        <v>16694</v>
      </c>
      <c r="AN9" s="11">
        <v>17660</v>
      </c>
      <c r="AO9" s="11">
        <v>16933</v>
      </c>
      <c r="AP9" s="11">
        <v>15518</v>
      </c>
      <c r="AQ9" s="11">
        <v>15922</v>
      </c>
      <c r="AR9" s="11">
        <v>16380</v>
      </c>
      <c r="AS9" s="11">
        <v>17182</v>
      </c>
      <c r="AT9" s="11">
        <v>15647</v>
      </c>
      <c r="AU9" s="11">
        <v>17256</v>
      </c>
      <c r="AV9" s="11">
        <v>17318</v>
      </c>
      <c r="AW9" s="11">
        <v>10620</v>
      </c>
      <c r="AX9" s="11">
        <v>11860</v>
      </c>
      <c r="AY9" s="11">
        <v>18229</v>
      </c>
      <c r="AZ9" s="11">
        <v>17293</v>
      </c>
      <c r="BA9" s="11">
        <v>17962</v>
      </c>
      <c r="BB9" s="11">
        <v>15185</v>
      </c>
      <c r="BC9" s="11">
        <v>17631</v>
      </c>
    </row>
    <row r="10" spans="1:55" x14ac:dyDescent="0.2">
      <c r="A10" s="12"/>
      <c r="B10" s="19" t="s">
        <v>146</v>
      </c>
      <c r="C10" s="13">
        <v>8771</v>
      </c>
      <c r="D10" s="13">
        <v>9933</v>
      </c>
      <c r="E10" s="13">
        <v>8965</v>
      </c>
      <c r="F10" s="13">
        <v>8614</v>
      </c>
      <c r="G10" s="13">
        <v>8212</v>
      </c>
      <c r="H10" s="13">
        <v>8353</v>
      </c>
      <c r="I10" s="13">
        <v>8458</v>
      </c>
      <c r="J10" s="13">
        <v>8124</v>
      </c>
      <c r="K10" s="13">
        <v>9098</v>
      </c>
      <c r="L10" s="13">
        <v>8687</v>
      </c>
      <c r="M10" s="13">
        <v>9106</v>
      </c>
      <c r="N10" s="13">
        <v>8899</v>
      </c>
      <c r="O10" s="13">
        <v>9647</v>
      </c>
      <c r="P10" s="13">
        <v>9337</v>
      </c>
      <c r="Q10" s="13">
        <v>8852</v>
      </c>
      <c r="R10" s="13">
        <v>9204</v>
      </c>
      <c r="S10" s="13">
        <v>9437</v>
      </c>
      <c r="T10" s="13">
        <v>9773</v>
      </c>
      <c r="U10" s="13">
        <v>8596</v>
      </c>
      <c r="V10" s="13">
        <v>9756</v>
      </c>
      <c r="W10" s="13">
        <v>9432</v>
      </c>
      <c r="X10" s="13">
        <v>8141</v>
      </c>
      <c r="Y10" s="13">
        <v>8464</v>
      </c>
      <c r="Z10" s="13">
        <v>9072</v>
      </c>
      <c r="AA10" s="13">
        <v>8405</v>
      </c>
      <c r="AB10" s="13">
        <v>8945</v>
      </c>
      <c r="AC10" s="13">
        <v>8193</v>
      </c>
      <c r="AD10" s="13">
        <v>8462</v>
      </c>
      <c r="AE10" s="13">
        <v>9025</v>
      </c>
      <c r="AF10" s="13">
        <v>9080</v>
      </c>
      <c r="AG10" s="13">
        <v>7992</v>
      </c>
      <c r="AH10" s="13">
        <v>9352</v>
      </c>
      <c r="AI10" s="13">
        <v>8784</v>
      </c>
      <c r="AJ10" s="13">
        <v>9024</v>
      </c>
      <c r="AK10" s="13">
        <v>9385</v>
      </c>
      <c r="AL10" s="13">
        <v>8796</v>
      </c>
      <c r="AM10" s="13">
        <v>8799</v>
      </c>
      <c r="AN10" s="13">
        <v>9124</v>
      </c>
      <c r="AO10" s="13">
        <v>9147</v>
      </c>
      <c r="AP10" s="13">
        <v>8573</v>
      </c>
      <c r="AQ10" s="13">
        <v>8707</v>
      </c>
      <c r="AR10" s="13">
        <v>8425</v>
      </c>
      <c r="AS10" s="13">
        <v>8974</v>
      </c>
      <c r="AT10" s="13">
        <v>7847</v>
      </c>
      <c r="AU10" s="13">
        <v>9376</v>
      </c>
      <c r="AV10" s="13">
        <v>8649</v>
      </c>
      <c r="AW10" s="13">
        <v>6133</v>
      </c>
      <c r="AX10" s="13">
        <v>6475</v>
      </c>
      <c r="AY10" s="13">
        <v>9255</v>
      </c>
      <c r="AZ10" s="13">
        <v>8407</v>
      </c>
      <c r="BA10" s="13">
        <v>8898</v>
      </c>
      <c r="BB10" s="13">
        <v>7811</v>
      </c>
      <c r="BC10" s="13">
        <v>8881</v>
      </c>
    </row>
    <row r="11" spans="1:55" x14ac:dyDescent="0.2">
      <c r="A11" s="12"/>
      <c r="B11" s="19" t="s">
        <v>147</v>
      </c>
      <c r="C11" s="13">
        <v>7946</v>
      </c>
      <c r="D11" s="13">
        <v>7876</v>
      </c>
      <c r="E11" s="13">
        <v>7384</v>
      </c>
      <c r="F11" s="13">
        <v>6474</v>
      </c>
      <c r="G11" s="13">
        <v>5836</v>
      </c>
      <c r="H11" s="13">
        <v>5141</v>
      </c>
      <c r="I11" s="13">
        <v>5774</v>
      </c>
      <c r="J11" s="13">
        <v>5660</v>
      </c>
      <c r="K11" s="13">
        <v>6369</v>
      </c>
      <c r="L11" s="13">
        <v>6095</v>
      </c>
      <c r="M11" s="13">
        <v>6634</v>
      </c>
      <c r="N11" s="13">
        <v>6594</v>
      </c>
      <c r="O11" s="13">
        <v>6355</v>
      </c>
      <c r="P11" s="13">
        <v>6531</v>
      </c>
      <c r="Q11" s="13">
        <v>6325</v>
      </c>
      <c r="R11" s="13">
        <v>6234</v>
      </c>
      <c r="S11" s="13">
        <v>6487</v>
      </c>
      <c r="T11" s="13">
        <v>6873</v>
      </c>
      <c r="U11" s="13">
        <v>6990</v>
      </c>
      <c r="V11" s="13">
        <v>6618</v>
      </c>
      <c r="W11" s="13">
        <v>7117</v>
      </c>
      <c r="X11" s="13">
        <v>6735</v>
      </c>
      <c r="Y11" s="13">
        <v>7094</v>
      </c>
      <c r="Z11" s="13">
        <v>7284</v>
      </c>
      <c r="AA11" s="13">
        <v>6523</v>
      </c>
      <c r="AB11" s="13">
        <v>7144</v>
      </c>
      <c r="AC11" s="13">
        <v>6996</v>
      </c>
      <c r="AD11" s="13">
        <v>7061</v>
      </c>
      <c r="AE11" s="13">
        <v>6944</v>
      </c>
      <c r="AF11" s="13">
        <v>6919</v>
      </c>
      <c r="AG11" s="13">
        <v>6842</v>
      </c>
      <c r="AH11" s="13">
        <v>7254</v>
      </c>
      <c r="AI11" s="13">
        <v>6911</v>
      </c>
      <c r="AJ11" s="13">
        <v>7168</v>
      </c>
      <c r="AK11" s="13">
        <v>6408</v>
      </c>
      <c r="AL11" s="13">
        <v>6777</v>
      </c>
      <c r="AM11" s="13">
        <v>6937</v>
      </c>
      <c r="AN11" s="13">
        <v>7524</v>
      </c>
      <c r="AO11" s="13">
        <v>6979</v>
      </c>
      <c r="AP11" s="13">
        <v>6151</v>
      </c>
      <c r="AQ11" s="13">
        <v>6564</v>
      </c>
      <c r="AR11" s="13">
        <v>6885</v>
      </c>
      <c r="AS11" s="13">
        <v>6894</v>
      </c>
      <c r="AT11" s="13">
        <v>6682</v>
      </c>
      <c r="AU11" s="13">
        <v>7119</v>
      </c>
      <c r="AV11" s="13">
        <v>7560</v>
      </c>
      <c r="AW11" s="13">
        <v>4140</v>
      </c>
      <c r="AX11" s="13">
        <v>4773</v>
      </c>
      <c r="AY11" s="13">
        <v>7959</v>
      </c>
      <c r="AZ11" s="13">
        <v>7770</v>
      </c>
      <c r="BA11" s="13">
        <v>7861</v>
      </c>
      <c r="BB11" s="13">
        <v>6723</v>
      </c>
      <c r="BC11" s="13">
        <v>7840</v>
      </c>
    </row>
    <row r="12" spans="1:55" x14ac:dyDescent="0.2">
      <c r="A12" s="12"/>
      <c r="B12" s="19" t="s">
        <v>148</v>
      </c>
      <c r="C12" s="13">
        <v>674</v>
      </c>
      <c r="D12" s="13">
        <v>1028</v>
      </c>
      <c r="E12" s="13">
        <v>994</v>
      </c>
      <c r="F12" s="13">
        <v>1012</v>
      </c>
      <c r="G12" s="13">
        <v>800</v>
      </c>
      <c r="H12" s="13">
        <v>719</v>
      </c>
      <c r="I12" s="13">
        <v>997</v>
      </c>
      <c r="J12" s="13">
        <v>767</v>
      </c>
      <c r="K12" s="13">
        <v>614</v>
      </c>
      <c r="L12" s="13">
        <v>713</v>
      </c>
      <c r="M12" s="13">
        <v>903</v>
      </c>
      <c r="N12" s="13">
        <v>776</v>
      </c>
      <c r="O12" s="13">
        <v>1066</v>
      </c>
      <c r="P12" s="13">
        <v>1243</v>
      </c>
      <c r="Q12" s="13">
        <v>1228</v>
      </c>
      <c r="R12" s="13">
        <v>1076</v>
      </c>
      <c r="S12" s="13">
        <v>1093</v>
      </c>
      <c r="T12" s="13">
        <v>1074</v>
      </c>
      <c r="U12" s="13">
        <v>974</v>
      </c>
      <c r="V12" s="13">
        <v>1028</v>
      </c>
      <c r="W12" s="13">
        <v>1126</v>
      </c>
      <c r="X12" s="13">
        <v>741</v>
      </c>
      <c r="Y12" s="13">
        <v>1104</v>
      </c>
      <c r="Z12" s="13">
        <v>926</v>
      </c>
      <c r="AA12" s="13">
        <v>975</v>
      </c>
      <c r="AB12" s="13">
        <v>1135</v>
      </c>
      <c r="AC12" s="13">
        <v>841</v>
      </c>
      <c r="AD12" s="13">
        <v>1018</v>
      </c>
      <c r="AE12" s="13">
        <v>1175</v>
      </c>
      <c r="AF12" s="13">
        <v>887</v>
      </c>
      <c r="AG12" s="13">
        <v>1040</v>
      </c>
      <c r="AH12" s="13">
        <v>963</v>
      </c>
      <c r="AI12" s="13">
        <v>1102</v>
      </c>
      <c r="AJ12" s="13">
        <v>939</v>
      </c>
      <c r="AK12" s="13">
        <v>1134</v>
      </c>
      <c r="AL12" s="13">
        <v>1043</v>
      </c>
      <c r="AM12" s="13">
        <v>958</v>
      </c>
      <c r="AN12" s="13">
        <v>1012</v>
      </c>
      <c r="AO12" s="13">
        <v>807</v>
      </c>
      <c r="AP12" s="13">
        <v>794</v>
      </c>
      <c r="AQ12" s="13">
        <v>651</v>
      </c>
      <c r="AR12" s="13">
        <v>1070</v>
      </c>
      <c r="AS12" s="13">
        <v>1314</v>
      </c>
      <c r="AT12" s="13">
        <v>1118</v>
      </c>
      <c r="AU12" s="13">
        <v>761</v>
      </c>
      <c r="AV12" s="13">
        <v>1109</v>
      </c>
      <c r="AW12" s="13">
        <v>347</v>
      </c>
      <c r="AX12" s="13">
        <v>612</v>
      </c>
      <c r="AY12" s="13">
        <v>1015</v>
      </c>
      <c r="AZ12" s="13">
        <v>1116</v>
      </c>
      <c r="BA12" s="13">
        <v>1203</v>
      </c>
      <c r="BB12" s="13">
        <v>651</v>
      </c>
      <c r="BC12" s="13">
        <v>910</v>
      </c>
    </row>
    <row r="13" spans="1:55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x14ac:dyDescent="0.2">
      <c r="A14" s="17" t="s">
        <v>2</v>
      </c>
      <c r="B14" s="18"/>
      <c r="C14" s="11">
        <v>17397</v>
      </c>
      <c r="D14" s="11">
        <v>18409</v>
      </c>
      <c r="E14" s="11">
        <v>17632</v>
      </c>
      <c r="F14" s="11">
        <v>16734</v>
      </c>
      <c r="G14" s="11">
        <v>15241</v>
      </c>
      <c r="H14" s="11">
        <v>16190</v>
      </c>
      <c r="I14" s="11">
        <v>17095</v>
      </c>
      <c r="J14" s="11">
        <v>18645</v>
      </c>
      <c r="K14" s="11">
        <v>15876</v>
      </c>
      <c r="L14" s="11">
        <v>17692</v>
      </c>
      <c r="M14" s="11">
        <v>18384</v>
      </c>
      <c r="N14" s="11">
        <v>18378</v>
      </c>
      <c r="O14" s="11">
        <v>18184</v>
      </c>
      <c r="P14" s="11">
        <v>18641</v>
      </c>
      <c r="Q14" s="11">
        <v>16604</v>
      </c>
      <c r="R14" s="11">
        <v>17336</v>
      </c>
      <c r="S14" s="11">
        <v>18441</v>
      </c>
      <c r="T14" s="11">
        <v>18457</v>
      </c>
      <c r="U14" s="11">
        <v>19001</v>
      </c>
      <c r="V14" s="11">
        <v>18172</v>
      </c>
      <c r="W14" s="11">
        <v>19217</v>
      </c>
      <c r="X14" s="11">
        <v>18325</v>
      </c>
      <c r="Y14" s="11">
        <v>18787</v>
      </c>
      <c r="Z14" s="11">
        <v>18732</v>
      </c>
      <c r="AA14" s="11">
        <v>18880</v>
      </c>
      <c r="AB14" s="11">
        <v>20751</v>
      </c>
      <c r="AC14" s="11">
        <v>19571</v>
      </c>
      <c r="AD14" s="11">
        <v>19322</v>
      </c>
      <c r="AE14" s="11">
        <v>18181</v>
      </c>
      <c r="AF14" s="11">
        <v>19365</v>
      </c>
      <c r="AG14" s="11">
        <v>18871</v>
      </c>
      <c r="AH14" s="11">
        <v>18381</v>
      </c>
      <c r="AI14" s="11">
        <v>17601</v>
      </c>
      <c r="AJ14" s="11">
        <v>19698</v>
      </c>
      <c r="AK14" s="11">
        <v>18628</v>
      </c>
      <c r="AL14" s="11">
        <v>18367</v>
      </c>
      <c r="AM14" s="11">
        <v>18497</v>
      </c>
      <c r="AN14" s="11">
        <v>17933</v>
      </c>
      <c r="AO14" s="11">
        <v>17837</v>
      </c>
      <c r="AP14" s="11">
        <v>13711</v>
      </c>
      <c r="AQ14" s="11">
        <v>16391</v>
      </c>
      <c r="AR14" s="11">
        <v>15493</v>
      </c>
      <c r="AS14" s="11">
        <v>17666</v>
      </c>
      <c r="AT14" s="11">
        <v>16059</v>
      </c>
      <c r="AU14" s="11">
        <v>16188</v>
      </c>
      <c r="AV14" s="11">
        <v>17545</v>
      </c>
      <c r="AW14" s="11">
        <v>14879</v>
      </c>
      <c r="AX14" s="11">
        <v>15118</v>
      </c>
      <c r="AY14" s="11">
        <v>15929</v>
      </c>
      <c r="AZ14" s="11">
        <v>14944</v>
      </c>
      <c r="BA14" s="11">
        <v>16019</v>
      </c>
      <c r="BB14" s="11">
        <v>16606</v>
      </c>
      <c r="BC14" s="11">
        <v>16038</v>
      </c>
    </row>
    <row r="15" spans="1:55" x14ac:dyDescent="0.2">
      <c r="A15" s="12"/>
      <c r="B15" s="19" t="s">
        <v>149</v>
      </c>
      <c r="C15" s="13">
        <v>2629</v>
      </c>
      <c r="D15" s="13">
        <v>3172</v>
      </c>
      <c r="E15" s="13">
        <v>2762</v>
      </c>
      <c r="F15" s="13">
        <v>3015</v>
      </c>
      <c r="G15" s="13">
        <v>2405</v>
      </c>
      <c r="H15" s="13">
        <v>2682</v>
      </c>
      <c r="I15" s="13">
        <v>2373</v>
      </c>
      <c r="J15" s="13">
        <v>3025</v>
      </c>
      <c r="K15" s="13">
        <v>2715</v>
      </c>
      <c r="L15" s="13">
        <v>3233</v>
      </c>
      <c r="M15" s="13">
        <v>2841</v>
      </c>
      <c r="N15" s="13">
        <v>3460</v>
      </c>
      <c r="O15" s="13">
        <v>3166</v>
      </c>
      <c r="P15" s="13">
        <v>3446</v>
      </c>
      <c r="Q15" s="13">
        <v>2890</v>
      </c>
      <c r="R15" s="13">
        <v>3364</v>
      </c>
      <c r="S15" s="13">
        <v>3075</v>
      </c>
      <c r="T15" s="13">
        <v>3405</v>
      </c>
      <c r="U15" s="13">
        <v>3828</v>
      </c>
      <c r="V15" s="13">
        <v>3691</v>
      </c>
      <c r="W15" s="13">
        <v>3827</v>
      </c>
      <c r="X15" s="13">
        <v>3224</v>
      </c>
      <c r="Y15" s="13">
        <v>4262</v>
      </c>
      <c r="Z15" s="13">
        <v>3424</v>
      </c>
      <c r="AA15" s="13">
        <v>3460</v>
      </c>
      <c r="AB15" s="13">
        <v>4341</v>
      </c>
      <c r="AC15" s="13">
        <v>3403</v>
      </c>
      <c r="AD15" s="13">
        <v>3462</v>
      </c>
      <c r="AE15" s="13">
        <v>4010</v>
      </c>
      <c r="AF15" s="13">
        <v>4020</v>
      </c>
      <c r="AG15" s="13">
        <v>3657</v>
      </c>
      <c r="AH15" s="13">
        <v>3495</v>
      </c>
      <c r="AI15" s="13">
        <v>3444</v>
      </c>
      <c r="AJ15" s="13">
        <v>3836</v>
      </c>
      <c r="AK15" s="13">
        <v>3539</v>
      </c>
      <c r="AL15" s="13">
        <v>2958</v>
      </c>
      <c r="AM15" s="13">
        <v>2480</v>
      </c>
      <c r="AN15" s="13">
        <v>2672</v>
      </c>
      <c r="AO15" s="13">
        <v>2868</v>
      </c>
      <c r="AP15" s="13">
        <v>3317</v>
      </c>
      <c r="AQ15" s="13">
        <v>2607</v>
      </c>
      <c r="AR15" s="13">
        <v>2971</v>
      </c>
      <c r="AS15" s="13">
        <v>3192</v>
      </c>
      <c r="AT15" s="13">
        <v>2142</v>
      </c>
      <c r="AU15" s="13">
        <v>2393</v>
      </c>
      <c r="AV15" s="13">
        <v>2649</v>
      </c>
      <c r="AW15" s="13">
        <v>1598</v>
      </c>
      <c r="AX15" s="13">
        <v>1399</v>
      </c>
      <c r="AY15" s="13">
        <v>1892</v>
      </c>
      <c r="AZ15" s="13">
        <v>2083</v>
      </c>
      <c r="BA15" s="13">
        <v>2063</v>
      </c>
      <c r="BB15" s="13">
        <v>2158</v>
      </c>
      <c r="BC15" s="13">
        <v>2647</v>
      </c>
    </row>
    <row r="16" spans="1:55" x14ac:dyDescent="0.2">
      <c r="A16" s="12"/>
      <c r="B16" s="19" t="s">
        <v>150</v>
      </c>
      <c r="C16" s="13">
        <v>1689</v>
      </c>
      <c r="D16" s="13">
        <v>1609</v>
      </c>
      <c r="E16" s="13">
        <v>1883</v>
      </c>
      <c r="F16" s="13">
        <v>1772</v>
      </c>
      <c r="G16" s="13">
        <v>1758</v>
      </c>
      <c r="H16" s="13">
        <v>1618</v>
      </c>
      <c r="I16" s="13">
        <v>1515</v>
      </c>
      <c r="J16" s="13">
        <v>1770</v>
      </c>
      <c r="K16" s="13">
        <v>1624</v>
      </c>
      <c r="L16" s="13">
        <v>1729</v>
      </c>
      <c r="M16" s="13">
        <v>1693</v>
      </c>
      <c r="N16" s="13">
        <v>1853</v>
      </c>
      <c r="O16" s="13">
        <v>1989</v>
      </c>
      <c r="P16" s="13">
        <v>1848</v>
      </c>
      <c r="Q16" s="13">
        <v>1621</v>
      </c>
      <c r="R16" s="13">
        <v>1658</v>
      </c>
      <c r="S16" s="13">
        <v>1493</v>
      </c>
      <c r="T16" s="13">
        <v>1632</v>
      </c>
      <c r="U16" s="13">
        <v>1526</v>
      </c>
      <c r="V16" s="13">
        <v>1670</v>
      </c>
      <c r="W16" s="13">
        <v>1702</v>
      </c>
      <c r="X16" s="13">
        <v>1752</v>
      </c>
      <c r="Y16" s="13">
        <v>1664</v>
      </c>
      <c r="Z16" s="13">
        <v>1665</v>
      </c>
      <c r="AA16" s="13">
        <v>1791</v>
      </c>
      <c r="AB16" s="13">
        <v>1847</v>
      </c>
      <c r="AC16" s="13">
        <v>1772</v>
      </c>
      <c r="AD16" s="13">
        <v>1733</v>
      </c>
      <c r="AE16" s="13">
        <v>1648</v>
      </c>
      <c r="AF16" s="13">
        <v>1897</v>
      </c>
      <c r="AG16" s="13">
        <v>1950</v>
      </c>
      <c r="AH16" s="13">
        <v>1705</v>
      </c>
      <c r="AI16" s="13">
        <v>1867</v>
      </c>
      <c r="AJ16" s="13">
        <v>1913</v>
      </c>
      <c r="AK16" s="13">
        <v>2069</v>
      </c>
      <c r="AL16" s="13">
        <v>1766</v>
      </c>
      <c r="AM16" s="13">
        <v>1885</v>
      </c>
      <c r="AN16" s="13">
        <v>1983</v>
      </c>
      <c r="AO16" s="13">
        <v>1861</v>
      </c>
      <c r="AP16" s="13">
        <v>1695</v>
      </c>
      <c r="AQ16" s="13">
        <v>1512</v>
      </c>
      <c r="AR16" s="13">
        <v>1613</v>
      </c>
      <c r="AS16" s="13">
        <v>1626</v>
      </c>
      <c r="AT16" s="13">
        <v>1861</v>
      </c>
      <c r="AU16" s="13">
        <v>1492</v>
      </c>
      <c r="AV16" s="13">
        <v>1381</v>
      </c>
      <c r="AW16" s="13">
        <v>1069</v>
      </c>
      <c r="AX16" s="13">
        <v>1109</v>
      </c>
      <c r="AY16" s="13">
        <v>1602</v>
      </c>
      <c r="AZ16" s="13">
        <v>1793</v>
      </c>
      <c r="BA16" s="13">
        <v>2010</v>
      </c>
      <c r="BB16" s="13">
        <v>1725</v>
      </c>
      <c r="BC16" s="13">
        <v>1750</v>
      </c>
    </row>
    <row r="17" spans="1:55" x14ac:dyDescent="0.2">
      <c r="A17" s="12"/>
      <c r="B17" s="19" t="s">
        <v>151</v>
      </c>
      <c r="C17" s="13">
        <v>11786</v>
      </c>
      <c r="D17" s="13">
        <v>11758</v>
      </c>
      <c r="E17" s="13">
        <v>11092</v>
      </c>
      <c r="F17" s="13">
        <v>10480</v>
      </c>
      <c r="G17" s="13">
        <v>9619</v>
      </c>
      <c r="H17" s="13">
        <v>10454</v>
      </c>
      <c r="I17" s="13">
        <v>11605</v>
      </c>
      <c r="J17" s="13">
        <v>12287</v>
      </c>
      <c r="K17" s="13">
        <v>9918</v>
      </c>
      <c r="L17" s="13">
        <v>11060</v>
      </c>
      <c r="M17" s="13">
        <v>12214</v>
      </c>
      <c r="N17" s="13">
        <v>11283</v>
      </c>
      <c r="O17" s="13">
        <v>11060</v>
      </c>
      <c r="P17" s="13">
        <v>11226</v>
      </c>
      <c r="Q17" s="13">
        <v>10259</v>
      </c>
      <c r="R17" s="13">
        <v>10649</v>
      </c>
      <c r="S17" s="13">
        <v>12068</v>
      </c>
      <c r="T17" s="13">
        <v>11718</v>
      </c>
      <c r="U17" s="13">
        <v>11933</v>
      </c>
      <c r="V17" s="13">
        <v>11179</v>
      </c>
      <c r="W17" s="13">
        <v>12128</v>
      </c>
      <c r="X17" s="13">
        <v>11723</v>
      </c>
      <c r="Y17" s="13">
        <v>11235</v>
      </c>
      <c r="Z17" s="13">
        <v>11893</v>
      </c>
      <c r="AA17" s="13">
        <v>11995</v>
      </c>
      <c r="AB17" s="13">
        <v>12857</v>
      </c>
      <c r="AC17" s="13">
        <v>13015</v>
      </c>
      <c r="AD17" s="13">
        <v>12405</v>
      </c>
      <c r="AE17" s="13">
        <v>10740</v>
      </c>
      <c r="AF17" s="13">
        <v>11918</v>
      </c>
      <c r="AG17" s="13">
        <v>11709</v>
      </c>
      <c r="AH17" s="13">
        <v>11526</v>
      </c>
      <c r="AI17" s="13">
        <v>10461</v>
      </c>
      <c r="AJ17" s="13">
        <v>12211</v>
      </c>
      <c r="AK17" s="13">
        <v>11197</v>
      </c>
      <c r="AL17" s="13">
        <v>12124</v>
      </c>
      <c r="AM17" s="13">
        <v>12377</v>
      </c>
      <c r="AN17" s="13">
        <v>11564</v>
      </c>
      <c r="AO17" s="13">
        <v>11343</v>
      </c>
      <c r="AP17" s="13">
        <v>6969</v>
      </c>
      <c r="AQ17" s="13">
        <v>10675</v>
      </c>
      <c r="AR17" s="13">
        <v>9372</v>
      </c>
      <c r="AS17" s="13">
        <v>11253</v>
      </c>
      <c r="AT17" s="13">
        <v>10381</v>
      </c>
      <c r="AU17" s="13">
        <v>10756</v>
      </c>
      <c r="AV17" s="13">
        <v>11855</v>
      </c>
      <c r="AW17" s="13">
        <v>11090</v>
      </c>
      <c r="AX17" s="13">
        <v>11456</v>
      </c>
      <c r="AY17" s="13">
        <v>10897</v>
      </c>
      <c r="AZ17" s="13">
        <v>9675</v>
      </c>
      <c r="BA17" s="13">
        <v>10492</v>
      </c>
      <c r="BB17" s="13">
        <v>11710</v>
      </c>
      <c r="BC17" s="13">
        <v>10548</v>
      </c>
    </row>
    <row r="18" spans="1:55" x14ac:dyDescent="0.2">
      <c r="A18" s="12"/>
      <c r="B18" s="19" t="s">
        <v>152</v>
      </c>
      <c r="C18" s="13">
        <v>782</v>
      </c>
      <c r="D18" s="13">
        <v>1146</v>
      </c>
      <c r="E18" s="13">
        <v>1210</v>
      </c>
      <c r="F18" s="13">
        <v>866</v>
      </c>
      <c r="G18" s="13">
        <v>889</v>
      </c>
      <c r="H18" s="13">
        <v>916</v>
      </c>
      <c r="I18" s="13">
        <v>881</v>
      </c>
      <c r="J18" s="13">
        <v>974</v>
      </c>
      <c r="K18" s="13">
        <v>944</v>
      </c>
      <c r="L18" s="13">
        <v>1016</v>
      </c>
      <c r="M18" s="13">
        <v>1034</v>
      </c>
      <c r="N18" s="13">
        <v>1031</v>
      </c>
      <c r="O18" s="13">
        <v>1128</v>
      </c>
      <c r="P18" s="13">
        <v>1308</v>
      </c>
      <c r="Q18" s="13">
        <v>1041</v>
      </c>
      <c r="R18" s="13">
        <v>939</v>
      </c>
      <c r="S18" s="13">
        <v>948</v>
      </c>
      <c r="T18" s="13">
        <v>947</v>
      </c>
      <c r="U18" s="13">
        <v>912</v>
      </c>
      <c r="V18" s="13">
        <v>893</v>
      </c>
      <c r="W18" s="13">
        <v>876</v>
      </c>
      <c r="X18" s="13">
        <v>903</v>
      </c>
      <c r="Y18" s="13">
        <v>929</v>
      </c>
      <c r="Z18" s="13">
        <v>926</v>
      </c>
      <c r="AA18" s="13">
        <v>984</v>
      </c>
      <c r="AB18" s="13">
        <v>1002</v>
      </c>
      <c r="AC18" s="13">
        <v>907</v>
      </c>
      <c r="AD18" s="13">
        <v>1053</v>
      </c>
      <c r="AE18" s="13">
        <v>1011</v>
      </c>
      <c r="AF18" s="13">
        <v>872</v>
      </c>
      <c r="AG18" s="13">
        <v>905</v>
      </c>
      <c r="AH18" s="13">
        <v>1048</v>
      </c>
      <c r="AI18" s="13">
        <v>991</v>
      </c>
      <c r="AJ18" s="13">
        <v>991</v>
      </c>
      <c r="AK18" s="13">
        <v>1013</v>
      </c>
      <c r="AL18" s="13">
        <v>944</v>
      </c>
      <c r="AM18" s="13">
        <v>1059</v>
      </c>
      <c r="AN18" s="13">
        <v>1006</v>
      </c>
      <c r="AO18" s="13">
        <v>1010</v>
      </c>
      <c r="AP18" s="13">
        <v>971</v>
      </c>
      <c r="AQ18" s="13">
        <v>916</v>
      </c>
      <c r="AR18" s="13">
        <v>901</v>
      </c>
      <c r="AS18" s="13">
        <v>905</v>
      </c>
      <c r="AT18" s="13">
        <v>946</v>
      </c>
      <c r="AU18" s="13">
        <v>952</v>
      </c>
      <c r="AV18" s="13">
        <v>867</v>
      </c>
      <c r="AW18" s="13">
        <v>644</v>
      </c>
      <c r="AX18" s="13">
        <v>632</v>
      </c>
      <c r="AY18" s="13">
        <v>702</v>
      </c>
      <c r="AZ18" s="13">
        <v>634</v>
      </c>
      <c r="BA18" s="13">
        <v>690</v>
      </c>
      <c r="BB18" s="13">
        <v>614</v>
      </c>
      <c r="BC18" s="13">
        <v>613</v>
      </c>
    </row>
    <row r="19" spans="1:55" x14ac:dyDescent="0.2">
      <c r="A19" s="20"/>
      <c r="B19" s="19" t="s">
        <v>153</v>
      </c>
      <c r="C19" s="13">
        <v>364</v>
      </c>
      <c r="D19" s="13">
        <v>584</v>
      </c>
      <c r="E19" s="13">
        <v>535</v>
      </c>
      <c r="F19" s="13">
        <v>471</v>
      </c>
      <c r="G19" s="13">
        <v>427</v>
      </c>
      <c r="H19" s="13">
        <v>394</v>
      </c>
      <c r="I19" s="13">
        <v>551</v>
      </c>
      <c r="J19" s="13">
        <v>444</v>
      </c>
      <c r="K19" s="13">
        <v>505</v>
      </c>
      <c r="L19" s="13">
        <v>512</v>
      </c>
      <c r="M19" s="13">
        <v>463</v>
      </c>
      <c r="N19" s="13">
        <v>603</v>
      </c>
      <c r="O19" s="13">
        <v>670</v>
      </c>
      <c r="P19" s="13">
        <v>630</v>
      </c>
      <c r="Q19" s="13">
        <v>604</v>
      </c>
      <c r="R19" s="13">
        <v>544</v>
      </c>
      <c r="S19" s="13">
        <v>626</v>
      </c>
      <c r="T19" s="13">
        <v>550</v>
      </c>
      <c r="U19" s="13">
        <v>561</v>
      </c>
      <c r="V19" s="13">
        <v>536</v>
      </c>
      <c r="W19" s="13">
        <v>473</v>
      </c>
      <c r="X19" s="13">
        <v>533</v>
      </c>
      <c r="Y19" s="13">
        <v>522</v>
      </c>
      <c r="Z19" s="13">
        <v>625</v>
      </c>
      <c r="AA19" s="13">
        <v>515</v>
      </c>
      <c r="AB19" s="13">
        <v>544</v>
      </c>
      <c r="AC19" s="13">
        <v>309</v>
      </c>
      <c r="AD19" s="13">
        <v>497</v>
      </c>
      <c r="AE19" s="13">
        <v>558</v>
      </c>
      <c r="AF19" s="13">
        <v>477</v>
      </c>
      <c r="AG19" s="13">
        <v>469</v>
      </c>
      <c r="AH19" s="13">
        <v>462</v>
      </c>
      <c r="AI19" s="13">
        <v>623</v>
      </c>
      <c r="AJ19" s="13">
        <v>554</v>
      </c>
      <c r="AK19" s="13">
        <v>628</v>
      </c>
      <c r="AL19" s="13">
        <v>403</v>
      </c>
      <c r="AM19" s="13">
        <v>457</v>
      </c>
      <c r="AN19" s="13">
        <v>500</v>
      </c>
      <c r="AO19" s="13">
        <v>538</v>
      </c>
      <c r="AP19" s="13">
        <v>544</v>
      </c>
      <c r="AQ19" s="13">
        <v>471</v>
      </c>
      <c r="AR19" s="13">
        <v>392</v>
      </c>
      <c r="AS19" s="13">
        <v>474</v>
      </c>
      <c r="AT19" s="13">
        <v>456</v>
      </c>
      <c r="AU19" s="13">
        <v>404</v>
      </c>
      <c r="AV19" s="13">
        <v>560</v>
      </c>
      <c r="AW19" s="13">
        <v>312</v>
      </c>
      <c r="AX19" s="13">
        <v>359</v>
      </c>
      <c r="AY19" s="13">
        <v>625</v>
      </c>
      <c r="AZ19" s="13">
        <v>571</v>
      </c>
      <c r="BA19" s="13">
        <v>569</v>
      </c>
      <c r="BB19" s="13">
        <v>271</v>
      </c>
      <c r="BC19" s="13">
        <v>307</v>
      </c>
    </row>
    <row r="20" spans="1:55" x14ac:dyDescent="0.2">
      <c r="A20" s="20"/>
      <c r="B20" s="19" t="s">
        <v>154</v>
      </c>
      <c r="C20" s="13">
        <v>147</v>
      </c>
      <c r="D20" s="13">
        <v>140</v>
      </c>
      <c r="E20" s="13">
        <v>150</v>
      </c>
      <c r="F20" s="13">
        <v>130</v>
      </c>
      <c r="G20" s="13">
        <v>143</v>
      </c>
      <c r="H20" s="13">
        <v>126</v>
      </c>
      <c r="I20" s="13">
        <v>170</v>
      </c>
      <c r="J20" s="13">
        <v>145</v>
      </c>
      <c r="K20" s="13">
        <v>170</v>
      </c>
      <c r="L20" s="13">
        <v>142</v>
      </c>
      <c r="M20" s="13">
        <v>139</v>
      </c>
      <c r="N20" s="13">
        <v>148</v>
      </c>
      <c r="O20" s="13">
        <v>171</v>
      </c>
      <c r="P20" s="13">
        <v>183</v>
      </c>
      <c r="Q20" s="13">
        <v>189</v>
      </c>
      <c r="R20" s="13">
        <v>182</v>
      </c>
      <c r="S20" s="13">
        <v>231</v>
      </c>
      <c r="T20" s="13">
        <v>205</v>
      </c>
      <c r="U20" s="13">
        <v>241</v>
      </c>
      <c r="V20" s="13">
        <v>203</v>
      </c>
      <c r="W20" s="13">
        <v>211</v>
      </c>
      <c r="X20" s="13">
        <v>190</v>
      </c>
      <c r="Y20" s="13">
        <v>175</v>
      </c>
      <c r="Z20" s="13">
        <v>199</v>
      </c>
      <c r="AA20" s="13">
        <v>135</v>
      </c>
      <c r="AB20" s="13">
        <v>160</v>
      </c>
      <c r="AC20" s="13">
        <v>165</v>
      </c>
      <c r="AD20" s="13">
        <v>172</v>
      </c>
      <c r="AE20" s="13">
        <v>214</v>
      </c>
      <c r="AF20" s="13">
        <v>181</v>
      </c>
      <c r="AG20" s="13">
        <v>181</v>
      </c>
      <c r="AH20" s="13">
        <v>145</v>
      </c>
      <c r="AI20" s="13">
        <v>215</v>
      </c>
      <c r="AJ20" s="13">
        <v>193</v>
      </c>
      <c r="AK20" s="13">
        <v>182</v>
      </c>
      <c r="AL20" s="13">
        <v>172</v>
      </c>
      <c r="AM20" s="13">
        <v>239</v>
      </c>
      <c r="AN20" s="13">
        <v>208</v>
      </c>
      <c r="AO20" s="13">
        <v>217</v>
      </c>
      <c r="AP20" s="13">
        <v>215</v>
      </c>
      <c r="AQ20" s="13">
        <v>210</v>
      </c>
      <c r="AR20" s="13">
        <v>244</v>
      </c>
      <c r="AS20" s="13">
        <v>216</v>
      </c>
      <c r="AT20" s="13">
        <v>273</v>
      </c>
      <c r="AU20" s="13">
        <v>191</v>
      </c>
      <c r="AV20" s="13">
        <v>233</v>
      </c>
      <c r="AW20" s="13">
        <v>166</v>
      </c>
      <c r="AX20" s="13">
        <v>163</v>
      </c>
      <c r="AY20" s="13">
        <v>211</v>
      </c>
      <c r="AZ20" s="13">
        <v>188</v>
      </c>
      <c r="BA20" s="13">
        <v>195</v>
      </c>
      <c r="BB20" s="13">
        <v>128</v>
      </c>
      <c r="BC20" s="13">
        <v>173</v>
      </c>
    </row>
    <row r="22" spans="1:55" x14ac:dyDescent="0.2">
      <c r="A22" s="17" t="s">
        <v>155</v>
      </c>
      <c r="C22" s="5">
        <v>1619</v>
      </c>
      <c r="D22" s="5">
        <v>2058</v>
      </c>
      <c r="E22" s="5">
        <v>1830</v>
      </c>
      <c r="F22" s="5">
        <v>1793</v>
      </c>
      <c r="G22" s="5">
        <v>1464</v>
      </c>
      <c r="H22" s="5">
        <v>1965</v>
      </c>
      <c r="I22" s="5">
        <v>1707</v>
      </c>
      <c r="J22" s="5">
        <v>1722</v>
      </c>
      <c r="K22" s="5">
        <v>1431</v>
      </c>
      <c r="L22" s="5">
        <v>1624</v>
      </c>
      <c r="M22" s="5">
        <v>1693</v>
      </c>
      <c r="N22" s="5">
        <v>1858</v>
      </c>
      <c r="O22" s="5">
        <v>1950</v>
      </c>
      <c r="P22" s="5">
        <v>2322</v>
      </c>
      <c r="Q22" s="5">
        <v>2001</v>
      </c>
      <c r="R22" s="5">
        <v>1989</v>
      </c>
      <c r="S22" s="5">
        <v>1813</v>
      </c>
      <c r="T22" s="5">
        <v>2763</v>
      </c>
      <c r="U22" s="5">
        <v>1990</v>
      </c>
      <c r="V22" s="5">
        <v>2843</v>
      </c>
      <c r="W22" s="5">
        <v>1930</v>
      </c>
      <c r="X22" s="5">
        <v>1710</v>
      </c>
      <c r="Y22" s="5">
        <v>2155</v>
      </c>
      <c r="Z22" s="5">
        <v>1667</v>
      </c>
      <c r="AA22" s="5">
        <v>1865</v>
      </c>
      <c r="AB22" s="5">
        <v>1664</v>
      </c>
      <c r="AC22" s="5">
        <v>1344</v>
      </c>
      <c r="AD22" s="5">
        <v>1743</v>
      </c>
      <c r="AE22" s="5">
        <v>1956</v>
      </c>
      <c r="AF22" s="5">
        <v>1983</v>
      </c>
      <c r="AG22" s="5">
        <v>1819</v>
      </c>
      <c r="AH22" s="5">
        <v>1538</v>
      </c>
      <c r="AI22" s="5">
        <v>1843</v>
      </c>
      <c r="AJ22" s="5">
        <v>1792</v>
      </c>
      <c r="AK22" s="5">
        <v>1978</v>
      </c>
      <c r="AL22" s="5">
        <v>1610</v>
      </c>
      <c r="AM22" s="5">
        <v>2212</v>
      </c>
      <c r="AN22" s="5">
        <v>2241</v>
      </c>
      <c r="AO22" s="5">
        <v>2215</v>
      </c>
      <c r="AP22" s="5">
        <v>2099</v>
      </c>
      <c r="AQ22" s="5">
        <v>1724</v>
      </c>
      <c r="AR22" s="5">
        <v>2304</v>
      </c>
      <c r="AS22" s="5">
        <v>2388</v>
      </c>
      <c r="AT22" s="5">
        <v>2097</v>
      </c>
      <c r="AU22" s="5">
        <v>2048</v>
      </c>
      <c r="AV22" s="5">
        <v>1812</v>
      </c>
      <c r="AW22" s="5">
        <v>1085</v>
      </c>
      <c r="AX22" s="5">
        <v>1389</v>
      </c>
      <c r="AY22" s="5">
        <v>1983</v>
      </c>
      <c r="AZ22" s="5">
        <v>2294</v>
      </c>
      <c r="BA22" s="5">
        <v>2542</v>
      </c>
      <c r="BB22" s="5">
        <v>1524</v>
      </c>
      <c r="BC22" s="5">
        <v>1861</v>
      </c>
    </row>
    <row r="23" spans="1:55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</row>
    <row r="24" spans="1:55" x14ac:dyDescent="0.2">
      <c r="A24" s="17" t="s">
        <v>156</v>
      </c>
      <c r="C24" s="5">
        <v>3763</v>
      </c>
      <c r="D24" s="5">
        <v>4753</v>
      </c>
      <c r="E24" s="5">
        <v>5805</v>
      </c>
      <c r="F24" s="5">
        <v>4319</v>
      </c>
      <c r="G24" s="5">
        <v>4179</v>
      </c>
      <c r="H24" s="5">
        <v>5090</v>
      </c>
      <c r="I24" s="5">
        <v>5590</v>
      </c>
      <c r="J24" s="5">
        <v>4783</v>
      </c>
      <c r="K24" s="5">
        <v>5465</v>
      </c>
      <c r="L24" s="5">
        <v>5442</v>
      </c>
      <c r="M24" s="5">
        <v>5376</v>
      </c>
      <c r="N24" s="5">
        <v>5912</v>
      </c>
      <c r="O24" s="5">
        <v>5809</v>
      </c>
      <c r="P24" s="5">
        <v>6024</v>
      </c>
      <c r="Q24" s="5">
        <v>6182</v>
      </c>
      <c r="R24" s="5">
        <v>5551</v>
      </c>
      <c r="S24" s="5">
        <v>5715</v>
      </c>
      <c r="T24" s="5">
        <v>6578</v>
      </c>
      <c r="U24" s="5">
        <v>6077</v>
      </c>
      <c r="V24" s="5">
        <v>5982</v>
      </c>
      <c r="W24" s="5">
        <v>5690</v>
      </c>
      <c r="X24" s="5">
        <v>5027</v>
      </c>
      <c r="Y24" s="5">
        <v>5312</v>
      </c>
      <c r="Z24" s="5">
        <v>5670</v>
      </c>
      <c r="AA24" s="5">
        <v>5861</v>
      </c>
      <c r="AB24" s="5">
        <v>5423</v>
      </c>
      <c r="AC24" s="5">
        <v>3776</v>
      </c>
      <c r="AD24" s="5">
        <v>3899</v>
      </c>
      <c r="AE24" s="5">
        <v>4647</v>
      </c>
      <c r="AF24" s="5">
        <v>5634</v>
      </c>
      <c r="AG24" s="5">
        <v>5381</v>
      </c>
      <c r="AH24" s="5">
        <v>5405</v>
      </c>
      <c r="AI24" s="5">
        <v>5880</v>
      </c>
      <c r="AJ24" s="5">
        <v>5592</v>
      </c>
      <c r="AK24" s="5">
        <v>5802</v>
      </c>
      <c r="AL24" s="5">
        <v>4644</v>
      </c>
      <c r="AM24" s="5">
        <v>5273</v>
      </c>
      <c r="AN24" s="5">
        <v>5351</v>
      </c>
      <c r="AO24" s="5">
        <v>5012</v>
      </c>
      <c r="AP24" s="5">
        <v>4915</v>
      </c>
      <c r="AQ24" s="5">
        <v>4729</v>
      </c>
      <c r="AR24" s="5">
        <v>4478</v>
      </c>
      <c r="AS24" s="5">
        <v>4331</v>
      </c>
      <c r="AT24" s="5">
        <v>4840</v>
      </c>
      <c r="AU24" s="5">
        <v>5551</v>
      </c>
      <c r="AV24" s="5">
        <v>5096</v>
      </c>
      <c r="AW24" s="5">
        <v>4083</v>
      </c>
      <c r="AX24" s="5">
        <v>3371</v>
      </c>
      <c r="AY24" s="5">
        <v>5194</v>
      </c>
      <c r="AZ24" s="5">
        <v>5833</v>
      </c>
      <c r="BA24" s="5">
        <v>5718</v>
      </c>
      <c r="BB24" s="5">
        <v>2610</v>
      </c>
      <c r="BC24" s="5">
        <v>2381</v>
      </c>
    </row>
    <row r="25" spans="1:55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</row>
    <row r="26" spans="1:55" x14ac:dyDescent="0.2">
      <c r="A26" s="21" t="s">
        <v>3</v>
      </c>
      <c r="B26" s="22"/>
      <c r="C26" s="23">
        <v>45851</v>
      </c>
      <c r="D26" s="23">
        <v>51269</v>
      </c>
      <c r="E26" s="23">
        <v>50543</v>
      </c>
      <c r="F26" s="23">
        <v>46465</v>
      </c>
      <c r="G26" s="23">
        <v>42939</v>
      </c>
      <c r="H26" s="23">
        <v>43820</v>
      </c>
      <c r="I26" s="23">
        <v>46339</v>
      </c>
      <c r="J26" s="23">
        <v>46244</v>
      </c>
      <c r="K26" s="23">
        <v>45619</v>
      </c>
      <c r="L26" s="23">
        <v>47438</v>
      </c>
      <c r="M26" s="23">
        <v>49439</v>
      </c>
      <c r="N26" s="23">
        <v>50136</v>
      </c>
      <c r="O26" s="23">
        <v>50690</v>
      </c>
      <c r="P26" s="23">
        <v>52151</v>
      </c>
      <c r="Q26" s="23">
        <v>49215</v>
      </c>
      <c r="R26" s="23">
        <v>48950</v>
      </c>
      <c r="S26" s="23">
        <v>50723</v>
      </c>
      <c r="T26" s="23">
        <v>52689</v>
      </c>
      <c r="U26" s="23">
        <v>51196</v>
      </c>
      <c r="V26" s="23">
        <v>51779</v>
      </c>
      <c r="W26" s="23">
        <v>51328</v>
      </c>
      <c r="X26" s="23">
        <v>47754</v>
      </c>
      <c r="Y26" s="23">
        <v>49918</v>
      </c>
      <c r="Z26" s="23">
        <v>50238</v>
      </c>
      <c r="AA26" s="23">
        <v>49620</v>
      </c>
      <c r="AB26" s="23">
        <v>52065</v>
      </c>
      <c r="AC26" s="23">
        <v>46932</v>
      </c>
      <c r="AD26" s="23">
        <v>48380</v>
      </c>
      <c r="AE26" s="23">
        <v>48531</v>
      </c>
      <c r="AF26" s="23">
        <v>50686</v>
      </c>
      <c r="AG26" s="23">
        <v>48642</v>
      </c>
      <c r="AH26" s="23">
        <v>49549</v>
      </c>
      <c r="AI26" s="23">
        <v>49033</v>
      </c>
      <c r="AJ26" s="23">
        <v>51184</v>
      </c>
      <c r="AK26" s="23">
        <v>50079</v>
      </c>
      <c r="AL26" s="23">
        <v>47825</v>
      </c>
      <c r="AM26" s="23">
        <v>49596</v>
      </c>
      <c r="AN26" s="23">
        <v>50218</v>
      </c>
      <c r="AO26" s="23">
        <v>48856</v>
      </c>
      <c r="AP26" s="23">
        <v>42942</v>
      </c>
      <c r="AQ26" s="23">
        <v>45246</v>
      </c>
      <c r="AR26" s="23">
        <v>44799</v>
      </c>
      <c r="AS26" s="23">
        <v>48397</v>
      </c>
      <c r="AT26" s="23">
        <v>45595</v>
      </c>
      <c r="AU26" s="23">
        <v>47564</v>
      </c>
      <c r="AV26" s="23">
        <v>48274</v>
      </c>
      <c r="AW26" s="23">
        <v>35191</v>
      </c>
      <c r="AX26" s="23">
        <v>36201</v>
      </c>
      <c r="AY26" s="23">
        <v>48305</v>
      </c>
      <c r="AZ26" s="23">
        <v>47154</v>
      </c>
      <c r="BA26" s="23">
        <v>48625</v>
      </c>
      <c r="BB26" s="23">
        <v>40982</v>
      </c>
      <c r="BC26" s="23">
        <v>43465</v>
      </c>
    </row>
    <row r="27" spans="1:55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</row>
    <row r="28" spans="1:55" x14ac:dyDescent="0.2">
      <c r="A28" s="17" t="s">
        <v>4</v>
      </c>
      <c r="B28" s="12"/>
      <c r="C28" s="11">
        <v>6556</v>
      </c>
      <c r="D28" s="11">
        <v>6792</v>
      </c>
      <c r="E28" s="11">
        <v>7536</v>
      </c>
      <c r="F28" s="11">
        <v>6778</v>
      </c>
      <c r="G28" s="11">
        <v>6151</v>
      </c>
      <c r="H28" s="11">
        <v>5446</v>
      </c>
      <c r="I28" s="11">
        <v>6189</v>
      </c>
      <c r="J28" s="11">
        <v>6396</v>
      </c>
      <c r="K28" s="11">
        <v>6448</v>
      </c>
      <c r="L28" s="11">
        <v>6223</v>
      </c>
      <c r="M28" s="11">
        <v>5436</v>
      </c>
      <c r="N28" s="11">
        <v>5408</v>
      </c>
      <c r="O28" s="11">
        <v>5047</v>
      </c>
      <c r="P28" s="11">
        <v>6809</v>
      </c>
      <c r="Q28" s="11">
        <v>7112</v>
      </c>
      <c r="R28" s="11">
        <v>6935</v>
      </c>
      <c r="S28" s="11">
        <v>7381</v>
      </c>
      <c r="T28" s="11">
        <v>7683</v>
      </c>
      <c r="U28" s="11">
        <v>7128</v>
      </c>
      <c r="V28" s="11">
        <v>7592</v>
      </c>
      <c r="W28" s="11">
        <v>6666</v>
      </c>
      <c r="X28" s="11">
        <v>6087</v>
      </c>
      <c r="Y28" s="11">
        <v>7074</v>
      </c>
      <c r="Z28" s="11">
        <v>6586</v>
      </c>
      <c r="AA28" s="11">
        <v>6131</v>
      </c>
      <c r="AB28" s="11">
        <v>5860</v>
      </c>
      <c r="AC28" s="11">
        <v>5839</v>
      </c>
      <c r="AD28" s="11">
        <v>5899</v>
      </c>
      <c r="AE28" s="11">
        <v>7377</v>
      </c>
      <c r="AF28" s="11">
        <v>6724</v>
      </c>
      <c r="AG28" s="11">
        <v>5932</v>
      </c>
      <c r="AH28" s="11">
        <v>5619</v>
      </c>
      <c r="AI28" s="11">
        <v>6025</v>
      </c>
      <c r="AJ28" s="11">
        <v>6893</v>
      </c>
      <c r="AK28" s="11">
        <v>8409</v>
      </c>
      <c r="AL28" s="11">
        <v>7042</v>
      </c>
      <c r="AM28" s="11">
        <v>6030</v>
      </c>
      <c r="AN28" s="11">
        <v>6784</v>
      </c>
      <c r="AO28" s="11">
        <v>6676</v>
      </c>
      <c r="AP28" s="11">
        <v>5939</v>
      </c>
      <c r="AQ28" s="11">
        <v>7452</v>
      </c>
      <c r="AR28" s="11">
        <v>5580</v>
      </c>
      <c r="AS28" s="11">
        <v>7323</v>
      </c>
      <c r="AT28" s="11">
        <v>6777</v>
      </c>
      <c r="AU28" s="11">
        <v>6358</v>
      </c>
      <c r="AV28" s="11">
        <v>5604</v>
      </c>
      <c r="AW28" s="11">
        <v>4458</v>
      </c>
      <c r="AX28" s="11">
        <v>5119</v>
      </c>
      <c r="AY28" s="11">
        <v>5686</v>
      </c>
      <c r="AZ28" s="11">
        <v>6370</v>
      </c>
      <c r="BA28" s="11">
        <v>6800</v>
      </c>
      <c r="BB28" s="11">
        <v>5795</v>
      </c>
      <c r="BC28" s="11">
        <v>6575</v>
      </c>
    </row>
    <row r="29" spans="1:55" x14ac:dyDescent="0.2">
      <c r="A29" s="12"/>
      <c r="B29" s="19" t="s">
        <v>157</v>
      </c>
      <c r="C29" s="13">
        <v>5293</v>
      </c>
      <c r="D29" s="13">
        <v>5693</v>
      </c>
      <c r="E29" s="13">
        <v>6320</v>
      </c>
      <c r="F29" s="13">
        <v>5625</v>
      </c>
      <c r="G29" s="13">
        <v>5129</v>
      </c>
      <c r="H29" s="13">
        <v>4427</v>
      </c>
      <c r="I29" s="13">
        <v>5213</v>
      </c>
      <c r="J29" s="13">
        <v>5338</v>
      </c>
      <c r="K29" s="13">
        <v>5244</v>
      </c>
      <c r="L29" s="13">
        <v>5237</v>
      </c>
      <c r="M29" s="13">
        <v>4178</v>
      </c>
      <c r="N29" s="13">
        <v>4404</v>
      </c>
      <c r="O29" s="13">
        <v>3911</v>
      </c>
      <c r="P29" s="13">
        <v>5539</v>
      </c>
      <c r="Q29" s="13">
        <v>5781</v>
      </c>
      <c r="R29" s="13">
        <v>5759</v>
      </c>
      <c r="S29" s="13">
        <v>6116</v>
      </c>
      <c r="T29" s="13">
        <v>5982</v>
      </c>
      <c r="U29" s="13">
        <v>5867</v>
      </c>
      <c r="V29" s="13">
        <v>6205</v>
      </c>
      <c r="W29" s="13">
        <v>5543</v>
      </c>
      <c r="X29" s="13">
        <v>4905</v>
      </c>
      <c r="Y29" s="13">
        <v>5828</v>
      </c>
      <c r="Z29" s="13">
        <v>4750</v>
      </c>
      <c r="AA29" s="13">
        <v>4924</v>
      </c>
      <c r="AB29" s="13">
        <v>4838</v>
      </c>
      <c r="AC29" s="13">
        <v>5099</v>
      </c>
      <c r="AD29" s="13">
        <v>4329</v>
      </c>
      <c r="AE29" s="13">
        <v>5338</v>
      </c>
      <c r="AF29" s="13">
        <v>5671</v>
      </c>
      <c r="AG29" s="13">
        <v>5030</v>
      </c>
      <c r="AH29" s="13">
        <v>4509</v>
      </c>
      <c r="AI29" s="13">
        <v>4945</v>
      </c>
      <c r="AJ29" s="13">
        <v>5751</v>
      </c>
      <c r="AK29" s="13">
        <v>4957</v>
      </c>
      <c r="AL29" s="13">
        <v>5612</v>
      </c>
      <c r="AM29" s="13">
        <v>4581</v>
      </c>
      <c r="AN29" s="13">
        <v>5496</v>
      </c>
      <c r="AO29" s="13">
        <v>5633</v>
      </c>
      <c r="AP29" s="13">
        <v>4933</v>
      </c>
      <c r="AQ29" s="13">
        <v>6073</v>
      </c>
      <c r="AR29" s="13">
        <v>4716</v>
      </c>
      <c r="AS29" s="13">
        <v>6737</v>
      </c>
      <c r="AT29" s="13">
        <v>5313</v>
      </c>
      <c r="AU29" s="13">
        <v>5305</v>
      </c>
      <c r="AV29" s="13">
        <v>4556</v>
      </c>
      <c r="AW29" s="13">
        <v>3057</v>
      </c>
      <c r="AX29" s="13">
        <v>4051</v>
      </c>
      <c r="AY29" s="13">
        <v>4464</v>
      </c>
      <c r="AZ29" s="13">
        <v>5286</v>
      </c>
      <c r="BA29" s="13">
        <v>5407</v>
      </c>
      <c r="BB29" s="13">
        <v>5253</v>
      </c>
      <c r="BC29" s="13">
        <v>4911</v>
      </c>
    </row>
    <row r="30" spans="1:55" x14ac:dyDescent="0.2">
      <c r="A30" s="20"/>
      <c r="B30" s="19" t="s">
        <v>158</v>
      </c>
      <c r="C30" s="13">
        <v>1263</v>
      </c>
      <c r="D30" s="13">
        <v>1099</v>
      </c>
      <c r="E30" s="13">
        <v>1216</v>
      </c>
      <c r="F30" s="13">
        <v>1153</v>
      </c>
      <c r="G30" s="13">
        <v>1022</v>
      </c>
      <c r="H30" s="13">
        <v>1019</v>
      </c>
      <c r="I30" s="13">
        <v>976</v>
      </c>
      <c r="J30" s="13">
        <v>1058</v>
      </c>
      <c r="K30" s="13">
        <v>1204</v>
      </c>
      <c r="L30" s="13">
        <v>986</v>
      </c>
      <c r="M30" s="13">
        <v>1258</v>
      </c>
      <c r="N30" s="13">
        <v>1004</v>
      </c>
      <c r="O30" s="13">
        <v>1136</v>
      </c>
      <c r="P30" s="13">
        <v>1270</v>
      </c>
      <c r="Q30" s="13">
        <v>1331</v>
      </c>
      <c r="R30" s="13">
        <v>1176</v>
      </c>
      <c r="S30" s="13">
        <v>1265</v>
      </c>
      <c r="T30" s="13">
        <v>1701</v>
      </c>
      <c r="U30" s="13">
        <v>1261</v>
      </c>
      <c r="V30" s="13">
        <v>1387</v>
      </c>
      <c r="W30" s="13">
        <v>1123</v>
      </c>
      <c r="X30" s="13">
        <v>1182</v>
      </c>
      <c r="Y30" s="13">
        <v>1246</v>
      </c>
      <c r="Z30" s="13">
        <v>1836</v>
      </c>
      <c r="AA30" s="13">
        <v>1207</v>
      </c>
      <c r="AB30" s="13">
        <v>1022</v>
      </c>
      <c r="AC30" s="13">
        <v>740</v>
      </c>
      <c r="AD30" s="13">
        <v>1570</v>
      </c>
      <c r="AE30" s="13">
        <v>2039</v>
      </c>
      <c r="AF30" s="13">
        <v>1053</v>
      </c>
      <c r="AG30" s="13">
        <v>902</v>
      </c>
      <c r="AH30" s="13">
        <v>1110</v>
      </c>
      <c r="AI30" s="13">
        <v>1080</v>
      </c>
      <c r="AJ30" s="13">
        <v>1142</v>
      </c>
      <c r="AK30" s="13">
        <v>3452</v>
      </c>
      <c r="AL30" s="13">
        <v>1430</v>
      </c>
      <c r="AM30" s="13">
        <v>1449</v>
      </c>
      <c r="AN30" s="13">
        <v>1288</v>
      </c>
      <c r="AO30" s="13">
        <v>1043</v>
      </c>
      <c r="AP30" s="13">
        <v>1006</v>
      </c>
      <c r="AQ30" s="13">
        <v>1379</v>
      </c>
      <c r="AR30" s="13">
        <v>864</v>
      </c>
      <c r="AS30" s="13">
        <v>586</v>
      </c>
      <c r="AT30" s="13">
        <v>1464</v>
      </c>
      <c r="AU30" s="13">
        <v>1053</v>
      </c>
      <c r="AV30" s="13">
        <v>1048</v>
      </c>
      <c r="AW30" s="13">
        <v>1401</v>
      </c>
      <c r="AX30" s="13">
        <v>1068</v>
      </c>
      <c r="AY30" s="13">
        <v>1222</v>
      </c>
      <c r="AZ30" s="13">
        <v>1084</v>
      </c>
      <c r="BA30" s="13">
        <v>1393</v>
      </c>
      <c r="BB30" s="13">
        <v>542</v>
      </c>
      <c r="BC30" s="13">
        <v>1664</v>
      </c>
    </row>
    <row r="31" spans="1:55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</row>
    <row r="32" spans="1:55" x14ac:dyDescent="0.2">
      <c r="A32" s="16" t="s">
        <v>5</v>
      </c>
      <c r="B32" s="12"/>
      <c r="C32" s="11">
        <v>6572</v>
      </c>
      <c r="D32" s="11">
        <v>7217</v>
      </c>
      <c r="E32" s="11">
        <v>7003</v>
      </c>
      <c r="F32" s="11">
        <v>7470</v>
      </c>
      <c r="G32" s="11">
        <v>6752</v>
      </c>
      <c r="H32" s="11">
        <v>7017</v>
      </c>
      <c r="I32" s="11">
        <v>6521</v>
      </c>
      <c r="J32" s="11">
        <v>6483</v>
      </c>
      <c r="K32" s="11">
        <v>7379</v>
      </c>
      <c r="L32" s="11">
        <v>6473</v>
      </c>
      <c r="M32" s="11">
        <v>7487</v>
      </c>
      <c r="N32" s="11">
        <v>7852</v>
      </c>
      <c r="O32" s="11">
        <v>8181</v>
      </c>
      <c r="P32" s="11">
        <v>8801</v>
      </c>
      <c r="Q32" s="11">
        <v>9262</v>
      </c>
      <c r="R32" s="11">
        <v>8452</v>
      </c>
      <c r="S32" s="11">
        <v>9076</v>
      </c>
      <c r="T32" s="11">
        <v>8800</v>
      </c>
      <c r="U32" s="11">
        <v>7777</v>
      </c>
      <c r="V32" s="11">
        <v>8201</v>
      </c>
      <c r="W32" s="11">
        <v>6211</v>
      </c>
      <c r="X32" s="11">
        <v>7744</v>
      </c>
      <c r="Y32" s="11">
        <v>8428</v>
      </c>
      <c r="Z32" s="11">
        <v>8775</v>
      </c>
      <c r="AA32" s="11">
        <v>7822</v>
      </c>
      <c r="AB32" s="11">
        <v>10262</v>
      </c>
      <c r="AC32" s="11">
        <v>6479</v>
      </c>
      <c r="AD32" s="11">
        <v>7404</v>
      </c>
      <c r="AE32" s="11">
        <v>6517</v>
      </c>
      <c r="AF32" s="11">
        <v>6607</v>
      </c>
      <c r="AG32" s="11">
        <v>5858</v>
      </c>
      <c r="AH32" s="11">
        <v>6814</v>
      </c>
      <c r="AI32" s="11">
        <v>5854</v>
      </c>
      <c r="AJ32" s="11">
        <v>6633</v>
      </c>
      <c r="AK32" s="11">
        <v>5879</v>
      </c>
      <c r="AL32" s="11">
        <v>6076</v>
      </c>
      <c r="AM32" s="11">
        <v>5666</v>
      </c>
      <c r="AN32" s="11">
        <v>6966</v>
      </c>
      <c r="AO32" s="11">
        <v>6679</v>
      </c>
      <c r="AP32" s="11">
        <v>8618</v>
      </c>
      <c r="AQ32" s="11">
        <v>6986</v>
      </c>
      <c r="AR32" s="11">
        <v>9137</v>
      </c>
      <c r="AS32" s="11">
        <v>7533</v>
      </c>
      <c r="AT32" s="11">
        <v>8585</v>
      </c>
      <c r="AU32" s="11">
        <v>8303</v>
      </c>
      <c r="AV32" s="11">
        <v>8416</v>
      </c>
      <c r="AW32" s="11">
        <v>6651</v>
      </c>
      <c r="AX32" s="11">
        <v>5553</v>
      </c>
      <c r="AY32" s="11">
        <v>8214</v>
      </c>
      <c r="AZ32" s="11">
        <v>9038</v>
      </c>
      <c r="BA32" s="11">
        <v>8073</v>
      </c>
      <c r="BB32" s="11">
        <v>6470</v>
      </c>
      <c r="BC32" s="11">
        <v>7331</v>
      </c>
    </row>
    <row r="33" spans="1:55" x14ac:dyDescent="0.2">
      <c r="A33" s="12"/>
      <c r="B33" s="19" t="s">
        <v>159</v>
      </c>
      <c r="C33" s="13">
        <v>1737</v>
      </c>
      <c r="D33" s="13">
        <v>1769</v>
      </c>
      <c r="E33" s="13">
        <v>1986</v>
      </c>
      <c r="F33" s="13">
        <v>2248</v>
      </c>
      <c r="G33" s="13">
        <v>1516</v>
      </c>
      <c r="H33" s="13">
        <v>1599</v>
      </c>
      <c r="I33" s="13">
        <v>954</v>
      </c>
      <c r="J33" s="13">
        <v>900</v>
      </c>
      <c r="K33" s="13">
        <v>1127</v>
      </c>
      <c r="L33" s="13">
        <v>1408</v>
      </c>
      <c r="M33" s="13">
        <v>1831</v>
      </c>
      <c r="N33" s="13">
        <v>1804</v>
      </c>
      <c r="O33" s="13">
        <v>1486</v>
      </c>
      <c r="P33" s="13">
        <v>1889</v>
      </c>
      <c r="Q33" s="13">
        <v>1664</v>
      </c>
      <c r="R33" s="13">
        <v>1452</v>
      </c>
      <c r="S33" s="13">
        <v>2364</v>
      </c>
      <c r="T33" s="13">
        <v>2214</v>
      </c>
      <c r="U33" s="13">
        <v>1597</v>
      </c>
      <c r="V33" s="13">
        <v>1163</v>
      </c>
      <c r="W33" s="13">
        <v>1297</v>
      </c>
      <c r="X33" s="13">
        <v>1852</v>
      </c>
      <c r="Y33" s="13">
        <v>1817</v>
      </c>
      <c r="Z33" s="13">
        <v>1756</v>
      </c>
      <c r="AA33" s="13">
        <v>2259</v>
      </c>
      <c r="AB33" s="13">
        <v>3254</v>
      </c>
      <c r="AC33" s="13">
        <v>1423</v>
      </c>
      <c r="AD33" s="13">
        <v>1002</v>
      </c>
      <c r="AE33" s="13">
        <v>1548</v>
      </c>
      <c r="AF33" s="13">
        <v>1039</v>
      </c>
      <c r="AG33" s="13">
        <v>1621</v>
      </c>
      <c r="AH33" s="13">
        <v>1869</v>
      </c>
      <c r="AI33" s="13">
        <v>1610</v>
      </c>
      <c r="AJ33" s="13">
        <v>1443</v>
      </c>
      <c r="AK33" s="13">
        <v>1660</v>
      </c>
      <c r="AL33" s="13">
        <v>1893</v>
      </c>
      <c r="AM33" s="13">
        <v>1880</v>
      </c>
      <c r="AN33" s="13">
        <v>2204</v>
      </c>
      <c r="AO33" s="13">
        <v>1940</v>
      </c>
      <c r="AP33" s="13">
        <v>2077</v>
      </c>
      <c r="AQ33" s="13">
        <v>1976</v>
      </c>
      <c r="AR33" s="13">
        <v>2546</v>
      </c>
      <c r="AS33" s="13">
        <v>1949</v>
      </c>
      <c r="AT33" s="13">
        <v>2271</v>
      </c>
      <c r="AU33" s="13">
        <v>2434</v>
      </c>
      <c r="AV33" s="13">
        <v>2734</v>
      </c>
      <c r="AW33" s="13">
        <v>1061</v>
      </c>
      <c r="AX33" s="13">
        <v>1247</v>
      </c>
      <c r="AY33" s="13">
        <v>1369</v>
      </c>
      <c r="AZ33" s="13">
        <v>1765</v>
      </c>
      <c r="BA33" s="13">
        <v>2592</v>
      </c>
      <c r="BB33" s="13">
        <v>2010</v>
      </c>
      <c r="BC33" s="13">
        <v>1861</v>
      </c>
    </row>
    <row r="34" spans="1:55" x14ac:dyDescent="0.2">
      <c r="A34" s="12"/>
      <c r="B34" s="19" t="s">
        <v>160</v>
      </c>
      <c r="C34" s="13">
        <v>3546</v>
      </c>
      <c r="D34" s="13">
        <v>4366</v>
      </c>
      <c r="E34" s="13">
        <v>4005</v>
      </c>
      <c r="F34" s="13">
        <v>3982</v>
      </c>
      <c r="G34" s="13">
        <v>4326</v>
      </c>
      <c r="H34" s="13">
        <v>4173</v>
      </c>
      <c r="I34" s="13">
        <v>4457</v>
      </c>
      <c r="J34" s="13">
        <v>4378</v>
      </c>
      <c r="K34" s="13">
        <v>4804</v>
      </c>
      <c r="L34" s="13">
        <v>3786</v>
      </c>
      <c r="M34" s="13">
        <v>4489</v>
      </c>
      <c r="N34" s="13">
        <v>4728</v>
      </c>
      <c r="O34" s="13">
        <v>5290</v>
      </c>
      <c r="P34" s="13">
        <v>5871</v>
      </c>
      <c r="Q34" s="13">
        <v>6550</v>
      </c>
      <c r="R34" s="13">
        <v>5871</v>
      </c>
      <c r="S34" s="13">
        <v>5436</v>
      </c>
      <c r="T34" s="13">
        <v>5163</v>
      </c>
      <c r="U34" s="13">
        <v>4942</v>
      </c>
      <c r="V34" s="13">
        <v>5408</v>
      </c>
      <c r="W34" s="13">
        <v>3576</v>
      </c>
      <c r="X34" s="13">
        <v>4555</v>
      </c>
      <c r="Y34" s="13">
        <v>4998</v>
      </c>
      <c r="Z34" s="13">
        <v>5306</v>
      </c>
      <c r="AA34" s="13">
        <v>4123</v>
      </c>
      <c r="AB34" s="13">
        <v>5423</v>
      </c>
      <c r="AC34" s="13">
        <v>4061</v>
      </c>
      <c r="AD34" s="13">
        <v>5036</v>
      </c>
      <c r="AE34" s="13">
        <v>3584</v>
      </c>
      <c r="AF34" s="13">
        <v>4565</v>
      </c>
      <c r="AG34" s="13">
        <v>3008</v>
      </c>
      <c r="AH34" s="13">
        <v>3832</v>
      </c>
      <c r="AI34" s="13">
        <v>3000</v>
      </c>
      <c r="AJ34" s="13">
        <v>4000</v>
      </c>
      <c r="AK34" s="13">
        <v>3236</v>
      </c>
      <c r="AL34" s="13">
        <v>2937</v>
      </c>
      <c r="AM34" s="13">
        <v>2734</v>
      </c>
      <c r="AN34" s="13">
        <v>3642</v>
      </c>
      <c r="AO34" s="13">
        <v>3754</v>
      </c>
      <c r="AP34" s="13">
        <v>5193</v>
      </c>
      <c r="AQ34" s="13">
        <v>3818</v>
      </c>
      <c r="AR34" s="13">
        <v>5327</v>
      </c>
      <c r="AS34" s="13">
        <v>4517</v>
      </c>
      <c r="AT34" s="13">
        <v>4972</v>
      </c>
      <c r="AU34" s="13">
        <v>4774</v>
      </c>
      <c r="AV34" s="13">
        <v>4589</v>
      </c>
      <c r="AW34" s="13">
        <v>4437</v>
      </c>
      <c r="AX34" s="13">
        <v>3167</v>
      </c>
      <c r="AY34" s="13">
        <v>5716</v>
      </c>
      <c r="AZ34" s="13">
        <v>6048</v>
      </c>
      <c r="BA34" s="13">
        <v>4367</v>
      </c>
      <c r="BB34" s="13">
        <v>2981</v>
      </c>
      <c r="BC34" s="13">
        <v>4010</v>
      </c>
    </row>
    <row r="35" spans="1:55" x14ac:dyDescent="0.2">
      <c r="A35" s="12"/>
      <c r="B35" s="19" t="s">
        <v>161</v>
      </c>
      <c r="C35" s="13">
        <v>1289</v>
      </c>
      <c r="D35" s="13">
        <v>1082</v>
      </c>
      <c r="E35" s="13">
        <v>1012</v>
      </c>
      <c r="F35" s="13">
        <v>1240</v>
      </c>
      <c r="G35" s="13">
        <v>910</v>
      </c>
      <c r="H35" s="13">
        <v>1245</v>
      </c>
      <c r="I35" s="13">
        <v>1110</v>
      </c>
      <c r="J35" s="13">
        <v>1205</v>
      </c>
      <c r="K35" s="13">
        <v>1448</v>
      </c>
      <c r="L35" s="13">
        <v>1279</v>
      </c>
      <c r="M35" s="13">
        <v>1167</v>
      </c>
      <c r="N35" s="13">
        <v>1320</v>
      </c>
      <c r="O35" s="13">
        <v>1405</v>
      </c>
      <c r="P35" s="13">
        <v>1041</v>
      </c>
      <c r="Q35" s="13">
        <v>1048</v>
      </c>
      <c r="R35" s="13">
        <v>1129</v>
      </c>
      <c r="S35" s="13">
        <v>1276</v>
      </c>
      <c r="T35" s="13">
        <v>1423</v>
      </c>
      <c r="U35" s="13">
        <v>1238</v>
      </c>
      <c r="V35" s="13">
        <v>1630</v>
      </c>
      <c r="W35" s="13">
        <v>1338</v>
      </c>
      <c r="X35" s="13">
        <v>1337</v>
      </c>
      <c r="Y35" s="13">
        <v>1613</v>
      </c>
      <c r="Z35" s="13">
        <v>1713</v>
      </c>
      <c r="AA35" s="13">
        <v>1440</v>
      </c>
      <c r="AB35" s="13">
        <v>1585</v>
      </c>
      <c r="AC35" s="13">
        <v>995</v>
      </c>
      <c r="AD35" s="13">
        <v>1366</v>
      </c>
      <c r="AE35" s="13">
        <v>1385</v>
      </c>
      <c r="AF35" s="13">
        <v>1003</v>
      </c>
      <c r="AG35" s="13">
        <v>1229</v>
      </c>
      <c r="AH35" s="13">
        <v>1113</v>
      </c>
      <c r="AI35" s="13">
        <v>1244</v>
      </c>
      <c r="AJ35" s="13">
        <v>1190</v>
      </c>
      <c r="AK35" s="13">
        <v>983</v>
      </c>
      <c r="AL35" s="13">
        <v>1246</v>
      </c>
      <c r="AM35" s="13">
        <v>1052</v>
      </c>
      <c r="AN35" s="13">
        <v>1120</v>
      </c>
      <c r="AO35" s="13">
        <v>985</v>
      </c>
      <c r="AP35" s="13">
        <v>1348</v>
      </c>
      <c r="AQ35" s="13">
        <v>1192</v>
      </c>
      <c r="AR35" s="13">
        <v>1264</v>
      </c>
      <c r="AS35" s="13">
        <v>1067</v>
      </c>
      <c r="AT35" s="13">
        <v>1342</v>
      </c>
      <c r="AU35" s="13">
        <v>1095</v>
      </c>
      <c r="AV35" s="13">
        <v>1093</v>
      </c>
      <c r="AW35" s="13">
        <v>1153</v>
      </c>
      <c r="AX35" s="13">
        <v>1139</v>
      </c>
      <c r="AY35" s="13">
        <v>1129</v>
      </c>
      <c r="AZ35" s="13">
        <v>1225</v>
      </c>
      <c r="BA35" s="13">
        <v>1114</v>
      </c>
      <c r="BB35" s="13">
        <v>1479</v>
      </c>
      <c r="BC35" s="13">
        <v>1460</v>
      </c>
    </row>
    <row r="36" spans="1:55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 x14ac:dyDescent="0.2">
      <c r="A37" s="17" t="s">
        <v>162</v>
      </c>
      <c r="C37" s="5">
        <v>1397</v>
      </c>
      <c r="D37" s="5">
        <v>1356</v>
      </c>
      <c r="E37" s="5">
        <v>1528</v>
      </c>
      <c r="F37" s="5">
        <v>1336</v>
      </c>
      <c r="G37" s="5">
        <v>1141</v>
      </c>
      <c r="H37" s="5">
        <v>1459</v>
      </c>
      <c r="I37" s="5">
        <v>1168</v>
      </c>
      <c r="J37" s="5">
        <v>1433</v>
      </c>
      <c r="K37" s="5">
        <v>1192</v>
      </c>
      <c r="L37" s="5">
        <v>1132</v>
      </c>
      <c r="M37" s="5">
        <v>1521</v>
      </c>
      <c r="N37" s="5">
        <v>1406</v>
      </c>
      <c r="O37" s="5">
        <v>1515</v>
      </c>
      <c r="P37" s="5">
        <v>1626</v>
      </c>
      <c r="Q37" s="5">
        <v>1365</v>
      </c>
      <c r="R37" s="5">
        <v>1358</v>
      </c>
      <c r="S37" s="5">
        <v>1415</v>
      </c>
      <c r="T37" s="5">
        <v>1524</v>
      </c>
      <c r="U37" s="5">
        <v>1285</v>
      </c>
      <c r="V37" s="5">
        <v>1304</v>
      </c>
      <c r="W37" s="5">
        <v>1190</v>
      </c>
      <c r="X37" s="5">
        <v>1302</v>
      </c>
      <c r="Y37" s="5">
        <v>1168</v>
      </c>
      <c r="Z37" s="5">
        <v>1171</v>
      </c>
      <c r="AA37" s="5">
        <v>1228</v>
      </c>
      <c r="AB37" s="5">
        <v>1547</v>
      </c>
      <c r="AC37" s="5">
        <v>1503</v>
      </c>
      <c r="AD37" s="5">
        <v>1401</v>
      </c>
      <c r="AE37" s="5">
        <v>1344</v>
      </c>
      <c r="AF37" s="5">
        <v>1336</v>
      </c>
      <c r="AG37" s="5">
        <v>1491</v>
      </c>
      <c r="AH37" s="5">
        <v>1614</v>
      </c>
      <c r="AI37" s="5">
        <v>1649</v>
      </c>
      <c r="AJ37" s="5">
        <v>1420</v>
      </c>
      <c r="AK37" s="5">
        <v>1446</v>
      </c>
      <c r="AL37" s="5">
        <v>1685</v>
      </c>
      <c r="AM37" s="5">
        <v>1668</v>
      </c>
      <c r="AN37" s="5">
        <v>1328</v>
      </c>
      <c r="AO37" s="5">
        <v>1543</v>
      </c>
      <c r="AP37" s="5">
        <v>1549</v>
      </c>
      <c r="AQ37" s="5">
        <v>1695</v>
      </c>
      <c r="AR37" s="5">
        <v>1472</v>
      </c>
      <c r="AS37" s="5">
        <v>1830</v>
      </c>
      <c r="AT37" s="5">
        <v>1379</v>
      </c>
      <c r="AU37" s="5">
        <v>1744</v>
      </c>
      <c r="AV37" s="5">
        <v>1450</v>
      </c>
      <c r="AW37" s="5">
        <v>835</v>
      </c>
      <c r="AX37" s="5">
        <v>1078</v>
      </c>
      <c r="AY37" s="5">
        <v>1590</v>
      </c>
      <c r="AZ37" s="5">
        <v>1518</v>
      </c>
      <c r="BA37" s="5">
        <v>1524</v>
      </c>
      <c r="BB37" s="5">
        <v>1388</v>
      </c>
      <c r="BC37" s="5">
        <v>1510</v>
      </c>
    </row>
    <row r="38" spans="1:55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</row>
    <row r="39" spans="1:55" x14ac:dyDescent="0.2">
      <c r="A39" s="21" t="s">
        <v>6</v>
      </c>
      <c r="B39" s="22"/>
      <c r="C39" s="23">
        <v>14525</v>
      </c>
      <c r="D39" s="23">
        <v>15365</v>
      </c>
      <c r="E39" s="23">
        <v>16067</v>
      </c>
      <c r="F39" s="23">
        <v>15584</v>
      </c>
      <c r="G39" s="23">
        <v>14044</v>
      </c>
      <c r="H39" s="23">
        <v>13922</v>
      </c>
      <c r="I39" s="23">
        <v>13878</v>
      </c>
      <c r="J39" s="23">
        <v>14312</v>
      </c>
      <c r="K39" s="23">
        <v>15019</v>
      </c>
      <c r="L39" s="23">
        <v>13828</v>
      </c>
      <c r="M39" s="23">
        <v>14444</v>
      </c>
      <c r="N39" s="23">
        <v>14666</v>
      </c>
      <c r="O39" s="23">
        <v>14743</v>
      </c>
      <c r="P39" s="23">
        <v>17236</v>
      </c>
      <c r="Q39" s="23">
        <v>17739</v>
      </c>
      <c r="R39" s="23">
        <v>16745</v>
      </c>
      <c r="S39" s="23">
        <v>17872</v>
      </c>
      <c r="T39" s="23">
        <v>18007</v>
      </c>
      <c r="U39" s="23">
        <v>16190</v>
      </c>
      <c r="V39" s="23">
        <v>17097</v>
      </c>
      <c r="W39" s="23">
        <v>14067</v>
      </c>
      <c r="X39" s="23">
        <v>15133</v>
      </c>
      <c r="Y39" s="23">
        <v>16670</v>
      </c>
      <c r="Z39" s="23">
        <v>16532</v>
      </c>
      <c r="AA39" s="23">
        <v>15181</v>
      </c>
      <c r="AB39" s="23">
        <v>17669</v>
      </c>
      <c r="AC39" s="23">
        <v>13821</v>
      </c>
      <c r="AD39" s="23">
        <v>14704</v>
      </c>
      <c r="AE39" s="23">
        <v>15238</v>
      </c>
      <c r="AF39" s="23">
        <v>14667</v>
      </c>
      <c r="AG39" s="23">
        <v>13281</v>
      </c>
      <c r="AH39" s="23">
        <v>14047</v>
      </c>
      <c r="AI39" s="23">
        <v>13528</v>
      </c>
      <c r="AJ39" s="23">
        <v>14946</v>
      </c>
      <c r="AK39" s="23">
        <v>15734</v>
      </c>
      <c r="AL39" s="23">
        <v>14803</v>
      </c>
      <c r="AM39" s="23">
        <v>13364</v>
      </c>
      <c r="AN39" s="23">
        <v>15078</v>
      </c>
      <c r="AO39" s="23">
        <v>14898</v>
      </c>
      <c r="AP39" s="23">
        <v>16106</v>
      </c>
      <c r="AQ39" s="23">
        <v>16133</v>
      </c>
      <c r="AR39" s="23">
        <v>16189</v>
      </c>
      <c r="AS39" s="23">
        <v>16686</v>
      </c>
      <c r="AT39" s="23">
        <v>16741</v>
      </c>
      <c r="AU39" s="23">
        <v>16405</v>
      </c>
      <c r="AV39" s="23">
        <v>15470</v>
      </c>
      <c r="AW39" s="23">
        <v>11944</v>
      </c>
      <c r="AX39" s="23">
        <v>11750</v>
      </c>
      <c r="AY39" s="23">
        <v>15490</v>
      </c>
      <c r="AZ39" s="23">
        <v>16926</v>
      </c>
      <c r="BA39" s="23">
        <v>16397</v>
      </c>
      <c r="BB39" s="23">
        <v>13653</v>
      </c>
      <c r="BC39" s="23">
        <v>15416</v>
      </c>
    </row>
    <row r="40" spans="1:55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x14ac:dyDescent="0.2">
      <c r="A41" s="12"/>
      <c r="B41" s="19" t="s">
        <v>163</v>
      </c>
      <c r="C41" s="13">
        <v>40649</v>
      </c>
      <c r="D41" s="13">
        <v>53057</v>
      </c>
      <c r="E41" s="13">
        <v>52140</v>
      </c>
      <c r="F41" s="13">
        <v>48295</v>
      </c>
      <c r="G41" s="13">
        <v>44324</v>
      </c>
      <c r="H41" s="13">
        <v>45482</v>
      </c>
      <c r="I41" s="13">
        <v>45581</v>
      </c>
      <c r="J41" s="13">
        <v>49164</v>
      </c>
      <c r="K41" s="13">
        <v>48759</v>
      </c>
      <c r="L41" s="13">
        <v>48988</v>
      </c>
      <c r="M41" s="13">
        <v>50077</v>
      </c>
      <c r="N41" s="13">
        <v>50742</v>
      </c>
      <c r="O41" s="13">
        <v>52415</v>
      </c>
      <c r="P41" s="13">
        <v>52269</v>
      </c>
      <c r="Q41" s="13">
        <v>54171</v>
      </c>
      <c r="R41" s="13">
        <v>50491</v>
      </c>
      <c r="S41" s="13">
        <v>52582</v>
      </c>
      <c r="T41" s="13">
        <v>52707</v>
      </c>
      <c r="U41" s="13">
        <v>50363</v>
      </c>
      <c r="V41" s="13">
        <v>49562</v>
      </c>
      <c r="W41" s="13">
        <v>47450</v>
      </c>
      <c r="X41" s="13">
        <v>48281</v>
      </c>
      <c r="Y41" s="13">
        <v>51440</v>
      </c>
      <c r="Z41" s="13">
        <v>50799</v>
      </c>
      <c r="AA41" s="13">
        <v>50136</v>
      </c>
      <c r="AB41" s="13">
        <v>52422</v>
      </c>
      <c r="AC41" s="13">
        <v>48135</v>
      </c>
      <c r="AD41" s="13">
        <v>52036</v>
      </c>
      <c r="AE41" s="13">
        <v>51641</v>
      </c>
      <c r="AF41" s="13">
        <v>50592</v>
      </c>
      <c r="AG41" s="13">
        <v>55083</v>
      </c>
      <c r="AH41" s="13">
        <v>51191</v>
      </c>
      <c r="AI41" s="13">
        <v>56600</v>
      </c>
      <c r="AJ41" s="13">
        <v>53297</v>
      </c>
      <c r="AK41" s="13">
        <v>54048</v>
      </c>
      <c r="AL41" s="13">
        <v>48926</v>
      </c>
      <c r="AM41" s="13">
        <v>55018</v>
      </c>
      <c r="AN41" s="13">
        <v>53943</v>
      </c>
      <c r="AO41" s="13">
        <v>54273</v>
      </c>
      <c r="AP41" s="13">
        <v>53994</v>
      </c>
      <c r="AQ41" s="13">
        <v>53609</v>
      </c>
      <c r="AR41" s="13">
        <v>49258</v>
      </c>
      <c r="AS41" s="13">
        <v>51254</v>
      </c>
      <c r="AT41" s="13">
        <v>48345</v>
      </c>
      <c r="AU41" s="13">
        <v>49078</v>
      </c>
      <c r="AV41" s="13">
        <v>47946</v>
      </c>
      <c r="AW41" s="13">
        <v>45985</v>
      </c>
      <c r="AX41" s="13">
        <v>47379</v>
      </c>
      <c r="AY41" s="13">
        <v>47465</v>
      </c>
      <c r="AZ41" s="13">
        <v>50597</v>
      </c>
      <c r="BA41" s="13">
        <v>48659</v>
      </c>
      <c r="BB41" s="13">
        <v>38154</v>
      </c>
      <c r="BC41" s="13">
        <v>41732</v>
      </c>
    </row>
    <row r="42" spans="1:55" x14ac:dyDescent="0.2">
      <c r="A42" s="12"/>
      <c r="B42" s="19" t="s">
        <v>164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</row>
    <row r="43" spans="1:55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spans="1:55" x14ac:dyDescent="0.2">
      <c r="A44" s="21" t="s">
        <v>7</v>
      </c>
      <c r="B44" s="21"/>
      <c r="C44" s="23">
        <v>40649</v>
      </c>
      <c r="D44" s="23">
        <v>53057</v>
      </c>
      <c r="E44" s="23">
        <v>52140</v>
      </c>
      <c r="F44" s="23">
        <v>48295</v>
      </c>
      <c r="G44" s="23">
        <v>44324</v>
      </c>
      <c r="H44" s="23">
        <v>45482</v>
      </c>
      <c r="I44" s="23">
        <v>45581</v>
      </c>
      <c r="J44" s="23">
        <v>49164</v>
      </c>
      <c r="K44" s="23">
        <v>48759</v>
      </c>
      <c r="L44" s="23">
        <v>48988</v>
      </c>
      <c r="M44" s="23">
        <v>50077</v>
      </c>
      <c r="N44" s="23">
        <v>50742</v>
      </c>
      <c r="O44" s="23">
        <v>52415</v>
      </c>
      <c r="P44" s="23">
        <v>52269</v>
      </c>
      <c r="Q44" s="23">
        <v>54171</v>
      </c>
      <c r="R44" s="23">
        <v>50491</v>
      </c>
      <c r="S44" s="23">
        <v>52582</v>
      </c>
      <c r="T44" s="23">
        <v>52707</v>
      </c>
      <c r="U44" s="23">
        <v>50363</v>
      </c>
      <c r="V44" s="23">
        <v>49562</v>
      </c>
      <c r="W44" s="23">
        <v>47450</v>
      </c>
      <c r="X44" s="23">
        <v>48281</v>
      </c>
      <c r="Y44" s="23">
        <v>51440</v>
      </c>
      <c r="Z44" s="23">
        <v>50799</v>
      </c>
      <c r="AA44" s="23">
        <v>50136</v>
      </c>
      <c r="AB44" s="23">
        <v>52422</v>
      </c>
      <c r="AC44" s="23">
        <v>48135</v>
      </c>
      <c r="AD44" s="23">
        <v>52036</v>
      </c>
      <c r="AE44" s="23">
        <v>51641</v>
      </c>
      <c r="AF44" s="23">
        <v>50592</v>
      </c>
      <c r="AG44" s="23">
        <v>55083</v>
      </c>
      <c r="AH44" s="23">
        <v>51191</v>
      </c>
      <c r="AI44" s="23">
        <v>56600</v>
      </c>
      <c r="AJ44" s="23">
        <v>53297</v>
      </c>
      <c r="AK44" s="23">
        <v>54048</v>
      </c>
      <c r="AL44" s="23">
        <v>48926</v>
      </c>
      <c r="AM44" s="23">
        <v>55018</v>
      </c>
      <c r="AN44" s="23">
        <v>53943</v>
      </c>
      <c r="AO44" s="23">
        <v>54273</v>
      </c>
      <c r="AP44" s="23">
        <v>53994</v>
      </c>
      <c r="AQ44" s="23">
        <v>53609</v>
      </c>
      <c r="AR44" s="23">
        <v>49258</v>
      </c>
      <c r="AS44" s="23">
        <v>51254</v>
      </c>
      <c r="AT44" s="23">
        <v>48345</v>
      </c>
      <c r="AU44" s="23">
        <v>49078</v>
      </c>
      <c r="AV44" s="23">
        <v>47946</v>
      </c>
      <c r="AW44" s="23">
        <v>45985</v>
      </c>
      <c r="AX44" s="23">
        <v>47379</v>
      </c>
      <c r="AY44" s="23">
        <v>47465</v>
      </c>
      <c r="AZ44" s="23">
        <v>50597</v>
      </c>
      <c r="BA44" s="23">
        <v>48659</v>
      </c>
      <c r="BB44" s="23">
        <v>38154</v>
      </c>
      <c r="BC44" s="23">
        <v>41732</v>
      </c>
    </row>
    <row r="45" spans="1:55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</row>
    <row r="46" spans="1:55" ht="13.5" thickBot="1" x14ac:dyDescent="0.25">
      <c r="A46" s="24" t="s">
        <v>8</v>
      </c>
      <c r="B46" s="25"/>
      <c r="C46" s="26">
        <v>101025</v>
      </c>
      <c r="D46" s="26">
        <v>119691</v>
      </c>
      <c r="E46" s="26">
        <v>118750</v>
      </c>
      <c r="F46" s="26">
        <v>110344</v>
      </c>
      <c r="G46" s="26">
        <v>101307</v>
      </c>
      <c r="H46" s="26">
        <v>103224</v>
      </c>
      <c r="I46" s="26">
        <v>105798</v>
      </c>
      <c r="J46" s="26">
        <v>109720</v>
      </c>
      <c r="K46" s="26">
        <v>109397</v>
      </c>
      <c r="L46" s="26">
        <v>110254</v>
      </c>
      <c r="M46" s="26">
        <v>113960</v>
      </c>
      <c r="N46" s="26">
        <v>115544</v>
      </c>
      <c r="O46" s="26">
        <v>117848</v>
      </c>
      <c r="P46" s="26">
        <v>121656</v>
      </c>
      <c r="Q46" s="26">
        <v>121125</v>
      </c>
      <c r="R46" s="26">
        <v>116186</v>
      </c>
      <c r="S46" s="26">
        <v>121177</v>
      </c>
      <c r="T46" s="26">
        <v>123403</v>
      </c>
      <c r="U46" s="26">
        <v>117749</v>
      </c>
      <c r="V46" s="26">
        <v>118438</v>
      </c>
      <c r="W46" s="26">
        <v>112845</v>
      </c>
      <c r="X46" s="26">
        <v>111168</v>
      </c>
      <c r="Y46" s="26">
        <v>118028</v>
      </c>
      <c r="Z46" s="26">
        <v>117569</v>
      </c>
      <c r="AA46" s="26">
        <v>114937</v>
      </c>
      <c r="AB46" s="26">
        <v>122156</v>
      </c>
      <c r="AC46" s="26">
        <v>108888</v>
      </c>
      <c r="AD46" s="26">
        <v>115120</v>
      </c>
      <c r="AE46" s="26">
        <v>115410</v>
      </c>
      <c r="AF46" s="26">
        <v>115945</v>
      </c>
      <c r="AG46" s="26">
        <v>117006</v>
      </c>
      <c r="AH46" s="26">
        <v>114787</v>
      </c>
      <c r="AI46" s="26">
        <v>119161</v>
      </c>
      <c r="AJ46" s="26">
        <v>119427</v>
      </c>
      <c r="AK46" s="26">
        <v>119861</v>
      </c>
      <c r="AL46" s="26">
        <v>111554</v>
      </c>
      <c r="AM46" s="26">
        <v>117978</v>
      </c>
      <c r="AN46" s="26">
        <v>119239</v>
      </c>
      <c r="AO46" s="26">
        <v>118027</v>
      </c>
      <c r="AP46" s="26">
        <v>113042</v>
      </c>
      <c r="AQ46" s="26">
        <v>114988</v>
      </c>
      <c r="AR46" s="26">
        <v>110246</v>
      </c>
      <c r="AS46" s="26">
        <v>116337</v>
      </c>
      <c r="AT46" s="26">
        <v>110681</v>
      </c>
      <c r="AU46" s="26">
        <v>113047</v>
      </c>
      <c r="AV46" s="26">
        <v>111690</v>
      </c>
      <c r="AW46" s="26">
        <v>93120</v>
      </c>
      <c r="AX46" s="26">
        <v>95330</v>
      </c>
      <c r="AY46" s="26">
        <v>111260</v>
      </c>
      <c r="AZ46" s="26">
        <v>114677</v>
      </c>
      <c r="BA46" s="26">
        <v>113681</v>
      </c>
      <c r="BB46" s="26">
        <v>92789</v>
      </c>
      <c r="BC46" s="26">
        <v>100613</v>
      </c>
    </row>
    <row r="47" spans="1:55" ht="13.5" thickTop="1" x14ac:dyDescent="0.2"/>
    <row r="48" spans="1:55" x14ac:dyDescent="0.2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55" ht="13.5" thickBot="1" x14ac:dyDescent="0.25">
      <c r="A49" s="106" t="s">
        <v>218</v>
      </c>
      <c r="B49" s="25"/>
      <c r="C49" s="26">
        <v>4494.3780310000002</v>
      </c>
      <c r="D49" s="26">
        <v>5135.2503449999995</v>
      </c>
      <c r="E49" s="26">
        <v>4977.6563960000003</v>
      </c>
      <c r="F49" s="26">
        <v>4597.8577300000006</v>
      </c>
      <c r="G49" s="26">
        <v>4319.7867470000001</v>
      </c>
      <c r="H49" s="26">
        <v>4111.2586529999999</v>
      </c>
      <c r="I49" s="26">
        <v>4077.1903870000006</v>
      </c>
      <c r="J49" s="26">
        <v>4208.3733380000003</v>
      </c>
      <c r="K49" s="26">
        <v>4569.3553579999998</v>
      </c>
      <c r="L49" s="26">
        <v>4466.5017099999995</v>
      </c>
      <c r="M49" s="26">
        <v>4781.931137999999</v>
      </c>
      <c r="N49" s="26">
        <v>4828.126041999999</v>
      </c>
      <c r="O49" s="26">
        <v>5048.8773769999998</v>
      </c>
      <c r="P49" s="26">
        <v>5095.567274</v>
      </c>
      <c r="Q49" s="26">
        <v>5133.1821580000005</v>
      </c>
      <c r="R49" s="26">
        <v>4869.9267290000007</v>
      </c>
      <c r="S49" s="26">
        <v>5007.1405260000001</v>
      </c>
      <c r="T49" s="26">
        <v>5140.716265</v>
      </c>
      <c r="U49" s="26">
        <v>4739.5142089999999</v>
      </c>
      <c r="V49" s="26">
        <v>4959.524922999999</v>
      </c>
      <c r="W49" s="26">
        <v>4727.2180370000005</v>
      </c>
      <c r="X49" s="26">
        <v>4647.4386430000004</v>
      </c>
      <c r="Y49" s="26">
        <v>4964.6454809999996</v>
      </c>
      <c r="Z49" s="26">
        <v>5009.630455999999</v>
      </c>
      <c r="AA49" s="26">
        <v>4791.3349650000009</v>
      </c>
      <c r="AB49" s="26">
        <v>5219.8893250000001</v>
      </c>
      <c r="AC49" s="26">
        <v>4570.8988790000003</v>
      </c>
      <c r="AD49" s="26">
        <v>4920.7748229999997</v>
      </c>
      <c r="AE49" s="26">
        <v>4740.9738880000004</v>
      </c>
      <c r="AF49" s="26">
        <v>4793.5986529999991</v>
      </c>
      <c r="AG49" s="26">
        <v>4444.204001000001</v>
      </c>
      <c r="AH49" s="26">
        <v>4578.0730460000004</v>
      </c>
      <c r="AI49" s="26">
        <v>4568.7844589999995</v>
      </c>
      <c r="AJ49" s="26">
        <v>4743.8492989999995</v>
      </c>
      <c r="AK49" s="26">
        <v>4570.7194839999993</v>
      </c>
      <c r="AL49" s="26">
        <v>4396.1246299999984</v>
      </c>
      <c r="AM49" s="26">
        <v>4433.4607459999997</v>
      </c>
      <c r="AN49" s="26">
        <v>4770.336006999999</v>
      </c>
      <c r="AO49" s="26">
        <v>4613.0454479999999</v>
      </c>
      <c r="AP49" s="26">
        <v>4706.8484070000004</v>
      </c>
      <c r="AQ49" s="26">
        <v>4422.5769950000004</v>
      </c>
      <c r="AR49" s="26">
        <v>4458.7158230000005</v>
      </c>
      <c r="AS49" s="26">
        <v>4716.3040899999996</v>
      </c>
      <c r="AT49" s="26">
        <v>4410.2319770000004</v>
      </c>
      <c r="AU49" s="26">
        <v>4540.2382789999992</v>
      </c>
      <c r="AV49" s="26">
        <v>4702.006942</v>
      </c>
      <c r="AW49" s="26">
        <v>3199.9467990000003</v>
      </c>
      <c r="AX49" s="26">
        <v>3403.1504660000001</v>
      </c>
      <c r="AY49" s="26">
        <v>4778.8713770000013</v>
      </c>
      <c r="AZ49" s="26">
        <v>4895.9988489999996</v>
      </c>
      <c r="BA49" s="26">
        <v>4842.6146609999996</v>
      </c>
      <c r="BB49" s="26">
        <v>3912.6530839999996</v>
      </c>
      <c r="BC49" s="26">
        <v>4461.3033560000003</v>
      </c>
    </row>
    <row r="50" spans="1:55" ht="13.5" thickTop="1" x14ac:dyDescent="0.2"/>
  </sheetData>
  <mergeCells count="1">
    <mergeCell ref="A1:BB1"/>
  </mergeCells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/>
  <dimension ref="A1:BC51"/>
  <sheetViews>
    <sheetView zoomScaleNormal="100" workbookViewId="0">
      <pane xSplit="2" ySplit="4" topLeftCell="AE5" activePane="bottomRight" state="frozen"/>
      <selection activeCell="C4" sqref="C4"/>
      <selection pane="topRight" activeCell="C4" sqref="C4"/>
      <selection pane="bottomLeft" activeCell="C4" sqref="C4"/>
      <selection pane="bottomRight" sqref="A1:BC1"/>
    </sheetView>
  </sheetViews>
  <sheetFormatPr defaultColWidth="6.7109375" defaultRowHeight="12.75" x14ac:dyDescent="0.2"/>
  <cols>
    <col min="1" max="1" width="7.28515625" style="1" customWidth="1"/>
    <col min="2" max="2" width="24.5703125" style="1" customWidth="1"/>
    <col min="3" max="3" width="8.5703125" style="1" bestFit="1" customWidth="1"/>
    <col min="4" max="4" width="8.5703125" style="3" bestFit="1" customWidth="1"/>
    <col min="5" max="54" width="9.42578125" style="1" customWidth="1"/>
    <col min="55" max="55" width="8.85546875" style="1" customWidth="1"/>
    <col min="56" max="16384" width="6.7109375" style="1"/>
  </cols>
  <sheetData>
    <row r="1" spans="1:55" ht="26.25" x14ac:dyDescent="0.4">
      <c r="A1" s="145" t="s">
        <v>225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</row>
    <row r="2" spans="1:55" x14ac:dyDescent="0.2">
      <c r="A2" s="4"/>
      <c r="B2" s="136" t="s">
        <v>227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  <c r="BC2" s="5" t="s">
        <v>168</v>
      </c>
    </row>
    <row r="3" spans="1:55" ht="13.5" thickBot="1" x14ac:dyDescent="0.25">
      <c r="A3" s="4"/>
      <c r="B3" s="136" t="s">
        <v>228</v>
      </c>
      <c r="C3" s="4"/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5" t="s">
        <v>27</v>
      </c>
      <c r="W3" s="5" t="s">
        <v>28</v>
      </c>
      <c r="X3" s="5" t="s">
        <v>29</v>
      </c>
      <c r="Y3" s="5" t="s">
        <v>30</v>
      </c>
      <c r="Z3" s="5" t="s">
        <v>31</v>
      </c>
      <c r="AA3" s="5" t="s">
        <v>32</v>
      </c>
      <c r="AB3" s="5" t="s">
        <v>33</v>
      </c>
      <c r="AC3" s="5" t="s">
        <v>34</v>
      </c>
      <c r="AD3" s="5" t="s">
        <v>35</v>
      </c>
      <c r="AE3" s="5" t="s">
        <v>36</v>
      </c>
      <c r="AF3" s="5" t="s">
        <v>37</v>
      </c>
      <c r="AG3" s="5" t="s">
        <v>38</v>
      </c>
      <c r="AH3" s="5" t="s">
        <v>39</v>
      </c>
      <c r="AI3" s="5" t="s">
        <v>40</v>
      </c>
      <c r="AJ3" s="5" t="s">
        <v>41</v>
      </c>
      <c r="AK3" s="5" t="s">
        <v>42</v>
      </c>
      <c r="AL3" s="5" t="s">
        <v>43</v>
      </c>
      <c r="AM3" s="5" t="s">
        <v>44</v>
      </c>
      <c r="AN3" s="5" t="s">
        <v>45</v>
      </c>
      <c r="AO3" s="5" t="s">
        <v>46</v>
      </c>
      <c r="AP3" s="5" t="s">
        <v>47</v>
      </c>
      <c r="AQ3" s="5" t="s">
        <v>48</v>
      </c>
      <c r="AR3" s="5" t="s">
        <v>49</v>
      </c>
      <c r="AS3" s="5" t="s">
        <v>50</v>
      </c>
      <c r="AT3" s="5" t="s">
        <v>51</v>
      </c>
      <c r="AU3" s="5" t="s">
        <v>52</v>
      </c>
      <c r="AV3" s="5" t="s">
        <v>53</v>
      </c>
      <c r="AW3" s="5" t="s">
        <v>54</v>
      </c>
      <c r="AX3" s="5" t="s">
        <v>55</v>
      </c>
      <c r="AY3" s="5" t="s">
        <v>56</v>
      </c>
      <c r="AZ3" s="5" t="s">
        <v>57</v>
      </c>
      <c r="BA3" s="5" t="s">
        <v>58</v>
      </c>
      <c r="BB3" s="5" t="s">
        <v>59</v>
      </c>
      <c r="BC3" s="5" t="s">
        <v>60</v>
      </c>
    </row>
    <row r="4" spans="1:55" s="2" customFormat="1" thickBot="1" x14ac:dyDescent="0.25">
      <c r="A4" s="6"/>
      <c r="B4" s="7" t="s">
        <v>61</v>
      </c>
      <c r="C4" s="8">
        <v>43828</v>
      </c>
      <c r="D4" s="8">
        <v>43835</v>
      </c>
      <c r="E4" s="8">
        <v>43842</v>
      </c>
      <c r="F4" s="8">
        <v>43849</v>
      </c>
      <c r="G4" s="8">
        <v>43856</v>
      </c>
      <c r="H4" s="8">
        <v>43863</v>
      </c>
      <c r="I4" s="8">
        <v>43870</v>
      </c>
      <c r="J4" s="8">
        <v>43877</v>
      </c>
      <c r="K4" s="8">
        <v>43884</v>
      </c>
      <c r="L4" s="8">
        <v>43891</v>
      </c>
      <c r="M4" s="8">
        <v>43898</v>
      </c>
      <c r="N4" s="8">
        <v>43905</v>
      </c>
      <c r="O4" s="8">
        <v>43912</v>
      </c>
      <c r="P4" s="8">
        <v>43919</v>
      </c>
      <c r="Q4" s="8">
        <v>43926</v>
      </c>
      <c r="R4" s="8">
        <v>43933</v>
      </c>
      <c r="S4" s="8">
        <v>43940</v>
      </c>
      <c r="T4" s="8">
        <v>43947</v>
      </c>
      <c r="U4" s="8">
        <v>43954</v>
      </c>
      <c r="V4" s="8">
        <v>43961</v>
      </c>
      <c r="W4" s="8">
        <v>43968</v>
      </c>
      <c r="X4" s="8">
        <v>43975</v>
      </c>
      <c r="Y4" s="8">
        <v>43982</v>
      </c>
      <c r="Z4" s="8">
        <v>43989</v>
      </c>
      <c r="AA4" s="8">
        <v>43996</v>
      </c>
      <c r="AB4" s="8">
        <v>44003</v>
      </c>
      <c r="AC4" s="8">
        <v>44010</v>
      </c>
      <c r="AD4" s="8">
        <v>44017</v>
      </c>
      <c r="AE4" s="8">
        <v>44024</v>
      </c>
      <c r="AF4" s="8">
        <v>44031</v>
      </c>
      <c r="AG4" s="8">
        <v>44038</v>
      </c>
      <c r="AH4" s="8">
        <v>44045</v>
      </c>
      <c r="AI4" s="8">
        <v>44052</v>
      </c>
      <c r="AJ4" s="8">
        <v>44059</v>
      </c>
      <c r="AK4" s="8">
        <v>44066</v>
      </c>
      <c r="AL4" s="8">
        <v>44073</v>
      </c>
      <c r="AM4" s="8">
        <v>44080</v>
      </c>
      <c r="AN4" s="8">
        <v>44087</v>
      </c>
      <c r="AO4" s="8">
        <v>44094</v>
      </c>
      <c r="AP4" s="8">
        <v>44101</v>
      </c>
      <c r="AQ4" s="8">
        <v>44108</v>
      </c>
      <c r="AR4" s="8">
        <v>44115</v>
      </c>
      <c r="AS4" s="8">
        <v>44122</v>
      </c>
      <c r="AT4" s="8">
        <v>44129</v>
      </c>
      <c r="AU4" s="8">
        <v>44136</v>
      </c>
      <c r="AV4" s="8">
        <v>44143</v>
      </c>
      <c r="AW4" s="8">
        <v>44150</v>
      </c>
      <c r="AX4" s="8">
        <v>44157</v>
      </c>
      <c r="AY4" s="8">
        <v>44164</v>
      </c>
      <c r="AZ4" s="8">
        <v>44171</v>
      </c>
      <c r="BA4" s="8">
        <v>44178</v>
      </c>
      <c r="BB4" s="8">
        <v>44185</v>
      </c>
      <c r="BC4" s="8">
        <v>44192</v>
      </c>
    </row>
    <row r="5" spans="1:55" x14ac:dyDescent="0.2">
      <c r="A5" s="9" t="s">
        <v>0</v>
      </c>
      <c r="B5" s="10"/>
      <c r="C5" s="11">
        <v>5554</v>
      </c>
      <c r="D5" s="11">
        <v>6688</v>
      </c>
      <c r="E5" s="11">
        <v>5847</v>
      </c>
      <c r="F5" s="11">
        <v>6482</v>
      </c>
      <c r="G5" s="11">
        <v>6968</v>
      </c>
      <c r="H5" s="11">
        <v>6454</v>
      </c>
      <c r="I5" s="11">
        <v>6187</v>
      </c>
      <c r="J5" s="11">
        <v>5606</v>
      </c>
      <c r="K5" s="11">
        <v>6208</v>
      </c>
      <c r="L5" s="11">
        <v>6684</v>
      </c>
      <c r="M5" s="11">
        <v>6591</v>
      </c>
      <c r="N5" s="11">
        <v>7084</v>
      </c>
      <c r="O5" s="11">
        <v>7049</v>
      </c>
      <c r="P5" s="11">
        <v>6586</v>
      </c>
      <c r="Q5" s="11">
        <v>6762</v>
      </c>
      <c r="R5" s="11">
        <v>6270</v>
      </c>
      <c r="S5" s="11">
        <v>6136</v>
      </c>
      <c r="T5" s="11">
        <v>5989</v>
      </c>
      <c r="U5" s="11">
        <v>6120</v>
      </c>
      <c r="V5" s="11">
        <v>6224</v>
      </c>
      <c r="W5" s="11">
        <v>5874</v>
      </c>
      <c r="X5" s="11">
        <v>5975</v>
      </c>
      <c r="Y5" s="11">
        <v>5926</v>
      </c>
      <c r="Z5" s="11">
        <v>5830</v>
      </c>
      <c r="AA5" s="11">
        <v>6078</v>
      </c>
      <c r="AB5" s="11">
        <v>5669</v>
      </c>
      <c r="AC5" s="11">
        <v>6073</v>
      </c>
      <c r="AD5" s="11">
        <v>5933</v>
      </c>
      <c r="AE5" s="11">
        <v>5881</v>
      </c>
      <c r="AF5" s="11">
        <v>5742</v>
      </c>
      <c r="AG5" s="11">
        <v>6248</v>
      </c>
      <c r="AH5" s="11">
        <v>6024</v>
      </c>
      <c r="AI5" s="11">
        <v>6241</v>
      </c>
      <c r="AJ5" s="11">
        <v>6024</v>
      </c>
      <c r="AK5" s="11">
        <v>6580</v>
      </c>
      <c r="AL5" s="11">
        <v>6473</v>
      </c>
      <c r="AM5" s="11">
        <v>6144</v>
      </c>
      <c r="AN5" s="11">
        <v>6086</v>
      </c>
      <c r="AO5" s="11">
        <v>6131</v>
      </c>
      <c r="AP5" s="11">
        <v>6342</v>
      </c>
      <c r="AQ5" s="11">
        <v>6407</v>
      </c>
      <c r="AR5" s="11">
        <v>6154</v>
      </c>
      <c r="AS5" s="11">
        <v>5907</v>
      </c>
      <c r="AT5" s="11">
        <v>6267</v>
      </c>
      <c r="AU5" s="11">
        <v>6402</v>
      </c>
      <c r="AV5" s="11">
        <v>6266</v>
      </c>
      <c r="AW5" s="11">
        <v>6248</v>
      </c>
      <c r="AX5" s="11">
        <v>6501</v>
      </c>
      <c r="AY5" s="11">
        <v>6619</v>
      </c>
      <c r="AZ5" s="11">
        <v>6856</v>
      </c>
      <c r="BA5" s="11">
        <v>6245</v>
      </c>
      <c r="BB5" s="11">
        <v>5492</v>
      </c>
      <c r="BC5" s="11">
        <v>5971</v>
      </c>
    </row>
    <row r="6" spans="1:55" x14ac:dyDescent="0.2">
      <c r="A6" s="12"/>
      <c r="B6" s="19" t="s">
        <v>143</v>
      </c>
      <c r="C6" s="13">
        <v>1718</v>
      </c>
      <c r="D6" s="13">
        <v>2659</v>
      </c>
      <c r="E6" s="13">
        <v>2210</v>
      </c>
      <c r="F6" s="13">
        <v>2635</v>
      </c>
      <c r="G6" s="13">
        <v>2766</v>
      </c>
      <c r="H6" s="13">
        <v>2526</v>
      </c>
      <c r="I6" s="13">
        <v>2390</v>
      </c>
      <c r="J6" s="13">
        <v>2104</v>
      </c>
      <c r="K6" s="13">
        <v>2377</v>
      </c>
      <c r="L6" s="13">
        <v>2727</v>
      </c>
      <c r="M6" s="13">
        <v>2720</v>
      </c>
      <c r="N6" s="13">
        <v>2961</v>
      </c>
      <c r="O6" s="13">
        <v>2819</v>
      </c>
      <c r="P6" s="13">
        <v>2613</v>
      </c>
      <c r="Q6" s="13">
        <v>2563</v>
      </c>
      <c r="R6" s="13">
        <v>2487</v>
      </c>
      <c r="S6" s="13">
        <v>2305</v>
      </c>
      <c r="T6" s="13">
        <v>2080</v>
      </c>
      <c r="U6" s="13">
        <v>2247</v>
      </c>
      <c r="V6" s="13">
        <v>2482</v>
      </c>
      <c r="W6" s="13">
        <v>2180</v>
      </c>
      <c r="X6" s="13">
        <v>2432</v>
      </c>
      <c r="Y6" s="13">
        <v>2287</v>
      </c>
      <c r="Z6" s="13">
        <v>2441</v>
      </c>
      <c r="AA6" s="13">
        <v>2416</v>
      </c>
      <c r="AB6" s="13">
        <v>2207</v>
      </c>
      <c r="AC6" s="13">
        <v>2281</v>
      </c>
      <c r="AD6" s="13">
        <v>2283</v>
      </c>
      <c r="AE6" s="13">
        <v>2245</v>
      </c>
      <c r="AF6" s="13">
        <v>2217</v>
      </c>
      <c r="AG6" s="13">
        <v>2600</v>
      </c>
      <c r="AH6" s="13">
        <v>2320</v>
      </c>
      <c r="AI6" s="13">
        <v>2552</v>
      </c>
      <c r="AJ6" s="13">
        <v>2445</v>
      </c>
      <c r="AK6" s="13">
        <v>2683</v>
      </c>
      <c r="AL6" s="13">
        <v>2684</v>
      </c>
      <c r="AM6" s="13">
        <v>2447</v>
      </c>
      <c r="AN6" s="13">
        <v>2669</v>
      </c>
      <c r="AO6" s="13">
        <v>2729</v>
      </c>
      <c r="AP6" s="13">
        <v>2814</v>
      </c>
      <c r="AQ6" s="13">
        <v>2795</v>
      </c>
      <c r="AR6" s="13">
        <v>2582</v>
      </c>
      <c r="AS6" s="13">
        <v>2589</v>
      </c>
      <c r="AT6" s="13">
        <v>2717</v>
      </c>
      <c r="AU6" s="13">
        <v>2770</v>
      </c>
      <c r="AV6" s="13">
        <v>2570</v>
      </c>
      <c r="AW6" s="13">
        <v>2749</v>
      </c>
      <c r="AX6" s="13">
        <v>2714</v>
      </c>
      <c r="AY6" s="13">
        <v>2740</v>
      </c>
      <c r="AZ6" s="13">
        <v>2821</v>
      </c>
      <c r="BA6" s="13">
        <v>2749</v>
      </c>
      <c r="BB6" s="13">
        <v>2036</v>
      </c>
      <c r="BC6" s="13">
        <v>2169</v>
      </c>
    </row>
    <row r="7" spans="1:55" x14ac:dyDescent="0.2">
      <c r="A7" s="12"/>
      <c r="B7" s="19" t="s">
        <v>144</v>
      </c>
      <c r="C7" s="13">
        <v>667</v>
      </c>
      <c r="D7" s="13">
        <v>939</v>
      </c>
      <c r="E7" s="13">
        <v>806</v>
      </c>
      <c r="F7" s="13">
        <v>953</v>
      </c>
      <c r="G7" s="13">
        <v>1112</v>
      </c>
      <c r="H7" s="13">
        <v>986</v>
      </c>
      <c r="I7" s="13">
        <v>1073</v>
      </c>
      <c r="J7" s="13">
        <v>816</v>
      </c>
      <c r="K7" s="13">
        <v>986</v>
      </c>
      <c r="L7" s="13">
        <v>907</v>
      </c>
      <c r="M7" s="13">
        <v>1137</v>
      </c>
      <c r="N7" s="13">
        <v>1154</v>
      </c>
      <c r="O7" s="13">
        <v>1135</v>
      </c>
      <c r="P7" s="13">
        <v>922</v>
      </c>
      <c r="Q7" s="13">
        <v>949</v>
      </c>
      <c r="R7" s="13">
        <v>788</v>
      </c>
      <c r="S7" s="13">
        <v>875</v>
      </c>
      <c r="T7" s="13">
        <v>997</v>
      </c>
      <c r="U7" s="13">
        <v>1028</v>
      </c>
      <c r="V7" s="13">
        <v>861</v>
      </c>
      <c r="W7" s="13">
        <v>868</v>
      </c>
      <c r="X7" s="13">
        <v>993</v>
      </c>
      <c r="Y7" s="13">
        <v>1013</v>
      </c>
      <c r="Z7" s="13">
        <v>957</v>
      </c>
      <c r="AA7" s="13">
        <v>1068</v>
      </c>
      <c r="AB7" s="13">
        <v>850</v>
      </c>
      <c r="AC7" s="13">
        <v>1161</v>
      </c>
      <c r="AD7" s="13">
        <v>1093</v>
      </c>
      <c r="AE7" s="13">
        <v>1130</v>
      </c>
      <c r="AF7" s="13">
        <v>927</v>
      </c>
      <c r="AG7" s="13">
        <v>1077</v>
      </c>
      <c r="AH7" s="13">
        <v>924</v>
      </c>
      <c r="AI7" s="13">
        <v>1041</v>
      </c>
      <c r="AJ7" s="13">
        <v>1013</v>
      </c>
      <c r="AK7" s="13">
        <v>1041</v>
      </c>
      <c r="AL7" s="13">
        <v>1127</v>
      </c>
      <c r="AM7" s="13">
        <v>958</v>
      </c>
      <c r="AN7" s="13">
        <v>941</v>
      </c>
      <c r="AO7" s="13">
        <v>953</v>
      </c>
      <c r="AP7" s="13">
        <v>945</v>
      </c>
      <c r="AQ7" s="13">
        <v>942</v>
      </c>
      <c r="AR7" s="13">
        <v>1040</v>
      </c>
      <c r="AS7" s="13">
        <v>906</v>
      </c>
      <c r="AT7" s="13">
        <v>1003</v>
      </c>
      <c r="AU7" s="13">
        <v>1016</v>
      </c>
      <c r="AV7" s="13">
        <v>997</v>
      </c>
      <c r="AW7" s="13">
        <v>858</v>
      </c>
      <c r="AX7" s="13">
        <v>887</v>
      </c>
      <c r="AY7" s="13">
        <v>1029</v>
      </c>
      <c r="AZ7" s="13">
        <v>1163</v>
      </c>
      <c r="BA7" s="13">
        <v>937</v>
      </c>
      <c r="BB7" s="13">
        <v>704</v>
      </c>
      <c r="BC7" s="13">
        <v>763</v>
      </c>
    </row>
    <row r="8" spans="1:55" x14ac:dyDescent="0.2">
      <c r="A8" s="12"/>
      <c r="B8" s="19" t="s">
        <v>145</v>
      </c>
      <c r="C8" s="13">
        <v>3169</v>
      </c>
      <c r="D8" s="13">
        <v>3090</v>
      </c>
      <c r="E8" s="13">
        <v>2831</v>
      </c>
      <c r="F8" s="13">
        <v>2894</v>
      </c>
      <c r="G8" s="13">
        <v>3090</v>
      </c>
      <c r="H8" s="13">
        <v>2942</v>
      </c>
      <c r="I8" s="13">
        <v>2724</v>
      </c>
      <c r="J8" s="13">
        <v>2686</v>
      </c>
      <c r="K8" s="13">
        <v>2845</v>
      </c>
      <c r="L8" s="13">
        <v>3050</v>
      </c>
      <c r="M8" s="13">
        <v>2734</v>
      </c>
      <c r="N8" s="13">
        <v>2969</v>
      </c>
      <c r="O8" s="13">
        <v>3095</v>
      </c>
      <c r="P8" s="13">
        <v>3051</v>
      </c>
      <c r="Q8" s="13">
        <v>3250</v>
      </c>
      <c r="R8" s="13">
        <v>2995</v>
      </c>
      <c r="S8" s="13">
        <v>2956</v>
      </c>
      <c r="T8" s="13">
        <v>2912</v>
      </c>
      <c r="U8" s="13">
        <v>2845</v>
      </c>
      <c r="V8" s="13">
        <v>2881</v>
      </c>
      <c r="W8" s="13">
        <v>2826</v>
      </c>
      <c r="X8" s="13">
        <v>2550</v>
      </c>
      <c r="Y8" s="13">
        <v>2626</v>
      </c>
      <c r="Z8" s="13">
        <v>2432</v>
      </c>
      <c r="AA8" s="13">
        <v>2594</v>
      </c>
      <c r="AB8" s="13">
        <v>2612</v>
      </c>
      <c r="AC8" s="13">
        <v>2631</v>
      </c>
      <c r="AD8" s="13">
        <v>2557</v>
      </c>
      <c r="AE8" s="13">
        <v>2506</v>
      </c>
      <c r="AF8" s="13">
        <v>2598</v>
      </c>
      <c r="AG8" s="13">
        <v>2571</v>
      </c>
      <c r="AH8" s="13">
        <v>2780</v>
      </c>
      <c r="AI8" s="13">
        <v>2648</v>
      </c>
      <c r="AJ8" s="13">
        <v>2566</v>
      </c>
      <c r="AK8" s="13">
        <v>2856</v>
      </c>
      <c r="AL8" s="13">
        <v>2662</v>
      </c>
      <c r="AM8" s="13">
        <v>2739</v>
      </c>
      <c r="AN8" s="13">
        <v>2476</v>
      </c>
      <c r="AO8" s="13">
        <v>2449</v>
      </c>
      <c r="AP8" s="13">
        <v>2583</v>
      </c>
      <c r="AQ8" s="13">
        <v>2670</v>
      </c>
      <c r="AR8" s="13">
        <v>2532</v>
      </c>
      <c r="AS8" s="13">
        <v>2412</v>
      </c>
      <c r="AT8" s="13">
        <v>2547</v>
      </c>
      <c r="AU8" s="13">
        <v>2616</v>
      </c>
      <c r="AV8" s="13">
        <v>2699</v>
      </c>
      <c r="AW8" s="13">
        <v>2641</v>
      </c>
      <c r="AX8" s="13">
        <v>2900</v>
      </c>
      <c r="AY8" s="13">
        <v>2850</v>
      </c>
      <c r="AZ8" s="13">
        <v>2872</v>
      </c>
      <c r="BA8" s="13">
        <v>2559</v>
      </c>
      <c r="BB8" s="13">
        <v>2752</v>
      </c>
      <c r="BC8" s="13">
        <v>3039</v>
      </c>
    </row>
    <row r="9" spans="1:55" x14ac:dyDescent="0.2">
      <c r="A9" s="12"/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x14ac:dyDescent="0.2">
      <c r="A10" s="16" t="s">
        <v>1</v>
      </c>
      <c r="B10" s="12"/>
      <c r="C10" s="11">
        <v>17631</v>
      </c>
      <c r="D10" s="11">
        <v>17357</v>
      </c>
      <c r="E10" s="11">
        <v>15124</v>
      </c>
      <c r="F10" s="11">
        <v>17110</v>
      </c>
      <c r="G10" s="11">
        <v>18543</v>
      </c>
      <c r="H10" s="11">
        <v>17049</v>
      </c>
      <c r="I10" s="11">
        <v>14519</v>
      </c>
      <c r="J10" s="11">
        <v>16076</v>
      </c>
      <c r="K10" s="11">
        <v>15991</v>
      </c>
      <c r="L10" s="11">
        <v>17090</v>
      </c>
      <c r="M10" s="11">
        <v>17082</v>
      </c>
      <c r="N10" s="11">
        <v>18037</v>
      </c>
      <c r="O10" s="11">
        <v>15594</v>
      </c>
      <c r="P10" s="11">
        <v>15170</v>
      </c>
      <c r="Q10" s="11">
        <v>14246</v>
      </c>
      <c r="R10" s="11">
        <v>13883</v>
      </c>
      <c r="S10" s="11">
        <v>13533</v>
      </c>
      <c r="T10" s="11">
        <v>13439</v>
      </c>
      <c r="U10" s="11">
        <v>13722</v>
      </c>
      <c r="V10" s="11">
        <v>13627</v>
      </c>
      <c r="W10" s="11">
        <v>13380</v>
      </c>
      <c r="X10" s="11">
        <v>13523</v>
      </c>
      <c r="Y10" s="11">
        <v>12085</v>
      </c>
      <c r="Z10" s="11">
        <v>12958</v>
      </c>
      <c r="AA10" s="11">
        <v>13360</v>
      </c>
      <c r="AB10" s="11">
        <v>11821</v>
      </c>
      <c r="AC10" s="11">
        <v>12268</v>
      </c>
      <c r="AD10" s="11">
        <v>12834</v>
      </c>
      <c r="AE10" s="11">
        <v>12891</v>
      </c>
      <c r="AF10" s="11">
        <v>13494</v>
      </c>
      <c r="AG10" s="11">
        <v>13594</v>
      </c>
      <c r="AH10" s="11">
        <v>13408</v>
      </c>
      <c r="AI10" s="11">
        <v>13671</v>
      </c>
      <c r="AJ10" s="11">
        <v>13116</v>
      </c>
      <c r="AK10" s="11">
        <v>12395</v>
      </c>
      <c r="AL10" s="11">
        <v>14526</v>
      </c>
      <c r="AM10" s="11">
        <v>13460</v>
      </c>
      <c r="AN10" s="11">
        <v>14367</v>
      </c>
      <c r="AO10" s="11">
        <v>14412</v>
      </c>
      <c r="AP10" s="11">
        <v>15094</v>
      </c>
      <c r="AQ10" s="11">
        <v>15058</v>
      </c>
      <c r="AR10" s="11">
        <v>15216</v>
      </c>
      <c r="AS10" s="11">
        <v>14648</v>
      </c>
      <c r="AT10" s="11">
        <v>14667</v>
      </c>
      <c r="AU10" s="11">
        <v>15466</v>
      </c>
      <c r="AV10" s="11">
        <v>15636</v>
      </c>
      <c r="AW10" s="11">
        <v>15473</v>
      </c>
      <c r="AX10" s="11">
        <v>15980</v>
      </c>
      <c r="AY10" s="11">
        <v>16399</v>
      </c>
      <c r="AZ10" s="11">
        <v>16242</v>
      </c>
      <c r="BA10" s="11">
        <v>15429</v>
      </c>
      <c r="BB10" s="11">
        <v>14374</v>
      </c>
      <c r="BC10" s="11">
        <v>14313</v>
      </c>
    </row>
    <row r="11" spans="1:55" x14ac:dyDescent="0.2">
      <c r="A11" s="12"/>
      <c r="B11" s="19" t="s">
        <v>146</v>
      </c>
      <c r="C11" s="13">
        <v>8881</v>
      </c>
      <c r="D11" s="13">
        <v>8381</v>
      </c>
      <c r="E11" s="13">
        <v>7554</v>
      </c>
      <c r="F11" s="13">
        <v>8552</v>
      </c>
      <c r="G11" s="13">
        <v>9011</v>
      </c>
      <c r="H11" s="13">
        <v>8279</v>
      </c>
      <c r="I11" s="13">
        <v>8342</v>
      </c>
      <c r="J11" s="13">
        <v>8818</v>
      </c>
      <c r="K11" s="13">
        <v>8730</v>
      </c>
      <c r="L11" s="13">
        <v>8865</v>
      </c>
      <c r="M11" s="13">
        <v>9489</v>
      </c>
      <c r="N11" s="13">
        <v>9904</v>
      </c>
      <c r="O11" s="13">
        <v>8972</v>
      </c>
      <c r="P11" s="13">
        <v>8972</v>
      </c>
      <c r="Q11" s="13">
        <v>8516</v>
      </c>
      <c r="R11" s="13">
        <v>8348</v>
      </c>
      <c r="S11" s="13">
        <v>8137</v>
      </c>
      <c r="T11" s="13">
        <v>7817</v>
      </c>
      <c r="U11" s="13">
        <v>8303</v>
      </c>
      <c r="V11" s="13">
        <v>8183</v>
      </c>
      <c r="W11" s="13">
        <v>8255</v>
      </c>
      <c r="X11" s="13">
        <v>7890</v>
      </c>
      <c r="Y11" s="13">
        <v>7342</v>
      </c>
      <c r="Z11" s="13">
        <v>7518</v>
      </c>
      <c r="AA11" s="13">
        <v>7979</v>
      </c>
      <c r="AB11" s="13">
        <v>7009</v>
      </c>
      <c r="AC11" s="13">
        <v>6845</v>
      </c>
      <c r="AD11" s="13">
        <v>7681</v>
      </c>
      <c r="AE11" s="13">
        <v>7033</v>
      </c>
      <c r="AF11" s="13">
        <v>7731</v>
      </c>
      <c r="AG11" s="13">
        <v>8124</v>
      </c>
      <c r="AH11" s="13">
        <v>7862</v>
      </c>
      <c r="AI11" s="13">
        <v>8197</v>
      </c>
      <c r="AJ11" s="13">
        <v>7833</v>
      </c>
      <c r="AK11" s="13">
        <v>7848</v>
      </c>
      <c r="AL11" s="13">
        <v>8725</v>
      </c>
      <c r="AM11" s="13">
        <v>8206</v>
      </c>
      <c r="AN11" s="13">
        <v>8508</v>
      </c>
      <c r="AO11" s="13">
        <v>8564</v>
      </c>
      <c r="AP11" s="13">
        <v>8576</v>
      </c>
      <c r="AQ11" s="13">
        <v>8832</v>
      </c>
      <c r="AR11" s="13">
        <v>8908</v>
      </c>
      <c r="AS11" s="13">
        <v>8113</v>
      </c>
      <c r="AT11" s="13">
        <v>8341</v>
      </c>
      <c r="AU11" s="13">
        <v>8364</v>
      </c>
      <c r="AV11" s="13">
        <v>8506</v>
      </c>
      <c r="AW11" s="13">
        <v>7993</v>
      </c>
      <c r="AX11" s="13">
        <v>8797</v>
      </c>
      <c r="AY11" s="13">
        <v>9123</v>
      </c>
      <c r="AZ11" s="13">
        <v>9023</v>
      </c>
      <c r="BA11" s="13">
        <v>8428</v>
      </c>
      <c r="BB11" s="13">
        <v>8294</v>
      </c>
      <c r="BC11" s="13">
        <v>8425</v>
      </c>
    </row>
    <row r="12" spans="1:55" x14ac:dyDescent="0.2">
      <c r="A12" s="12"/>
      <c r="B12" s="19" t="s">
        <v>147</v>
      </c>
      <c r="C12" s="13">
        <v>7840</v>
      </c>
      <c r="D12" s="13">
        <v>8047</v>
      </c>
      <c r="E12" s="13">
        <v>6573</v>
      </c>
      <c r="F12" s="13">
        <v>7749</v>
      </c>
      <c r="G12" s="13">
        <v>8610</v>
      </c>
      <c r="H12" s="13">
        <v>7859</v>
      </c>
      <c r="I12" s="13">
        <v>5393</v>
      </c>
      <c r="J12" s="13">
        <v>6276</v>
      </c>
      <c r="K12" s="13">
        <v>6105</v>
      </c>
      <c r="L12" s="13">
        <v>7360</v>
      </c>
      <c r="M12" s="13">
        <v>6485</v>
      </c>
      <c r="N12" s="13">
        <v>6982</v>
      </c>
      <c r="O12" s="13">
        <v>5551</v>
      </c>
      <c r="P12" s="13">
        <v>5224</v>
      </c>
      <c r="Q12" s="13">
        <v>4570</v>
      </c>
      <c r="R12" s="13">
        <v>4315</v>
      </c>
      <c r="S12" s="13">
        <v>4166</v>
      </c>
      <c r="T12" s="13">
        <v>4300</v>
      </c>
      <c r="U12" s="13">
        <v>4271</v>
      </c>
      <c r="V12" s="13">
        <v>4165</v>
      </c>
      <c r="W12" s="13">
        <v>4324</v>
      </c>
      <c r="X12" s="13">
        <v>4568</v>
      </c>
      <c r="Y12" s="13">
        <v>3825</v>
      </c>
      <c r="Z12" s="13">
        <v>4445</v>
      </c>
      <c r="AA12" s="13">
        <v>4240</v>
      </c>
      <c r="AB12" s="13">
        <v>3961</v>
      </c>
      <c r="AC12" s="13">
        <v>4511</v>
      </c>
      <c r="AD12" s="13">
        <v>4359</v>
      </c>
      <c r="AE12" s="13">
        <v>4849</v>
      </c>
      <c r="AF12" s="13">
        <v>4673</v>
      </c>
      <c r="AG12" s="13">
        <v>4412</v>
      </c>
      <c r="AH12" s="13">
        <v>4705</v>
      </c>
      <c r="AI12" s="13">
        <v>4492</v>
      </c>
      <c r="AJ12" s="13">
        <v>4493</v>
      </c>
      <c r="AK12" s="13">
        <v>4040</v>
      </c>
      <c r="AL12" s="13">
        <v>4846</v>
      </c>
      <c r="AM12" s="13">
        <v>4267</v>
      </c>
      <c r="AN12" s="13">
        <v>4870</v>
      </c>
      <c r="AO12" s="13">
        <v>4909</v>
      </c>
      <c r="AP12" s="13">
        <v>5446</v>
      </c>
      <c r="AQ12" s="13">
        <v>5065</v>
      </c>
      <c r="AR12" s="13">
        <v>5245</v>
      </c>
      <c r="AS12" s="13">
        <v>5357</v>
      </c>
      <c r="AT12" s="13">
        <v>4931</v>
      </c>
      <c r="AU12" s="13">
        <v>5850</v>
      </c>
      <c r="AV12" s="13">
        <v>6047</v>
      </c>
      <c r="AW12" s="13">
        <v>6133</v>
      </c>
      <c r="AX12" s="13">
        <v>5883</v>
      </c>
      <c r="AY12" s="13">
        <v>6049</v>
      </c>
      <c r="AZ12" s="13">
        <v>5907</v>
      </c>
      <c r="BA12" s="13">
        <v>5926</v>
      </c>
      <c r="BB12" s="13">
        <v>5342</v>
      </c>
      <c r="BC12" s="13">
        <v>5186</v>
      </c>
    </row>
    <row r="13" spans="1:55" x14ac:dyDescent="0.2">
      <c r="A13" s="12"/>
      <c r="B13" s="19" t="s">
        <v>148</v>
      </c>
      <c r="C13" s="13">
        <v>910</v>
      </c>
      <c r="D13" s="13">
        <v>929</v>
      </c>
      <c r="E13" s="13">
        <v>997</v>
      </c>
      <c r="F13" s="13">
        <v>809</v>
      </c>
      <c r="G13" s="13">
        <v>922</v>
      </c>
      <c r="H13" s="13">
        <v>911</v>
      </c>
      <c r="I13" s="13">
        <v>784</v>
      </c>
      <c r="J13" s="13">
        <v>982</v>
      </c>
      <c r="K13" s="13">
        <v>1156</v>
      </c>
      <c r="L13" s="13">
        <v>865</v>
      </c>
      <c r="M13" s="13">
        <v>1108</v>
      </c>
      <c r="N13" s="13">
        <v>1151</v>
      </c>
      <c r="O13" s="13">
        <v>1071</v>
      </c>
      <c r="P13" s="13">
        <v>974</v>
      </c>
      <c r="Q13" s="13">
        <v>1160</v>
      </c>
      <c r="R13" s="13">
        <v>1220</v>
      </c>
      <c r="S13" s="13">
        <v>1230</v>
      </c>
      <c r="T13" s="13">
        <v>1322</v>
      </c>
      <c r="U13" s="13">
        <v>1148</v>
      </c>
      <c r="V13" s="13">
        <v>1279</v>
      </c>
      <c r="W13" s="13">
        <v>801</v>
      </c>
      <c r="X13" s="13">
        <v>1065</v>
      </c>
      <c r="Y13" s="13">
        <v>918</v>
      </c>
      <c r="Z13" s="13">
        <v>995</v>
      </c>
      <c r="AA13" s="13">
        <v>1141</v>
      </c>
      <c r="AB13" s="13">
        <v>851</v>
      </c>
      <c r="AC13" s="13">
        <v>912</v>
      </c>
      <c r="AD13" s="13">
        <v>794</v>
      </c>
      <c r="AE13" s="13">
        <v>1009</v>
      </c>
      <c r="AF13" s="13">
        <v>1090</v>
      </c>
      <c r="AG13" s="13">
        <v>1058</v>
      </c>
      <c r="AH13" s="13">
        <v>841</v>
      </c>
      <c r="AI13" s="13">
        <v>982</v>
      </c>
      <c r="AJ13" s="13">
        <v>790</v>
      </c>
      <c r="AK13" s="13">
        <v>507</v>
      </c>
      <c r="AL13" s="13">
        <v>955</v>
      </c>
      <c r="AM13" s="13">
        <v>987</v>
      </c>
      <c r="AN13" s="13">
        <v>989</v>
      </c>
      <c r="AO13" s="13">
        <v>939</v>
      </c>
      <c r="AP13" s="13">
        <v>1072</v>
      </c>
      <c r="AQ13" s="13">
        <v>1161</v>
      </c>
      <c r="AR13" s="13">
        <v>1063</v>
      </c>
      <c r="AS13" s="13">
        <v>1178</v>
      </c>
      <c r="AT13" s="13">
        <v>1395</v>
      </c>
      <c r="AU13" s="13">
        <v>1252</v>
      </c>
      <c r="AV13" s="13">
        <v>1083</v>
      </c>
      <c r="AW13" s="13">
        <v>1347</v>
      </c>
      <c r="AX13" s="13">
        <v>1300</v>
      </c>
      <c r="AY13" s="13">
        <v>1227</v>
      </c>
      <c r="AZ13" s="13">
        <v>1312</v>
      </c>
      <c r="BA13" s="13">
        <v>1075</v>
      </c>
      <c r="BB13" s="13">
        <v>738</v>
      </c>
      <c r="BC13" s="13">
        <v>702</v>
      </c>
    </row>
    <row r="14" spans="1:55" x14ac:dyDescent="0.2">
      <c r="A14" s="12"/>
      <c r="B14" s="1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 x14ac:dyDescent="0.2">
      <c r="A15" s="17" t="s">
        <v>2</v>
      </c>
      <c r="B15" s="18"/>
      <c r="C15" s="11">
        <v>16038</v>
      </c>
      <c r="D15" s="11">
        <v>15541</v>
      </c>
      <c r="E15" s="11">
        <v>16354</v>
      </c>
      <c r="F15" s="11">
        <v>16987</v>
      </c>
      <c r="G15" s="11">
        <v>17633</v>
      </c>
      <c r="H15" s="11">
        <v>17345</v>
      </c>
      <c r="I15" s="11">
        <v>17224</v>
      </c>
      <c r="J15" s="11">
        <v>16960</v>
      </c>
      <c r="K15" s="11">
        <v>17451</v>
      </c>
      <c r="L15" s="11">
        <v>18244</v>
      </c>
      <c r="M15" s="11">
        <v>18356</v>
      </c>
      <c r="N15" s="11">
        <v>17606</v>
      </c>
      <c r="O15" s="11">
        <v>18297</v>
      </c>
      <c r="P15" s="11">
        <v>16263</v>
      </c>
      <c r="Q15" s="11">
        <v>16547</v>
      </c>
      <c r="R15" s="11">
        <v>15709</v>
      </c>
      <c r="S15" s="11">
        <v>15486</v>
      </c>
      <c r="T15" s="11">
        <v>14623</v>
      </c>
      <c r="U15" s="11">
        <v>12978</v>
      </c>
      <c r="V15" s="11">
        <v>12246</v>
      </c>
      <c r="W15" s="11">
        <v>14076</v>
      </c>
      <c r="X15" s="11">
        <v>13686</v>
      </c>
      <c r="Y15" s="11">
        <v>13402</v>
      </c>
      <c r="Z15" s="11">
        <v>14947</v>
      </c>
      <c r="AA15" s="11">
        <v>14677</v>
      </c>
      <c r="AB15" s="11">
        <v>15481</v>
      </c>
      <c r="AC15" s="11">
        <v>16068</v>
      </c>
      <c r="AD15" s="11">
        <v>14651</v>
      </c>
      <c r="AE15" s="11">
        <v>14939</v>
      </c>
      <c r="AF15" s="11">
        <v>15579</v>
      </c>
      <c r="AG15" s="11">
        <v>15073</v>
      </c>
      <c r="AH15" s="11">
        <v>16337</v>
      </c>
      <c r="AI15" s="11">
        <v>15699</v>
      </c>
      <c r="AJ15" s="11">
        <v>15272</v>
      </c>
      <c r="AK15" s="11">
        <v>15882</v>
      </c>
      <c r="AL15" s="11">
        <v>18133</v>
      </c>
      <c r="AM15" s="11">
        <v>18004</v>
      </c>
      <c r="AN15" s="11">
        <v>19267</v>
      </c>
      <c r="AO15" s="11">
        <v>17413</v>
      </c>
      <c r="AP15" s="11">
        <v>17057</v>
      </c>
      <c r="AQ15" s="11">
        <v>16781</v>
      </c>
      <c r="AR15" s="11">
        <v>17695</v>
      </c>
      <c r="AS15" s="11">
        <v>17023</v>
      </c>
      <c r="AT15" s="11">
        <v>11234</v>
      </c>
      <c r="AU15" s="11">
        <v>14092</v>
      </c>
      <c r="AV15" s="11">
        <v>16882</v>
      </c>
      <c r="AW15" s="11">
        <v>16991</v>
      </c>
      <c r="AX15" s="11">
        <v>15932</v>
      </c>
      <c r="AY15" s="11">
        <v>16779</v>
      </c>
      <c r="AZ15" s="11">
        <v>17601</v>
      </c>
      <c r="BA15" s="11">
        <v>16913</v>
      </c>
      <c r="BB15" s="11">
        <v>13606</v>
      </c>
      <c r="BC15" s="11">
        <v>15870</v>
      </c>
    </row>
    <row r="16" spans="1:55" x14ac:dyDescent="0.2">
      <c r="A16" s="12"/>
      <c r="B16" s="19" t="s">
        <v>149</v>
      </c>
      <c r="C16" s="13">
        <v>2647</v>
      </c>
      <c r="D16" s="13">
        <v>2697</v>
      </c>
      <c r="E16" s="13">
        <v>2229</v>
      </c>
      <c r="F16" s="13">
        <v>2475</v>
      </c>
      <c r="G16" s="13">
        <v>2363</v>
      </c>
      <c r="H16" s="13">
        <v>2594</v>
      </c>
      <c r="I16" s="13">
        <v>2525</v>
      </c>
      <c r="J16" s="13">
        <v>2776</v>
      </c>
      <c r="K16" s="13">
        <v>2758</v>
      </c>
      <c r="L16" s="13">
        <v>3003</v>
      </c>
      <c r="M16" s="13">
        <v>2549</v>
      </c>
      <c r="N16" s="13">
        <v>2571</v>
      </c>
      <c r="O16" s="13">
        <v>2396</v>
      </c>
      <c r="P16" s="13">
        <v>2165</v>
      </c>
      <c r="Q16" s="13">
        <v>2601</v>
      </c>
      <c r="R16" s="13">
        <v>1436</v>
      </c>
      <c r="S16" s="13">
        <v>1832</v>
      </c>
      <c r="T16" s="13">
        <v>1472</v>
      </c>
      <c r="U16" s="13">
        <v>1335</v>
      </c>
      <c r="V16" s="13">
        <v>998</v>
      </c>
      <c r="W16" s="13">
        <v>1187</v>
      </c>
      <c r="X16" s="13">
        <v>1154</v>
      </c>
      <c r="Y16" s="13">
        <v>1527</v>
      </c>
      <c r="Z16" s="13">
        <v>1798</v>
      </c>
      <c r="AA16" s="13">
        <v>1595</v>
      </c>
      <c r="AB16" s="13">
        <v>1734</v>
      </c>
      <c r="AC16" s="13">
        <v>1816</v>
      </c>
      <c r="AD16" s="13">
        <v>2010</v>
      </c>
      <c r="AE16" s="13">
        <v>2112</v>
      </c>
      <c r="AF16" s="13">
        <v>1943</v>
      </c>
      <c r="AG16" s="13">
        <v>2183</v>
      </c>
      <c r="AH16" s="13">
        <v>2515</v>
      </c>
      <c r="AI16" s="13">
        <v>2926</v>
      </c>
      <c r="AJ16" s="13">
        <v>2373</v>
      </c>
      <c r="AK16" s="13">
        <v>3042</v>
      </c>
      <c r="AL16" s="13">
        <v>2598</v>
      </c>
      <c r="AM16" s="13">
        <v>2914</v>
      </c>
      <c r="AN16" s="13">
        <v>3169</v>
      </c>
      <c r="AO16" s="13">
        <v>2675</v>
      </c>
      <c r="AP16" s="13">
        <v>2725</v>
      </c>
      <c r="AQ16" s="13">
        <v>2506</v>
      </c>
      <c r="AR16" s="13">
        <v>2050</v>
      </c>
      <c r="AS16" s="13">
        <v>1671</v>
      </c>
      <c r="AT16" s="13">
        <v>1895</v>
      </c>
      <c r="AU16" s="13">
        <v>1844</v>
      </c>
      <c r="AV16" s="13">
        <v>1626</v>
      </c>
      <c r="AW16" s="13">
        <v>2376</v>
      </c>
      <c r="AX16" s="13">
        <v>1400</v>
      </c>
      <c r="AY16" s="13">
        <v>2090</v>
      </c>
      <c r="AZ16" s="13">
        <v>2180</v>
      </c>
      <c r="BA16" s="13">
        <v>2206</v>
      </c>
      <c r="BB16" s="13">
        <v>2193</v>
      </c>
      <c r="BC16" s="13">
        <v>2338</v>
      </c>
    </row>
    <row r="17" spans="1:55" x14ac:dyDescent="0.2">
      <c r="A17" s="12"/>
      <c r="B17" s="19" t="s">
        <v>150</v>
      </c>
      <c r="C17" s="13">
        <v>1750</v>
      </c>
      <c r="D17" s="13">
        <v>1624</v>
      </c>
      <c r="E17" s="13">
        <v>1493</v>
      </c>
      <c r="F17" s="13">
        <v>1978</v>
      </c>
      <c r="G17" s="13">
        <v>1979</v>
      </c>
      <c r="H17" s="13">
        <v>1614</v>
      </c>
      <c r="I17" s="13">
        <v>1644</v>
      </c>
      <c r="J17" s="13">
        <v>1344</v>
      </c>
      <c r="K17" s="13">
        <v>1658</v>
      </c>
      <c r="L17" s="13">
        <v>1679</v>
      </c>
      <c r="M17" s="13">
        <v>1983</v>
      </c>
      <c r="N17" s="13">
        <v>1869</v>
      </c>
      <c r="O17" s="13">
        <v>1781</v>
      </c>
      <c r="P17" s="13">
        <v>1865</v>
      </c>
      <c r="Q17" s="13">
        <v>1616</v>
      </c>
      <c r="R17" s="13">
        <v>1632</v>
      </c>
      <c r="S17" s="13">
        <v>1499</v>
      </c>
      <c r="T17" s="13">
        <v>1590</v>
      </c>
      <c r="U17" s="13">
        <v>1373</v>
      </c>
      <c r="V17" s="13">
        <v>1551</v>
      </c>
      <c r="W17" s="13">
        <v>1377</v>
      </c>
      <c r="X17" s="13">
        <v>1445</v>
      </c>
      <c r="Y17" s="13">
        <v>1263</v>
      </c>
      <c r="Z17" s="13">
        <v>1304</v>
      </c>
      <c r="AA17" s="13">
        <v>1301</v>
      </c>
      <c r="AB17" s="13">
        <v>1513</v>
      </c>
      <c r="AC17" s="13">
        <v>1602</v>
      </c>
      <c r="AD17" s="13">
        <v>1344</v>
      </c>
      <c r="AE17" s="13">
        <v>1460</v>
      </c>
      <c r="AF17" s="13">
        <v>1438</v>
      </c>
      <c r="AG17" s="13">
        <v>1376</v>
      </c>
      <c r="AH17" s="13">
        <v>1191</v>
      </c>
      <c r="AI17" s="13">
        <v>1341</v>
      </c>
      <c r="AJ17" s="13">
        <v>1436</v>
      </c>
      <c r="AK17" s="13">
        <v>1299</v>
      </c>
      <c r="AL17" s="13">
        <v>1427</v>
      </c>
      <c r="AM17" s="13">
        <v>1332</v>
      </c>
      <c r="AN17" s="13">
        <v>1426</v>
      </c>
      <c r="AO17" s="13">
        <v>1363</v>
      </c>
      <c r="AP17" s="13">
        <v>1598</v>
      </c>
      <c r="AQ17" s="13">
        <v>1475</v>
      </c>
      <c r="AR17" s="13">
        <v>1389</v>
      </c>
      <c r="AS17" s="13">
        <v>1592</v>
      </c>
      <c r="AT17" s="13">
        <v>1431</v>
      </c>
      <c r="AU17" s="13">
        <v>1202</v>
      </c>
      <c r="AV17" s="13">
        <v>1202</v>
      </c>
      <c r="AW17" s="13">
        <v>1351</v>
      </c>
      <c r="AX17" s="13">
        <v>1388</v>
      </c>
      <c r="AY17" s="13">
        <v>1639</v>
      </c>
      <c r="AZ17" s="13">
        <v>1429</v>
      </c>
      <c r="BA17" s="13">
        <v>1567</v>
      </c>
      <c r="BB17" s="13">
        <v>1577</v>
      </c>
      <c r="BC17" s="13">
        <v>1498</v>
      </c>
    </row>
    <row r="18" spans="1:55" x14ac:dyDescent="0.2">
      <c r="A18" s="12"/>
      <c r="B18" s="19" t="s">
        <v>151</v>
      </c>
      <c r="C18" s="13">
        <v>10548</v>
      </c>
      <c r="D18" s="13">
        <v>9706</v>
      </c>
      <c r="E18" s="13">
        <v>11231</v>
      </c>
      <c r="F18" s="13">
        <v>10982</v>
      </c>
      <c r="G18" s="13">
        <v>11485</v>
      </c>
      <c r="H18" s="13">
        <v>11591</v>
      </c>
      <c r="I18" s="13">
        <v>11441</v>
      </c>
      <c r="J18" s="13">
        <v>11386</v>
      </c>
      <c r="K18" s="13">
        <v>11523</v>
      </c>
      <c r="L18" s="13">
        <v>11776</v>
      </c>
      <c r="M18" s="13">
        <v>12151</v>
      </c>
      <c r="N18" s="13">
        <v>11461</v>
      </c>
      <c r="O18" s="13">
        <v>12659</v>
      </c>
      <c r="P18" s="13">
        <v>10988</v>
      </c>
      <c r="Q18" s="13">
        <v>11327</v>
      </c>
      <c r="R18" s="13">
        <v>11621</v>
      </c>
      <c r="S18" s="13">
        <v>11069</v>
      </c>
      <c r="T18" s="13">
        <v>10523</v>
      </c>
      <c r="U18" s="13">
        <v>9239</v>
      </c>
      <c r="V18" s="13">
        <v>8428</v>
      </c>
      <c r="W18" s="13">
        <v>10140</v>
      </c>
      <c r="X18" s="13">
        <v>9967</v>
      </c>
      <c r="Y18" s="13">
        <v>9340</v>
      </c>
      <c r="Z18" s="13">
        <v>10410</v>
      </c>
      <c r="AA18" s="13">
        <v>10272</v>
      </c>
      <c r="AB18" s="13">
        <v>10829</v>
      </c>
      <c r="AC18" s="13">
        <v>11178</v>
      </c>
      <c r="AD18" s="13">
        <v>9939</v>
      </c>
      <c r="AE18" s="13">
        <v>9816</v>
      </c>
      <c r="AF18" s="13">
        <v>10714</v>
      </c>
      <c r="AG18" s="13">
        <v>9920</v>
      </c>
      <c r="AH18" s="13">
        <v>11005</v>
      </c>
      <c r="AI18" s="13">
        <v>9885</v>
      </c>
      <c r="AJ18" s="13">
        <v>9960</v>
      </c>
      <c r="AK18" s="13">
        <v>9801</v>
      </c>
      <c r="AL18" s="13">
        <v>12407</v>
      </c>
      <c r="AM18" s="13">
        <v>12278</v>
      </c>
      <c r="AN18" s="13">
        <v>12972</v>
      </c>
      <c r="AO18" s="13">
        <v>11652</v>
      </c>
      <c r="AP18" s="13">
        <v>11070</v>
      </c>
      <c r="AQ18" s="13">
        <v>11160</v>
      </c>
      <c r="AR18" s="13">
        <v>12526</v>
      </c>
      <c r="AS18" s="13">
        <v>12017</v>
      </c>
      <c r="AT18" s="13">
        <v>6325</v>
      </c>
      <c r="AU18" s="13">
        <v>9457</v>
      </c>
      <c r="AV18" s="13">
        <v>12537</v>
      </c>
      <c r="AW18" s="13">
        <v>11668</v>
      </c>
      <c r="AX18" s="13">
        <v>11616</v>
      </c>
      <c r="AY18" s="13">
        <v>11534</v>
      </c>
      <c r="AZ18" s="13">
        <v>12500</v>
      </c>
      <c r="BA18" s="13">
        <v>11527</v>
      </c>
      <c r="BB18" s="13">
        <v>8596</v>
      </c>
      <c r="BC18" s="13">
        <v>10738</v>
      </c>
    </row>
    <row r="19" spans="1:55" x14ac:dyDescent="0.2">
      <c r="A19" s="12"/>
      <c r="B19" s="19" t="s">
        <v>152</v>
      </c>
      <c r="C19" s="13">
        <v>613</v>
      </c>
      <c r="D19" s="13">
        <v>753</v>
      </c>
      <c r="E19" s="13">
        <v>696</v>
      </c>
      <c r="F19" s="13">
        <v>846</v>
      </c>
      <c r="G19" s="13">
        <v>925</v>
      </c>
      <c r="H19" s="13">
        <v>867</v>
      </c>
      <c r="I19" s="13">
        <v>799</v>
      </c>
      <c r="J19" s="13">
        <v>794</v>
      </c>
      <c r="K19" s="13">
        <v>759</v>
      </c>
      <c r="L19" s="13">
        <v>987</v>
      </c>
      <c r="M19" s="13">
        <v>828</v>
      </c>
      <c r="N19" s="13">
        <v>818</v>
      </c>
      <c r="O19" s="13">
        <v>670</v>
      </c>
      <c r="P19" s="13">
        <v>680</v>
      </c>
      <c r="Q19" s="13">
        <v>624</v>
      </c>
      <c r="R19" s="13">
        <v>564</v>
      </c>
      <c r="S19" s="13">
        <v>599</v>
      </c>
      <c r="T19" s="13">
        <v>564</v>
      </c>
      <c r="U19" s="13">
        <v>635</v>
      </c>
      <c r="V19" s="13">
        <v>696</v>
      </c>
      <c r="W19" s="13">
        <v>759</v>
      </c>
      <c r="X19" s="13">
        <v>667</v>
      </c>
      <c r="Y19" s="13">
        <v>716</v>
      </c>
      <c r="Z19" s="13">
        <v>795</v>
      </c>
      <c r="AA19" s="13">
        <v>809</v>
      </c>
      <c r="AB19" s="13">
        <v>775</v>
      </c>
      <c r="AC19" s="13">
        <v>834</v>
      </c>
      <c r="AD19" s="13">
        <v>877</v>
      </c>
      <c r="AE19" s="13">
        <v>914</v>
      </c>
      <c r="AF19" s="13">
        <v>862</v>
      </c>
      <c r="AG19" s="13">
        <v>880</v>
      </c>
      <c r="AH19" s="13">
        <v>967</v>
      </c>
      <c r="AI19" s="13">
        <v>856</v>
      </c>
      <c r="AJ19" s="13">
        <v>780</v>
      </c>
      <c r="AK19" s="13">
        <v>941</v>
      </c>
      <c r="AL19" s="13">
        <v>934</v>
      </c>
      <c r="AM19" s="13">
        <v>858</v>
      </c>
      <c r="AN19" s="13">
        <v>851</v>
      </c>
      <c r="AO19" s="13">
        <v>867</v>
      </c>
      <c r="AP19" s="13">
        <v>817</v>
      </c>
      <c r="AQ19" s="13">
        <v>914</v>
      </c>
      <c r="AR19" s="13">
        <v>953</v>
      </c>
      <c r="AS19" s="13">
        <v>886</v>
      </c>
      <c r="AT19" s="13">
        <v>748</v>
      </c>
      <c r="AU19" s="13">
        <v>818</v>
      </c>
      <c r="AV19" s="13">
        <v>753</v>
      </c>
      <c r="AW19" s="13">
        <v>707</v>
      </c>
      <c r="AX19" s="13">
        <v>845</v>
      </c>
      <c r="AY19" s="13">
        <v>837</v>
      </c>
      <c r="AZ19" s="13">
        <v>658</v>
      </c>
      <c r="BA19" s="13">
        <v>662</v>
      </c>
      <c r="BB19" s="13">
        <v>555</v>
      </c>
      <c r="BC19" s="13">
        <v>644</v>
      </c>
    </row>
    <row r="20" spans="1:55" x14ac:dyDescent="0.2">
      <c r="A20" s="20"/>
      <c r="B20" s="19" t="s">
        <v>153</v>
      </c>
      <c r="C20" s="13">
        <v>307</v>
      </c>
      <c r="D20" s="13">
        <v>562</v>
      </c>
      <c r="E20" s="13">
        <v>541</v>
      </c>
      <c r="F20" s="13">
        <v>570</v>
      </c>
      <c r="G20" s="13">
        <v>680</v>
      </c>
      <c r="H20" s="13">
        <v>491</v>
      </c>
      <c r="I20" s="13">
        <v>608</v>
      </c>
      <c r="J20" s="13">
        <v>465</v>
      </c>
      <c r="K20" s="13">
        <v>516</v>
      </c>
      <c r="L20" s="13">
        <v>569</v>
      </c>
      <c r="M20" s="13">
        <v>555</v>
      </c>
      <c r="N20" s="13">
        <v>622</v>
      </c>
      <c r="O20" s="13">
        <v>570</v>
      </c>
      <c r="P20" s="13">
        <v>369</v>
      </c>
      <c r="Q20" s="13">
        <v>197</v>
      </c>
      <c r="R20" s="13">
        <v>259</v>
      </c>
      <c r="S20" s="13">
        <v>302</v>
      </c>
      <c r="T20" s="13">
        <v>287</v>
      </c>
      <c r="U20" s="13">
        <v>274</v>
      </c>
      <c r="V20" s="13">
        <v>349</v>
      </c>
      <c r="W20" s="13">
        <v>401</v>
      </c>
      <c r="X20" s="13">
        <v>301</v>
      </c>
      <c r="Y20" s="13">
        <v>421</v>
      </c>
      <c r="Z20" s="13">
        <v>413</v>
      </c>
      <c r="AA20" s="13">
        <v>527</v>
      </c>
      <c r="AB20" s="13">
        <v>455</v>
      </c>
      <c r="AC20" s="13">
        <v>424</v>
      </c>
      <c r="AD20" s="13">
        <v>310</v>
      </c>
      <c r="AE20" s="13">
        <v>406</v>
      </c>
      <c r="AF20" s="13">
        <v>424</v>
      </c>
      <c r="AG20" s="13">
        <v>512</v>
      </c>
      <c r="AH20" s="13">
        <v>468</v>
      </c>
      <c r="AI20" s="13">
        <v>502</v>
      </c>
      <c r="AJ20" s="13">
        <v>517</v>
      </c>
      <c r="AK20" s="13">
        <v>602</v>
      </c>
      <c r="AL20" s="13">
        <v>548</v>
      </c>
      <c r="AM20" s="13">
        <v>420</v>
      </c>
      <c r="AN20" s="13">
        <v>616</v>
      </c>
      <c r="AO20" s="13">
        <v>626</v>
      </c>
      <c r="AP20" s="13">
        <v>633</v>
      </c>
      <c r="AQ20" s="13">
        <v>538</v>
      </c>
      <c r="AR20" s="13">
        <v>531</v>
      </c>
      <c r="AS20" s="13">
        <v>583</v>
      </c>
      <c r="AT20" s="13">
        <v>565</v>
      </c>
      <c r="AU20" s="13">
        <v>514</v>
      </c>
      <c r="AV20" s="13">
        <v>559</v>
      </c>
      <c r="AW20" s="13">
        <v>584</v>
      </c>
      <c r="AX20" s="13">
        <v>539</v>
      </c>
      <c r="AY20" s="13">
        <v>510</v>
      </c>
      <c r="AZ20" s="13">
        <v>588</v>
      </c>
      <c r="BA20" s="13">
        <v>679</v>
      </c>
      <c r="BB20" s="13">
        <v>443</v>
      </c>
      <c r="BC20" s="13">
        <v>351</v>
      </c>
    </row>
    <row r="21" spans="1:55" x14ac:dyDescent="0.2">
      <c r="A21" s="20"/>
      <c r="B21" s="19" t="s">
        <v>154</v>
      </c>
      <c r="C21" s="13">
        <v>173</v>
      </c>
      <c r="D21" s="13">
        <v>199</v>
      </c>
      <c r="E21" s="13">
        <v>164</v>
      </c>
      <c r="F21" s="13">
        <v>136</v>
      </c>
      <c r="G21" s="13">
        <v>201</v>
      </c>
      <c r="H21" s="13">
        <v>188</v>
      </c>
      <c r="I21" s="13">
        <v>207</v>
      </c>
      <c r="J21" s="13">
        <v>195</v>
      </c>
      <c r="K21" s="13">
        <v>237</v>
      </c>
      <c r="L21" s="13">
        <v>230</v>
      </c>
      <c r="M21" s="13">
        <v>290</v>
      </c>
      <c r="N21" s="13">
        <v>265</v>
      </c>
      <c r="O21" s="13">
        <v>221</v>
      </c>
      <c r="P21" s="13">
        <v>196</v>
      </c>
      <c r="Q21" s="13">
        <v>182</v>
      </c>
      <c r="R21" s="13">
        <v>197</v>
      </c>
      <c r="S21" s="13">
        <v>185</v>
      </c>
      <c r="T21" s="13">
        <v>187</v>
      </c>
      <c r="U21" s="13">
        <v>122</v>
      </c>
      <c r="V21" s="13">
        <v>224</v>
      </c>
      <c r="W21" s="13">
        <v>212</v>
      </c>
      <c r="X21" s="13">
        <v>152</v>
      </c>
      <c r="Y21" s="13">
        <v>135</v>
      </c>
      <c r="Z21" s="13">
        <v>227</v>
      </c>
      <c r="AA21" s="13">
        <v>173</v>
      </c>
      <c r="AB21" s="13">
        <v>175</v>
      </c>
      <c r="AC21" s="13">
        <v>214</v>
      </c>
      <c r="AD21" s="13">
        <v>171</v>
      </c>
      <c r="AE21" s="13">
        <v>231</v>
      </c>
      <c r="AF21" s="13">
        <v>198</v>
      </c>
      <c r="AG21" s="13">
        <v>202</v>
      </c>
      <c r="AH21" s="13">
        <v>191</v>
      </c>
      <c r="AI21" s="13">
        <v>189</v>
      </c>
      <c r="AJ21" s="13">
        <v>206</v>
      </c>
      <c r="AK21" s="13">
        <v>197</v>
      </c>
      <c r="AL21" s="13">
        <v>219</v>
      </c>
      <c r="AM21" s="13">
        <v>202</v>
      </c>
      <c r="AN21" s="13">
        <v>233</v>
      </c>
      <c r="AO21" s="13">
        <v>230</v>
      </c>
      <c r="AP21" s="13">
        <v>214</v>
      </c>
      <c r="AQ21" s="13">
        <v>188</v>
      </c>
      <c r="AR21" s="13">
        <v>246</v>
      </c>
      <c r="AS21" s="13">
        <v>274</v>
      </c>
      <c r="AT21" s="13">
        <v>270</v>
      </c>
      <c r="AU21" s="13">
        <v>257</v>
      </c>
      <c r="AV21" s="13">
        <v>205</v>
      </c>
      <c r="AW21" s="13">
        <v>305</v>
      </c>
      <c r="AX21" s="13">
        <v>144</v>
      </c>
      <c r="AY21" s="13">
        <v>169</v>
      </c>
      <c r="AZ21" s="13">
        <v>246</v>
      </c>
      <c r="BA21" s="13">
        <v>272</v>
      </c>
      <c r="BB21" s="13">
        <v>242</v>
      </c>
      <c r="BC21" s="13">
        <v>301</v>
      </c>
    </row>
    <row r="22" spans="1:55" x14ac:dyDescent="0.2">
      <c r="C22" s="103"/>
    </row>
    <row r="23" spans="1:55" x14ac:dyDescent="0.2">
      <c r="A23" s="17" t="s">
        <v>155</v>
      </c>
      <c r="C23" s="5">
        <v>1861</v>
      </c>
      <c r="D23" s="5">
        <v>2530</v>
      </c>
      <c r="E23" s="5">
        <v>2400</v>
      </c>
      <c r="F23" s="5">
        <v>2244</v>
      </c>
      <c r="G23" s="5">
        <v>1947</v>
      </c>
      <c r="H23" s="5">
        <v>1883</v>
      </c>
      <c r="I23" s="5">
        <v>1945</v>
      </c>
      <c r="J23" s="5">
        <v>1735</v>
      </c>
      <c r="K23" s="5">
        <v>1832</v>
      </c>
      <c r="L23" s="5">
        <v>2453</v>
      </c>
      <c r="M23" s="5">
        <v>1603</v>
      </c>
      <c r="N23" s="5">
        <v>1593</v>
      </c>
      <c r="O23" s="5">
        <v>1544</v>
      </c>
      <c r="P23" s="5">
        <v>2100</v>
      </c>
      <c r="Q23" s="5">
        <v>1927</v>
      </c>
      <c r="R23" s="5">
        <v>2130</v>
      </c>
      <c r="S23" s="5">
        <v>1501</v>
      </c>
      <c r="T23" s="5">
        <v>1656</v>
      </c>
      <c r="U23" s="5">
        <v>1621</v>
      </c>
      <c r="V23" s="5">
        <v>1686</v>
      </c>
      <c r="W23" s="5">
        <v>1449</v>
      </c>
      <c r="X23" s="5">
        <v>1683</v>
      </c>
      <c r="Y23" s="5">
        <v>1691</v>
      </c>
      <c r="Z23" s="5">
        <v>1564</v>
      </c>
      <c r="AA23" s="5">
        <v>1658</v>
      </c>
      <c r="AB23" s="5">
        <v>1694</v>
      </c>
      <c r="AC23" s="5">
        <v>1257</v>
      </c>
      <c r="AD23" s="5">
        <v>1546</v>
      </c>
      <c r="AE23" s="5">
        <v>2221</v>
      </c>
      <c r="AF23" s="5">
        <v>1758</v>
      </c>
      <c r="AG23" s="5">
        <v>1718</v>
      </c>
      <c r="AH23" s="5">
        <v>1551</v>
      </c>
      <c r="AI23" s="5">
        <v>1525</v>
      </c>
      <c r="AJ23" s="5">
        <v>1732</v>
      </c>
      <c r="AK23" s="5">
        <v>1589</v>
      </c>
      <c r="AL23" s="5">
        <v>1013</v>
      </c>
      <c r="AM23" s="5">
        <v>904</v>
      </c>
      <c r="AN23" s="5">
        <v>1019</v>
      </c>
      <c r="AO23" s="5">
        <v>953</v>
      </c>
      <c r="AP23" s="5">
        <v>1124</v>
      </c>
      <c r="AQ23" s="5">
        <v>1191</v>
      </c>
      <c r="AR23" s="5">
        <v>1054</v>
      </c>
      <c r="AS23" s="5">
        <v>1325</v>
      </c>
      <c r="AT23" s="5">
        <v>1486</v>
      </c>
      <c r="AU23" s="5">
        <v>1089</v>
      </c>
      <c r="AV23" s="5">
        <v>1248</v>
      </c>
      <c r="AW23" s="5">
        <v>1575</v>
      </c>
      <c r="AX23" s="5">
        <v>1012</v>
      </c>
      <c r="AY23" s="5">
        <v>1155</v>
      </c>
      <c r="AZ23" s="5">
        <v>1390</v>
      </c>
      <c r="BA23" s="5">
        <v>1572</v>
      </c>
      <c r="BB23" s="5">
        <v>1089</v>
      </c>
      <c r="BC23" s="5">
        <v>801</v>
      </c>
    </row>
    <row r="24" spans="1:55" x14ac:dyDescent="0.2">
      <c r="A24" s="12"/>
      <c r="B24" s="1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</row>
    <row r="25" spans="1:55" x14ac:dyDescent="0.2">
      <c r="A25" s="17" t="s">
        <v>156</v>
      </c>
      <c r="C25" s="5">
        <v>2381</v>
      </c>
      <c r="D25" s="5">
        <v>3693</v>
      </c>
      <c r="E25" s="5">
        <v>4593</v>
      </c>
      <c r="F25" s="5">
        <v>4454</v>
      </c>
      <c r="G25" s="5">
        <v>5186</v>
      </c>
      <c r="H25" s="5">
        <v>5109</v>
      </c>
      <c r="I25" s="5">
        <v>5227</v>
      </c>
      <c r="J25" s="5">
        <v>4549</v>
      </c>
      <c r="K25" s="5">
        <v>4150</v>
      </c>
      <c r="L25" s="5">
        <v>5407</v>
      </c>
      <c r="M25" s="5">
        <v>5764</v>
      </c>
      <c r="N25" s="5">
        <v>5628</v>
      </c>
      <c r="O25" s="5">
        <v>2251</v>
      </c>
      <c r="P25" s="5">
        <v>995</v>
      </c>
      <c r="Q25" s="5">
        <v>614</v>
      </c>
      <c r="R25" s="5">
        <v>409</v>
      </c>
      <c r="S25" s="5">
        <v>426</v>
      </c>
      <c r="T25" s="5">
        <v>569</v>
      </c>
      <c r="U25" s="5">
        <v>449</v>
      </c>
      <c r="V25" s="5">
        <v>436</v>
      </c>
      <c r="W25" s="5">
        <v>961</v>
      </c>
      <c r="X25" s="5">
        <v>1581</v>
      </c>
      <c r="Y25" s="5">
        <v>2546</v>
      </c>
      <c r="Z25" s="5">
        <v>3272</v>
      </c>
      <c r="AA25" s="5">
        <v>3765</v>
      </c>
      <c r="AB25" s="5">
        <v>3651</v>
      </c>
      <c r="AC25" s="5">
        <v>3870</v>
      </c>
      <c r="AD25" s="5">
        <v>4078</v>
      </c>
      <c r="AE25" s="5">
        <v>4521</v>
      </c>
      <c r="AF25" s="5">
        <v>4839</v>
      </c>
      <c r="AG25" s="5">
        <v>4374</v>
      </c>
      <c r="AH25" s="5">
        <v>4596</v>
      </c>
      <c r="AI25" s="5">
        <v>4836</v>
      </c>
      <c r="AJ25" s="5">
        <v>4620</v>
      </c>
      <c r="AK25" s="5">
        <v>4525</v>
      </c>
      <c r="AL25" s="5">
        <v>4497</v>
      </c>
      <c r="AM25" s="5">
        <v>4177</v>
      </c>
      <c r="AN25" s="5">
        <v>4434</v>
      </c>
      <c r="AO25" s="5">
        <v>4055</v>
      </c>
      <c r="AP25" s="5">
        <v>3911</v>
      </c>
      <c r="AQ25" s="5">
        <v>3702</v>
      </c>
      <c r="AR25" s="5">
        <v>3637</v>
      </c>
      <c r="AS25" s="5">
        <v>3887</v>
      </c>
      <c r="AT25" s="5">
        <v>3675</v>
      </c>
      <c r="AU25" s="5">
        <v>3516</v>
      </c>
      <c r="AV25" s="5">
        <v>3510</v>
      </c>
      <c r="AW25" s="5">
        <v>4114</v>
      </c>
      <c r="AX25" s="5">
        <v>3412</v>
      </c>
      <c r="AY25" s="5">
        <v>3935</v>
      </c>
      <c r="AZ25" s="5">
        <v>4661</v>
      </c>
      <c r="BA25" s="5">
        <v>4678</v>
      </c>
      <c r="BB25" s="5">
        <v>3490</v>
      </c>
      <c r="BC25" s="5">
        <v>2760</v>
      </c>
    </row>
    <row r="26" spans="1:55" x14ac:dyDescent="0.2">
      <c r="A26" s="12"/>
      <c r="B26" s="1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55" x14ac:dyDescent="0.2">
      <c r="A27" s="21" t="s">
        <v>3</v>
      </c>
      <c r="B27" s="22"/>
      <c r="C27" s="23">
        <v>43465</v>
      </c>
      <c r="D27" s="23">
        <v>45809</v>
      </c>
      <c r="E27" s="23">
        <v>44318</v>
      </c>
      <c r="F27" s="23">
        <v>47277</v>
      </c>
      <c r="G27" s="23">
        <v>50277</v>
      </c>
      <c r="H27" s="23">
        <v>47840</v>
      </c>
      <c r="I27" s="23">
        <v>45102</v>
      </c>
      <c r="J27" s="23">
        <v>44926</v>
      </c>
      <c r="K27" s="23">
        <v>45632</v>
      </c>
      <c r="L27" s="23">
        <v>49878</v>
      </c>
      <c r="M27" s="23">
        <v>49396</v>
      </c>
      <c r="N27" s="23">
        <v>49948</v>
      </c>
      <c r="O27" s="23">
        <v>44735</v>
      </c>
      <c r="P27" s="23">
        <v>41114</v>
      </c>
      <c r="Q27" s="23">
        <v>40096</v>
      </c>
      <c r="R27" s="23">
        <v>38401</v>
      </c>
      <c r="S27" s="23">
        <v>37082</v>
      </c>
      <c r="T27" s="23">
        <v>36276</v>
      </c>
      <c r="U27" s="23">
        <v>34890</v>
      </c>
      <c r="V27" s="23">
        <v>34219</v>
      </c>
      <c r="W27" s="23">
        <v>35740</v>
      </c>
      <c r="X27" s="23">
        <v>36448</v>
      </c>
      <c r="Y27" s="23">
        <v>35650</v>
      </c>
      <c r="Z27" s="23">
        <v>38571</v>
      </c>
      <c r="AA27" s="23">
        <v>39538</v>
      </c>
      <c r="AB27" s="23">
        <v>38316</v>
      </c>
      <c r="AC27" s="23">
        <v>39536</v>
      </c>
      <c r="AD27" s="23">
        <v>39042</v>
      </c>
      <c r="AE27" s="23">
        <v>40453</v>
      </c>
      <c r="AF27" s="23">
        <v>41412</v>
      </c>
      <c r="AG27" s="23">
        <v>41007</v>
      </c>
      <c r="AH27" s="23">
        <v>41916</v>
      </c>
      <c r="AI27" s="23">
        <v>41972</v>
      </c>
      <c r="AJ27" s="23">
        <v>40764</v>
      </c>
      <c r="AK27" s="23">
        <v>40971</v>
      </c>
      <c r="AL27" s="23">
        <v>44642</v>
      </c>
      <c r="AM27" s="23">
        <v>42689</v>
      </c>
      <c r="AN27" s="23">
        <v>45173</v>
      </c>
      <c r="AO27" s="23">
        <v>42964</v>
      </c>
      <c r="AP27" s="23">
        <v>43528</v>
      </c>
      <c r="AQ27" s="23">
        <v>43139</v>
      </c>
      <c r="AR27" s="23">
        <v>43756</v>
      </c>
      <c r="AS27" s="23">
        <v>42790</v>
      </c>
      <c r="AT27" s="23">
        <v>37329</v>
      </c>
      <c r="AU27" s="23">
        <v>40565</v>
      </c>
      <c r="AV27" s="23">
        <v>43542</v>
      </c>
      <c r="AW27" s="23">
        <v>44401</v>
      </c>
      <c r="AX27" s="23">
        <v>42837</v>
      </c>
      <c r="AY27" s="23">
        <v>44887</v>
      </c>
      <c r="AZ27" s="23">
        <v>46750</v>
      </c>
      <c r="BA27" s="23">
        <v>44837</v>
      </c>
      <c r="BB27" s="23">
        <v>38051</v>
      </c>
      <c r="BC27" s="23">
        <v>39715</v>
      </c>
    </row>
    <row r="28" spans="1:55" x14ac:dyDescent="0.2">
      <c r="A28" s="12"/>
      <c r="B28" s="1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</row>
    <row r="29" spans="1:55" x14ac:dyDescent="0.2">
      <c r="A29" s="17" t="s">
        <v>4</v>
      </c>
      <c r="B29" s="12"/>
      <c r="C29" s="11">
        <v>6575</v>
      </c>
      <c r="D29" s="11">
        <v>6156</v>
      </c>
      <c r="E29" s="11">
        <v>5372</v>
      </c>
      <c r="F29" s="11">
        <v>5774</v>
      </c>
      <c r="G29" s="11">
        <v>6858</v>
      </c>
      <c r="H29" s="11">
        <v>5330</v>
      </c>
      <c r="I29" s="11">
        <v>5144</v>
      </c>
      <c r="J29" s="11">
        <v>5473</v>
      </c>
      <c r="K29" s="11">
        <v>5734</v>
      </c>
      <c r="L29" s="11">
        <v>6431</v>
      </c>
      <c r="M29" s="11">
        <v>5517</v>
      </c>
      <c r="N29" s="11">
        <v>6216</v>
      </c>
      <c r="O29" s="11">
        <v>5948</v>
      </c>
      <c r="P29" s="11">
        <v>5805</v>
      </c>
      <c r="Q29" s="11">
        <v>6074</v>
      </c>
      <c r="R29" s="11">
        <v>7024</v>
      </c>
      <c r="S29" s="11">
        <v>6137</v>
      </c>
      <c r="T29" s="11">
        <v>4997</v>
      </c>
      <c r="U29" s="11">
        <v>5491</v>
      </c>
      <c r="V29" s="11">
        <v>5511</v>
      </c>
      <c r="W29" s="11">
        <v>4704</v>
      </c>
      <c r="X29" s="11">
        <v>5112</v>
      </c>
      <c r="Y29" s="11">
        <v>6114</v>
      </c>
      <c r="Z29" s="11">
        <v>5374</v>
      </c>
      <c r="AA29" s="11">
        <v>4682</v>
      </c>
      <c r="AB29" s="11">
        <v>5177</v>
      </c>
      <c r="AC29" s="11">
        <v>4616</v>
      </c>
      <c r="AD29" s="11">
        <v>3654</v>
      </c>
      <c r="AE29" s="11">
        <v>5828</v>
      </c>
      <c r="AF29" s="11">
        <v>5015</v>
      </c>
      <c r="AG29" s="11">
        <v>4317</v>
      </c>
      <c r="AH29" s="11">
        <v>4841</v>
      </c>
      <c r="AI29" s="11">
        <v>5924</v>
      </c>
      <c r="AJ29" s="11">
        <v>5186</v>
      </c>
      <c r="AK29" s="11">
        <v>4089</v>
      </c>
      <c r="AL29" s="11">
        <v>5335</v>
      </c>
      <c r="AM29" s="11">
        <v>5263</v>
      </c>
      <c r="AN29" s="11">
        <v>5421</v>
      </c>
      <c r="AO29" s="11">
        <v>5706</v>
      </c>
      <c r="AP29" s="11">
        <v>6179</v>
      </c>
      <c r="AQ29" s="11">
        <v>4492</v>
      </c>
      <c r="AR29" s="11">
        <v>6276</v>
      </c>
      <c r="AS29" s="11">
        <v>5469</v>
      </c>
      <c r="AT29" s="11">
        <v>5337</v>
      </c>
      <c r="AU29" s="11">
        <v>5468</v>
      </c>
      <c r="AV29" s="11">
        <v>5985</v>
      </c>
      <c r="AW29" s="11">
        <v>6281</v>
      </c>
      <c r="AX29" s="11">
        <v>5854</v>
      </c>
      <c r="AY29" s="11">
        <v>5992</v>
      </c>
      <c r="AZ29" s="11">
        <v>6340</v>
      </c>
      <c r="BA29" s="11">
        <v>5962</v>
      </c>
      <c r="BB29" s="11">
        <v>4568</v>
      </c>
      <c r="BC29" s="11">
        <v>5375</v>
      </c>
    </row>
    <row r="30" spans="1:55" x14ac:dyDescent="0.2">
      <c r="A30" s="12"/>
      <c r="B30" s="19" t="s">
        <v>157</v>
      </c>
      <c r="C30" s="13">
        <v>4911</v>
      </c>
      <c r="D30" s="13">
        <v>4739</v>
      </c>
      <c r="E30" s="13">
        <v>4212</v>
      </c>
      <c r="F30" s="13">
        <v>3867</v>
      </c>
      <c r="G30" s="13">
        <v>5121</v>
      </c>
      <c r="H30" s="13">
        <v>4222</v>
      </c>
      <c r="I30" s="13">
        <v>4234</v>
      </c>
      <c r="J30" s="13">
        <v>4575</v>
      </c>
      <c r="K30" s="13">
        <v>5015</v>
      </c>
      <c r="L30" s="13">
        <v>5237</v>
      </c>
      <c r="M30" s="13">
        <v>4437</v>
      </c>
      <c r="N30" s="13">
        <v>4994</v>
      </c>
      <c r="O30" s="13">
        <v>4693</v>
      </c>
      <c r="P30" s="13">
        <v>4286</v>
      </c>
      <c r="Q30" s="13">
        <v>5307</v>
      </c>
      <c r="R30" s="13">
        <v>5545</v>
      </c>
      <c r="S30" s="13">
        <v>4881</v>
      </c>
      <c r="T30" s="13">
        <v>4092</v>
      </c>
      <c r="U30" s="13">
        <v>4244</v>
      </c>
      <c r="V30" s="13">
        <v>4322</v>
      </c>
      <c r="W30" s="13">
        <v>3873</v>
      </c>
      <c r="X30" s="13">
        <v>4196</v>
      </c>
      <c r="Y30" s="13">
        <v>4796</v>
      </c>
      <c r="Z30" s="13">
        <v>4072</v>
      </c>
      <c r="AA30" s="13">
        <v>3836</v>
      </c>
      <c r="AB30" s="13">
        <v>4343</v>
      </c>
      <c r="AC30" s="13">
        <v>3678</v>
      </c>
      <c r="AD30" s="13">
        <v>2970</v>
      </c>
      <c r="AE30" s="13">
        <v>4802</v>
      </c>
      <c r="AF30" s="13">
        <v>4180</v>
      </c>
      <c r="AG30" s="13">
        <v>3591</v>
      </c>
      <c r="AH30" s="13">
        <v>4049</v>
      </c>
      <c r="AI30" s="13">
        <v>4344</v>
      </c>
      <c r="AJ30" s="13">
        <v>3691</v>
      </c>
      <c r="AK30" s="13">
        <v>3485</v>
      </c>
      <c r="AL30" s="13">
        <v>4457</v>
      </c>
      <c r="AM30" s="13">
        <v>3959</v>
      </c>
      <c r="AN30" s="13">
        <v>4569</v>
      </c>
      <c r="AO30" s="13">
        <v>5104</v>
      </c>
      <c r="AP30" s="13">
        <v>5256</v>
      </c>
      <c r="AQ30" s="13">
        <v>3460</v>
      </c>
      <c r="AR30" s="13">
        <v>5086</v>
      </c>
      <c r="AS30" s="13">
        <v>4530</v>
      </c>
      <c r="AT30" s="13">
        <v>4489</v>
      </c>
      <c r="AU30" s="13">
        <v>4554</v>
      </c>
      <c r="AV30" s="13">
        <v>4974</v>
      </c>
      <c r="AW30" s="13">
        <v>5307</v>
      </c>
      <c r="AX30" s="13">
        <v>4977</v>
      </c>
      <c r="AY30" s="13">
        <v>5271</v>
      </c>
      <c r="AZ30" s="13">
        <v>5250</v>
      </c>
      <c r="BA30" s="13">
        <v>4945</v>
      </c>
      <c r="BB30" s="13">
        <v>3659</v>
      </c>
      <c r="BC30" s="13">
        <v>4274</v>
      </c>
    </row>
    <row r="31" spans="1:55" x14ac:dyDescent="0.2">
      <c r="A31" s="20"/>
      <c r="B31" s="19" t="s">
        <v>158</v>
      </c>
      <c r="C31" s="13">
        <v>1664</v>
      </c>
      <c r="D31" s="13">
        <v>1417</v>
      </c>
      <c r="E31" s="13">
        <v>1160</v>
      </c>
      <c r="F31" s="13">
        <v>1907</v>
      </c>
      <c r="G31" s="13">
        <v>1737</v>
      </c>
      <c r="H31" s="13">
        <v>1108</v>
      </c>
      <c r="I31" s="13">
        <v>910</v>
      </c>
      <c r="J31" s="13">
        <v>898</v>
      </c>
      <c r="K31" s="13">
        <v>719</v>
      </c>
      <c r="L31" s="13">
        <v>1194</v>
      </c>
      <c r="M31" s="13">
        <v>1080</v>
      </c>
      <c r="N31" s="13">
        <v>1222</v>
      </c>
      <c r="O31" s="13">
        <v>1255</v>
      </c>
      <c r="P31" s="13">
        <v>1519</v>
      </c>
      <c r="Q31" s="13">
        <v>767</v>
      </c>
      <c r="R31" s="13">
        <v>1479</v>
      </c>
      <c r="S31" s="13">
        <v>1256</v>
      </c>
      <c r="T31" s="13">
        <v>905</v>
      </c>
      <c r="U31" s="13">
        <v>1247</v>
      </c>
      <c r="V31" s="13">
        <v>1189</v>
      </c>
      <c r="W31" s="13">
        <v>831</v>
      </c>
      <c r="X31" s="13">
        <v>916</v>
      </c>
      <c r="Y31" s="13">
        <v>1318</v>
      </c>
      <c r="Z31" s="13">
        <v>1302</v>
      </c>
      <c r="AA31" s="13">
        <v>846</v>
      </c>
      <c r="AB31" s="13">
        <v>834</v>
      </c>
      <c r="AC31" s="13">
        <v>938</v>
      </c>
      <c r="AD31" s="13">
        <v>684</v>
      </c>
      <c r="AE31" s="13">
        <v>1026</v>
      </c>
      <c r="AF31" s="13">
        <v>835</v>
      </c>
      <c r="AG31" s="13">
        <v>726</v>
      </c>
      <c r="AH31" s="13">
        <v>792</v>
      </c>
      <c r="AI31" s="13">
        <v>1580</v>
      </c>
      <c r="AJ31" s="13">
        <v>1495</v>
      </c>
      <c r="AK31" s="13">
        <v>604</v>
      </c>
      <c r="AL31" s="13">
        <v>878</v>
      </c>
      <c r="AM31" s="13">
        <v>1304</v>
      </c>
      <c r="AN31" s="13">
        <v>852</v>
      </c>
      <c r="AO31" s="13">
        <v>602</v>
      </c>
      <c r="AP31" s="13">
        <v>923</v>
      </c>
      <c r="AQ31" s="13">
        <v>1032</v>
      </c>
      <c r="AR31" s="13">
        <v>1190</v>
      </c>
      <c r="AS31" s="13">
        <v>939</v>
      </c>
      <c r="AT31" s="13">
        <v>848</v>
      </c>
      <c r="AU31" s="13">
        <v>914</v>
      </c>
      <c r="AV31" s="13">
        <v>1011</v>
      </c>
      <c r="AW31" s="13">
        <v>974</v>
      </c>
      <c r="AX31" s="13">
        <v>877</v>
      </c>
      <c r="AY31" s="13">
        <v>721</v>
      </c>
      <c r="AZ31" s="13">
        <v>1090</v>
      </c>
      <c r="BA31" s="13">
        <v>1017</v>
      </c>
      <c r="BB31" s="13">
        <v>909</v>
      </c>
      <c r="BC31" s="13">
        <v>1101</v>
      </c>
    </row>
    <row r="32" spans="1:55" x14ac:dyDescent="0.2">
      <c r="A32" s="12"/>
      <c r="B32" s="1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</row>
    <row r="33" spans="1:55" x14ac:dyDescent="0.2">
      <c r="A33" s="16" t="s">
        <v>5</v>
      </c>
      <c r="B33" s="12"/>
      <c r="C33" s="11">
        <v>7331</v>
      </c>
      <c r="D33" s="11">
        <v>7271</v>
      </c>
      <c r="E33" s="11">
        <v>6129</v>
      </c>
      <c r="F33" s="11">
        <v>7554</v>
      </c>
      <c r="G33" s="11">
        <v>6788</v>
      </c>
      <c r="H33" s="11">
        <v>6470</v>
      </c>
      <c r="I33" s="11">
        <v>5136</v>
      </c>
      <c r="J33" s="11">
        <v>5979</v>
      </c>
      <c r="K33" s="11">
        <v>6824</v>
      </c>
      <c r="L33" s="11">
        <v>6788</v>
      </c>
      <c r="M33" s="11">
        <v>8088</v>
      </c>
      <c r="N33" s="11">
        <v>7718</v>
      </c>
      <c r="O33" s="11">
        <v>8321</v>
      </c>
      <c r="P33" s="11">
        <v>8770</v>
      </c>
      <c r="Q33" s="11">
        <v>8950</v>
      </c>
      <c r="R33" s="11">
        <v>8222</v>
      </c>
      <c r="S33" s="11">
        <v>8141</v>
      </c>
      <c r="T33" s="11">
        <v>8346</v>
      </c>
      <c r="U33" s="11">
        <v>8457</v>
      </c>
      <c r="V33" s="11">
        <v>7128</v>
      </c>
      <c r="W33" s="11">
        <v>7417</v>
      </c>
      <c r="X33" s="11">
        <v>7439</v>
      </c>
      <c r="Y33" s="11">
        <v>8000</v>
      </c>
      <c r="Z33" s="11">
        <v>7935</v>
      </c>
      <c r="AA33" s="11">
        <v>8426</v>
      </c>
      <c r="AB33" s="11">
        <v>7414</v>
      </c>
      <c r="AC33" s="11">
        <v>7192</v>
      </c>
      <c r="AD33" s="11">
        <v>8199</v>
      </c>
      <c r="AE33" s="11">
        <v>7683</v>
      </c>
      <c r="AF33" s="11">
        <v>8097</v>
      </c>
      <c r="AG33" s="11">
        <v>7572</v>
      </c>
      <c r="AH33" s="11">
        <v>8219</v>
      </c>
      <c r="AI33" s="11">
        <v>7546</v>
      </c>
      <c r="AJ33" s="11">
        <v>7242</v>
      </c>
      <c r="AK33" s="11">
        <v>7956</v>
      </c>
      <c r="AL33" s="11">
        <v>8501</v>
      </c>
      <c r="AM33" s="11">
        <v>8971</v>
      </c>
      <c r="AN33" s="11">
        <v>9438</v>
      </c>
      <c r="AO33" s="11">
        <v>9040</v>
      </c>
      <c r="AP33" s="11">
        <v>10040</v>
      </c>
      <c r="AQ33" s="11">
        <v>9432</v>
      </c>
      <c r="AR33" s="11">
        <v>9628</v>
      </c>
      <c r="AS33" s="11">
        <v>10657</v>
      </c>
      <c r="AT33" s="11">
        <v>10303</v>
      </c>
      <c r="AU33" s="11">
        <v>10534</v>
      </c>
      <c r="AV33" s="11">
        <v>9779</v>
      </c>
      <c r="AW33" s="11">
        <v>9266</v>
      </c>
      <c r="AX33" s="11">
        <v>9738</v>
      </c>
      <c r="AY33" s="11">
        <v>10265</v>
      </c>
      <c r="AZ33" s="11">
        <v>9402</v>
      </c>
      <c r="BA33" s="11">
        <v>8923</v>
      </c>
      <c r="BB33" s="11">
        <v>6994</v>
      </c>
      <c r="BC33" s="11">
        <v>8452</v>
      </c>
    </row>
    <row r="34" spans="1:55" x14ac:dyDescent="0.2">
      <c r="A34" s="12"/>
      <c r="B34" s="19" t="s">
        <v>159</v>
      </c>
      <c r="C34" s="13">
        <v>1861</v>
      </c>
      <c r="D34" s="13">
        <v>1524</v>
      </c>
      <c r="E34" s="13">
        <v>1800</v>
      </c>
      <c r="F34" s="13">
        <v>2564</v>
      </c>
      <c r="G34" s="13">
        <v>1671</v>
      </c>
      <c r="H34" s="13">
        <v>1573</v>
      </c>
      <c r="I34" s="13">
        <v>1311</v>
      </c>
      <c r="J34" s="13">
        <v>1356</v>
      </c>
      <c r="K34" s="13">
        <v>2478</v>
      </c>
      <c r="L34" s="13">
        <v>2050</v>
      </c>
      <c r="M34" s="13">
        <v>2561</v>
      </c>
      <c r="N34" s="13">
        <v>2785</v>
      </c>
      <c r="O34" s="13">
        <v>2165</v>
      </c>
      <c r="P34" s="13">
        <v>2285</v>
      </c>
      <c r="Q34" s="13">
        <v>2136</v>
      </c>
      <c r="R34" s="13">
        <v>2773</v>
      </c>
      <c r="S34" s="13">
        <v>2609</v>
      </c>
      <c r="T34" s="13">
        <v>1521</v>
      </c>
      <c r="U34" s="13">
        <v>2611</v>
      </c>
      <c r="V34" s="13">
        <v>2273</v>
      </c>
      <c r="W34" s="13">
        <v>1766</v>
      </c>
      <c r="X34" s="13">
        <v>1940</v>
      </c>
      <c r="Y34" s="13">
        <v>2171</v>
      </c>
      <c r="Z34" s="13">
        <v>2695</v>
      </c>
      <c r="AA34" s="13">
        <v>2159</v>
      </c>
      <c r="AB34" s="13">
        <v>1598</v>
      </c>
      <c r="AC34" s="13">
        <v>1444</v>
      </c>
      <c r="AD34" s="13">
        <v>2346</v>
      </c>
      <c r="AE34" s="13">
        <v>1765</v>
      </c>
      <c r="AF34" s="13">
        <v>1859</v>
      </c>
      <c r="AG34" s="13">
        <v>1911</v>
      </c>
      <c r="AH34" s="13">
        <v>1369</v>
      </c>
      <c r="AI34" s="13">
        <v>1604</v>
      </c>
      <c r="AJ34" s="13">
        <v>1598</v>
      </c>
      <c r="AK34" s="13">
        <v>1945</v>
      </c>
      <c r="AL34" s="13">
        <v>2229</v>
      </c>
      <c r="AM34" s="13">
        <v>3357</v>
      </c>
      <c r="AN34" s="13">
        <v>2883</v>
      </c>
      <c r="AO34" s="13">
        <v>3043</v>
      </c>
      <c r="AP34" s="13">
        <v>2749</v>
      </c>
      <c r="AQ34" s="13">
        <v>2145</v>
      </c>
      <c r="AR34" s="13">
        <v>1794</v>
      </c>
      <c r="AS34" s="13">
        <v>2269</v>
      </c>
      <c r="AT34" s="13">
        <v>2168</v>
      </c>
      <c r="AU34" s="13">
        <v>2309</v>
      </c>
      <c r="AV34" s="13">
        <v>2503</v>
      </c>
      <c r="AW34" s="13">
        <v>1942</v>
      </c>
      <c r="AX34" s="13">
        <v>2051</v>
      </c>
      <c r="AY34" s="13">
        <v>1968</v>
      </c>
      <c r="AZ34" s="13">
        <v>2075</v>
      </c>
      <c r="BA34" s="13">
        <v>2076</v>
      </c>
      <c r="BB34" s="13">
        <v>1865</v>
      </c>
      <c r="BC34" s="13">
        <v>1707</v>
      </c>
    </row>
    <row r="35" spans="1:55" x14ac:dyDescent="0.2">
      <c r="A35" s="12"/>
      <c r="B35" s="19" t="s">
        <v>160</v>
      </c>
      <c r="C35" s="13">
        <v>4010</v>
      </c>
      <c r="D35" s="13">
        <v>4558</v>
      </c>
      <c r="E35" s="13">
        <v>3108</v>
      </c>
      <c r="F35" s="13">
        <v>3734</v>
      </c>
      <c r="G35" s="13">
        <v>3853</v>
      </c>
      <c r="H35" s="13">
        <v>3503</v>
      </c>
      <c r="I35" s="13">
        <v>2558</v>
      </c>
      <c r="J35" s="13">
        <v>3331</v>
      </c>
      <c r="K35" s="13">
        <v>3211</v>
      </c>
      <c r="L35" s="13">
        <v>3226</v>
      </c>
      <c r="M35" s="13">
        <v>4160</v>
      </c>
      <c r="N35" s="13">
        <v>3475</v>
      </c>
      <c r="O35" s="13">
        <v>4780</v>
      </c>
      <c r="P35" s="13">
        <v>5479</v>
      </c>
      <c r="Q35" s="13">
        <v>5686</v>
      </c>
      <c r="R35" s="13">
        <v>4310</v>
      </c>
      <c r="S35" s="13">
        <v>4470</v>
      </c>
      <c r="T35" s="13">
        <v>5593</v>
      </c>
      <c r="U35" s="13">
        <v>4664</v>
      </c>
      <c r="V35" s="13">
        <v>3859</v>
      </c>
      <c r="W35" s="13">
        <v>4690</v>
      </c>
      <c r="X35" s="13">
        <v>4105</v>
      </c>
      <c r="Y35" s="13">
        <v>4669</v>
      </c>
      <c r="Z35" s="13">
        <v>4114</v>
      </c>
      <c r="AA35" s="13">
        <v>5078</v>
      </c>
      <c r="AB35" s="13">
        <v>4795</v>
      </c>
      <c r="AC35" s="13">
        <v>4474</v>
      </c>
      <c r="AD35" s="13">
        <v>4611</v>
      </c>
      <c r="AE35" s="13">
        <v>4534</v>
      </c>
      <c r="AF35" s="13">
        <v>4857</v>
      </c>
      <c r="AG35" s="13">
        <v>4233</v>
      </c>
      <c r="AH35" s="13">
        <v>5553</v>
      </c>
      <c r="AI35" s="13">
        <v>4416</v>
      </c>
      <c r="AJ35" s="13">
        <v>4636</v>
      </c>
      <c r="AK35" s="13">
        <v>4797</v>
      </c>
      <c r="AL35" s="13">
        <v>4790</v>
      </c>
      <c r="AM35" s="13">
        <v>4387</v>
      </c>
      <c r="AN35" s="13">
        <v>4982</v>
      </c>
      <c r="AO35" s="13">
        <v>4735</v>
      </c>
      <c r="AP35" s="13">
        <v>5964</v>
      </c>
      <c r="AQ35" s="13">
        <v>5926</v>
      </c>
      <c r="AR35" s="13">
        <v>6549</v>
      </c>
      <c r="AS35" s="13">
        <v>7016</v>
      </c>
      <c r="AT35" s="13">
        <v>6850</v>
      </c>
      <c r="AU35" s="13">
        <v>7068</v>
      </c>
      <c r="AV35" s="13">
        <v>5853</v>
      </c>
      <c r="AW35" s="13">
        <v>6237</v>
      </c>
      <c r="AX35" s="13">
        <v>6264</v>
      </c>
      <c r="AY35" s="13">
        <v>6930</v>
      </c>
      <c r="AZ35" s="13">
        <v>6015</v>
      </c>
      <c r="BA35" s="13">
        <v>5603</v>
      </c>
      <c r="BB35" s="13">
        <v>4100</v>
      </c>
      <c r="BC35" s="13">
        <v>5598</v>
      </c>
    </row>
    <row r="36" spans="1:55" x14ac:dyDescent="0.2">
      <c r="A36" s="12"/>
      <c r="B36" s="19" t="s">
        <v>161</v>
      </c>
      <c r="C36" s="13">
        <v>1460</v>
      </c>
      <c r="D36" s="13">
        <v>1189</v>
      </c>
      <c r="E36" s="13">
        <v>1221</v>
      </c>
      <c r="F36" s="13">
        <v>1256</v>
      </c>
      <c r="G36" s="13">
        <v>1264</v>
      </c>
      <c r="H36" s="13">
        <v>1394</v>
      </c>
      <c r="I36" s="13">
        <v>1267</v>
      </c>
      <c r="J36" s="13">
        <v>1292</v>
      </c>
      <c r="K36" s="13">
        <v>1135</v>
      </c>
      <c r="L36" s="13">
        <v>1512</v>
      </c>
      <c r="M36" s="13">
        <v>1367</v>
      </c>
      <c r="N36" s="13">
        <v>1458</v>
      </c>
      <c r="O36" s="13">
        <v>1376</v>
      </c>
      <c r="P36" s="13">
        <v>1006</v>
      </c>
      <c r="Q36" s="13">
        <v>1128</v>
      </c>
      <c r="R36" s="13">
        <v>1139</v>
      </c>
      <c r="S36" s="13">
        <v>1062</v>
      </c>
      <c r="T36" s="13">
        <v>1232</v>
      </c>
      <c r="U36" s="13">
        <v>1182</v>
      </c>
      <c r="V36" s="13">
        <v>996</v>
      </c>
      <c r="W36" s="13">
        <v>961</v>
      </c>
      <c r="X36" s="13">
        <v>1394</v>
      </c>
      <c r="Y36" s="13">
        <v>1160</v>
      </c>
      <c r="Z36" s="13">
        <v>1126</v>
      </c>
      <c r="AA36" s="13">
        <v>1189</v>
      </c>
      <c r="AB36" s="13">
        <v>1021</v>
      </c>
      <c r="AC36" s="13">
        <v>1274</v>
      </c>
      <c r="AD36" s="13">
        <v>1242</v>
      </c>
      <c r="AE36" s="13">
        <v>1384</v>
      </c>
      <c r="AF36" s="13">
        <v>1381</v>
      </c>
      <c r="AG36" s="13">
        <v>1428</v>
      </c>
      <c r="AH36" s="13">
        <v>1297</v>
      </c>
      <c r="AI36" s="13">
        <v>1526</v>
      </c>
      <c r="AJ36" s="13">
        <v>1008</v>
      </c>
      <c r="AK36" s="13">
        <v>1214</v>
      </c>
      <c r="AL36" s="13">
        <v>1482</v>
      </c>
      <c r="AM36" s="13">
        <v>1227</v>
      </c>
      <c r="AN36" s="13">
        <v>1573</v>
      </c>
      <c r="AO36" s="13">
        <v>1262</v>
      </c>
      <c r="AP36" s="13">
        <v>1327</v>
      </c>
      <c r="AQ36" s="13">
        <v>1361</v>
      </c>
      <c r="AR36" s="13">
        <v>1285</v>
      </c>
      <c r="AS36" s="13">
        <v>1372</v>
      </c>
      <c r="AT36" s="13">
        <v>1285</v>
      </c>
      <c r="AU36" s="13">
        <v>1157</v>
      </c>
      <c r="AV36" s="13">
        <v>1423</v>
      </c>
      <c r="AW36" s="13">
        <v>1087</v>
      </c>
      <c r="AX36" s="13">
        <v>1423</v>
      </c>
      <c r="AY36" s="13">
        <v>1367</v>
      </c>
      <c r="AZ36" s="13">
        <v>1312</v>
      </c>
      <c r="BA36" s="13">
        <v>1244</v>
      </c>
      <c r="BB36" s="13">
        <v>1029</v>
      </c>
      <c r="BC36" s="13">
        <v>1147</v>
      </c>
    </row>
    <row r="37" spans="1:55" x14ac:dyDescent="0.2">
      <c r="A37" s="12"/>
      <c r="B37" s="1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</row>
    <row r="38" spans="1:55" x14ac:dyDescent="0.2">
      <c r="A38" s="17" t="s">
        <v>162</v>
      </c>
      <c r="C38" s="5">
        <v>1510</v>
      </c>
      <c r="D38" s="5">
        <v>1446</v>
      </c>
      <c r="E38" s="5">
        <v>1495</v>
      </c>
      <c r="F38" s="5">
        <v>1562</v>
      </c>
      <c r="G38" s="5">
        <v>1152</v>
      </c>
      <c r="H38" s="5">
        <v>1690</v>
      </c>
      <c r="I38" s="5">
        <v>1379</v>
      </c>
      <c r="J38" s="5">
        <v>1385</v>
      </c>
      <c r="K38" s="5">
        <v>1470</v>
      </c>
      <c r="L38" s="5">
        <v>1699</v>
      </c>
      <c r="M38" s="5">
        <v>1742</v>
      </c>
      <c r="N38" s="5">
        <v>1687</v>
      </c>
      <c r="O38" s="5">
        <v>1645</v>
      </c>
      <c r="P38" s="5">
        <v>1557</v>
      </c>
      <c r="Q38" s="5">
        <v>1626</v>
      </c>
      <c r="R38" s="5">
        <v>1699</v>
      </c>
      <c r="S38" s="5">
        <v>1502</v>
      </c>
      <c r="T38" s="5">
        <v>1224</v>
      </c>
      <c r="U38" s="5">
        <v>1641</v>
      </c>
      <c r="V38" s="5">
        <v>1484</v>
      </c>
      <c r="W38" s="5">
        <v>1465</v>
      </c>
      <c r="X38" s="5">
        <v>1470</v>
      </c>
      <c r="Y38" s="5">
        <v>1606</v>
      </c>
      <c r="Z38" s="5">
        <v>1454</v>
      </c>
      <c r="AA38" s="5">
        <v>1505</v>
      </c>
      <c r="AB38" s="5">
        <v>1499</v>
      </c>
      <c r="AC38" s="5">
        <v>1405</v>
      </c>
      <c r="AD38" s="5">
        <v>1459</v>
      </c>
      <c r="AE38" s="5">
        <v>1537</v>
      </c>
      <c r="AF38" s="5">
        <v>1390</v>
      </c>
      <c r="AG38" s="5">
        <v>1287</v>
      </c>
      <c r="AH38" s="5">
        <v>1421</v>
      </c>
      <c r="AI38" s="5">
        <v>1547</v>
      </c>
      <c r="AJ38" s="5">
        <v>1486</v>
      </c>
      <c r="AK38" s="5">
        <v>1274</v>
      </c>
      <c r="AL38" s="5">
        <v>1527</v>
      </c>
      <c r="AM38" s="5">
        <v>1489</v>
      </c>
      <c r="AN38" s="5">
        <v>1461</v>
      </c>
      <c r="AO38" s="5">
        <v>1687</v>
      </c>
      <c r="AP38" s="5">
        <v>1473</v>
      </c>
      <c r="AQ38" s="5">
        <v>1928</v>
      </c>
      <c r="AR38" s="5">
        <v>1750</v>
      </c>
      <c r="AS38" s="5">
        <v>1546</v>
      </c>
      <c r="AT38" s="5">
        <v>1869</v>
      </c>
      <c r="AU38" s="5">
        <v>1575</v>
      </c>
      <c r="AV38" s="5">
        <v>1805</v>
      </c>
      <c r="AW38" s="5">
        <v>1293</v>
      </c>
      <c r="AX38" s="5">
        <v>1797</v>
      </c>
      <c r="AY38" s="5">
        <v>1830</v>
      </c>
      <c r="AZ38" s="5">
        <v>1911</v>
      </c>
      <c r="BA38" s="5">
        <v>1487</v>
      </c>
      <c r="BB38" s="5">
        <v>1140</v>
      </c>
      <c r="BC38" s="5">
        <v>1564</v>
      </c>
    </row>
    <row r="39" spans="1:55" x14ac:dyDescent="0.2">
      <c r="A39" s="4"/>
      <c r="B39" s="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5" x14ac:dyDescent="0.2">
      <c r="A40" s="21" t="s">
        <v>6</v>
      </c>
      <c r="B40" s="22"/>
      <c r="C40" s="23">
        <v>15416</v>
      </c>
      <c r="D40" s="23">
        <v>14873</v>
      </c>
      <c r="E40" s="23">
        <v>12996</v>
      </c>
      <c r="F40" s="23">
        <v>14890</v>
      </c>
      <c r="G40" s="23">
        <v>14798</v>
      </c>
      <c r="H40" s="23">
        <v>13490</v>
      </c>
      <c r="I40" s="23">
        <v>11659</v>
      </c>
      <c r="J40" s="23">
        <v>12837</v>
      </c>
      <c r="K40" s="23">
        <v>14028</v>
      </c>
      <c r="L40" s="23">
        <v>14918</v>
      </c>
      <c r="M40" s="23">
        <v>15347</v>
      </c>
      <c r="N40" s="23">
        <v>15621</v>
      </c>
      <c r="O40" s="23">
        <v>15914</v>
      </c>
      <c r="P40" s="23">
        <v>16132</v>
      </c>
      <c r="Q40" s="23">
        <v>16650</v>
      </c>
      <c r="R40" s="23">
        <v>16945</v>
      </c>
      <c r="S40" s="23">
        <v>15780</v>
      </c>
      <c r="T40" s="23">
        <v>14567</v>
      </c>
      <c r="U40" s="23">
        <v>15589</v>
      </c>
      <c r="V40" s="23">
        <v>14123</v>
      </c>
      <c r="W40" s="23">
        <v>13586</v>
      </c>
      <c r="X40" s="23">
        <v>14021</v>
      </c>
      <c r="Y40" s="23">
        <v>15720</v>
      </c>
      <c r="Z40" s="23">
        <v>14763</v>
      </c>
      <c r="AA40" s="23">
        <v>14613</v>
      </c>
      <c r="AB40" s="23">
        <v>14090</v>
      </c>
      <c r="AC40" s="23">
        <v>13213</v>
      </c>
      <c r="AD40" s="23">
        <v>13312</v>
      </c>
      <c r="AE40" s="23">
        <v>15048</v>
      </c>
      <c r="AF40" s="23">
        <v>14502</v>
      </c>
      <c r="AG40" s="23">
        <v>13176</v>
      </c>
      <c r="AH40" s="23">
        <v>14481</v>
      </c>
      <c r="AI40" s="23">
        <v>15017</v>
      </c>
      <c r="AJ40" s="23">
        <v>13914</v>
      </c>
      <c r="AK40" s="23">
        <v>13319</v>
      </c>
      <c r="AL40" s="23">
        <v>15363</v>
      </c>
      <c r="AM40" s="23">
        <v>15723</v>
      </c>
      <c r="AN40" s="23">
        <v>16320</v>
      </c>
      <c r="AO40" s="23">
        <v>16433</v>
      </c>
      <c r="AP40" s="23">
        <v>17692</v>
      </c>
      <c r="AQ40" s="23">
        <v>15852</v>
      </c>
      <c r="AR40" s="23">
        <v>17654</v>
      </c>
      <c r="AS40" s="23">
        <v>17672</v>
      </c>
      <c r="AT40" s="23">
        <v>17509</v>
      </c>
      <c r="AU40" s="23">
        <v>17577</v>
      </c>
      <c r="AV40" s="23">
        <v>17569</v>
      </c>
      <c r="AW40" s="23">
        <v>16840</v>
      </c>
      <c r="AX40" s="23">
        <v>17389</v>
      </c>
      <c r="AY40" s="23">
        <v>18087</v>
      </c>
      <c r="AZ40" s="23">
        <v>17653</v>
      </c>
      <c r="BA40" s="23">
        <v>16372</v>
      </c>
      <c r="BB40" s="23">
        <v>12702</v>
      </c>
      <c r="BC40" s="23">
        <v>15391</v>
      </c>
    </row>
    <row r="41" spans="1:55" x14ac:dyDescent="0.2">
      <c r="A41" s="12"/>
      <c r="B41" s="1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x14ac:dyDescent="0.2">
      <c r="A42" s="12"/>
      <c r="B42" s="19" t="s">
        <v>163</v>
      </c>
      <c r="C42" s="13">
        <v>41732</v>
      </c>
      <c r="D42" s="13">
        <v>50988</v>
      </c>
      <c r="E42" s="13">
        <v>43617</v>
      </c>
      <c r="F42" s="13">
        <v>48276</v>
      </c>
      <c r="G42" s="13">
        <v>51346</v>
      </c>
      <c r="H42" s="13">
        <v>44273</v>
      </c>
      <c r="I42" s="13">
        <v>34050</v>
      </c>
      <c r="J42" s="13">
        <v>34761</v>
      </c>
      <c r="K42" s="13">
        <v>35870</v>
      </c>
      <c r="L42" s="13">
        <v>40331</v>
      </c>
      <c r="M42" s="13">
        <v>40703</v>
      </c>
      <c r="N42" s="13">
        <v>41587</v>
      </c>
      <c r="O42" s="13">
        <v>41734</v>
      </c>
      <c r="P42" s="13">
        <v>45697</v>
      </c>
      <c r="Q42" s="13">
        <v>46283</v>
      </c>
      <c r="R42" s="13">
        <v>45968</v>
      </c>
      <c r="S42" s="13">
        <v>49137</v>
      </c>
      <c r="T42" s="13">
        <v>49591</v>
      </c>
      <c r="U42" s="13">
        <v>48512</v>
      </c>
      <c r="V42" s="13">
        <v>47033</v>
      </c>
      <c r="W42" s="13">
        <v>42372</v>
      </c>
      <c r="X42" s="13">
        <v>45729</v>
      </c>
      <c r="Y42" s="13">
        <v>45553</v>
      </c>
      <c r="Z42" s="13">
        <v>46735</v>
      </c>
      <c r="AA42" s="13">
        <v>47878</v>
      </c>
      <c r="AB42" s="13">
        <v>47177</v>
      </c>
      <c r="AC42" s="13">
        <v>44779</v>
      </c>
      <c r="AD42" s="13">
        <v>48225</v>
      </c>
      <c r="AE42" s="13">
        <v>50687</v>
      </c>
      <c r="AF42" s="13">
        <v>52662</v>
      </c>
      <c r="AG42" s="13">
        <v>50398</v>
      </c>
      <c r="AH42" s="13">
        <v>51994</v>
      </c>
      <c r="AI42" s="13">
        <v>52638</v>
      </c>
      <c r="AJ42" s="13">
        <v>52028</v>
      </c>
      <c r="AK42" s="13">
        <v>54574</v>
      </c>
      <c r="AL42" s="13">
        <v>55376</v>
      </c>
      <c r="AM42" s="13">
        <v>55142</v>
      </c>
      <c r="AN42" s="13">
        <v>55727</v>
      </c>
      <c r="AO42" s="13">
        <v>56241</v>
      </c>
      <c r="AP42" s="13">
        <v>58143</v>
      </c>
      <c r="AQ42" s="13">
        <v>58348</v>
      </c>
      <c r="AR42" s="13">
        <v>58551</v>
      </c>
      <c r="AS42" s="13">
        <v>59443</v>
      </c>
      <c r="AT42" s="13">
        <v>60346</v>
      </c>
      <c r="AU42" s="13">
        <v>56944</v>
      </c>
      <c r="AV42" s="13">
        <v>57199</v>
      </c>
      <c r="AW42" s="13">
        <v>58436</v>
      </c>
      <c r="AX42" s="13">
        <v>54888</v>
      </c>
      <c r="AY42" s="13">
        <v>55084</v>
      </c>
      <c r="AZ42" s="13">
        <v>54729</v>
      </c>
      <c r="BA42" s="13">
        <v>53861</v>
      </c>
      <c r="BB42" s="13">
        <v>41993</v>
      </c>
      <c r="BC42" s="13">
        <v>44257</v>
      </c>
    </row>
    <row r="43" spans="1:55" x14ac:dyDescent="0.2">
      <c r="A43" s="12"/>
      <c r="B43" s="19" t="s">
        <v>164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1</v>
      </c>
      <c r="AR43" s="13">
        <v>0</v>
      </c>
      <c r="AS43" s="13">
        <v>0</v>
      </c>
      <c r="AT43" s="13">
        <v>0</v>
      </c>
      <c r="AU43" s="13">
        <v>1</v>
      </c>
      <c r="AV43" s="13">
        <v>0</v>
      </c>
      <c r="AW43" s="13">
        <v>3</v>
      </c>
      <c r="AX43" s="13">
        <v>0</v>
      </c>
      <c r="AY43" s="13">
        <v>0</v>
      </c>
      <c r="AZ43" s="13">
        <v>0</v>
      </c>
      <c r="BA43" s="13">
        <v>0</v>
      </c>
      <c r="BB43" s="13">
        <v>1</v>
      </c>
      <c r="BC43" s="13">
        <v>0</v>
      </c>
    </row>
    <row r="44" spans="1:55" x14ac:dyDescent="0.2">
      <c r="A44" s="12"/>
      <c r="B44" s="19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</row>
    <row r="45" spans="1:55" x14ac:dyDescent="0.2">
      <c r="A45" s="21" t="s">
        <v>7</v>
      </c>
      <c r="B45" s="21"/>
      <c r="C45" s="23">
        <v>41732</v>
      </c>
      <c r="D45" s="23">
        <v>50988</v>
      </c>
      <c r="E45" s="23">
        <v>43617</v>
      </c>
      <c r="F45" s="23">
        <v>48276</v>
      </c>
      <c r="G45" s="23">
        <v>51346</v>
      </c>
      <c r="H45" s="23">
        <v>44273</v>
      </c>
      <c r="I45" s="23">
        <v>34050</v>
      </c>
      <c r="J45" s="23">
        <v>34761</v>
      </c>
      <c r="K45" s="23">
        <v>35870</v>
      </c>
      <c r="L45" s="23">
        <v>40331</v>
      </c>
      <c r="M45" s="23">
        <v>40703</v>
      </c>
      <c r="N45" s="23">
        <v>41587</v>
      </c>
      <c r="O45" s="23">
        <v>41734</v>
      </c>
      <c r="P45" s="23">
        <v>45697</v>
      </c>
      <c r="Q45" s="23">
        <v>46283</v>
      </c>
      <c r="R45" s="23">
        <v>45968</v>
      </c>
      <c r="S45" s="23">
        <v>49137</v>
      </c>
      <c r="T45" s="23">
        <v>49591</v>
      </c>
      <c r="U45" s="23">
        <v>48512</v>
      </c>
      <c r="V45" s="23">
        <v>47033</v>
      </c>
      <c r="W45" s="23">
        <v>42372</v>
      </c>
      <c r="X45" s="23">
        <v>45729</v>
      </c>
      <c r="Y45" s="23">
        <v>45553</v>
      </c>
      <c r="Z45" s="23">
        <v>46735</v>
      </c>
      <c r="AA45" s="23">
        <v>47878</v>
      </c>
      <c r="AB45" s="23">
        <v>47177</v>
      </c>
      <c r="AC45" s="23">
        <v>44779</v>
      </c>
      <c r="AD45" s="23">
        <v>48225</v>
      </c>
      <c r="AE45" s="23">
        <v>50687</v>
      </c>
      <c r="AF45" s="23">
        <v>52662</v>
      </c>
      <c r="AG45" s="23">
        <v>50398</v>
      </c>
      <c r="AH45" s="23">
        <v>51994</v>
      </c>
      <c r="AI45" s="23">
        <v>52638</v>
      </c>
      <c r="AJ45" s="23">
        <v>52028</v>
      </c>
      <c r="AK45" s="23">
        <v>54574</v>
      </c>
      <c r="AL45" s="23">
        <v>55376</v>
      </c>
      <c r="AM45" s="23">
        <v>55142</v>
      </c>
      <c r="AN45" s="23">
        <v>55727</v>
      </c>
      <c r="AO45" s="23">
        <v>56241</v>
      </c>
      <c r="AP45" s="23">
        <v>58143</v>
      </c>
      <c r="AQ45" s="23">
        <v>58349</v>
      </c>
      <c r="AR45" s="23">
        <v>58551</v>
      </c>
      <c r="AS45" s="23">
        <v>59443</v>
      </c>
      <c r="AT45" s="23">
        <v>60346</v>
      </c>
      <c r="AU45" s="23">
        <v>56945</v>
      </c>
      <c r="AV45" s="23">
        <v>57199</v>
      </c>
      <c r="AW45" s="23">
        <v>58439</v>
      </c>
      <c r="AX45" s="23">
        <v>54888</v>
      </c>
      <c r="AY45" s="23">
        <v>55084</v>
      </c>
      <c r="AZ45" s="23">
        <v>54729</v>
      </c>
      <c r="BA45" s="23">
        <v>53861</v>
      </c>
      <c r="BB45" s="23">
        <v>41994</v>
      </c>
      <c r="BC45" s="23">
        <v>44257</v>
      </c>
    </row>
    <row r="46" spans="1:55" x14ac:dyDescent="0.2">
      <c r="A46" s="12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spans="1:55" ht="13.5" thickBot="1" x14ac:dyDescent="0.25">
      <c r="A47" s="24" t="s">
        <v>8</v>
      </c>
      <c r="B47" s="25"/>
      <c r="C47" s="26">
        <v>100613</v>
      </c>
      <c r="D47" s="26">
        <v>111670</v>
      </c>
      <c r="E47" s="26">
        <v>100931</v>
      </c>
      <c r="F47" s="26">
        <v>110443</v>
      </c>
      <c r="G47" s="26">
        <v>116421</v>
      </c>
      <c r="H47" s="26">
        <v>105603</v>
      </c>
      <c r="I47" s="26">
        <v>90811</v>
      </c>
      <c r="J47" s="26">
        <v>92524</v>
      </c>
      <c r="K47" s="26">
        <v>95530</v>
      </c>
      <c r="L47" s="26">
        <v>105127</v>
      </c>
      <c r="M47" s="26">
        <v>105446</v>
      </c>
      <c r="N47" s="26">
        <v>107156</v>
      </c>
      <c r="O47" s="26">
        <v>102383</v>
      </c>
      <c r="P47" s="26">
        <v>102943</v>
      </c>
      <c r="Q47" s="26">
        <v>103029</v>
      </c>
      <c r="R47" s="26">
        <v>101314</v>
      </c>
      <c r="S47" s="26">
        <v>101999</v>
      </c>
      <c r="T47" s="26">
        <v>100434</v>
      </c>
      <c r="U47" s="26">
        <v>98991</v>
      </c>
      <c r="V47" s="26">
        <v>95375</v>
      </c>
      <c r="W47" s="26">
        <v>91698</v>
      </c>
      <c r="X47" s="26">
        <v>96198</v>
      </c>
      <c r="Y47" s="26">
        <v>96923</v>
      </c>
      <c r="Z47" s="26">
        <v>100069</v>
      </c>
      <c r="AA47" s="26">
        <v>102029</v>
      </c>
      <c r="AB47" s="26">
        <v>99583</v>
      </c>
      <c r="AC47" s="26">
        <v>97528</v>
      </c>
      <c r="AD47" s="26">
        <v>100579</v>
      </c>
      <c r="AE47" s="26">
        <v>106188</v>
      </c>
      <c r="AF47" s="26">
        <v>108576</v>
      </c>
      <c r="AG47" s="26">
        <v>104581</v>
      </c>
      <c r="AH47" s="26">
        <v>108391</v>
      </c>
      <c r="AI47" s="26">
        <v>109627</v>
      </c>
      <c r="AJ47" s="26">
        <v>106706</v>
      </c>
      <c r="AK47" s="26">
        <v>108864</v>
      </c>
      <c r="AL47" s="26">
        <v>115381</v>
      </c>
      <c r="AM47" s="26">
        <v>113554</v>
      </c>
      <c r="AN47" s="26">
        <v>117220</v>
      </c>
      <c r="AO47" s="26">
        <v>115638</v>
      </c>
      <c r="AP47" s="26">
        <v>119363</v>
      </c>
      <c r="AQ47" s="26">
        <v>117340</v>
      </c>
      <c r="AR47" s="26">
        <v>119961</v>
      </c>
      <c r="AS47" s="26">
        <v>119905</v>
      </c>
      <c r="AT47" s="26">
        <v>115184</v>
      </c>
      <c r="AU47" s="26">
        <v>115087</v>
      </c>
      <c r="AV47" s="26">
        <v>118310</v>
      </c>
      <c r="AW47" s="26">
        <v>119680</v>
      </c>
      <c r="AX47" s="26">
        <v>115114</v>
      </c>
      <c r="AY47" s="26">
        <v>118058</v>
      </c>
      <c r="AZ47" s="26">
        <v>119132</v>
      </c>
      <c r="BA47" s="26">
        <v>115070</v>
      </c>
      <c r="BB47" s="26">
        <v>92747</v>
      </c>
      <c r="BC47" s="26">
        <v>99363</v>
      </c>
    </row>
    <row r="48" spans="1:55" ht="13.5" thickTop="1" x14ac:dyDescent="0.2">
      <c r="C48" s="103"/>
    </row>
    <row r="49" spans="1:55" x14ac:dyDescent="0.2">
      <c r="C49" s="103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55" ht="13.5" thickBot="1" x14ac:dyDescent="0.25">
      <c r="A50" s="106" t="s">
        <v>218</v>
      </c>
      <c r="B50" s="25"/>
      <c r="C50" s="26">
        <v>4461.3033560000003</v>
      </c>
      <c r="D50" s="26">
        <v>4817.1694869999992</v>
      </c>
      <c r="E50" s="26">
        <v>3979.263434</v>
      </c>
      <c r="F50" s="26">
        <v>4745.3193700000002</v>
      </c>
      <c r="G50" s="26">
        <v>4924.5707280000006</v>
      </c>
      <c r="H50" s="26">
        <v>4456.259156000001</v>
      </c>
      <c r="I50" s="26">
        <v>3730.7044719999994</v>
      </c>
      <c r="J50" s="26">
        <v>3962.4229469999996</v>
      </c>
      <c r="K50" s="26">
        <v>4138.0588250000001</v>
      </c>
      <c r="L50" s="26">
        <v>4782.5854229999995</v>
      </c>
      <c r="M50" s="26">
        <v>4886.9526660000001</v>
      </c>
      <c r="N50" s="26">
        <v>5048.6742439999989</v>
      </c>
      <c r="O50" s="26">
        <v>4554.7969069999999</v>
      </c>
      <c r="P50" s="26">
        <v>4561.4886020000004</v>
      </c>
      <c r="Q50" s="26">
        <v>4464.1551690000006</v>
      </c>
      <c r="R50" s="26">
        <v>4177.7912460000007</v>
      </c>
      <c r="S50" s="26">
        <v>4152.6388649999999</v>
      </c>
      <c r="T50" s="26">
        <v>3972.6531060000002</v>
      </c>
      <c r="U50" s="26">
        <v>4036.3515020000004</v>
      </c>
      <c r="V50" s="26">
        <v>3943.297388</v>
      </c>
      <c r="W50" s="26">
        <v>3637.5165889999989</v>
      </c>
      <c r="X50" s="26">
        <v>3948.7838019999999</v>
      </c>
      <c r="Y50" s="26">
        <v>3799.3126069999994</v>
      </c>
      <c r="Z50" s="26">
        <v>3927.2366140000004</v>
      </c>
      <c r="AA50" s="26">
        <v>4101.1153219999997</v>
      </c>
      <c r="AB50" s="26">
        <v>3871.6858039999997</v>
      </c>
      <c r="AC50" s="26">
        <v>3735.6891720000003</v>
      </c>
      <c r="AD50" s="26">
        <v>3915.6182269999999</v>
      </c>
      <c r="AE50" s="26">
        <v>4059.8015439999995</v>
      </c>
      <c r="AF50" s="26">
        <v>4200.9692519999999</v>
      </c>
      <c r="AG50" s="26">
        <v>4167.2993020000004</v>
      </c>
      <c r="AH50" s="26">
        <v>4202.5052919999989</v>
      </c>
      <c r="AI50" s="26">
        <v>4364.3890469999997</v>
      </c>
      <c r="AJ50" s="26">
        <v>4128.8327819999995</v>
      </c>
      <c r="AK50" s="26">
        <v>4249.0302940000001</v>
      </c>
      <c r="AL50" s="26">
        <v>4433.4047600000004</v>
      </c>
      <c r="AM50" s="26">
        <v>4498.6100240000005</v>
      </c>
      <c r="AN50" s="26">
        <v>4676.1167330000007</v>
      </c>
      <c r="AO50" s="26">
        <v>4707.6432190000005</v>
      </c>
      <c r="AP50" s="26">
        <v>4956.0521489999992</v>
      </c>
      <c r="AQ50" s="26">
        <v>4767.9422060000006</v>
      </c>
      <c r="AR50" s="26">
        <v>4830.324485000001</v>
      </c>
      <c r="AS50" s="26">
        <v>4755.931313</v>
      </c>
      <c r="AT50" s="26">
        <v>4814.8730480000004</v>
      </c>
      <c r="AU50" s="26">
        <v>4874.5508609999997</v>
      </c>
      <c r="AV50" s="26">
        <v>4792.3126100000018</v>
      </c>
      <c r="AW50" s="26">
        <v>4983.7381089999999</v>
      </c>
      <c r="AX50" s="26">
        <v>4895.9938849999999</v>
      </c>
      <c r="AY50" s="26">
        <v>4961.9285060000002</v>
      </c>
      <c r="AZ50" s="26">
        <v>5030.2106330000006</v>
      </c>
      <c r="BA50" s="26">
        <v>4905.8877830000001</v>
      </c>
      <c r="BB50" s="26">
        <v>4024.1410060000003</v>
      </c>
      <c r="BC50" s="26">
        <v>4258.5890280000003</v>
      </c>
    </row>
    <row r="51" spans="1:55" ht="13.5" thickTop="1" x14ac:dyDescent="0.2"/>
  </sheetData>
  <mergeCells count="1">
    <mergeCell ref="A1:BC1"/>
  </mergeCells>
  <phoneticPr fontId="0" type="noConversion"/>
  <pageMargins left="0.17" right="0.17" top="0.17" bottom="0.5" header="0.17" footer="0.5"/>
  <pageSetup scale="70" fitToWidth="0" orientation="landscape" r:id="rId1"/>
  <headerFooter alignWithMargins="0"/>
  <colBreaks count="3" manualBreakCount="3">
    <brk id="16" max="48" man="1"/>
    <brk id="29" max="48" man="1"/>
    <brk id="42" max="48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/>
  <dimension ref="A1:BB50"/>
  <sheetViews>
    <sheetView tabSelected="1" zoomScaleNormal="100" workbookViewId="0">
      <pane xSplit="2" ySplit="3" topLeftCell="AE4" activePane="bottomRight" state="frozen"/>
      <selection activeCell="BF1" sqref="BF1"/>
      <selection pane="topRight" activeCell="BF1" sqref="BF1"/>
      <selection pane="bottomLeft" activeCell="BF1" sqref="BF1"/>
      <selection pane="bottomRight" sqref="A1:BB1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3" customWidth="1"/>
    <col min="4" max="54" width="9.42578125" style="1" customWidth="1"/>
    <col min="55" max="16384" width="6.7109375" style="1"/>
  </cols>
  <sheetData>
    <row r="1" spans="1:54" ht="28.15" customHeight="1" x14ac:dyDescent="0.4">
      <c r="A1" s="147" t="s">
        <v>226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</row>
    <row r="2" spans="1:54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2" customFormat="1" thickBot="1" x14ac:dyDescent="0.25">
      <c r="A3" s="6"/>
      <c r="B3" s="7" t="s">
        <v>61</v>
      </c>
      <c r="C3" s="8">
        <v>44199</v>
      </c>
      <c r="D3" s="8">
        <v>44206</v>
      </c>
      <c r="E3" s="8">
        <v>44213</v>
      </c>
      <c r="F3" s="8">
        <v>44220</v>
      </c>
      <c r="G3" s="8">
        <v>44227</v>
      </c>
      <c r="H3" s="8">
        <v>44234</v>
      </c>
      <c r="I3" s="8">
        <v>44241</v>
      </c>
      <c r="J3" s="8">
        <v>44248</v>
      </c>
      <c r="K3" s="8">
        <v>44255</v>
      </c>
      <c r="L3" s="8">
        <v>44262</v>
      </c>
      <c r="M3" s="8">
        <v>44269</v>
      </c>
      <c r="N3" s="8">
        <v>44276</v>
      </c>
      <c r="O3" s="8">
        <v>44283</v>
      </c>
      <c r="P3" s="8">
        <v>44290</v>
      </c>
      <c r="Q3" s="8">
        <v>44297</v>
      </c>
      <c r="R3" s="8">
        <v>44304</v>
      </c>
      <c r="S3" s="8">
        <v>44311</v>
      </c>
      <c r="T3" s="8">
        <v>44318</v>
      </c>
      <c r="U3" s="8">
        <v>44325</v>
      </c>
      <c r="V3" s="8">
        <v>44332</v>
      </c>
      <c r="W3" s="8">
        <v>44339</v>
      </c>
      <c r="X3" s="8">
        <v>44346</v>
      </c>
      <c r="Y3" s="8">
        <v>44353</v>
      </c>
      <c r="Z3" s="8">
        <v>44360</v>
      </c>
      <c r="AA3" s="8">
        <v>44367</v>
      </c>
      <c r="AB3" s="8">
        <v>44374</v>
      </c>
      <c r="AC3" s="8">
        <v>44381</v>
      </c>
      <c r="AD3" s="8">
        <v>44388</v>
      </c>
      <c r="AE3" s="8">
        <v>44395</v>
      </c>
      <c r="AF3" s="8">
        <v>44402</v>
      </c>
      <c r="AG3" s="8">
        <v>44409</v>
      </c>
      <c r="AH3" s="8">
        <v>44416</v>
      </c>
      <c r="AI3" s="8">
        <v>44423</v>
      </c>
      <c r="AJ3" s="8">
        <v>44430</v>
      </c>
      <c r="AK3" s="8">
        <v>44437</v>
      </c>
      <c r="AL3" s="8">
        <v>44444</v>
      </c>
      <c r="AM3" s="8">
        <v>44451</v>
      </c>
      <c r="AN3" s="8">
        <v>44458</v>
      </c>
      <c r="AO3" s="8">
        <v>44465</v>
      </c>
      <c r="AP3" s="8">
        <v>44472</v>
      </c>
      <c r="AQ3" s="8">
        <v>44479</v>
      </c>
      <c r="AR3" s="8">
        <v>44486</v>
      </c>
      <c r="AS3" s="8">
        <v>44493</v>
      </c>
      <c r="AT3" s="8">
        <v>44500</v>
      </c>
      <c r="AU3" s="8">
        <v>44507</v>
      </c>
      <c r="AV3" s="8">
        <v>44514</v>
      </c>
      <c r="AW3" s="8">
        <v>44521</v>
      </c>
      <c r="AX3" s="8">
        <v>44528</v>
      </c>
      <c r="AY3" s="8">
        <v>44535</v>
      </c>
      <c r="AZ3" s="8">
        <v>44542</v>
      </c>
      <c r="BA3" s="8">
        <v>44549</v>
      </c>
      <c r="BB3" s="8">
        <v>44556</v>
      </c>
    </row>
    <row r="4" spans="1:54" x14ac:dyDescent="0.2">
      <c r="A4" s="9" t="s">
        <v>0</v>
      </c>
      <c r="B4" s="10"/>
      <c r="C4" s="11">
        <v>6521</v>
      </c>
      <c r="D4" s="11">
        <v>6732</v>
      </c>
      <c r="E4" s="11">
        <v>6940</v>
      </c>
      <c r="F4" s="11">
        <v>6421</v>
      </c>
      <c r="G4" s="11">
        <v>6257</v>
      </c>
      <c r="H4" s="11">
        <v>5308</v>
      </c>
      <c r="I4" s="11">
        <v>6005</v>
      </c>
      <c r="J4" s="11">
        <v>6550</v>
      </c>
      <c r="K4" s="11">
        <v>6261</v>
      </c>
      <c r="L4" s="11">
        <v>6813</v>
      </c>
      <c r="M4" s="11">
        <v>6560</v>
      </c>
      <c r="N4" s="11">
        <v>6823</v>
      </c>
      <c r="O4" s="11">
        <v>6738</v>
      </c>
      <c r="P4" s="11">
        <v>6605</v>
      </c>
      <c r="Q4" s="11">
        <v>6647</v>
      </c>
      <c r="R4" s="11">
        <v>6411</v>
      </c>
      <c r="S4" s="11">
        <v>6864</v>
      </c>
      <c r="T4" s="11">
        <v>6632</v>
      </c>
      <c r="U4" s="11">
        <v>6688</v>
      </c>
      <c r="V4" s="11">
        <v>6717</v>
      </c>
      <c r="W4" s="11">
        <v>6308</v>
      </c>
      <c r="X4" s="11">
        <v>6845</v>
      </c>
      <c r="Y4" s="11">
        <v>6460</v>
      </c>
      <c r="Z4" s="11">
        <v>6719</v>
      </c>
      <c r="AA4" s="11">
        <v>6499</v>
      </c>
      <c r="AB4" s="11">
        <v>5609</v>
      </c>
      <c r="AC4" s="11">
        <v>5342</v>
      </c>
      <c r="AD4" s="11">
        <v>5406</v>
      </c>
      <c r="AE4" s="11">
        <v>6044</v>
      </c>
      <c r="AF4" s="11">
        <v>5862</v>
      </c>
      <c r="AG4" s="11">
        <v>5701</v>
      </c>
      <c r="AH4" s="11">
        <v>6166</v>
      </c>
      <c r="AI4" s="11">
        <v>6170</v>
      </c>
      <c r="AJ4" s="11">
        <v>6176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</row>
    <row r="5" spans="1:54" x14ac:dyDescent="0.2">
      <c r="A5" s="12"/>
      <c r="B5" s="19" t="s">
        <v>143</v>
      </c>
      <c r="C5" s="13">
        <v>2765</v>
      </c>
      <c r="D5" s="13">
        <v>2933</v>
      </c>
      <c r="E5" s="13">
        <v>2983</v>
      </c>
      <c r="F5" s="13">
        <v>2741</v>
      </c>
      <c r="G5" s="13">
        <v>2547</v>
      </c>
      <c r="H5" s="13">
        <v>2169</v>
      </c>
      <c r="I5" s="13">
        <v>2522</v>
      </c>
      <c r="J5" s="13">
        <v>2919</v>
      </c>
      <c r="K5" s="13">
        <v>2690</v>
      </c>
      <c r="L5" s="13">
        <v>2702</v>
      </c>
      <c r="M5" s="13">
        <v>2752</v>
      </c>
      <c r="N5" s="13">
        <v>2940</v>
      </c>
      <c r="O5" s="13">
        <v>2712</v>
      </c>
      <c r="P5" s="13">
        <v>2913</v>
      </c>
      <c r="Q5" s="13">
        <v>2905</v>
      </c>
      <c r="R5" s="13">
        <v>2869</v>
      </c>
      <c r="S5" s="13">
        <v>2995</v>
      </c>
      <c r="T5" s="13">
        <v>2988</v>
      </c>
      <c r="U5" s="13">
        <v>2940</v>
      </c>
      <c r="V5" s="13">
        <v>2924</v>
      </c>
      <c r="W5" s="13">
        <v>2591</v>
      </c>
      <c r="X5" s="13">
        <v>2854</v>
      </c>
      <c r="Y5" s="13">
        <v>2778</v>
      </c>
      <c r="Z5" s="13">
        <v>2906</v>
      </c>
      <c r="AA5" s="13">
        <v>2760</v>
      </c>
      <c r="AB5" s="13">
        <v>2184</v>
      </c>
      <c r="AC5" s="13">
        <v>2262</v>
      </c>
      <c r="AD5" s="13">
        <v>2439</v>
      </c>
      <c r="AE5" s="13">
        <v>2626</v>
      </c>
      <c r="AF5" s="13">
        <v>2652</v>
      </c>
      <c r="AG5" s="13">
        <v>2231</v>
      </c>
      <c r="AH5" s="13">
        <v>2580</v>
      </c>
      <c r="AI5" s="13">
        <v>2668</v>
      </c>
      <c r="AJ5" s="13">
        <v>2540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</row>
    <row r="6" spans="1:54" x14ac:dyDescent="0.2">
      <c r="A6" s="12"/>
      <c r="B6" s="19" t="s">
        <v>144</v>
      </c>
      <c r="C6" s="13">
        <v>867</v>
      </c>
      <c r="D6" s="13">
        <v>1010</v>
      </c>
      <c r="E6" s="13">
        <v>956</v>
      </c>
      <c r="F6" s="13">
        <v>875</v>
      </c>
      <c r="G6" s="13">
        <v>810</v>
      </c>
      <c r="H6" s="13">
        <v>698</v>
      </c>
      <c r="I6" s="13">
        <v>712</v>
      </c>
      <c r="J6" s="13">
        <v>977</v>
      </c>
      <c r="K6" s="13">
        <v>836</v>
      </c>
      <c r="L6" s="13">
        <v>1266</v>
      </c>
      <c r="M6" s="13">
        <v>1060</v>
      </c>
      <c r="N6" s="13">
        <v>1036</v>
      </c>
      <c r="O6" s="13">
        <v>1189</v>
      </c>
      <c r="P6" s="13">
        <v>1037</v>
      </c>
      <c r="Q6" s="13">
        <v>1042</v>
      </c>
      <c r="R6" s="13">
        <v>980</v>
      </c>
      <c r="S6" s="13">
        <v>1061</v>
      </c>
      <c r="T6" s="13">
        <v>1062</v>
      </c>
      <c r="U6" s="13">
        <v>1060</v>
      </c>
      <c r="V6" s="13">
        <v>1132</v>
      </c>
      <c r="W6" s="13">
        <v>1051</v>
      </c>
      <c r="X6" s="13">
        <v>1141</v>
      </c>
      <c r="Y6" s="13">
        <v>1181</v>
      </c>
      <c r="Z6" s="13">
        <v>1151</v>
      </c>
      <c r="AA6" s="13">
        <v>1124</v>
      </c>
      <c r="AB6" s="13">
        <v>909</v>
      </c>
      <c r="AC6" s="13">
        <v>789</v>
      </c>
      <c r="AD6" s="13">
        <v>688</v>
      </c>
      <c r="AE6" s="13">
        <v>779</v>
      </c>
      <c r="AF6" s="13">
        <v>732</v>
      </c>
      <c r="AG6" s="13">
        <v>914</v>
      </c>
      <c r="AH6" s="13">
        <v>989</v>
      </c>
      <c r="AI6" s="13">
        <v>926</v>
      </c>
      <c r="AJ6" s="13">
        <v>980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</row>
    <row r="7" spans="1:54" x14ac:dyDescent="0.2">
      <c r="A7" s="12"/>
      <c r="B7" s="19" t="s">
        <v>145</v>
      </c>
      <c r="C7" s="13">
        <v>2889</v>
      </c>
      <c r="D7" s="13">
        <v>2789</v>
      </c>
      <c r="E7" s="13">
        <v>3001</v>
      </c>
      <c r="F7" s="13">
        <v>2805</v>
      </c>
      <c r="G7" s="13">
        <v>2900</v>
      </c>
      <c r="H7" s="13">
        <v>2441</v>
      </c>
      <c r="I7" s="13">
        <v>2771</v>
      </c>
      <c r="J7" s="13">
        <v>2654</v>
      </c>
      <c r="K7" s="13">
        <v>2735</v>
      </c>
      <c r="L7" s="13">
        <v>2845</v>
      </c>
      <c r="M7" s="13">
        <v>2748</v>
      </c>
      <c r="N7" s="13">
        <v>2847</v>
      </c>
      <c r="O7" s="13">
        <v>2837</v>
      </c>
      <c r="P7" s="13">
        <v>2655</v>
      </c>
      <c r="Q7" s="13">
        <v>2700</v>
      </c>
      <c r="R7" s="13">
        <v>2562</v>
      </c>
      <c r="S7" s="13">
        <v>2808</v>
      </c>
      <c r="T7" s="13">
        <v>2582</v>
      </c>
      <c r="U7" s="13">
        <v>2688</v>
      </c>
      <c r="V7" s="13">
        <v>2661</v>
      </c>
      <c r="W7" s="13">
        <v>2666</v>
      </c>
      <c r="X7" s="13">
        <v>2850</v>
      </c>
      <c r="Y7" s="13">
        <v>2501</v>
      </c>
      <c r="Z7" s="13">
        <v>2662</v>
      </c>
      <c r="AA7" s="13">
        <v>2615</v>
      </c>
      <c r="AB7" s="13">
        <v>2516</v>
      </c>
      <c r="AC7" s="13">
        <v>2291</v>
      </c>
      <c r="AD7" s="13">
        <v>2279</v>
      </c>
      <c r="AE7" s="13">
        <v>2639</v>
      </c>
      <c r="AF7" s="13">
        <v>2478</v>
      </c>
      <c r="AG7" s="13">
        <v>2556</v>
      </c>
      <c r="AH7" s="13">
        <v>2597</v>
      </c>
      <c r="AI7" s="13">
        <v>2576</v>
      </c>
      <c r="AJ7" s="13">
        <v>2656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15835</v>
      </c>
      <c r="D9" s="11">
        <v>16112</v>
      </c>
      <c r="E9" s="11">
        <v>16287</v>
      </c>
      <c r="F9" s="11">
        <v>15763</v>
      </c>
      <c r="G9" s="11">
        <v>15202</v>
      </c>
      <c r="H9" s="11">
        <v>13686</v>
      </c>
      <c r="I9" s="11">
        <v>13390</v>
      </c>
      <c r="J9" s="11">
        <v>15643</v>
      </c>
      <c r="K9" s="11">
        <v>15866</v>
      </c>
      <c r="L9" s="11">
        <v>16088</v>
      </c>
      <c r="M9" s="11">
        <v>16238</v>
      </c>
      <c r="N9" s="11">
        <v>15267</v>
      </c>
      <c r="O9" s="11">
        <v>14154</v>
      </c>
      <c r="P9" s="11">
        <v>15462</v>
      </c>
      <c r="Q9" s="11">
        <v>15227</v>
      </c>
      <c r="R9" s="11">
        <v>15784</v>
      </c>
      <c r="S9" s="11">
        <v>15225</v>
      </c>
      <c r="T9" s="11">
        <v>15738</v>
      </c>
      <c r="U9" s="11">
        <v>15180</v>
      </c>
      <c r="V9" s="11">
        <v>15304</v>
      </c>
      <c r="W9" s="11">
        <v>14408</v>
      </c>
      <c r="X9" s="11">
        <v>14877</v>
      </c>
      <c r="Y9" s="11">
        <v>14207</v>
      </c>
      <c r="Z9" s="11">
        <v>14931</v>
      </c>
      <c r="AA9" s="11">
        <v>14199</v>
      </c>
      <c r="AB9" s="11">
        <v>13852</v>
      </c>
      <c r="AC9" s="11">
        <v>14210</v>
      </c>
      <c r="AD9" s="11">
        <v>13892</v>
      </c>
      <c r="AE9" s="11">
        <v>15194</v>
      </c>
      <c r="AF9" s="11">
        <v>15253</v>
      </c>
      <c r="AG9" s="11">
        <v>15286</v>
      </c>
      <c r="AH9" s="11">
        <v>15155</v>
      </c>
      <c r="AI9" s="11">
        <v>15047</v>
      </c>
      <c r="AJ9" s="11">
        <v>14821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</row>
    <row r="10" spans="1:54" x14ac:dyDescent="0.2">
      <c r="A10" s="12"/>
      <c r="B10" s="19" t="s">
        <v>146</v>
      </c>
      <c r="C10" s="13">
        <v>8775</v>
      </c>
      <c r="D10" s="13">
        <v>9190</v>
      </c>
      <c r="E10" s="13">
        <v>9108</v>
      </c>
      <c r="F10" s="13">
        <v>9019</v>
      </c>
      <c r="G10" s="13">
        <v>8742</v>
      </c>
      <c r="H10" s="13">
        <v>8149</v>
      </c>
      <c r="I10" s="13">
        <v>7020</v>
      </c>
      <c r="J10" s="13">
        <v>8826</v>
      </c>
      <c r="K10" s="13">
        <v>8787</v>
      </c>
      <c r="L10" s="13">
        <v>9071</v>
      </c>
      <c r="M10" s="13">
        <v>9924</v>
      </c>
      <c r="N10" s="13">
        <v>9118</v>
      </c>
      <c r="O10" s="13">
        <v>8800</v>
      </c>
      <c r="P10" s="13">
        <v>9441</v>
      </c>
      <c r="Q10" s="13">
        <v>9158</v>
      </c>
      <c r="R10" s="13">
        <v>9648</v>
      </c>
      <c r="S10" s="13">
        <v>9115</v>
      </c>
      <c r="T10" s="13">
        <v>9688</v>
      </c>
      <c r="U10" s="13">
        <v>9380</v>
      </c>
      <c r="V10" s="13">
        <v>9402</v>
      </c>
      <c r="W10" s="13">
        <v>8719</v>
      </c>
      <c r="X10" s="13">
        <v>8950</v>
      </c>
      <c r="Y10" s="13">
        <v>8830</v>
      </c>
      <c r="Z10" s="13">
        <v>8854</v>
      </c>
      <c r="AA10" s="13">
        <v>8264</v>
      </c>
      <c r="AB10" s="13">
        <v>7883</v>
      </c>
      <c r="AC10" s="13">
        <v>8878</v>
      </c>
      <c r="AD10" s="13">
        <v>8179</v>
      </c>
      <c r="AE10" s="13">
        <v>9007</v>
      </c>
      <c r="AF10" s="13">
        <v>8994</v>
      </c>
      <c r="AG10" s="13">
        <v>8998</v>
      </c>
      <c r="AH10" s="13">
        <v>8885</v>
      </c>
      <c r="AI10" s="13">
        <v>8490</v>
      </c>
      <c r="AJ10" s="13">
        <v>8132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</row>
    <row r="11" spans="1:54" x14ac:dyDescent="0.2">
      <c r="A11" s="12"/>
      <c r="B11" s="19" t="s">
        <v>147</v>
      </c>
      <c r="C11" s="13">
        <v>6014</v>
      </c>
      <c r="D11" s="13">
        <v>5790</v>
      </c>
      <c r="E11" s="13">
        <v>6200</v>
      </c>
      <c r="F11" s="13">
        <v>5659</v>
      </c>
      <c r="G11" s="13">
        <v>5591</v>
      </c>
      <c r="H11" s="13">
        <v>4977</v>
      </c>
      <c r="I11" s="13">
        <v>5145</v>
      </c>
      <c r="J11" s="13">
        <v>5792</v>
      </c>
      <c r="K11" s="13">
        <v>6038</v>
      </c>
      <c r="L11" s="13">
        <v>5862</v>
      </c>
      <c r="M11" s="13">
        <v>4939</v>
      </c>
      <c r="N11" s="13">
        <v>4939</v>
      </c>
      <c r="O11" s="13">
        <v>4348</v>
      </c>
      <c r="P11" s="13">
        <v>4614</v>
      </c>
      <c r="Q11" s="13">
        <v>5013</v>
      </c>
      <c r="R11" s="13">
        <v>4993</v>
      </c>
      <c r="S11" s="13">
        <v>4870</v>
      </c>
      <c r="T11" s="13">
        <v>5099</v>
      </c>
      <c r="U11" s="13">
        <v>4831</v>
      </c>
      <c r="V11" s="13">
        <v>4984</v>
      </c>
      <c r="W11" s="13">
        <v>4953</v>
      </c>
      <c r="X11" s="13">
        <v>4901</v>
      </c>
      <c r="Y11" s="13">
        <v>4754</v>
      </c>
      <c r="Z11" s="13">
        <v>5437</v>
      </c>
      <c r="AA11" s="13">
        <v>5341</v>
      </c>
      <c r="AB11" s="13">
        <v>5206</v>
      </c>
      <c r="AC11" s="13">
        <v>4589</v>
      </c>
      <c r="AD11" s="13">
        <v>5001</v>
      </c>
      <c r="AE11" s="13">
        <v>5380</v>
      </c>
      <c r="AF11" s="13">
        <v>5264</v>
      </c>
      <c r="AG11" s="13">
        <v>5503</v>
      </c>
      <c r="AH11" s="13">
        <v>5163</v>
      </c>
      <c r="AI11" s="13">
        <v>5734</v>
      </c>
      <c r="AJ11" s="13">
        <v>5835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</row>
    <row r="12" spans="1:54" x14ac:dyDescent="0.2">
      <c r="A12" s="12"/>
      <c r="B12" s="19" t="s">
        <v>148</v>
      </c>
      <c r="C12" s="13">
        <v>1046</v>
      </c>
      <c r="D12" s="13">
        <v>1132</v>
      </c>
      <c r="E12" s="13">
        <v>979</v>
      </c>
      <c r="F12" s="13">
        <v>1085</v>
      </c>
      <c r="G12" s="13">
        <v>869</v>
      </c>
      <c r="H12" s="13">
        <v>560</v>
      </c>
      <c r="I12" s="13">
        <v>1225</v>
      </c>
      <c r="J12" s="13">
        <v>1025</v>
      </c>
      <c r="K12" s="13">
        <v>1041</v>
      </c>
      <c r="L12" s="13">
        <v>1155</v>
      </c>
      <c r="M12" s="13">
        <v>1375</v>
      </c>
      <c r="N12" s="13">
        <v>1210</v>
      </c>
      <c r="O12" s="13">
        <v>1006</v>
      </c>
      <c r="P12" s="13">
        <v>1407</v>
      </c>
      <c r="Q12" s="13">
        <v>1056</v>
      </c>
      <c r="R12" s="13">
        <v>1143</v>
      </c>
      <c r="S12" s="13">
        <v>1240</v>
      </c>
      <c r="T12" s="13">
        <v>951</v>
      </c>
      <c r="U12" s="13">
        <v>969</v>
      </c>
      <c r="V12" s="13">
        <v>918</v>
      </c>
      <c r="W12" s="13">
        <v>736</v>
      </c>
      <c r="X12" s="13">
        <v>1026</v>
      </c>
      <c r="Y12" s="13">
        <v>623</v>
      </c>
      <c r="Z12" s="13">
        <v>640</v>
      </c>
      <c r="AA12" s="13">
        <v>594</v>
      </c>
      <c r="AB12" s="13">
        <v>763</v>
      </c>
      <c r="AC12" s="13">
        <v>743</v>
      </c>
      <c r="AD12" s="13">
        <v>712</v>
      </c>
      <c r="AE12" s="13">
        <v>807</v>
      </c>
      <c r="AF12" s="13">
        <v>995</v>
      </c>
      <c r="AG12" s="13">
        <v>785</v>
      </c>
      <c r="AH12" s="13">
        <v>1107</v>
      </c>
      <c r="AI12" s="13">
        <v>823</v>
      </c>
      <c r="AJ12" s="13">
        <v>854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14087</v>
      </c>
      <c r="D14" s="11">
        <v>20298</v>
      </c>
      <c r="E14" s="11">
        <v>15012</v>
      </c>
      <c r="F14" s="11">
        <v>15921</v>
      </c>
      <c r="G14" s="11">
        <v>16969</v>
      </c>
      <c r="H14" s="11">
        <v>15456</v>
      </c>
      <c r="I14" s="11">
        <v>13886</v>
      </c>
      <c r="J14" s="11">
        <v>15918</v>
      </c>
      <c r="K14" s="11">
        <v>16790</v>
      </c>
      <c r="L14" s="11">
        <v>16365</v>
      </c>
      <c r="M14" s="11">
        <v>15858</v>
      </c>
      <c r="N14" s="11">
        <v>15567</v>
      </c>
      <c r="O14" s="11">
        <v>16966</v>
      </c>
      <c r="P14" s="11">
        <v>17566</v>
      </c>
      <c r="Q14" s="11">
        <v>17867</v>
      </c>
      <c r="R14" s="11">
        <v>17133</v>
      </c>
      <c r="S14" s="11">
        <v>16042</v>
      </c>
      <c r="T14" s="11">
        <v>16779</v>
      </c>
      <c r="U14" s="11">
        <v>16277</v>
      </c>
      <c r="V14" s="11">
        <v>15834</v>
      </c>
      <c r="W14" s="11">
        <v>17514</v>
      </c>
      <c r="X14" s="11">
        <v>16727</v>
      </c>
      <c r="Y14" s="11">
        <v>17339</v>
      </c>
      <c r="Z14" s="11">
        <v>16171</v>
      </c>
      <c r="AA14" s="11">
        <v>18694</v>
      </c>
      <c r="AB14" s="11">
        <v>18990</v>
      </c>
      <c r="AC14" s="11">
        <v>18633</v>
      </c>
      <c r="AD14" s="11">
        <v>19681</v>
      </c>
      <c r="AE14" s="11">
        <v>17614</v>
      </c>
      <c r="AF14" s="11">
        <v>19045</v>
      </c>
      <c r="AG14" s="11">
        <v>19442</v>
      </c>
      <c r="AH14" s="11">
        <v>18869</v>
      </c>
      <c r="AI14" s="11">
        <v>18701</v>
      </c>
      <c r="AJ14" s="11">
        <v>18973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</row>
    <row r="15" spans="1:54" x14ac:dyDescent="0.2">
      <c r="A15" s="12"/>
      <c r="B15" s="19" t="s">
        <v>149</v>
      </c>
      <c r="C15" s="13">
        <v>2104</v>
      </c>
      <c r="D15" s="13">
        <v>2381</v>
      </c>
      <c r="E15" s="13">
        <v>2581</v>
      </c>
      <c r="F15" s="13">
        <v>2230</v>
      </c>
      <c r="G15" s="13">
        <v>2512</v>
      </c>
      <c r="H15" s="13">
        <v>1611</v>
      </c>
      <c r="I15" s="13">
        <v>1749</v>
      </c>
      <c r="J15" s="13">
        <v>1849</v>
      </c>
      <c r="K15" s="13">
        <v>1961</v>
      </c>
      <c r="L15" s="13">
        <v>2168</v>
      </c>
      <c r="M15" s="13">
        <v>1719</v>
      </c>
      <c r="N15" s="13">
        <v>2296</v>
      </c>
      <c r="O15" s="13">
        <v>2439</v>
      </c>
      <c r="P15" s="13">
        <v>2965</v>
      </c>
      <c r="Q15" s="13">
        <v>2543</v>
      </c>
      <c r="R15" s="13">
        <v>2392</v>
      </c>
      <c r="S15" s="13">
        <v>2034</v>
      </c>
      <c r="T15" s="13">
        <v>2351</v>
      </c>
      <c r="U15" s="13">
        <v>2457</v>
      </c>
      <c r="V15" s="13">
        <v>2486</v>
      </c>
      <c r="W15" s="13">
        <v>2681</v>
      </c>
      <c r="X15" s="13">
        <v>2583</v>
      </c>
      <c r="Y15" s="13">
        <v>2229</v>
      </c>
      <c r="Z15" s="13">
        <v>2264</v>
      </c>
      <c r="AA15" s="13">
        <v>2806</v>
      </c>
      <c r="AB15" s="13">
        <v>2590</v>
      </c>
      <c r="AC15" s="13">
        <v>3407</v>
      </c>
      <c r="AD15" s="13">
        <v>3168</v>
      </c>
      <c r="AE15" s="13">
        <v>2980</v>
      </c>
      <c r="AF15" s="13">
        <v>2797</v>
      </c>
      <c r="AG15" s="13">
        <v>3061</v>
      </c>
      <c r="AH15" s="13">
        <v>3205</v>
      </c>
      <c r="AI15" s="13">
        <v>2515</v>
      </c>
      <c r="AJ15" s="13">
        <v>2578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</row>
    <row r="16" spans="1:54" x14ac:dyDescent="0.2">
      <c r="A16" s="12"/>
      <c r="B16" s="19" t="s">
        <v>150</v>
      </c>
      <c r="C16" s="13">
        <v>1605</v>
      </c>
      <c r="D16" s="13">
        <v>1533</v>
      </c>
      <c r="E16" s="13">
        <v>1617</v>
      </c>
      <c r="F16" s="13">
        <v>2018</v>
      </c>
      <c r="G16" s="13">
        <v>1767</v>
      </c>
      <c r="H16" s="13">
        <v>1770</v>
      </c>
      <c r="I16" s="13">
        <v>1485</v>
      </c>
      <c r="J16" s="13">
        <v>1867</v>
      </c>
      <c r="K16" s="13">
        <v>1948</v>
      </c>
      <c r="L16" s="13">
        <v>1781</v>
      </c>
      <c r="M16" s="13">
        <v>1676</v>
      </c>
      <c r="N16" s="13">
        <v>1923</v>
      </c>
      <c r="O16" s="13">
        <v>1901</v>
      </c>
      <c r="P16" s="13">
        <v>1710</v>
      </c>
      <c r="Q16" s="13">
        <v>1637</v>
      </c>
      <c r="R16" s="13">
        <v>1613</v>
      </c>
      <c r="S16" s="13">
        <v>1647</v>
      </c>
      <c r="T16" s="13">
        <v>1497</v>
      </c>
      <c r="U16" s="13">
        <v>1476</v>
      </c>
      <c r="V16" s="13">
        <v>1447</v>
      </c>
      <c r="W16" s="13">
        <v>1786</v>
      </c>
      <c r="X16" s="13">
        <v>1815</v>
      </c>
      <c r="Y16" s="13">
        <v>1482</v>
      </c>
      <c r="Z16" s="13">
        <v>1536</v>
      </c>
      <c r="AA16" s="13">
        <v>1560</v>
      </c>
      <c r="AB16" s="13">
        <v>1813</v>
      </c>
      <c r="AC16" s="13">
        <v>1696</v>
      </c>
      <c r="AD16" s="13">
        <v>1504</v>
      </c>
      <c r="AE16" s="13">
        <v>1651</v>
      </c>
      <c r="AF16" s="13">
        <v>1749</v>
      </c>
      <c r="AG16" s="13">
        <v>1639</v>
      </c>
      <c r="AH16" s="13">
        <v>1574</v>
      </c>
      <c r="AI16" s="13">
        <v>1669</v>
      </c>
      <c r="AJ16" s="13">
        <v>1683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</row>
    <row r="17" spans="1:54" x14ac:dyDescent="0.2">
      <c r="A17" s="12"/>
      <c r="B17" s="19" t="s">
        <v>151</v>
      </c>
      <c r="C17" s="13">
        <v>8748</v>
      </c>
      <c r="D17" s="13">
        <v>14561</v>
      </c>
      <c r="E17" s="13">
        <v>9057</v>
      </c>
      <c r="F17" s="13">
        <v>9921</v>
      </c>
      <c r="G17" s="13">
        <v>11093</v>
      </c>
      <c r="H17" s="13">
        <v>10634</v>
      </c>
      <c r="I17" s="13">
        <v>9170</v>
      </c>
      <c r="J17" s="13">
        <v>10572</v>
      </c>
      <c r="K17" s="13">
        <v>11263</v>
      </c>
      <c r="L17" s="13">
        <v>10695</v>
      </c>
      <c r="M17" s="13">
        <v>10818</v>
      </c>
      <c r="N17" s="13">
        <v>9616</v>
      </c>
      <c r="O17" s="13">
        <v>10992</v>
      </c>
      <c r="P17" s="13">
        <v>11208</v>
      </c>
      <c r="Q17" s="13">
        <v>11801</v>
      </c>
      <c r="R17" s="13">
        <v>11304</v>
      </c>
      <c r="S17" s="13">
        <v>10552</v>
      </c>
      <c r="T17" s="13">
        <v>11168</v>
      </c>
      <c r="U17" s="13">
        <v>10592</v>
      </c>
      <c r="V17" s="13">
        <v>10131</v>
      </c>
      <c r="W17" s="13">
        <v>11356</v>
      </c>
      <c r="X17" s="13">
        <v>10588</v>
      </c>
      <c r="Y17" s="13">
        <v>11836</v>
      </c>
      <c r="Z17" s="13">
        <v>10617</v>
      </c>
      <c r="AA17" s="13">
        <v>12594</v>
      </c>
      <c r="AB17" s="13">
        <v>13090</v>
      </c>
      <c r="AC17" s="13">
        <v>12019</v>
      </c>
      <c r="AD17" s="13">
        <v>13248</v>
      </c>
      <c r="AE17" s="13">
        <v>11190</v>
      </c>
      <c r="AF17" s="13">
        <v>12621</v>
      </c>
      <c r="AG17" s="13">
        <v>13027</v>
      </c>
      <c r="AH17" s="13">
        <v>12280</v>
      </c>
      <c r="AI17" s="13">
        <v>12718</v>
      </c>
      <c r="AJ17" s="13">
        <v>12790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</row>
    <row r="18" spans="1:54" x14ac:dyDescent="0.2">
      <c r="A18" s="12"/>
      <c r="B18" s="19" t="s">
        <v>152</v>
      </c>
      <c r="C18" s="13">
        <v>806</v>
      </c>
      <c r="D18" s="13">
        <v>879</v>
      </c>
      <c r="E18" s="13">
        <v>842</v>
      </c>
      <c r="F18" s="13">
        <v>879</v>
      </c>
      <c r="G18" s="13">
        <v>813</v>
      </c>
      <c r="H18" s="13">
        <v>689</v>
      </c>
      <c r="I18" s="13">
        <v>837</v>
      </c>
      <c r="J18" s="13">
        <v>769</v>
      </c>
      <c r="K18" s="13">
        <v>905</v>
      </c>
      <c r="L18" s="13">
        <v>941</v>
      </c>
      <c r="M18" s="13">
        <v>808</v>
      </c>
      <c r="N18" s="13">
        <v>941</v>
      </c>
      <c r="O18" s="13">
        <v>880</v>
      </c>
      <c r="P18" s="13">
        <v>905</v>
      </c>
      <c r="Q18" s="13">
        <v>1023</v>
      </c>
      <c r="R18" s="13">
        <v>910</v>
      </c>
      <c r="S18" s="13">
        <v>935</v>
      </c>
      <c r="T18" s="13">
        <v>967</v>
      </c>
      <c r="U18" s="13">
        <v>873</v>
      </c>
      <c r="V18" s="13">
        <v>912</v>
      </c>
      <c r="W18" s="13">
        <v>968</v>
      </c>
      <c r="X18" s="13">
        <v>936</v>
      </c>
      <c r="Y18" s="13">
        <v>907</v>
      </c>
      <c r="Z18" s="13">
        <v>909</v>
      </c>
      <c r="AA18" s="13">
        <v>858</v>
      </c>
      <c r="AB18" s="13">
        <v>860</v>
      </c>
      <c r="AC18" s="13">
        <v>951</v>
      </c>
      <c r="AD18" s="13">
        <v>926</v>
      </c>
      <c r="AE18" s="13">
        <v>969</v>
      </c>
      <c r="AF18" s="13">
        <v>933</v>
      </c>
      <c r="AG18" s="13">
        <v>904</v>
      </c>
      <c r="AH18" s="13">
        <v>908</v>
      </c>
      <c r="AI18" s="13">
        <v>815</v>
      </c>
      <c r="AJ18" s="13">
        <v>937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</row>
    <row r="19" spans="1:54" x14ac:dyDescent="0.2">
      <c r="A19" s="20"/>
      <c r="B19" s="19" t="s">
        <v>153</v>
      </c>
      <c r="C19" s="13">
        <v>523</v>
      </c>
      <c r="D19" s="13">
        <v>661</v>
      </c>
      <c r="E19" s="13">
        <v>682</v>
      </c>
      <c r="F19" s="13">
        <v>659</v>
      </c>
      <c r="G19" s="13">
        <v>508</v>
      </c>
      <c r="H19" s="13">
        <v>516</v>
      </c>
      <c r="I19" s="13">
        <v>520</v>
      </c>
      <c r="J19" s="13">
        <v>555</v>
      </c>
      <c r="K19" s="13">
        <v>501</v>
      </c>
      <c r="L19" s="13">
        <v>557</v>
      </c>
      <c r="M19" s="13">
        <v>524</v>
      </c>
      <c r="N19" s="13">
        <v>573</v>
      </c>
      <c r="O19" s="13">
        <v>448</v>
      </c>
      <c r="P19" s="13">
        <v>417</v>
      </c>
      <c r="Q19" s="13">
        <v>497</v>
      </c>
      <c r="R19" s="13">
        <v>564</v>
      </c>
      <c r="S19" s="13">
        <v>505</v>
      </c>
      <c r="T19" s="13">
        <v>409</v>
      </c>
      <c r="U19" s="13">
        <v>535</v>
      </c>
      <c r="V19" s="13">
        <v>503</v>
      </c>
      <c r="W19" s="13">
        <v>396</v>
      </c>
      <c r="X19" s="13">
        <v>449</v>
      </c>
      <c r="Y19" s="13">
        <v>477</v>
      </c>
      <c r="Z19" s="13">
        <v>486</v>
      </c>
      <c r="AA19" s="13">
        <v>544</v>
      </c>
      <c r="AB19" s="13">
        <v>456</v>
      </c>
      <c r="AC19" s="13">
        <v>387</v>
      </c>
      <c r="AD19" s="13">
        <v>547</v>
      </c>
      <c r="AE19" s="13">
        <v>492</v>
      </c>
      <c r="AF19" s="13">
        <v>559</v>
      </c>
      <c r="AG19" s="13">
        <v>474</v>
      </c>
      <c r="AH19" s="13">
        <v>495</v>
      </c>
      <c r="AI19" s="13">
        <v>596</v>
      </c>
      <c r="AJ19" s="13">
        <v>627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</row>
    <row r="20" spans="1:54" x14ac:dyDescent="0.2">
      <c r="A20" s="20"/>
      <c r="B20" s="19" t="s">
        <v>154</v>
      </c>
      <c r="C20" s="13">
        <v>301</v>
      </c>
      <c r="D20" s="13">
        <v>283</v>
      </c>
      <c r="E20" s="13">
        <v>233</v>
      </c>
      <c r="F20" s="13">
        <v>214</v>
      </c>
      <c r="G20" s="13">
        <v>276</v>
      </c>
      <c r="H20" s="13">
        <v>236</v>
      </c>
      <c r="I20" s="13">
        <v>125</v>
      </c>
      <c r="J20" s="13">
        <v>306</v>
      </c>
      <c r="K20" s="13">
        <v>212</v>
      </c>
      <c r="L20" s="13">
        <v>223</v>
      </c>
      <c r="M20" s="13">
        <v>313</v>
      </c>
      <c r="N20" s="13">
        <v>218</v>
      </c>
      <c r="O20" s="13">
        <v>306</v>
      </c>
      <c r="P20" s="13">
        <v>361</v>
      </c>
      <c r="Q20" s="13">
        <v>366</v>
      </c>
      <c r="R20" s="13">
        <v>350</v>
      </c>
      <c r="S20" s="13">
        <v>369</v>
      </c>
      <c r="T20" s="13">
        <v>387</v>
      </c>
      <c r="U20" s="13">
        <v>344</v>
      </c>
      <c r="V20" s="13">
        <v>355</v>
      </c>
      <c r="W20" s="13">
        <v>327</v>
      </c>
      <c r="X20" s="13">
        <v>356</v>
      </c>
      <c r="Y20" s="13">
        <v>408</v>
      </c>
      <c r="Z20" s="13">
        <v>359</v>
      </c>
      <c r="AA20" s="13">
        <v>332</v>
      </c>
      <c r="AB20" s="13">
        <v>181</v>
      </c>
      <c r="AC20" s="13">
        <v>173</v>
      </c>
      <c r="AD20" s="13">
        <v>288</v>
      </c>
      <c r="AE20" s="13">
        <v>332</v>
      </c>
      <c r="AF20" s="13">
        <v>386</v>
      </c>
      <c r="AG20" s="13">
        <v>337</v>
      </c>
      <c r="AH20" s="13">
        <v>407</v>
      </c>
      <c r="AI20" s="13">
        <v>388</v>
      </c>
      <c r="AJ20" s="13">
        <v>358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</row>
    <row r="22" spans="1:54" x14ac:dyDescent="0.2">
      <c r="A22" s="17" t="s">
        <v>155</v>
      </c>
      <c r="C22" s="5">
        <v>1178</v>
      </c>
      <c r="D22" s="5">
        <v>1165</v>
      </c>
      <c r="E22" s="5">
        <v>905</v>
      </c>
      <c r="F22" s="5">
        <v>920</v>
      </c>
      <c r="G22" s="5">
        <v>1205</v>
      </c>
      <c r="H22" s="5">
        <v>824</v>
      </c>
      <c r="I22" s="5">
        <v>704</v>
      </c>
      <c r="J22" s="5">
        <v>1297</v>
      </c>
      <c r="K22" s="5">
        <v>939</v>
      </c>
      <c r="L22" s="5">
        <v>1079</v>
      </c>
      <c r="M22" s="5">
        <v>1354</v>
      </c>
      <c r="N22" s="5">
        <v>1140</v>
      </c>
      <c r="O22" s="5">
        <v>851</v>
      </c>
      <c r="P22" s="5">
        <v>1203</v>
      </c>
      <c r="Q22" s="5">
        <v>1008</v>
      </c>
      <c r="R22" s="5">
        <v>1211</v>
      </c>
      <c r="S22" s="5">
        <v>1289</v>
      </c>
      <c r="T22" s="5">
        <v>1014</v>
      </c>
      <c r="U22" s="5">
        <v>1271</v>
      </c>
      <c r="V22" s="5">
        <v>1158</v>
      </c>
      <c r="W22" s="5">
        <v>894</v>
      </c>
      <c r="X22" s="5">
        <v>952</v>
      </c>
      <c r="Y22" s="5">
        <v>1353</v>
      </c>
      <c r="Z22" s="5">
        <v>1279</v>
      </c>
      <c r="AA22" s="5">
        <v>1104</v>
      </c>
      <c r="AB22" s="5">
        <v>1034</v>
      </c>
      <c r="AC22" s="5">
        <v>1053</v>
      </c>
      <c r="AD22" s="5">
        <v>1154</v>
      </c>
      <c r="AE22" s="5">
        <v>1073</v>
      </c>
      <c r="AF22" s="5">
        <v>856</v>
      </c>
      <c r="AG22" s="5">
        <v>950</v>
      </c>
      <c r="AH22" s="5">
        <v>1150</v>
      </c>
      <c r="AI22" s="5">
        <v>1154</v>
      </c>
      <c r="AJ22" s="5">
        <v>975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3324</v>
      </c>
      <c r="D24" s="5">
        <v>3560</v>
      </c>
      <c r="E24" s="5">
        <v>4035</v>
      </c>
      <c r="F24" s="5">
        <v>4079</v>
      </c>
      <c r="G24" s="5">
        <v>3820</v>
      </c>
      <c r="H24" s="5">
        <v>3807</v>
      </c>
      <c r="I24" s="5">
        <v>3458</v>
      </c>
      <c r="J24" s="5">
        <v>4079</v>
      </c>
      <c r="K24" s="5">
        <v>4860</v>
      </c>
      <c r="L24" s="5">
        <v>4342</v>
      </c>
      <c r="M24" s="5">
        <v>4855</v>
      </c>
      <c r="N24" s="5">
        <v>4435</v>
      </c>
      <c r="O24" s="5">
        <v>3726</v>
      </c>
      <c r="P24" s="5">
        <v>2925</v>
      </c>
      <c r="Q24" s="5">
        <v>2984</v>
      </c>
      <c r="R24" s="5">
        <v>2614</v>
      </c>
      <c r="S24" s="5">
        <v>2897</v>
      </c>
      <c r="T24" s="5">
        <v>3399</v>
      </c>
      <c r="U24" s="5">
        <v>4035</v>
      </c>
      <c r="V24" s="5">
        <v>3647</v>
      </c>
      <c r="W24" s="5">
        <v>3698</v>
      </c>
      <c r="X24" s="5">
        <v>3104</v>
      </c>
      <c r="Y24" s="5">
        <v>3112</v>
      </c>
      <c r="Z24" s="5">
        <v>2984</v>
      </c>
      <c r="AA24" s="5">
        <v>3544</v>
      </c>
      <c r="AB24" s="5">
        <v>3515</v>
      </c>
      <c r="AC24" s="5">
        <v>2885</v>
      </c>
      <c r="AD24" s="5">
        <v>2738</v>
      </c>
      <c r="AE24" s="5">
        <v>2600</v>
      </c>
      <c r="AF24" s="5">
        <v>3159</v>
      </c>
      <c r="AG24" s="5">
        <v>2985</v>
      </c>
      <c r="AH24" s="5">
        <v>2828</v>
      </c>
      <c r="AI24" s="5">
        <v>3548</v>
      </c>
      <c r="AJ24" s="5">
        <v>3206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40945</v>
      </c>
      <c r="D26" s="23">
        <v>47867</v>
      </c>
      <c r="E26" s="23">
        <v>43179</v>
      </c>
      <c r="F26" s="23">
        <v>43104</v>
      </c>
      <c r="G26" s="23">
        <v>43453</v>
      </c>
      <c r="H26" s="23">
        <v>39081</v>
      </c>
      <c r="I26" s="23">
        <v>37443</v>
      </c>
      <c r="J26" s="23">
        <v>43487</v>
      </c>
      <c r="K26" s="23">
        <v>44716</v>
      </c>
      <c r="L26" s="23">
        <v>44687</v>
      </c>
      <c r="M26" s="23">
        <v>44865</v>
      </c>
      <c r="N26" s="23">
        <v>43232</v>
      </c>
      <c r="O26" s="23">
        <v>42435</v>
      </c>
      <c r="P26" s="23">
        <v>43761</v>
      </c>
      <c r="Q26" s="23">
        <v>43733</v>
      </c>
      <c r="R26" s="23">
        <v>43153</v>
      </c>
      <c r="S26" s="23">
        <v>42317</v>
      </c>
      <c r="T26" s="23">
        <v>43562</v>
      </c>
      <c r="U26" s="23">
        <v>43451</v>
      </c>
      <c r="V26" s="23">
        <v>42660</v>
      </c>
      <c r="W26" s="23">
        <v>42822</v>
      </c>
      <c r="X26" s="23">
        <v>42505</v>
      </c>
      <c r="Y26" s="23">
        <v>42471</v>
      </c>
      <c r="Z26" s="23">
        <v>42084</v>
      </c>
      <c r="AA26" s="23">
        <v>44040</v>
      </c>
      <c r="AB26" s="23">
        <v>43000</v>
      </c>
      <c r="AC26" s="23">
        <v>42123</v>
      </c>
      <c r="AD26" s="23">
        <v>42871</v>
      </c>
      <c r="AE26" s="23">
        <v>42525</v>
      </c>
      <c r="AF26" s="23">
        <v>44175</v>
      </c>
      <c r="AG26" s="23">
        <v>44364</v>
      </c>
      <c r="AH26" s="23">
        <v>44168</v>
      </c>
      <c r="AI26" s="23">
        <v>44620</v>
      </c>
      <c r="AJ26" s="23">
        <v>44151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5474</v>
      </c>
      <c r="D28" s="11">
        <v>6682</v>
      </c>
      <c r="E28" s="11">
        <v>6076</v>
      </c>
      <c r="F28" s="11">
        <v>5708</v>
      </c>
      <c r="G28" s="11">
        <v>5327</v>
      </c>
      <c r="H28" s="11">
        <v>5022</v>
      </c>
      <c r="I28" s="11">
        <v>4364</v>
      </c>
      <c r="J28" s="11">
        <v>5940</v>
      </c>
      <c r="K28" s="11">
        <v>4941</v>
      </c>
      <c r="L28" s="11">
        <v>5572</v>
      </c>
      <c r="M28" s="11">
        <v>4351</v>
      </c>
      <c r="N28" s="11">
        <v>5635</v>
      </c>
      <c r="O28" s="11">
        <v>5435</v>
      </c>
      <c r="P28" s="11">
        <v>7149</v>
      </c>
      <c r="Q28" s="11">
        <v>7006</v>
      </c>
      <c r="R28" s="11">
        <v>7268</v>
      </c>
      <c r="S28" s="11">
        <v>7243</v>
      </c>
      <c r="T28" s="11">
        <v>7631</v>
      </c>
      <c r="U28" s="11">
        <v>8105</v>
      </c>
      <c r="V28" s="11">
        <v>7856</v>
      </c>
      <c r="W28" s="11">
        <v>7025</v>
      </c>
      <c r="X28" s="11">
        <v>8315</v>
      </c>
      <c r="Y28" s="11">
        <v>7932</v>
      </c>
      <c r="Z28" s="11">
        <v>8738</v>
      </c>
      <c r="AA28" s="11">
        <v>8597</v>
      </c>
      <c r="AB28" s="11">
        <v>7170</v>
      </c>
      <c r="AC28" s="11">
        <v>5963</v>
      </c>
      <c r="AD28" s="11">
        <v>5670</v>
      </c>
      <c r="AE28" s="11">
        <v>7204</v>
      </c>
      <c r="AF28" s="11">
        <v>8075</v>
      </c>
      <c r="AG28" s="11">
        <v>8699</v>
      </c>
      <c r="AH28" s="11">
        <v>8861</v>
      </c>
      <c r="AI28" s="11">
        <v>8568</v>
      </c>
      <c r="AJ28" s="11">
        <v>9645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</row>
    <row r="29" spans="1:54" x14ac:dyDescent="0.2">
      <c r="A29" s="12"/>
      <c r="B29" s="19" t="s">
        <v>157</v>
      </c>
      <c r="C29" s="13">
        <v>4514</v>
      </c>
      <c r="D29" s="13">
        <v>5523</v>
      </c>
      <c r="E29" s="13">
        <v>4924</v>
      </c>
      <c r="F29" s="13">
        <v>4550</v>
      </c>
      <c r="G29" s="13">
        <v>4389</v>
      </c>
      <c r="H29" s="13">
        <v>4206</v>
      </c>
      <c r="I29" s="13">
        <v>3598</v>
      </c>
      <c r="J29" s="13">
        <v>5044</v>
      </c>
      <c r="K29" s="13">
        <v>3680</v>
      </c>
      <c r="L29" s="13">
        <v>4449</v>
      </c>
      <c r="M29" s="13">
        <v>3424</v>
      </c>
      <c r="N29" s="13">
        <v>4459</v>
      </c>
      <c r="O29" s="13">
        <v>4393</v>
      </c>
      <c r="P29" s="13">
        <v>6089</v>
      </c>
      <c r="Q29" s="13">
        <v>5766</v>
      </c>
      <c r="R29" s="13">
        <v>6229</v>
      </c>
      <c r="S29" s="13">
        <v>6462</v>
      </c>
      <c r="T29" s="13">
        <v>6672</v>
      </c>
      <c r="U29" s="13">
        <v>7247</v>
      </c>
      <c r="V29" s="13">
        <v>6675</v>
      </c>
      <c r="W29" s="13">
        <v>5956</v>
      </c>
      <c r="X29" s="13">
        <v>7136</v>
      </c>
      <c r="Y29" s="13">
        <v>7057</v>
      </c>
      <c r="Z29" s="13">
        <v>7529</v>
      </c>
      <c r="AA29" s="13">
        <v>7427</v>
      </c>
      <c r="AB29" s="13">
        <v>6115</v>
      </c>
      <c r="AC29" s="13">
        <v>5108</v>
      </c>
      <c r="AD29" s="13">
        <v>4779</v>
      </c>
      <c r="AE29" s="13">
        <v>6326</v>
      </c>
      <c r="AF29" s="13">
        <v>7114</v>
      </c>
      <c r="AG29" s="13">
        <v>8163</v>
      </c>
      <c r="AH29" s="13">
        <v>7842</v>
      </c>
      <c r="AI29" s="13">
        <v>7491</v>
      </c>
      <c r="AJ29" s="13">
        <v>8577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</row>
    <row r="30" spans="1:54" x14ac:dyDescent="0.2">
      <c r="A30" s="20"/>
      <c r="B30" s="19" t="s">
        <v>158</v>
      </c>
      <c r="C30" s="13">
        <v>960</v>
      </c>
      <c r="D30" s="13">
        <v>1159</v>
      </c>
      <c r="E30" s="13">
        <v>1152</v>
      </c>
      <c r="F30" s="13">
        <v>1158</v>
      </c>
      <c r="G30" s="13">
        <v>938</v>
      </c>
      <c r="H30" s="13">
        <v>816</v>
      </c>
      <c r="I30" s="13">
        <v>766</v>
      </c>
      <c r="J30" s="13">
        <v>896</v>
      </c>
      <c r="K30" s="13">
        <v>1261</v>
      </c>
      <c r="L30" s="13">
        <v>1123</v>
      </c>
      <c r="M30" s="13">
        <v>927</v>
      </c>
      <c r="N30" s="13">
        <v>1176</v>
      </c>
      <c r="O30" s="13">
        <v>1042</v>
      </c>
      <c r="P30" s="13">
        <v>1060</v>
      </c>
      <c r="Q30" s="13">
        <v>1240</v>
      </c>
      <c r="R30" s="13">
        <v>1039</v>
      </c>
      <c r="S30" s="13">
        <v>781</v>
      </c>
      <c r="T30" s="13">
        <v>959</v>
      </c>
      <c r="U30" s="13">
        <v>858</v>
      </c>
      <c r="V30" s="13">
        <v>1181</v>
      </c>
      <c r="W30" s="13">
        <v>1069</v>
      </c>
      <c r="X30" s="13">
        <v>1179</v>
      </c>
      <c r="Y30" s="13">
        <v>875</v>
      </c>
      <c r="Z30" s="13">
        <v>1209</v>
      </c>
      <c r="AA30" s="13">
        <v>1170</v>
      </c>
      <c r="AB30" s="13">
        <v>1055</v>
      </c>
      <c r="AC30" s="13">
        <v>855</v>
      </c>
      <c r="AD30" s="13">
        <v>891</v>
      </c>
      <c r="AE30" s="13">
        <v>878</v>
      </c>
      <c r="AF30" s="13">
        <v>961</v>
      </c>
      <c r="AG30" s="13">
        <v>536</v>
      </c>
      <c r="AH30" s="13">
        <v>1019</v>
      </c>
      <c r="AI30" s="13">
        <v>1077</v>
      </c>
      <c r="AJ30" s="13">
        <v>1068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9347</v>
      </c>
      <c r="D32" s="11">
        <v>9526</v>
      </c>
      <c r="E32" s="11">
        <v>10036</v>
      </c>
      <c r="F32" s="11">
        <v>9639</v>
      </c>
      <c r="G32" s="11">
        <v>8904</v>
      </c>
      <c r="H32" s="11">
        <v>7070</v>
      </c>
      <c r="I32" s="11">
        <v>6866</v>
      </c>
      <c r="J32" s="11">
        <v>8786</v>
      </c>
      <c r="K32" s="11">
        <v>8902</v>
      </c>
      <c r="L32" s="11">
        <v>8990</v>
      </c>
      <c r="M32" s="11">
        <v>8411</v>
      </c>
      <c r="N32" s="11">
        <v>9740</v>
      </c>
      <c r="O32" s="11">
        <v>8338</v>
      </c>
      <c r="P32" s="11">
        <v>8697</v>
      </c>
      <c r="Q32" s="11">
        <v>9734</v>
      </c>
      <c r="R32" s="11">
        <v>7808</v>
      </c>
      <c r="S32" s="11">
        <v>8795</v>
      </c>
      <c r="T32" s="11">
        <v>7190</v>
      </c>
      <c r="U32" s="11">
        <v>6792</v>
      </c>
      <c r="V32" s="11">
        <v>6146</v>
      </c>
      <c r="W32" s="11">
        <v>7204</v>
      </c>
      <c r="X32" s="11">
        <v>6491</v>
      </c>
      <c r="Y32" s="11">
        <v>6507</v>
      </c>
      <c r="Z32" s="11">
        <v>6204</v>
      </c>
      <c r="AA32" s="11">
        <v>6428</v>
      </c>
      <c r="AB32" s="11">
        <v>5474</v>
      </c>
      <c r="AC32" s="11">
        <v>4339</v>
      </c>
      <c r="AD32" s="11">
        <v>5241</v>
      </c>
      <c r="AE32" s="11">
        <v>4351</v>
      </c>
      <c r="AF32" s="11">
        <v>6054</v>
      </c>
      <c r="AG32" s="11">
        <v>4564</v>
      </c>
      <c r="AH32" s="11">
        <v>4922</v>
      </c>
      <c r="AI32" s="11">
        <v>5781</v>
      </c>
      <c r="AJ32" s="11">
        <v>5224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</row>
    <row r="33" spans="1:54" x14ac:dyDescent="0.2">
      <c r="A33" s="12"/>
      <c r="B33" s="19" t="s">
        <v>159</v>
      </c>
      <c r="C33" s="13">
        <v>2262</v>
      </c>
      <c r="D33" s="13">
        <v>2271</v>
      </c>
      <c r="E33" s="13">
        <v>2043</v>
      </c>
      <c r="F33" s="13">
        <v>1701</v>
      </c>
      <c r="G33" s="13">
        <v>1868</v>
      </c>
      <c r="H33" s="13">
        <v>1540</v>
      </c>
      <c r="I33" s="13">
        <v>2009</v>
      </c>
      <c r="J33" s="13">
        <v>2688</v>
      </c>
      <c r="K33" s="13">
        <v>1796</v>
      </c>
      <c r="L33" s="13">
        <v>2533</v>
      </c>
      <c r="M33" s="13">
        <v>1856</v>
      </c>
      <c r="N33" s="13">
        <v>2364</v>
      </c>
      <c r="O33" s="13">
        <v>907</v>
      </c>
      <c r="P33" s="13">
        <v>1390</v>
      </c>
      <c r="Q33" s="13">
        <v>2454</v>
      </c>
      <c r="R33" s="13">
        <v>2021</v>
      </c>
      <c r="S33" s="13">
        <v>2168</v>
      </c>
      <c r="T33" s="13">
        <v>736</v>
      </c>
      <c r="U33" s="13">
        <v>877</v>
      </c>
      <c r="V33" s="13">
        <v>1138</v>
      </c>
      <c r="W33" s="13">
        <v>1478</v>
      </c>
      <c r="X33" s="13">
        <v>1511</v>
      </c>
      <c r="Y33" s="13">
        <v>784</v>
      </c>
      <c r="Z33" s="13">
        <v>870</v>
      </c>
      <c r="AA33" s="13">
        <v>936</v>
      </c>
      <c r="AB33" s="13">
        <v>1042</v>
      </c>
      <c r="AC33" s="13">
        <v>733</v>
      </c>
      <c r="AD33" s="13">
        <v>1170</v>
      </c>
      <c r="AE33" s="13">
        <v>682</v>
      </c>
      <c r="AF33" s="13">
        <v>903</v>
      </c>
      <c r="AG33" s="13">
        <v>292</v>
      </c>
      <c r="AH33" s="13">
        <v>591</v>
      </c>
      <c r="AI33" s="13">
        <v>1055</v>
      </c>
      <c r="AJ33" s="13">
        <v>1116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</row>
    <row r="34" spans="1:54" x14ac:dyDescent="0.2">
      <c r="A34" s="12"/>
      <c r="B34" s="19" t="s">
        <v>160</v>
      </c>
      <c r="C34" s="13">
        <v>5376</v>
      </c>
      <c r="D34" s="13">
        <v>6083</v>
      </c>
      <c r="E34" s="13">
        <v>6733</v>
      </c>
      <c r="F34" s="13">
        <v>6389</v>
      </c>
      <c r="G34" s="13">
        <v>5853</v>
      </c>
      <c r="H34" s="13">
        <v>4261</v>
      </c>
      <c r="I34" s="13">
        <v>3726</v>
      </c>
      <c r="J34" s="13">
        <v>4919</v>
      </c>
      <c r="K34" s="13">
        <v>5611</v>
      </c>
      <c r="L34" s="13">
        <v>5158</v>
      </c>
      <c r="M34" s="13">
        <v>5219</v>
      </c>
      <c r="N34" s="13">
        <v>5934</v>
      </c>
      <c r="O34" s="13">
        <v>6137</v>
      </c>
      <c r="P34" s="13">
        <v>6189</v>
      </c>
      <c r="Q34" s="13">
        <v>5955</v>
      </c>
      <c r="R34" s="13">
        <v>4505</v>
      </c>
      <c r="S34" s="13">
        <v>5351</v>
      </c>
      <c r="T34" s="13">
        <v>5428</v>
      </c>
      <c r="U34" s="13">
        <v>4563</v>
      </c>
      <c r="V34" s="13">
        <v>3862</v>
      </c>
      <c r="W34" s="13">
        <v>4480</v>
      </c>
      <c r="X34" s="13">
        <v>3790</v>
      </c>
      <c r="Y34" s="13">
        <v>4387</v>
      </c>
      <c r="Z34" s="13">
        <v>4036</v>
      </c>
      <c r="AA34" s="13">
        <v>4014</v>
      </c>
      <c r="AB34" s="13">
        <v>3273</v>
      </c>
      <c r="AC34" s="13">
        <v>2512</v>
      </c>
      <c r="AD34" s="13">
        <v>2590</v>
      </c>
      <c r="AE34" s="13">
        <v>2491</v>
      </c>
      <c r="AF34" s="13">
        <v>3816</v>
      </c>
      <c r="AG34" s="13">
        <v>2873</v>
      </c>
      <c r="AH34" s="13">
        <v>3033</v>
      </c>
      <c r="AI34" s="13">
        <v>3642</v>
      </c>
      <c r="AJ34" s="13">
        <v>3075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</row>
    <row r="35" spans="1:54" x14ac:dyDescent="0.2">
      <c r="A35" s="12"/>
      <c r="B35" s="19" t="s">
        <v>161</v>
      </c>
      <c r="C35" s="13">
        <v>1709</v>
      </c>
      <c r="D35" s="13">
        <v>1172</v>
      </c>
      <c r="E35" s="13">
        <v>1260</v>
      </c>
      <c r="F35" s="13">
        <v>1549</v>
      </c>
      <c r="G35" s="13">
        <v>1183</v>
      </c>
      <c r="H35" s="13">
        <v>1269</v>
      </c>
      <c r="I35" s="13">
        <v>1131</v>
      </c>
      <c r="J35" s="13">
        <v>1179</v>
      </c>
      <c r="K35" s="13">
        <v>1495</v>
      </c>
      <c r="L35" s="13">
        <v>1299</v>
      </c>
      <c r="M35" s="13">
        <v>1336</v>
      </c>
      <c r="N35" s="13">
        <v>1442</v>
      </c>
      <c r="O35" s="13">
        <v>1294</v>
      </c>
      <c r="P35" s="13">
        <v>1118</v>
      </c>
      <c r="Q35" s="13">
        <v>1325</v>
      </c>
      <c r="R35" s="13">
        <v>1282</v>
      </c>
      <c r="S35" s="13">
        <v>1276</v>
      </c>
      <c r="T35" s="13">
        <v>1026</v>
      </c>
      <c r="U35" s="13">
        <v>1352</v>
      </c>
      <c r="V35" s="13">
        <v>1146</v>
      </c>
      <c r="W35" s="13">
        <v>1246</v>
      </c>
      <c r="X35" s="13">
        <v>1190</v>
      </c>
      <c r="Y35" s="13">
        <v>1336</v>
      </c>
      <c r="Z35" s="13">
        <v>1298</v>
      </c>
      <c r="AA35" s="13">
        <v>1478</v>
      </c>
      <c r="AB35" s="13">
        <v>1159</v>
      </c>
      <c r="AC35" s="13">
        <v>1094</v>
      </c>
      <c r="AD35" s="13">
        <v>1481</v>
      </c>
      <c r="AE35" s="13">
        <v>1178</v>
      </c>
      <c r="AF35" s="13">
        <v>1335</v>
      </c>
      <c r="AG35" s="13">
        <v>1399</v>
      </c>
      <c r="AH35" s="13">
        <v>1298</v>
      </c>
      <c r="AI35" s="13">
        <v>1084</v>
      </c>
      <c r="AJ35" s="13">
        <v>1033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1876</v>
      </c>
      <c r="D37" s="5">
        <v>1646</v>
      </c>
      <c r="E37" s="5">
        <v>1457</v>
      </c>
      <c r="F37" s="5">
        <v>1767</v>
      </c>
      <c r="G37" s="5">
        <v>1667</v>
      </c>
      <c r="H37" s="5">
        <v>1632</v>
      </c>
      <c r="I37" s="5">
        <v>1459</v>
      </c>
      <c r="J37" s="5">
        <v>1559</v>
      </c>
      <c r="K37" s="5">
        <v>1984</v>
      </c>
      <c r="L37" s="5">
        <v>1562</v>
      </c>
      <c r="M37" s="5">
        <v>1715</v>
      </c>
      <c r="N37" s="5">
        <v>1778</v>
      </c>
      <c r="O37" s="5">
        <v>1714</v>
      </c>
      <c r="P37" s="5">
        <v>1879</v>
      </c>
      <c r="Q37" s="5">
        <v>1537</v>
      </c>
      <c r="R37" s="5">
        <v>1914</v>
      </c>
      <c r="S37" s="5">
        <v>1807</v>
      </c>
      <c r="T37" s="5">
        <v>1610</v>
      </c>
      <c r="U37" s="5">
        <v>1437</v>
      </c>
      <c r="V37" s="5">
        <v>1415</v>
      </c>
      <c r="W37" s="5">
        <v>1493</v>
      </c>
      <c r="X37" s="5">
        <v>1622</v>
      </c>
      <c r="Y37" s="5">
        <v>1653</v>
      </c>
      <c r="Z37" s="5">
        <v>1184</v>
      </c>
      <c r="AA37" s="5">
        <v>1830</v>
      </c>
      <c r="AB37" s="5">
        <v>1225</v>
      </c>
      <c r="AC37" s="5">
        <v>1198</v>
      </c>
      <c r="AD37" s="5">
        <v>1355</v>
      </c>
      <c r="AE37" s="5">
        <v>1464</v>
      </c>
      <c r="AF37" s="5">
        <v>1295</v>
      </c>
      <c r="AG37" s="5">
        <v>1440</v>
      </c>
      <c r="AH37" s="5">
        <v>1208</v>
      </c>
      <c r="AI37" s="5">
        <v>1367</v>
      </c>
      <c r="AJ37" s="5">
        <v>1116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16697</v>
      </c>
      <c r="D39" s="23">
        <v>17854</v>
      </c>
      <c r="E39" s="23">
        <v>17569</v>
      </c>
      <c r="F39" s="23">
        <v>17114</v>
      </c>
      <c r="G39" s="23">
        <v>15898</v>
      </c>
      <c r="H39" s="23">
        <v>13724</v>
      </c>
      <c r="I39" s="23">
        <v>12689</v>
      </c>
      <c r="J39" s="23">
        <v>16285</v>
      </c>
      <c r="K39" s="23">
        <v>15827</v>
      </c>
      <c r="L39" s="23">
        <v>16124</v>
      </c>
      <c r="M39" s="23">
        <v>14477</v>
      </c>
      <c r="N39" s="23">
        <v>17153</v>
      </c>
      <c r="O39" s="23">
        <v>15487</v>
      </c>
      <c r="P39" s="23">
        <v>17725</v>
      </c>
      <c r="Q39" s="23">
        <v>18277</v>
      </c>
      <c r="R39" s="23">
        <v>16990</v>
      </c>
      <c r="S39" s="23">
        <v>17845</v>
      </c>
      <c r="T39" s="23">
        <v>16431</v>
      </c>
      <c r="U39" s="23">
        <v>16334</v>
      </c>
      <c r="V39" s="23">
        <v>15417</v>
      </c>
      <c r="W39" s="23">
        <v>15722</v>
      </c>
      <c r="X39" s="23">
        <v>16428</v>
      </c>
      <c r="Y39" s="23">
        <v>16092</v>
      </c>
      <c r="Z39" s="23">
        <v>16126</v>
      </c>
      <c r="AA39" s="23">
        <v>16855</v>
      </c>
      <c r="AB39" s="23">
        <v>13869</v>
      </c>
      <c r="AC39" s="23">
        <v>11500</v>
      </c>
      <c r="AD39" s="23">
        <v>12266</v>
      </c>
      <c r="AE39" s="23">
        <v>13019</v>
      </c>
      <c r="AF39" s="23">
        <v>15424</v>
      </c>
      <c r="AG39" s="23">
        <v>14703</v>
      </c>
      <c r="AH39" s="23">
        <v>14991</v>
      </c>
      <c r="AI39" s="23">
        <v>15716</v>
      </c>
      <c r="AJ39" s="23">
        <v>15985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23">
        <v>0</v>
      </c>
      <c r="BB39" s="23">
        <v>0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57829</v>
      </c>
      <c r="D41" s="13">
        <v>56398</v>
      </c>
      <c r="E41" s="13">
        <v>54949</v>
      </c>
      <c r="F41" s="13">
        <v>52783</v>
      </c>
      <c r="G41" s="13">
        <v>52194</v>
      </c>
      <c r="H41" s="13">
        <v>47352</v>
      </c>
      <c r="I41" s="13">
        <v>46175</v>
      </c>
      <c r="J41" s="13">
        <v>52377</v>
      </c>
      <c r="K41" s="13">
        <v>55113</v>
      </c>
      <c r="L41" s="13">
        <v>54996</v>
      </c>
      <c r="M41" s="13">
        <v>53322</v>
      </c>
      <c r="N41" s="13">
        <v>54855</v>
      </c>
      <c r="O41" s="13">
        <v>53640</v>
      </c>
      <c r="P41" s="13">
        <v>55716</v>
      </c>
      <c r="Q41" s="13">
        <v>51241</v>
      </c>
      <c r="R41" s="13">
        <v>51152</v>
      </c>
      <c r="S41" s="13">
        <v>50154</v>
      </c>
      <c r="T41" s="13">
        <v>56508</v>
      </c>
      <c r="U41" s="13">
        <v>55455</v>
      </c>
      <c r="V41" s="13">
        <v>55828</v>
      </c>
      <c r="W41" s="13">
        <v>52907</v>
      </c>
      <c r="X41" s="13">
        <v>54317</v>
      </c>
      <c r="Y41" s="13">
        <v>52939</v>
      </c>
      <c r="Z41" s="13">
        <v>52203</v>
      </c>
      <c r="AA41" s="13">
        <v>52889</v>
      </c>
      <c r="AB41" s="13">
        <v>47128</v>
      </c>
      <c r="AC41" s="13">
        <v>39883</v>
      </c>
      <c r="AD41" s="13">
        <v>46111</v>
      </c>
      <c r="AE41" s="13">
        <v>52648</v>
      </c>
      <c r="AF41" s="13">
        <v>50519</v>
      </c>
      <c r="AG41" s="13">
        <v>49235</v>
      </c>
      <c r="AH41" s="13">
        <v>54841</v>
      </c>
      <c r="AI41" s="13">
        <v>52198</v>
      </c>
      <c r="AJ41" s="13">
        <v>50863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</row>
    <row r="42" spans="1:54" x14ac:dyDescent="0.2">
      <c r="A42" s="12"/>
      <c r="B42" s="19" t="s">
        <v>164</v>
      </c>
      <c r="C42" s="13">
        <v>1</v>
      </c>
      <c r="D42" s="13">
        <v>0</v>
      </c>
      <c r="E42" s="13">
        <v>0</v>
      </c>
      <c r="F42" s="13">
        <v>1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57830</v>
      </c>
      <c r="D44" s="23">
        <v>56398</v>
      </c>
      <c r="E44" s="23">
        <v>54949</v>
      </c>
      <c r="F44" s="23">
        <v>52784</v>
      </c>
      <c r="G44" s="23">
        <v>52194</v>
      </c>
      <c r="H44" s="23">
        <v>47352</v>
      </c>
      <c r="I44" s="23">
        <v>46175</v>
      </c>
      <c r="J44" s="23">
        <v>52377</v>
      </c>
      <c r="K44" s="23">
        <v>55113</v>
      </c>
      <c r="L44" s="23">
        <v>54996</v>
      </c>
      <c r="M44" s="23">
        <v>53322</v>
      </c>
      <c r="N44" s="23">
        <v>54855</v>
      </c>
      <c r="O44" s="23">
        <v>53640</v>
      </c>
      <c r="P44" s="23">
        <v>55716</v>
      </c>
      <c r="Q44" s="23">
        <v>51241</v>
      </c>
      <c r="R44" s="23">
        <v>51152</v>
      </c>
      <c r="S44" s="23">
        <v>50154</v>
      </c>
      <c r="T44" s="23">
        <v>56508</v>
      </c>
      <c r="U44" s="23">
        <v>55455</v>
      </c>
      <c r="V44" s="23">
        <v>55828</v>
      </c>
      <c r="W44" s="23">
        <v>52907</v>
      </c>
      <c r="X44" s="23">
        <v>54317</v>
      </c>
      <c r="Y44" s="23">
        <v>52939</v>
      </c>
      <c r="Z44" s="23">
        <v>52203</v>
      </c>
      <c r="AA44" s="23">
        <v>52889</v>
      </c>
      <c r="AB44" s="23">
        <v>47128</v>
      </c>
      <c r="AC44" s="23">
        <v>39883</v>
      </c>
      <c r="AD44" s="23">
        <v>46111</v>
      </c>
      <c r="AE44" s="23">
        <v>52648</v>
      </c>
      <c r="AF44" s="23">
        <v>50519</v>
      </c>
      <c r="AG44" s="23">
        <v>49235</v>
      </c>
      <c r="AH44" s="23">
        <v>54841</v>
      </c>
      <c r="AI44" s="23">
        <v>52198</v>
      </c>
      <c r="AJ44" s="23">
        <v>50863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23">
        <v>0</v>
      </c>
      <c r="BB44" s="23">
        <v>0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115472</v>
      </c>
      <c r="D46" s="26">
        <v>122119</v>
      </c>
      <c r="E46" s="26">
        <v>115697</v>
      </c>
      <c r="F46" s="26">
        <v>113002</v>
      </c>
      <c r="G46" s="26">
        <v>111545</v>
      </c>
      <c r="H46" s="26">
        <v>100157</v>
      </c>
      <c r="I46" s="26">
        <v>96307</v>
      </c>
      <c r="J46" s="26">
        <v>112149</v>
      </c>
      <c r="K46" s="26">
        <v>115656</v>
      </c>
      <c r="L46" s="26">
        <v>115807</v>
      </c>
      <c r="M46" s="26">
        <v>112664</v>
      </c>
      <c r="N46" s="26">
        <v>115240</v>
      </c>
      <c r="O46" s="26">
        <v>111562</v>
      </c>
      <c r="P46" s="26">
        <v>117202</v>
      </c>
      <c r="Q46" s="26">
        <v>113251</v>
      </c>
      <c r="R46" s="26">
        <v>111295</v>
      </c>
      <c r="S46" s="26">
        <v>110316</v>
      </c>
      <c r="T46" s="26">
        <v>116501</v>
      </c>
      <c r="U46" s="26">
        <v>115240</v>
      </c>
      <c r="V46" s="26">
        <v>113905</v>
      </c>
      <c r="W46" s="26">
        <v>111451</v>
      </c>
      <c r="X46" s="26">
        <v>113250</v>
      </c>
      <c r="Y46" s="26">
        <v>111502</v>
      </c>
      <c r="Z46" s="26">
        <v>110413</v>
      </c>
      <c r="AA46" s="26">
        <v>113784</v>
      </c>
      <c r="AB46" s="26">
        <v>103997</v>
      </c>
      <c r="AC46" s="26">
        <v>93506</v>
      </c>
      <c r="AD46" s="26">
        <v>101248</v>
      </c>
      <c r="AE46" s="26">
        <v>108192</v>
      </c>
      <c r="AF46" s="26">
        <v>110118</v>
      </c>
      <c r="AG46" s="26">
        <v>108302</v>
      </c>
      <c r="AH46" s="26">
        <v>114000</v>
      </c>
      <c r="AI46" s="26">
        <v>112534</v>
      </c>
      <c r="AJ46" s="26">
        <v>110999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</row>
    <row r="47" spans="1:54" ht="13.5" thickTop="1" x14ac:dyDescent="0.2"/>
    <row r="49" spans="1:54" ht="13.5" thickBot="1" x14ac:dyDescent="0.25">
      <c r="A49" s="106" t="s">
        <v>218</v>
      </c>
      <c r="B49" s="25"/>
      <c r="C49" s="26">
        <v>4934.8826490000001</v>
      </c>
      <c r="D49" s="26">
        <v>5106.5761590000002</v>
      </c>
      <c r="E49" s="26">
        <v>5206.4032580000003</v>
      </c>
      <c r="F49" s="26">
        <v>4993.128083999999</v>
      </c>
      <c r="G49" s="26">
        <v>4799.9681759999994</v>
      </c>
      <c r="H49" s="26">
        <v>4128.558</v>
      </c>
      <c r="I49" s="26">
        <v>4188.1190039999992</v>
      </c>
      <c r="J49" s="26">
        <v>4788.7207460000009</v>
      </c>
      <c r="K49" s="26">
        <v>4962.2597920000007</v>
      </c>
      <c r="L49" s="26">
        <v>5114.540454</v>
      </c>
      <c r="M49" s="26">
        <v>4829.0492819999999</v>
      </c>
      <c r="N49" s="26">
        <v>5011.4163150000004</v>
      </c>
      <c r="O49" s="26">
        <v>4572.1667619999998</v>
      </c>
      <c r="P49" s="26">
        <v>4985.7375050000001</v>
      </c>
      <c r="Q49" s="26">
        <v>4865.7170450000003</v>
      </c>
      <c r="R49" s="26">
        <v>4665.6447659999994</v>
      </c>
      <c r="S49" s="26">
        <v>4602.8641449999996</v>
      </c>
      <c r="T49" s="26">
        <v>4653.5936959999999</v>
      </c>
      <c r="U49" s="26">
        <v>4556.0498340000004</v>
      </c>
      <c r="V49" s="26">
        <v>4501.1465660000003</v>
      </c>
      <c r="W49" s="26">
        <v>4383.4145049999997</v>
      </c>
      <c r="X49" s="26">
        <v>4589.0019150000007</v>
      </c>
      <c r="Y49" s="26">
        <v>4358.6739630000002</v>
      </c>
      <c r="Z49" s="26">
        <v>4505.000446</v>
      </c>
      <c r="AA49" s="26">
        <v>4440.5398979999991</v>
      </c>
      <c r="AB49" s="26">
        <v>4024.2315780000008</v>
      </c>
      <c r="AC49" s="26">
        <v>3818.5121699999995</v>
      </c>
      <c r="AD49" s="26">
        <v>4013.3101469999997</v>
      </c>
      <c r="AE49" s="26">
        <v>4344.9094610000002</v>
      </c>
      <c r="AF49" s="26">
        <v>4421.7254579999999</v>
      </c>
      <c r="AG49" s="26">
        <v>4184.0090689999997</v>
      </c>
      <c r="AH49" s="26">
        <v>4478.8564319999996</v>
      </c>
      <c r="AI49" s="26">
        <v>4327.2040550000002</v>
      </c>
      <c r="AJ49" s="26">
        <v>4233.7043100000001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</row>
    <row r="50" spans="1:54" ht="13.5" thickTop="1" x14ac:dyDescent="0.2">
      <c r="E50" s="27"/>
    </row>
  </sheetData>
  <mergeCells count="1">
    <mergeCell ref="A1:BB1"/>
  </mergeCells>
  <phoneticPr fontId="27" type="noConversion"/>
  <pageMargins left="0.17" right="0.17" top="0.17" bottom="0.5" header="0.17" footer="0.5"/>
  <pageSetup scale="70" fitToWidth="0" fitToHeight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D433"/>
  <sheetViews>
    <sheetView zoomScaleNormal="100" workbookViewId="0">
      <selection activeCell="C3" sqref="C3"/>
    </sheetView>
  </sheetViews>
  <sheetFormatPr defaultColWidth="9.28515625" defaultRowHeight="15" x14ac:dyDescent="0.25"/>
  <cols>
    <col min="1" max="1" width="10.5703125" style="51" bestFit="1" customWidth="1"/>
    <col min="2" max="2" width="19.42578125" style="51" customWidth="1"/>
    <col min="3" max="10" width="12.5703125" style="51" customWidth="1"/>
    <col min="11" max="11" width="12.5703125" style="52" customWidth="1"/>
    <col min="12" max="12" width="12.5703125" style="53" customWidth="1"/>
    <col min="13" max="13" width="12.5703125" style="52" customWidth="1"/>
    <col min="14" max="21" width="12.5703125" style="51" customWidth="1"/>
    <col min="22" max="22" width="12.5703125" style="56" customWidth="1"/>
    <col min="23" max="38" width="12.5703125" style="51" hidden="1" customWidth="1"/>
    <col min="39" max="40" width="12.5703125" style="57" customWidth="1"/>
    <col min="41" max="41" width="12.5703125" style="58" customWidth="1"/>
    <col min="42" max="42" width="12.5703125" style="82" customWidth="1"/>
    <col min="43" max="55" width="12.5703125" style="51" customWidth="1"/>
    <col min="56" max="56" width="10.5703125" style="51" customWidth="1"/>
    <col min="57" max="16384" width="9.28515625" style="51"/>
  </cols>
  <sheetData>
    <row r="1" spans="1:56" ht="12.75" x14ac:dyDescent="0.2">
      <c r="B1" s="130" t="s">
        <v>207</v>
      </c>
      <c r="C1" s="130" t="s">
        <v>177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8"/>
    </row>
    <row r="2" spans="1:56" ht="12.75" x14ac:dyDescent="0.2">
      <c r="B2" s="131"/>
      <c r="C2" s="142">
        <v>1</v>
      </c>
      <c r="D2" s="143">
        <v>2</v>
      </c>
      <c r="E2" s="143">
        <v>3</v>
      </c>
      <c r="F2" s="143">
        <v>4</v>
      </c>
      <c r="G2" s="143">
        <v>5</v>
      </c>
      <c r="H2" s="143">
        <v>6</v>
      </c>
      <c r="I2" s="143">
        <v>7</v>
      </c>
      <c r="J2" s="143">
        <v>8</v>
      </c>
      <c r="K2" s="143">
        <v>9</v>
      </c>
      <c r="L2" s="143">
        <v>10</v>
      </c>
      <c r="M2" s="143">
        <v>11</v>
      </c>
      <c r="N2" s="143">
        <v>12</v>
      </c>
      <c r="O2" s="143">
        <v>13</v>
      </c>
      <c r="P2" s="143">
        <v>14</v>
      </c>
      <c r="Q2" s="143">
        <v>15</v>
      </c>
      <c r="R2" s="143">
        <v>16</v>
      </c>
      <c r="S2" s="143">
        <v>17</v>
      </c>
      <c r="T2" s="143">
        <v>18</v>
      </c>
      <c r="U2" s="143">
        <v>19</v>
      </c>
      <c r="V2" s="143">
        <v>20</v>
      </c>
      <c r="W2" s="143">
        <v>21</v>
      </c>
      <c r="X2" s="143">
        <v>22</v>
      </c>
      <c r="Y2" s="143">
        <v>23</v>
      </c>
      <c r="Z2" s="143">
        <v>24</v>
      </c>
      <c r="AA2" s="143">
        <v>25</v>
      </c>
      <c r="AB2" s="143">
        <v>26</v>
      </c>
      <c r="AC2" s="143">
        <v>27</v>
      </c>
      <c r="AD2" s="143">
        <v>28</v>
      </c>
      <c r="AE2" s="143">
        <v>29</v>
      </c>
      <c r="AF2" s="143">
        <v>30</v>
      </c>
      <c r="AG2" s="143">
        <v>31</v>
      </c>
      <c r="AH2" s="143">
        <v>32</v>
      </c>
      <c r="AI2" s="143">
        <v>33</v>
      </c>
      <c r="AJ2" s="143">
        <v>34</v>
      </c>
      <c r="AK2" s="143">
        <v>35</v>
      </c>
      <c r="AL2" s="143">
        <v>36</v>
      </c>
      <c r="AM2" s="143">
        <v>37</v>
      </c>
      <c r="AN2" s="143">
        <v>38</v>
      </c>
      <c r="AO2" s="143">
        <v>39</v>
      </c>
      <c r="AP2" s="143">
        <v>40</v>
      </c>
      <c r="AQ2" s="143">
        <v>41</v>
      </c>
      <c r="AR2" s="143">
        <v>42</v>
      </c>
      <c r="AS2" s="143">
        <v>43</v>
      </c>
      <c r="AT2" s="143">
        <v>44</v>
      </c>
      <c r="AU2" s="143">
        <v>45</v>
      </c>
      <c r="AV2" s="143">
        <v>46</v>
      </c>
      <c r="AW2" s="143">
        <v>47</v>
      </c>
      <c r="AX2" s="143">
        <v>48</v>
      </c>
      <c r="AY2" s="143">
        <v>49</v>
      </c>
      <c r="AZ2" s="143">
        <v>50</v>
      </c>
      <c r="BA2" s="143">
        <v>51</v>
      </c>
      <c r="BB2" s="143">
        <v>52</v>
      </c>
      <c r="BC2" s="132">
        <v>0</v>
      </c>
      <c r="BD2" s="133" t="s">
        <v>165</v>
      </c>
    </row>
    <row r="3" spans="1:56" ht="12" x14ac:dyDescent="0.2">
      <c r="B3" s="144" t="s">
        <v>196</v>
      </c>
      <c r="C3" s="1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1"/>
    </row>
    <row r="4" spans="1:56" x14ac:dyDescent="0.25">
      <c r="Q4" s="54"/>
      <c r="R4" s="55" t="s">
        <v>176</v>
      </c>
    </row>
    <row r="5" spans="1:56" x14ac:dyDescent="0.25">
      <c r="Q5" s="59"/>
      <c r="R5" s="60"/>
    </row>
    <row r="6" spans="1:56" ht="15.75" thickBot="1" x14ac:dyDescent="0.3">
      <c r="Q6" s="59"/>
      <c r="R6" s="60"/>
    </row>
    <row r="7" spans="1:56" ht="12" x14ac:dyDescent="0.2">
      <c r="B7" s="61" t="s">
        <v>203</v>
      </c>
      <c r="C7" s="62">
        <v>2015</v>
      </c>
      <c r="D7" s="62">
        <v>2015</v>
      </c>
      <c r="E7" s="62">
        <v>2015</v>
      </c>
      <c r="F7" s="62">
        <v>2015</v>
      </c>
      <c r="G7" s="62">
        <v>2015</v>
      </c>
      <c r="H7" s="62">
        <v>2015</v>
      </c>
      <c r="L7" s="53" t="s">
        <v>208</v>
      </c>
      <c r="M7" s="87" t="s">
        <v>177</v>
      </c>
      <c r="N7" s="88" t="s">
        <v>178</v>
      </c>
      <c r="O7" s="88" t="s">
        <v>179</v>
      </c>
      <c r="P7" s="88" t="s">
        <v>180</v>
      </c>
      <c r="Q7" s="89" t="s">
        <v>206</v>
      </c>
      <c r="R7" s="62" t="s">
        <v>181</v>
      </c>
      <c r="S7" s="55" t="s">
        <v>182</v>
      </c>
      <c r="T7" s="55" t="s">
        <v>183</v>
      </c>
      <c r="U7" s="55" t="s">
        <v>184</v>
      </c>
      <c r="V7" s="85" t="s">
        <v>185</v>
      </c>
      <c r="W7" s="63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M7" s="55" t="s">
        <v>186</v>
      </c>
      <c r="AN7" s="55" t="s">
        <v>187</v>
      </c>
      <c r="AO7" s="63" t="s">
        <v>188</v>
      </c>
      <c r="AP7" s="82" t="s">
        <v>204</v>
      </c>
      <c r="AQ7" s="51" t="s">
        <v>209</v>
      </c>
    </row>
    <row r="8" spans="1:56" x14ac:dyDescent="0.25">
      <c r="B8" s="62" t="s">
        <v>192</v>
      </c>
      <c r="C8" s="62" t="s">
        <v>190</v>
      </c>
      <c r="D8" s="62" t="s">
        <v>194</v>
      </c>
      <c r="E8" s="62" t="s">
        <v>195</v>
      </c>
      <c r="F8" s="62" t="s">
        <v>193</v>
      </c>
      <c r="G8" s="62" t="s">
        <v>189</v>
      </c>
      <c r="H8" s="62" t="s">
        <v>191</v>
      </c>
      <c r="K8" s="76" t="e">
        <f>L8-Q8</f>
        <v>#REF!</v>
      </c>
      <c r="L8" s="129" t="e">
        <f>IF(#REF!&gt;0,#REF!,"")</f>
        <v>#REF!</v>
      </c>
      <c r="M8" s="90" t="e">
        <f>#REF!</f>
        <v>#REF!</v>
      </c>
      <c r="N8" s="91">
        <f t="shared" ref="N8:N72" si="0">MONTH(O8)</f>
        <v>12</v>
      </c>
      <c r="O8" s="92">
        <v>43828</v>
      </c>
      <c r="P8" s="91" t="str">
        <f t="shared" ref="P8:P71" si="1">IF(WEEKDAY(O8)=1,"SUNDAY",IF(WEEKDAY(O8)=2,"MONDAY",IF(WEEKDAY(O8)=3,"TUESDAY",IF(WEEKDAY(O8)=4,"WEDNESDAY",IF(WEEKDAY(O8)=5,"THURSDAY",IF(WEEKDAY(O8)=6,"FRIDAY","SATURDAY"))))))</f>
        <v>SUNDAY</v>
      </c>
      <c r="Q8" s="93" t="e">
        <f>IF(L8="",U8,L8)</f>
        <v>#REF!</v>
      </c>
      <c r="R8" s="51" t="e">
        <f>VLOOKUP(N8,$G$14:$H$25,2,FALSE)</f>
        <v>#N/A</v>
      </c>
      <c r="S8" s="78" t="e">
        <f>HLOOKUP(LEFT(P8,3),$B$8:$H$11,4,FALSE)*VLOOKUP(O8,#REF!,2,FALSE)</f>
        <v>#REF!</v>
      </c>
      <c r="T8" s="78" t="e">
        <f>S8/SUMIF($N$8:$N$374,N8,$S$8:$S$374)</f>
        <v>#REF!</v>
      </c>
      <c r="U8" s="51" t="e">
        <f>R8*T8</f>
        <v>#N/A</v>
      </c>
      <c r="V8" s="56" t="e">
        <f>IF(L8="",U8,L8)</f>
        <v>#REF!</v>
      </c>
      <c r="AC8" s="55"/>
      <c r="AD8" s="55"/>
      <c r="AE8" s="55"/>
      <c r="AF8" s="55"/>
      <c r="AG8" s="55"/>
      <c r="AH8" s="55"/>
      <c r="AI8" s="55"/>
      <c r="AJ8" s="55"/>
      <c r="AK8" s="55"/>
      <c r="AM8" s="66" t="e">
        <f>IF(L8="",IF(V8&gt;0,V8*U8,U8),L8)</f>
        <v>#REF!</v>
      </c>
      <c r="AN8" s="67" t="e">
        <f>IF(V8=0,R8/(SUMIF($N$7:$N$374,N8,$S$7:$S$374))*(VLOOKUP(N8,$G$13:$I$25,3,FALSE)),0)</f>
        <v>#REF!</v>
      </c>
      <c r="AO8" s="68" t="e">
        <f>AM8+AN8</f>
        <v>#REF!</v>
      </c>
      <c r="AP8" s="82" t="e">
        <f>AO8/(VLOOKUP(N8,$G$14:$H$25,2,FALSE))</f>
        <v>#REF!</v>
      </c>
      <c r="AQ8" s="51">
        <v>1</v>
      </c>
    </row>
    <row r="9" spans="1:56" x14ac:dyDescent="0.25">
      <c r="B9" s="62" t="s">
        <v>205</v>
      </c>
      <c r="C9" s="62" t="s">
        <v>205</v>
      </c>
      <c r="D9" s="62" t="s">
        <v>205</v>
      </c>
      <c r="E9" s="62" t="s">
        <v>205</v>
      </c>
      <c r="F9" s="62" t="s">
        <v>205</v>
      </c>
      <c r="G9" s="62" t="s">
        <v>205</v>
      </c>
      <c r="H9" s="62" t="s">
        <v>205</v>
      </c>
      <c r="I9" s="69" t="s">
        <v>196</v>
      </c>
      <c r="J9" s="69"/>
      <c r="K9" s="64" t="e">
        <f t="shared" ref="K9:K72" si="2">L9-Q9</f>
        <v>#REF!</v>
      </c>
      <c r="L9" s="129" t="e">
        <f>IF(#REF!&gt;0,#REF!,"")</f>
        <v>#REF!</v>
      </c>
      <c r="M9" s="90" t="e">
        <f>#REF!</f>
        <v>#REF!</v>
      </c>
      <c r="N9" s="91">
        <f t="shared" si="0"/>
        <v>12</v>
      </c>
      <c r="O9" s="92">
        <v>43829</v>
      </c>
      <c r="P9" s="91" t="str">
        <f t="shared" si="1"/>
        <v>MONDAY</v>
      </c>
      <c r="Q9" s="93" t="e">
        <f t="shared" ref="Q9:Q72" si="3">IF(L9="",U9,L9)</f>
        <v>#REF!</v>
      </c>
      <c r="R9" s="51" t="e">
        <f>VLOOKUP(N9,$G$14:$H$25,2,FALSE)</f>
        <v>#N/A</v>
      </c>
      <c r="S9" s="78" t="e">
        <f>HLOOKUP(LEFT(P9,3),$B$8:$H$11,4,FALSE)*VLOOKUP(O9,#REF!,2,FALSE)</f>
        <v>#REF!</v>
      </c>
      <c r="T9" s="78" t="e">
        <f>S9/SUMIF($N$8:$N$374,N9,$S$8:$S$374)</f>
        <v>#REF!</v>
      </c>
      <c r="U9" s="51" t="e">
        <f>R9*T9</f>
        <v>#N/A</v>
      </c>
      <c r="V9" s="56" t="e">
        <f>IF(L9="",U9,L9)</f>
        <v>#REF!</v>
      </c>
      <c r="AC9" s="55"/>
      <c r="AD9" s="55"/>
      <c r="AE9" s="55"/>
      <c r="AF9" s="55"/>
      <c r="AG9" s="55"/>
      <c r="AH9" s="55"/>
      <c r="AI9" s="55"/>
      <c r="AJ9" s="55"/>
      <c r="AK9" s="55"/>
      <c r="AM9" s="66" t="e">
        <f t="shared" ref="AM9:AM72" si="4">IF(L9="",IF(V9&gt;0,V9*U9,U9),L9)</f>
        <v>#REF!</v>
      </c>
      <c r="AN9" s="67" t="e">
        <f t="shared" ref="AN9:AN73" si="5">IF(V9=0,R9/(SUMIF($N$7:$N$374,N9,$S$7:$S$374))*(VLOOKUP(N9,$G$13:$I$25,3,FALSE)),0)</f>
        <v>#REF!</v>
      </c>
      <c r="AO9" s="68" t="e">
        <f>AM9+AN9</f>
        <v>#REF!</v>
      </c>
      <c r="AP9" s="82" t="e">
        <f>AO9/(VLOOKUP(N9,$G$14:$H$25,2,FALSE))</f>
        <v>#REF!</v>
      </c>
      <c r="AQ9" s="51">
        <v>1</v>
      </c>
    </row>
    <row r="10" spans="1:56" ht="15.75" thickBot="1" x14ac:dyDescent="0.3">
      <c r="B10" s="134" t="e">
        <f>#REF!</f>
        <v>#REF!</v>
      </c>
      <c r="C10" s="134" t="e">
        <f>#REF!</f>
        <v>#REF!</v>
      </c>
      <c r="D10" s="134" t="e">
        <f>#REF!</f>
        <v>#REF!</v>
      </c>
      <c r="E10" s="134" t="e">
        <f>#REF!</f>
        <v>#REF!</v>
      </c>
      <c r="F10" s="134" t="e">
        <f>#REF!</f>
        <v>#REF!</v>
      </c>
      <c r="G10" s="134" t="e">
        <f>#REF!</f>
        <v>#REF!</v>
      </c>
      <c r="H10" s="134" t="e">
        <f>#REF!</f>
        <v>#REF!</v>
      </c>
      <c r="I10" s="70" t="e">
        <f>SUM(B10:H10)</f>
        <v>#REF!</v>
      </c>
      <c r="J10" s="71"/>
      <c r="K10" s="64" t="e">
        <f t="shared" si="2"/>
        <v>#REF!</v>
      </c>
      <c r="L10" s="129" t="e">
        <f>IF(#REF!&gt;0,#REF!,"")</f>
        <v>#REF!</v>
      </c>
      <c r="M10" s="90" t="e">
        <f>#REF!</f>
        <v>#REF!</v>
      </c>
      <c r="N10" s="91">
        <f t="shared" si="0"/>
        <v>12</v>
      </c>
      <c r="O10" s="92">
        <v>43830</v>
      </c>
      <c r="P10" s="91" t="str">
        <f t="shared" si="1"/>
        <v>TUESDAY</v>
      </c>
      <c r="Q10" s="93" t="e">
        <f t="shared" si="3"/>
        <v>#REF!</v>
      </c>
      <c r="R10" s="51" t="e">
        <f t="shared" ref="R10:R73" si="6">VLOOKUP(N10,$G$14:$H$25,2,FALSE)</f>
        <v>#N/A</v>
      </c>
      <c r="S10" s="78" t="e">
        <f>HLOOKUP(LEFT(P10,3),$B$8:$H$11,4,FALSE)*VLOOKUP(O10,#REF!,2,FALSE)</f>
        <v>#REF!</v>
      </c>
      <c r="T10" s="78" t="e">
        <f t="shared" ref="T10:T73" si="7">S10/SUMIF($N$8:$N$374,N10,$S$8:$S$374)</f>
        <v>#REF!</v>
      </c>
      <c r="U10" s="51" t="e">
        <f t="shared" ref="U10:U73" si="8">R10*T10</f>
        <v>#N/A</v>
      </c>
      <c r="V10" s="56" t="e">
        <f t="shared" ref="V10:V73" si="9">IF(L10="",U10,L10)</f>
        <v>#REF!</v>
      </c>
      <c r="AC10" s="55"/>
      <c r="AD10" s="55"/>
      <c r="AE10" s="55"/>
      <c r="AF10" s="55"/>
      <c r="AG10" s="55"/>
      <c r="AH10" s="55"/>
      <c r="AI10" s="55"/>
      <c r="AJ10" s="55"/>
      <c r="AK10" s="55"/>
      <c r="AM10" s="66" t="e">
        <f>IF(L10="",IF(V10&gt;0,V10*U10,U10),L10)</f>
        <v>#REF!</v>
      </c>
      <c r="AN10" s="67" t="e">
        <f>IF(V10=0,R10/(SUMIF($N$7:$N$374,N10,$S$7:$S$374))*(VLOOKUP(N10,$G$13:$I$25,3,FALSE)),0)</f>
        <v>#REF!</v>
      </c>
      <c r="AO10" s="68" t="e">
        <f>AM10+AN10</f>
        <v>#REF!</v>
      </c>
      <c r="AP10" s="82" t="e">
        <f>AO10/(VLOOKUP(N10,$G$14:$H$25,2,FALSE))</f>
        <v>#REF!</v>
      </c>
      <c r="AQ10" s="51">
        <v>1</v>
      </c>
    </row>
    <row r="11" spans="1:56" ht="15.75" thickBot="1" x14ac:dyDescent="0.3">
      <c r="A11" s="55" t="s">
        <v>197</v>
      </c>
      <c r="B11" s="83" t="e">
        <f>B10/$I$10</f>
        <v>#REF!</v>
      </c>
      <c r="C11" s="83" t="e">
        <f t="shared" ref="C11:H11" si="10">C10/$I$10</f>
        <v>#REF!</v>
      </c>
      <c r="D11" s="83" t="e">
        <f t="shared" si="10"/>
        <v>#REF!</v>
      </c>
      <c r="E11" s="83" t="e">
        <f t="shared" si="10"/>
        <v>#REF!</v>
      </c>
      <c r="F11" s="83" t="e">
        <f t="shared" si="10"/>
        <v>#REF!</v>
      </c>
      <c r="G11" s="83" t="e">
        <f t="shared" si="10"/>
        <v>#REF!</v>
      </c>
      <c r="H11" s="83" t="e">
        <f t="shared" si="10"/>
        <v>#REF!</v>
      </c>
      <c r="I11" s="72" t="e">
        <f>SUM(B11:H11)</f>
        <v>#REF!</v>
      </c>
      <c r="J11" s="73"/>
      <c r="K11" s="64" t="e">
        <f t="shared" si="2"/>
        <v>#REF!</v>
      </c>
      <c r="L11" s="129" t="e">
        <f>IF(#REF!&gt;0,#REF!,"")</f>
        <v>#REF!</v>
      </c>
      <c r="M11" s="90" t="e">
        <f>#REF!</f>
        <v>#REF!</v>
      </c>
      <c r="N11" s="91">
        <f t="shared" si="0"/>
        <v>1</v>
      </c>
      <c r="O11" s="92">
        <v>43831</v>
      </c>
      <c r="P11" s="91" t="str">
        <f t="shared" si="1"/>
        <v>WEDNESDAY</v>
      </c>
      <c r="Q11" s="93" t="e">
        <f t="shared" si="3"/>
        <v>#REF!</v>
      </c>
      <c r="R11" s="51" t="e">
        <f t="shared" si="6"/>
        <v>#N/A</v>
      </c>
      <c r="S11" s="78" t="e">
        <f>HLOOKUP(LEFT(P11,3),$B$8:$H$11,4,FALSE)*VLOOKUP(O11,#REF!,2,FALSE)</f>
        <v>#REF!</v>
      </c>
      <c r="T11" s="78" t="e">
        <f t="shared" si="7"/>
        <v>#REF!</v>
      </c>
      <c r="U11" s="51" t="e">
        <f t="shared" si="8"/>
        <v>#N/A</v>
      </c>
      <c r="V11" s="56" t="e">
        <f t="shared" si="9"/>
        <v>#REF!</v>
      </c>
      <c r="AC11" s="55"/>
      <c r="AD11" s="55"/>
      <c r="AE11" s="55"/>
      <c r="AF11" s="55"/>
      <c r="AG11" s="55"/>
      <c r="AH11" s="55"/>
      <c r="AI11" s="55"/>
      <c r="AJ11" s="55"/>
      <c r="AK11" s="55"/>
      <c r="AM11" s="66" t="e">
        <f t="shared" si="4"/>
        <v>#REF!</v>
      </c>
      <c r="AN11" s="67" t="e">
        <f t="shared" si="5"/>
        <v>#REF!</v>
      </c>
      <c r="AO11" s="68" t="e">
        <f t="shared" ref="AO11:AO74" si="11">AM11+AN11</f>
        <v>#REF!</v>
      </c>
      <c r="AP11" s="82" t="e">
        <f t="shared" ref="AP11:AP74" si="12">AO11/(VLOOKUP(N11,$G$14:$H$25,2,FALSE))</f>
        <v>#REF!</v>
      </c>
      <c r="AQ11" s="51">
        <v>1</v>
      </c>
    </row>
    <row r="12" spans="1:56" ht="15.75" thickBot="1" x14ac:dyDescent="0.3">
      <c r="B12" s="74"/>
      <c r="C12" s="74"/>
      <c r="D12" s="74"/>
      <c r="E12" s="75"/>
      <c r="F12" s="75"/>
      <c r="G12" s="75"/>
      <c r="H12" s="75"/>
      <c r="K12" s="64" t="e">
        <f t="shared" si="2"/>
        <v>#REF!</v>
      </c>
      <c r="L12" s="129" t="e">
        <f>IF(#REF!&gt;0,#REF!,"")</f>
        <v>#REF!</v>
      </c>
      <c r="M12" s="90" t="e">
        <f>#REF!</f>
        <v>#REF!</v>
      </c>
      <c r="N12" s="91">
        <f t="shared" si="0"/>
        <v>1</v>
      </c>
      <c r="O12" s="92">
        <v>43832</v>
      </c>
      <c r="P12" s="91" t="str">
        <f t="shared" si="1"/>
        <v>THURSDAY</v>
      </c>
      <c r="Q12" s="93" t="e">
        <f t="shared" si="3"/>
        <v>#REF!</v>
      </c>
      <c r="R12" s="51" t="e">
        <f t="shared" si="6"/>
        <v>#N/A</v>
      </c>
      <c r="S12" s="78" t="e">
        <f>HLOOKUP(LEFT(P12,3),$B$8:$H$11,4,FALSE)*VLOOKUP(O12,#REF!,2,FALSE)</f>
        <v>#REF!</v>
      </c>
      <c r="T12" s="78" t="e">
        <f t="shared" si="7"/>
        <v>#REF!</v>
      </c>
      <c r="U12" s="51" t="e">
        <f t="shared" si="8"/>
        <v>#N/A</v>
      </c>
      <c r="V12" s="56" t="e">
        <f t="shared" si="9"/>
        <v>#REF!</v>
      </c>
      <c r="AC12" s="55"/>
      <c r="AD12" s="55"/>
      <c r="AE12" s="55"/>
      <c r="AF12" s="55"/>
      <c r="AG12" s="55"/>
      <c r="AH12" s="55"/>
      <c r="AI12" s="55"/>
      <c r="AJ12" s="55"/>
      <c r="AK12" s="55"/>
      <c r="AM12" s="66" t="e">
        <f t="shared" si="4"/>
        <v>#REF!</v>
      </c>
      <c r="AN12" s="67" t="e">
        <f t="shared" si="5"/>
        <v>#REF!</v>
      </c>
      <c r="AO12" s="68" t="e">
        <f t="shared" si="11"/>
        <v>#REF!</v>
      </c>
      <c r="AP12" s="82" t="e">
        <f t="shared" si="12"/>
        <v>#REF!</v>
      </c>
      <c r="AQ12" s="51">
        <v>1</v>
      </c>
    </row>
    <row r="13" spans="1:56" x14ac:dyDescent="0.25">
      <c r="A13" s="55" t="s">
        <v>211</v>
      </c>
      <c r="B13" s="55" t="s">
        <v>178</v>
      </c>
      <c r="C13" s="55" t="s">
        <v>198</v>
      </c>
      <c r="D13" s="55" t="s">
        <v>199</v>
      </c>
      <c r="E13" s="63" t="s">
        <v>200</v>
      </c>
      <c r="F13" s="87" t="s">
        <v>170</v>
      </c>
      <c r="G13" s="88" t="s">
        <v>169</v>
      </c>
      <c r="H13" s="89" t="s">
        <v>167</v>
      </c>
      <c r="I13" s="52" t="s">
        <v>201</v>
      </c>
      <c r="J13" s="53" t="s">
        <v>202</v>
      </c>
      <c r="K13" s="64" t="e">
        <f t="shared" si="2"/>
        <v>#REF!</v>
      </c>
      <c r="L13" s="129" t="e">
        <f>IF(#REF!&gt;0,#REF!,"")</f>
        <v>#REF!</v>
      </c>
      <c r="M13" s="90" t="e">
        <f>#REF!</f>
        <v>#REF!</v>
      </c>
      <c r="N13" s="91">
        <f t="shared" si="0"/>
        <v>1</v>
      </c>
      <c r="O13" s="92">
        <v>43833</v>
      </c>
      <c r="P13" s="91" t="str">
        <f t="shared" si="1"/>
        <v>FRIDAY</v>
      </c>
      <c r="Q13" s="93" t="e">
        <f t="shared" si="3"/>
        <v>#REF!</v>
      </c>
      <c r="R13" s="51" t="e">
        <f t="shared" si="6"/>
        <v>#N/A</v>
      </c>
      <c r="S13" s="78" t="e">
        <f>HLOOKUP(LEFT(P13,3),$B$8:$H$11,4,FALSE)*VLOOKUP(O13,#REF!,2,FALSE)</f>
        <v>#REF!</v>
      </c>
      <c r="T13" s="78" t="e">
        <f t="shared" si="7"/>
        <v>#REF!</v>
      </c>
      <c r="U13" s="51" t="e">
        <f t="shared" si="8"/>
        <v>#N/A</v>
      </c>
      <c r="V13" s="56" t="e">
        <f t="shared" si="9"/>
        <v>#REF!</v>
      </c>
      <c r="AC13" s="60"/>
      <c r="AD13" s="60"/>
      <c r="AE13" s="60"/>
      <c r="AF13" s="60"/>
      <c r="AG13" s="60"/>
      <c r="AH13" s="60"/>
      <c r="AI13" s="60"/>
      <c r="AJ13" s="60"/>
      <c r="AK13" s="60"/>
      <c r="AL13" s="76"/>
      <c r="AM13" s="66" t="e">
        <f t="shared" si="4"/>
        <v>#REF!</v>
      </c>
      <c r="AN13" s="67" t="e">
        <f t="shared" si="5"/>
        <v>#REF!</v>
      </c>
      <c r="AO13" s="68" t="e">
        <f t="shared" si="11"/>
        <v>#REF!</v>
      </c>
      <c r="AP13" s="82" t="e">
        <f t="shared" si="12"/>
        <v>#REF!</v>
      </c>
      <c r="AQ13" s="51">
        <v>1</v>
      </c>
    </row>
    <row r="14" spans="1:56" x14ac:dyDescent="0.25">
      <c r="A14" s="51" t="s">
        <v>212</v>
      </c>
      <c r="B14" s="51">
        <v>1</v>
      </c>
      <c r="C14" s="135">
        <v>1</v>
      </c>
      <c r="D14" s="60">
        <f>SUMIF($N$7:$N$374,B14,$W$7:$W$374)</f>
        <v>0</v>
      </c>
      <c r="E14" s="77" t="e">
        <f>SUMIF($N$7:$N$374,B14,$U$7:$U$374)</f>
        <v>#N/A</v>
      </c>
      <c r="F14" s="97" t="e">
        <f>#REF!</f>
        <v>#REF!</v>
      </c>
      <c r="G14" s="91" t="e">
        <f>#REF!</f>
        <v>#REF!</v>
      </c>
      <c r="H14" s="98" t="e">
        <f>IF(A14="Y",C14,#REF!)</f>
        <v>#REF!</v>
      </c>
      <c r="I14" s="64" t="e">
        <f>H14-D14</f>
        <v>#REF!</v>
      </c>
      <c r="J14" s="64" t="e">
        <f t="shared" ref="J14:J26" si="13">IF(H14=ROUND(E14,0),"Good","ERROR")</f>
        <v>#REF!</v>
      </c>
      <c r="K14" s="64" t="e">
        <f t="shared" si="2"/>
        <v>#REF!</v>
      </c>
      <c r="L14" s="129" t="e">
        <f>IF(#REF!&gt;0,#REF!,"")</f>
        <v>#REF!</v>
      </c>
      <c r="M14" s="90" t="e">
        <f>#REF!</f>
        <v>#REF!</v>
      </c>
      <c r="N14" s="91">
        <f t="shared" si="0"/>
        <v>1</v>
      </c>
      <c r="O14" s="92">
        <v>43834</v>
      </c>
      <c r="P14" s="91" t="str">
        <f t="shared" si="1"/>
        <v>SATURDAY</v>
      </c>
      <c r="Q14" s="93" t="e">
        <f t="shared" si="3"/>
        <v>#REF!</v>
      </c>
      <c r="R14" s="51" t="e">
        <f t="shared" si="6"/>
        <v>#N/A</v>
      </c>
      <c r="S14" s="78" t="e">
        <f>HLOOKUP(LEFT(P14,3),$B$8:$H$11,4,FALSE)*VLOOKUP(O14,#REF!,2,FALSE)</f>
        <v>#REF!</v>
      </c>
      <c r="T14" s="78" t="e">
        <f t="shared" si="7"/>
        <v>#REF!</v>
      </c>
      <c r="U14" s="51" t="e">
        <f t="shared" si="8"/>
        <v>#N/A</v>
      </c>
      <c r="V14" s="56" t="e">
        <f t="shared" si="9"/>
        <v>#REF!</v>
      </c>
      <c r="AC14" s="60"/>
      <c r="AD14" s="60"/>
      <c r="AE14" s="60"/>
      <c r="AF14" s="60"/>
      <c r="AG14" s="60"/>
      <c r="AH14" s="60"/>
      <c r="AI14" s="60"/>
      <c r="AJ14" s="60"/>
      <c r="AK14" s="60"/>
      <c r="AL14" s="76"/>
      <c r="AM14" s="66" t="e">
        <f t="shared" si="4"/>
        <v>#REF!</v>
      </c>
      <c r="AN14" s="67" t="e">
        <f t="shared" si="5"/>
        <v>#REF!</v>
      </c>
      <c r="AO14" s="68" t="e">
        <f t="shared" si="11"/>
        <v>#REF!</v>
      </c>
      <c r="AP14" s="82" t="e">
        <f t="shared" si="12"/>
        <v>#REF!</v>
      </c>
      <c r="AQ14" s="51">
        <v>1</v>
      </c>
    </row>
    <row r="15" spans="1:56" x14ac:dyDescent="0.25">
      <c r="A15" s="51" t="s">
        <v>224</v>
      </c>
      <c r="B15" s="51">
        <v>2</v>
      </c>
      <c r="C15" s="135">
        <v>1</v>
      </c>
      <c r="D15" s="60">
        <f t="shared" ref="D15:D25" si="14">SUMIF($N$7:$N$374,B15,$W$7:$W$374)</f>
        <v>0</v>
      </c>
      <c r="E15" s="77" t="e">
        <f t="shared" ref="E15:E25" si="15">SUMIF($N$7:$N$374,B15,$U$7:$U$374)</f>
        <v>#N/A</v>
      </c>
      <c r="F15" s="97" t="e">
        <f>#REF!</f>
        <v>#REF!</v>
      </c>
      <c r="G15" s="91" t="e">
        <f>#REF!</f>
        <v>#REF!</v>
      </c>
      <c r="H15" s="98" t="e">
        <f>IF(A15="Y",C15,#REF!)</f>
        <v>#REF!</v>
      </c>
      <c r="I15" s="64" t="e">
        <f t="shared" ref="I15:I25" si="16">H15-D15</f>
        <v>#REF!</v>
      </c>
      <c r="J15" s="64" t="e">
        <f t="shared" si="13"/>
        <v>#REF!</v>
      </c>
      <c r="K15" s="64" t="e">
        <f t="shared" si="2"/>
        <v>#REF!</v>
      </c>
      <c r="L15" s="129" t="e">
        <f>IF(#REF!&gt;0,#REF!,"")</f>
        <v>#REF!</v>
      </c>
      <c r="M15" s="90" t="e">
        <f>#REF!</f>
        <v>#REF!</v>
      </c>
      <c r="N15" s="91">
        <f t="shared" si="0"/>
        <v>1</v>
      </c>
      <c r="O15" s="92">
        <v>43835</v>
      </c>
      <c r="P15" s="91" t="str">
        <f t="shared" si="1"/>
        <v>SUNDAY</v>
      </c>
      <c r="Q15" s="93" t="e">
        <f t="shared" si="3"/>
        <v>#REF!</v>
      </c>
      <c r="R15" s="51" t="e">
        <f t="shared" si="6"/>
        <v>#N/A</v>
      </c>
      <c r="S15" s="78" t="e">
        <f>HLOOKUP(LEFT(P15,3),$B$8:$H$11,4,FALSE)*VLOOKUP(O15,#REF!,2,FALSE)</f>
        <v>#REF!</v>
      </c>
      <c r="T15" s="78" t="e">
        <f t="shared" si="7"/>
        <v>#REF!</v>
      </c>
      <c r="U15" s="51" t="e">
        <f t="shared" si="8"/>
        <v>#N/A</v>
      </c>
      <c r="V15" s="56" t="e">
        <f t="shared" si="9"/>
        <v>#REF!</v>
      </c>
      <c r="AC15" s="60"/>
      <c r="AD15" s="60"/>
      <c r="AE15" s="60"/>
      <c r="AF15" s="60"/>
      <c r="AG15" s="60"/>
      <c r="AH15" s="60"/>
      <c r="AI15" s="60"/>
      <c r="AJ15" s="60"/>
      <c r="AK15" s="60"/>
      <c r="AL15" s="76"/>
      <c r="AM15" s="66" t="e">
        <f t="shared" si="4"/>
        <v>#REF!</v>
      </c>
      <c r="AN15" s="67" t="e">
        <f t="shared" si="5"/>
        <v>#REF!</v>
      </c>
      <c r="AO15" s="68" t="e">
        <f t="shared" si="11"/>
        <v>#REF!</v>
      </c>
      <c r="AP15" s="82" t="e">
        <f t="shared" si="12"/>
        <v>#REF!</v>
      </c>
      <c r="AQ15" s="51">
        <v>1</v>
      </c>
    </row>
    <row r="16" spans="1:56" x14ac:dyDescent="0.25">
      <c r="A16" s="51" t="s">
        <v>212</v>
      </c>
      <c r="B16" s="51">
        <v>3</v>
      </c>
      <c r="C16" s="135">
        <v>1</v>
      </c>
      <c r="D16" s="60">
        <f t="shared" si="14"/>
        <v>0</v>
      </c>
      <c r="E16" s="77" t="e">
        <f t="shared" si="15"/>
        <v>#N/A</v>
      </c>
      <c r="F16" s="97" t="e">
        <f>#REF!</f>
        <v>#REF!</v>
      </c>
      <c r="G16" s="91" t="e">
        <f>#REF!</f>
        <v>#REF!</v>
      </c>
      <c r="H16" s="98" t="e">
        <f>IF(A16="Y",C16,#REF!)</f>
        <v>#REF!</v>
      </c>
      <c r="I16" s="64" t="e">
        <f t="shared" si="16"/>
        <v>#REF!</v>
      </c>
      <c r="J16" s="64" t="e">
        <f t="shared" si="13"/>
        <v>#REF!</v>
      </c>
      <c r="K16" s="64" t="e">
        <f t="shared" si="2"/>
        <v>#REF!</v>
      </c>
      <c r="L16" s="129" t="e">
        <f>IF(#REF!&gt;0,#REF!,"")</f>
        <v>#REF!</v>
      </c>
      <c r="M16" s="90" t="e">
        <f>#REF!</f>
        <v>#REF!</v>
      </c>
      <c r="N16" s="91">
        <f t="shared" si="0"/>
        <v>1</v>
      </c>
      <c r="O16" s="92">
        <v>43836</v>
      </c>
      <c r="P16" s="91" t="str">
        <f t="shared" si="1"/>
        <v>MONDAY</v>
      </c>
      <c r="Q16" s="93" t="e">
        <f t="shared" si="3"/>
        <v>#REF!</v>
      </c>
      <c r="R16" s="51" t="e">
        <f t="shared" si="6"/>
        <v>#N/A</v>
      </c>
      <c r="S16" s="78" t="e">
        <f>HLOOKUP(LEFT(P16,3),$B$8:$H$11,4,FALSE)*VLOOKUP(O16,#REF!,2,FALSE)</f>
        <v>#REF!</v>
      </c>
      <c r="T16" s="78" t="e">
        <f t="shared" si="7"/>
        <v>#REF!</v>
      </c>
      <c r="U16" s="51" t="e">
        <f t="shared" si="8"/>
        <v>#N/A</v>
      </c>
      <c r="V16" s="56" t="e">
        <f t="shared" si="9"/>
        <v>#REF!</v>
      </c>
      <c r="AC16" s="60"/>
      <c r="AD16" s="60"/>
      <c r="AE16" s="60"/>
      <c r="AF16" s="60"/>
      <c r="AG16" s="60"/>
      <c r="AH16" s="60"/>
      <c r="AI16" s="60"/>
      <c r="AJ16" s="60"/>
      <c r="AK16" s="60"/>
      <c r="AL16" s="76"/>
      <c r="AM16" s="66" t="e">
        <f t="shared" si="4"/>
        <v>#REF!</v>
      </c>
      <c r="AN16" s="67" t="e">
        <f t="shared" si="5"/>
        <v>#REF!</v>
      </c>
      <c r="AO16" s="68" t="e">
        <f t="shared" si="11"/>
        <v>#REF!</v>
      </c>
      <c r="AP16" s="82" t="e">
        <f t="shared" si="12"/>
        <v>#REF!</v>
      </c>
      <c r="AQ16" s="51">
        <v>1</v>
      </c>
    </row>
    <row r="17" spans="1:43" x14ac:dyDescent="0.25">
      <c r="A17" s="51" t="s">
        <v>212</v>
      </c>
      <c r="B17" s="51">
        <v>4</v>
      </c>
      <c r="C17" s="135">
        <v>1</v>
      </c>
      <c r="D17" s="60">
        <f t="shared" si="14"/>
        <v>0</v>
      </c>
      <c r="E17" s="77" t="e">
        <f t="shared" si="15"/>
        <v>#N/A</v>
      </c>
      <c r="F17" s="97" t="e">
        <f>#REF!</f>
        <v>#REF!</v>
      </c>
      <c r="G17" s="91" t="e">
        <f>#REF!</f>
        <v>#REF!</v>
      </c>
      <c r="H17" s="98" t="e">
        <f>IF(A17="Y",C17,#REF!)</f>
        <v>#REF!</v>
      </c>
      <c r="I17" s="64" t="e">
        <f t="shared" si="16"/>
        <v>#REF!</v>
      </c>
      <c r="J17" s="64" t="e">
        <f>IF(H17=ROUND(E17,0),"Good","ERROR")</f>
        <v>#REF!</v>
      </c>
      <c r="K17" s="64" t="e">
        <f t="shared" si="2"/>
        <v>#REF!</v>
      </c>
      <c r="L17" s="129" t="e">
        <f>IF(#REF!&gt;0,#REF!,"")</f>
        <v>#REF!</v>
      </c>
      <c r="M17" s="90" t="e">
        <f>#REF!</f>
        <v>#REF!</v>
      </c>
      <c r="N17" s="91">
        <f t="shared" si="0"/>
        <v>1</v>
      </c>
      <c r="O17" s="92">
        <v>43837</v>
      </c>
      <c r="P17" s="91" t="str">
        <f t="shared" si="1"/>
        <v>TUESDAY</v>
      </c>
      <c r="Q17" s="93" t="e">
        <f t="shared" si="3"/>
        <v>#REF!</v>
      </c>
      <c r="R17" s="51" t="e">
        <f t="shared" si="6"/>
        <v>#N/A</v>
      </c>
      <c r="S17" s="78" t="e">
        <f>HLOOKUP(LEFT(P17,3),$B$8:$H$11,4,FALSE)*VLOOKUP(O17,#REF!,2,FALSE)</f>
        <v>#REF!</v>
      </c>
      <c r="T17" s="78" t="e">
        <f t="shared" si="7"/>
        <v>#REF!</v>
      </c>
      <c r="U17" s="51" t="e">
        <f t="shared" si="8"/>
        <v>#N/A</v>
      </c>
      <c r="V17" s="56" t="e">
        <f t="shared" si="9"/>
        <v>#REF!</v>
      </c>
      <c r="AC17" s="60"/>
      <c r="AD17" s="60"/>
      <c r="AE17" s="60"/>
      <c r="AF17" s="60"/>
      <c r="AG17" s="60"/>
      <c r="AH17" s="60"/>
      <c r="AI17" s="60"/>
      <c r="AJ17" s="60"/>
      <c r="AK17" s="60"/>
      <c r="AL17" s="76"/>
      <c r="AM17" s="66" t="e">
        <f t="shared" si="4"/>
        <v>#REF!</v>
      </c>
      <c r="AN17" s="67" t="e">
        <f t="shared" si="5"/>
        <v>#REF!</v>
      </c>
      <c r="AO17" s="68" t="e">
        <f t="shared" si="11"/>
        <v>#REF!</v>
      </c>
      <c r="AP17" s="82" t="e">
        <f t="shared" si="12"/>
        <v>#REF!</v>
      </c>
      <c r="AQ17" s="51">
        <v>1</v>
      </c>
    </row>
    <row r="18" spans="1:43" x14ac:dyDescent="0.25">
      <c r="A18" s="51" t="s">
        <v>212</v>
      </c>
      <c r="B18" s="51">
        <v>5</v>
      </c>
      <c r="C18" s="135">
        <v>1</v>
      </c>
      <c r="D18" s="60">
        <f t="shared" si="14"/>
        <v>0</v>
      </c>
      <c r="E18" s="77" t="e">
        <f t="shared" si="15"/>
        <v>#N/A</v>
      </c>
      <c r="F18" s="97" t="e">
        <f>#REF!</f>
        <v>#REF!</v>
      </c>
      <c r="G18" s="91" t="e">
        <f>#REF!</f>
        <v>#REF!</v>
      </c>
      <c r="H18" s="98" t="e">
        <f>IF(A18="Y",C18,#REF!)</f>
        <v>#REF!</v>
      </c>
      <c r="I18" s="64" t="e">
        <f t="shared" si="16"/>
        <v>#REF!</v>
      </c>
      <c r="J18" s="64" t="e">
        <f t="shared" si="13"/>
        <v>#REF!</v>
      </c>
      <c r="K18" s="64" t="e">
        <f t="shared" si="2"/>
        <v>#REF!</v>
      </c>
      <c r="L18" s="129" t="e">
        <f>IF(#REF!&gt;0,#REF!,"")</f>
        <v>#REF!</v>
      </c>
      <c r="M18" s="90" t="e">
        <f>#REF!</f>
        <v>#REF!</v>
      </c>
      <c r="N18" s="91">
        <f t="shared" si="0"/>
        <v>1</v>
      </c>
      <c r="O18" s="92">
        <v>43838</v>
      </c>
      <c r="P18" s="91" t="str">
        <f t="shared" si="1"/>
        <v>WEDNESDAY</v>
      </c>
      <c r="Q18" s="93" t="e">
        <f t="shared" si="3"/>
        <v>#REF!</v>
      </c>
      <c r="R18" s="51" t="e">
        <f t="shared" si="6"/>
        <v>#N/A</v>
      </c>
      <c r="S18" s="78" t="e">
        <f>HLOOKUP(LEFT(P18,3),$B$8:$H$11,4,FALSE)*VLOOKUP(O18,#REF!,2,FALSE)</f>
        <v>#REF!</v>
      </c>
      <c r="T18" s="78" t="e">
        <f t="shared" si="7"/>
        <v>#REF!</v>
      </c>
      <c r="U18" s="51" t="e">
        <f t="shared" si="8"/>
        <v>#N/A</v>
      </c>
      <c r="V18" s="56" t="e">
        <f t="shared" si="9"/>
        <v>#REF!</v>
      </c>
      <c r="AC18" s="60"/>
      <c r="AD18" s="60"/>
      <c r="AE18" s="60"/>
      <c r="AF18" s="60"/>
      <c r="AG18" s="60"/>
      <c r="AH18" s="60"/>
      <c r="AI18" s="60"/>
      <c r="AJ18" s="60"/>
      <c r="AK18" s="60"/>
      <c r="AL18" s="76"/>
      <c r="AM18" s="66" t="e">
        <f t="shared" si="4"/>
        <v>#REF!</v>
      </c>
      <c r="AN18" s="67" t="e">
        <f t="shared" si="5"/>
        <v>#REF!</v>
      </c>
      <c r="AO18" s="68" t="e">
        <f t="shared" si="11"/>
        <v>#REF!</v>
      </c>
      <c r="AP18" s="82" t="e">
        <f t="shared" si="12"/>
        <v>#REF!</v>
      </c>
      <c r="AQ18" s="51">
        <v>1</v>
      </c>
    </row>
    <row r="19" spans="1:43" x14ac:dyDescent="0.25">
      <c r="A19" s="51" t="s">
        <v>212</v>
      </c>
      <c r="B19" s="51">
        <v>6</v>
      </c>
      <c r="C19" s="135">
        <v>1</v>
      </c>
      <c r="D19" s="60">
        <f t="shared" si="14"/>
        <v>0</v>
      </c>
      <c r="E19" s="77" t="e">
        <f t="shared" si="15"/>
        <v>#N/A</v>
      </c>
      <c r="F19" s="97" t="e">
        <f>#REF!</f>
        <v>#REF!</v>
      </c>
      <c r="G19" s="91" t="e">
        <f>#REF!</f>
        <v>#REF!</v>
      </c>
      <c r="H19" s="98" t="e">
        <f>IF(A19="Y",C19,#REF!)</f>
        <v>#REF!</v>
      </c>
      <c r="I19" s="64" t="e">
        <f t="shared" si="16"/>
        <v>#REF!</v>
      </c>
      <c r="J19" s="64" t="e">
        <f t="shared" si="13"/>
        <v>#REF!</v>
      </c>
      <c r="K19" s="64" t="e">
        <f t="shared" si="2"/>
        <v>#REF!</v>
      </c>
      <c r="L19" s="129" t="e">
        <f>IF(#REF!&gt;0,#REF!,"")</f>
        <v>#REF!</v>
      </c>
      <c r="M19" s="90" t="e">
        <f>#REF!</f>
        <v>#REF!</v>
      </c>
      <c r="N19" s="91">
        <f t="shared" si="0"/>
        <v>1</v>
      </c>
      <c r="O19" s="92">
        <v>43839</v>
      </c>
      <c r="P19" s="91" t="str">
        <f t="shared" si="1"/>
        <v>THURSDAY</v>
      </c>
      <c r="Q19" s="93" t="e">
        <f t="shared" si="3"/>
        <v>#REF!</v>
      </c>
      <c r="R19" s="51" t="e">
        <f t="shared" si="6"/>
        <v>#N/A</v>
      </c>
      <c r="S19" s="78" t="e">
        <f>HLOOKUP(LEFT(P19,3),$B$8:$H$11,4,FALSE)*VLOOKUP(O19,#REF!,2,FALSE)</f>
        <v>#REF!</v>
      </c>
      <c r="T19" s="78" t="e">
        <f t="shared" si="7"/>
        <v>#REF!</v>
      </c>
      <c r="U19" s="51" t="e">
        <f t="shared" si="8"/>
        <v>#N/A</v>
      </c>
      <c r="V19" s="56" t="e">
        <f t="shared" si="9"/>
        <v>#REF!</v>
      </c>
      <c r="AC19" s="60"/>
      <c r="AD19" s="60"/>
      <c r="AE19" s="60"/>
      <c r="AF19" s="60"/>
      <c r="AG19" s="60"/>
      <c r="AH19" s="60"/>
      <c r="AI19" s="60"/>
      <c r="AJ19" s="60"/>
      <c r="AK19" s="60"/>
      <c r="AL19" s="76"/>
      <c r="AM19" s="66" t="e">
        <f t="shared" si="4"/>
        <v>#REF!</v>
      </c>
      <c r="AN19" s="67" t="e">
        <f t="shared" si="5"/>
        <v>#REF!</v>
      </c>
      <c r="AO19" s="68" t="e">
        <f t="shared" si="11"/>
        <v>#REF!</v>
      </c>
      <c r="AP19" s="82" t="e">
        <f t="shared" si="12"/>
        <v>#REF!</v>
      </c>
      <c r="AQ19" s="51">
        <v>1</v>
      </c>
    </row>
    <row r="20" spans="1:43" x14ac:dyDescent="0.25">
      <c r="A20" s="51" t="s">
        <v>212</v>
      </c>
      <c r="B20" s="51">
        <v>7</v>
      </c>
      <c r="C20" s="135">
        <v>1</v>
      </c>
      <c r="D20" s="60">
        <f t="shared" si="14"/>
        <v>0</v>
      </c>
      <c r="E20" s="77" t="e">
        <f t="shared" si="15"/>
        <v>#N/A</v>
      </c>
      <c r="F20" s="97" t="e">
        <f>#REF!</f>
        <v>#REF!</v>
      </c>
      <c r="G20" s="91" t="e">
        <f>#REF!</f>
        <v>#REF!</v>
      </c>
      <c r="H20" s="98" t="e">
        <f>IF(A20="Y",C20,#REF!)</f>
        <v>#REF!</v>
      </c>
      <c r="I20" s="64" t="e">
        <f t="shared" si="16"/>
        <v>#REF!</v>
      </c>
      <c r="J20" s="64" t="e">
        <f t="shared" si="13"/>
        <v>#REF!</v>
      </c>
      <c r="K20" s="64" t="e">
        <f t="shared" si="2"/>
        <v>#REF!</v>
      </c>
      <c r="L20" s="129" t="e">
        <f>IF(#REF!&gt;0,#REF!,"")</f>
        <v>#REF!</v>
      </c>
      <c r="M20" s="90" t="e">
        <f>#REF!</f>
        <v>#REF!</v>
      </c>
      <c r="N20" s="91">
        <f t="shared" si="0"/>
        <v>1</v>
      </c>
      <c r="O20" s="92">
        <v>43840</v>
      </c>
      <c r="P20" s="91" t="str">
        <f t="shared" si="1"/>
        <v>FRIDAY</v>
      </c>
      <c r="Q20" s="93" t="e">
        <f t="shared" si="3"/>
        <v>#REF!</v>
      </c>
      <c r="R20" s="51" t="e">
        <f t="shared" si="6"/>
        <v>#N/A</v>
      </c>
      <c r="S20" s="78" t="e">
        <f>HLOOKUP(LEFT(P20,3),$B$8:$H$11,4,FALSE)*VLOOKUP(O20,#REF!,2,FALSE)</f>
        <v>#REF!</v>
      </c>
      <c r="T20" s="78" t="e">
        <f t="shared" si="7"/>
        <v>#REF!</v>
      </c>
      <c r="U20" s="51" t="e">
        <f t="shared" si="8"/>
        <v>#N/A</v>
      </c>
      <c r="V20" s="56" t="e">
        <f t="shared" si="9"/>
        <v>#REF!</v>
      </c>
      <c r="AC20" s="60"/>
      <c r="AD20" s="60"/>
      <c r="AE20" s="60"/>
      <c r="AF20" s="60"/>
      <c r="AG20" s="60"/>
      <c r="AH20" s="60"/>
      <c r="AI20" s="60"/>
      <c r="AJ20" s="60"/>
      <c r="AK20" s="60"/>
      <c r="AL20" s="76"/>
      <c r="AM20" s="66" t="e">
        <f t="shared" si="4"/>
        <v>#REF!</v>
      </c>
      <c r="AN20" s="67" t="e">
        <f t="shared" si="5"/>
        <v>#REF!</v>
      </c>
      <c r="AO20" s="68" t="e">
        <f t="shared" si="11"/>
        <v>#REF!</v>
      </c>
      <c r="AP20" s="82" t="e">
        <f t="shared" si="12"/>
        <v>#REF!</v>
      </c>
      <c r="AQ20" s="51">
        <v>1</v>
      </c>
    </row>
    <row r="21" spans="1:43" x14ac:dyDescent="0.25">
      <c r="A21" s="51" t="s">
        <v>212</v>
      </c>
      <c r="B21" s="51">
        <v>8</v>
      </c>
      <c r="C21" s="135">
        <v>1</v>
      </c>
      <c r="D21" s="60">
        <f t="shared" si="14"/>
        <v>0</v>
      </c>
      <c r="E21" s="77" t="e">
        <f t="shared" si="15"/>
        <v>#N/A</v>
      </c>
      <c r="F21" s="97" t="e">
        <f>#REF!</f>
        <v>#REF!</v>
      </c>
      <c r="G21" s="91" t="e">
        <f>#REF!</f>
        <v>#REF!</v>
      </c>
      <c r="H21" s="98" t="e">
        <f>IF(A21="Y",C21,#REF!)</f>
        <v>#REF!</v>
      </c>
      <c r="I21" s="64" t="e">
        <f t="shared" si="16"/>
        <v>#REF!</v>
      </c>
      <c r="J21" s="64" t="e">
        <f t="shared" si="13"/>
        <v>#REF!</v>
      </c>
      <c r="K21" s="64" t="e">
        <f t="shared" si="2"/>
        <v>#REF!</v>
      </c>
      <c r="L21" s="129" t="e">
        <f>IF(#REF!&gt;0,#REF!,"")</f>
        <v>#REF!</v>
      </c>
      <c r="M21" s="90" t="e">
        <f>#REF!</f>
        <v>#REF!</v>
      </c>
      <c r="N21" s="91">
        <f t="shared" si="0"/>
        <v>1</v>
      </c>
      <c r="O21" s="92">
        <v>43841</v>
      </c>
      <c r="P21" s="91" t="str">
        <f t="shared" si="1"/>
        <v>SATURDAY</v>
      </c>
      <c r="Q21" s="93" t="e">
        <f t="shared" si="3"/>
        <v>#REF!</v>
      </c>
      <c r="R21" s="51" t="e">
        <f t="shared" si="6"/>
        <v>#N/A</v>
      </c>
      <c r="S21" s="78" t="e">
        <f>HLOOKUP(LEFT(P21,3),$B$8:$H$11,4,FALSE)*VLOOKUP(O21,#REF!,2,FALSE)</f>
        <v>#REF!</v>
      </c>
      <c r="T21" s="78" t="e">
        <f t="shared" si="7"/>
        <v>#REF!</v>
      </c>
      <c r="U21" s="51" t="e">
        <f t="shared" si="8"/>
        <v>#N/A</v>
      </c>
      <c r="V21" s="56" t="e">
        <f t="shared" si="9"/>
        <v>#REF!</v>
      </c>
      <c r="AC21" s="60"/>
      <c r="AD21" s="60"/>
      <c r="AE21" s="60"/>
      <c r="AF21" s="60"/>
      <c r="AG21" s="60"/>
      <c r="AH21" s="60"/>
      <c r="AI21" s="60"/>
      <c r="AJ21" s="60"/>
      <c r="AK21" s="60"/>
      <c r="AL21" s="76"/>
      <c r="AM21" s="66" t="e">
        <f t="shared" si="4"/>
        <v>#REF!</v>
      </c>
      <c r="AN21" s="67" t="e">
        <f t="shared" si="5"/>
        <v>#REF!</v>
      </c>
      <c r="AO21" s="68" t="e">
        <f t="shared" si="11"/>
        <v>#REF!</v>
      </c>
      <c r="AP21" s="82" t="e">
        <f t="shared" si="12"/>
        <v>#REF!</v>
      </c>
      <c r="AQ21" s="51">
        <v>1</v>
      </c>
    </row>
    <row r="22" spans="1:43" x14ac:dyDescent="0.25">
      <c r="A22" s="51" t="s">
        <v>212</v>
      </c>
      <c r="B22" s="51">
        <v>9</v>
      </c>
      <c r="C22" s="135">
        <v>1</v>
      </c>
      <c r="D22" s="60">
        <f t="shared" si="14"/>
        <v>0</v>
      </c>
      <c r="E22" s="77" t="e">
        <f t="shared" si="15"/>
        <v>#N/A</v>
      </c>
      <c r="F22" s="97" t="e">
        <f>#REF!</f>
        <v>#REF!</v>
      </c>
      <c r="G22" s="91" t="e">
        <f>#REF!</f>
        <v>#REF!</v>
      </c>
      <c r="H22" s="98" t="e">
        <f>IF(A22="Y",C22,#REF!)</f>
        <v>#REF!</v>
      </c>
      <c r="I22" s="64" t="e">
        <f t="shared" si="16"/>
        <v>#REF!</v>
      </c>
      <c r="J22" s="64" t="e">
        <f t="shared" si="13"/>
        <v>#REF!</v>
      </c>
      <c r="K22" s="64" t="e">
        <f t="shared" si="2"/>
        <v>#REF!</v>
      </c>
      <c r="L22" s="129" t="e">
        <f>IF(#REF!&gt;0,#REF!,"")</f>
        <v>#REF!</v>
      </c>
      <c r="M22" s="90" t="e">
        <f>#REF!</f>
        <v>#REF!</v>
      </c>
      <c r="N22" s="91">
        <f t="shared" si="0"/>
        <v>1</v>
      </c>
      <c r="O22" s="92">
        <v>43842</v>
      </c>
      <c r="P22" s="91" t="str">
        <f t="shared" si="1"/>
        <v>SUNDAY</v>
      </c>
      <c r="Q22" s="93" t="e">
        <f t="shared" si="3"/>
        <v>#REF!</v>
      </c>
      <c r="R22" s="51" t="e">
        <f t="shared" si="6"/>
        <v>#N/A</v>
      </c>
      <c r="S22" s="78" t="e">
        <f>HLOOKUP(LEFT(P22,3),$B$8:$H$11,4,FALSE)*VLOOKUP(O22,#REF!,2,FALSE)</f>
        <v>#REF!</v>
      </c>
      <c r="T22" s="78" t="e">
        <f t="shared" si="7"/>
        <v>#REF!</v>
      </c>
      <c r="U22" s="51" t="e">
        <f t="shared" si="8"/>
        <v>#N/A</v>
      </c>
      <c r="V22" s="56" t="e">
        <f t="shared" si="9"/>
        <v>#REF!</v>
      </c>
      <c r="AC22" s="60"/>
      <c r="AD22" s="60"/>
      <c r="AE22" s="60"/>
      <c r="AF22" s="60"/>
      <c r="AG22" s="60"/>
      <c r="AH22" s="60"/>
      <c r="AI22" s="60"/>
      <c r="AJ22" s="60"/>
      <c r="AK22" s="60"/>
      <c r="AL22" s="76"/>
      <c r="AM22" s="66" t="e">
        <f t="shared" si="4"/>
        <v>#REF!</v>
      </c>
      <c r="AN22" s="67" t="e">
        <f t="shared" si="5"/>
        <v>#REF!</v>
      </c>
      <c r="AO22" s="68" t="e">
        <f t="shared" si="11"/>
        <v>#REF!</v>
      </c>
      <c r="AP22" s="82" t="e">
        <f t="shared" si="12"/>
        <v>#REF!</v>
      </c>
      <c r="AQ22" s="51">
        <v>1</v>
      </c>
    </row>
    <row r="23" spans="1:43" x14ac:dyDescent="0.25">
      <c r="A23" s="51" t="s">
        <v>212</v>
      </c>
      <c r="B23" s="51">
        <v>10</v>
      </c>
      <c r="C23" s="135">
        <v>1</v>
      </c>
      <c r="D23" s="60">
        <f t="shared" si="14"/>
        <v>0</v>
      </c>
      <c r="E23" s="77" t="e">
        <f t="shared" si="15"/>
        <v>#N/A</v>
      </c>
      <c r="F23" s="97" t="e">
        <f>#REF!</f>
        <v>#REF!</v>
      </c>
      <c r="G23" s="91" t="e">
        <f>#REF!</f>
        <v>#REF!</v>
      </c>
      <c r="H23" s="98" t="e">
        <f>IF(A23="Y",C23,#REF!)</f>
        <v>#REF!</v>
      </c>
      <c r="I23" s="64" t="e">
        <f t="shared" si="16"/>
        <v>#REF!</v>
      </c>
      <c r="J23" s="64" t="e">
        <f>IF(H23=ROUND(E23,0),"Good","ERROR")</f>
        <v>#REF!</v>
      </c>
      <c r="K23" s="64" t="e">
        <f t="shared" si="2"/>
        <v>#REF!</v>
      </c>
      <c r="L23" s="129" t="e">
        <f>IF(#REF!&gt;0,#REF!,"")</f>
        <v>#REF!</v>
      </c>
      <c r="M23" s="90" t="e">
        <f>#REF!</f>
        <v>#REF!</v>
      </c>
      <c r="N23" s="91">
        <f t="shared" si="0"/>
        <v>1</v>
      </c>
      <c r="O23" s="92">
        <v>43843</v>
      </c>
      <c r="P23" s="91" t="str">
        <f t="shared" si="1"/>
        <v>MONDAY</v>
      </c>
      <c r="Q23" s="93" t="e">
        <f t="shared" si="3"/>
        <v>#REF!</v>
      </c>
      <c r="R23" s="51" t="e">
        <f t="shared" si="6"/>
        <v>#N/A</v>
      </c>
      <c r="S23" s="78" t="e">
        <f>HLOOKUP(LEFT(P23,3),$B$8:$H$11,4,FALSE)*VLOOKUP(O23,#REF!,2,FALSE)</f>
        <v>#REF!</v>
      </c>
      <c r="T23" s="78" t="e">
        <f t="shared" si="7"/>
        <v>#REF!</v>
      </c>
      <c r="U23" s="51" t="e">
        <f t="shared" si="8"/>
        <v>#N/A</v>
      </c>
      <c r="V23" s="56" t="e">
        <f t="shared" si="9"/>
        <v>#REF!</v>
      </c>
      <c r="AC23" s="60"/>
      <c r="AD23" s="60"/>
      <c r="AE23" s="60"/>
      <c r="AF23" s="60"/>
      <c r="AG23" s="60"/>
      <c r="AH23" s="60"/>
      <c r="AI23" s="60"/>
      <c r="AJ23" s="60"/>
      <c r="AK23" s="60"/>
      <c r="AL23" s="76"/>
      <c r="AM23" s="66" t="e">
        <f t="shared" si="4"/>
        <v>#REF!</v>
      </c>
      <c r="AN23" s="67" t="e">
        <f t="shared" si="5"/>
        <v>#REF!</v>
      </c>
      <c r="AO23" s="68" t="e">
        <f t="shared" si="11"/>
        <v>#REF!</v>
      </c>
      <c r="AP23" s="82" t="e">
        <f t="shared" si="12"/>
        <v>#REF!</v>
      </c>
      <c r="AQ23" s="51">
        <v>1</v>
      </c>
    </row>
    <row r="24" spans="1:43" x14ac:dyDescent="0.25">
      <c r="A24" s="51" t="s">
        <v>212</v>
      </c>
      <c r="B24" s="51">
        <v>11</v>
      </c>
      <c r="C24" s="135">
        <v>1</v>
      </c>
      <c r="D24" s="60">
        <f t="shared" si="14"/>
        <v>0</v>
      </c>
      <c r="E24" s="77" t="e">
        <f t="shared" si="15"/>
        <v>#N/A</v>
      </c>
      <c r="F24" s="97" t="e">
        <f>#REF!</f>
        <v>#REF!</v>
      </c>
      <c r="G24" s="91" t="e">
        <f>#REF!</f>
        <v>#REF!</v>
      </c>
      <c r="H24" s="98" t="e">
        <f>IF(A24="Y",C24,#REF!)</f>
        <v>#REF!</v>
      </c>
      <c r="I24" s="64" t="e">
        <f t="shared" si="16"/>
        <v>#REF!</v>
      </c>
      <c r="J24" s="64" t="e">
        <f>IF(H24=ROUND(E24,0),"Good","ERROR")</f>
        <v>#REF!</v>
      </c>
      <c r="K24" s="64" t="e">
        <f t="shared" si="2"/>
        <v>#REF!</v>
      </c>
      <c r="L24" s="129" t="e">
        <f>IF(#REF!&gt;0,#REF!,"")</f>
        <v>#REF!</v>
      </c>
      <c r="M24" s="90" t="e">
        <f>#REF!</f>
        <v>#REF!</v>
      </c>
      <c r="N24" s="91">
        <f t="shared" si="0"/>
        <v>1</v>
      </c>
      <c r="O24" s="92">
        <v>43844</v>
      </c>
      <c r="P24" s="91" t="str">
        <f t="shared" si="1"/>
        <v>TUESDAY</v>
      </c>
      <c r="Q24" s="93" t="e">
        <f t="shared" si="3"/>
        <v>#REF!</v>
      </c>
      <c r="R24" s="51" t="e">
        <f t="shared" si="6"/>
        <v>#N/A</v>
      </c>
      <c r="S24" s="78" t="e">
        <f>HLOOKUP(LEFT(P24,3),$B$8:$H$11,4,FALSE)*VLOOKUP(O24,#REF!,2,FALSE)</f>
        <v>#REF!</v>
      </c>
      <c r="T24" s="78" t="e">
        <f t="shared" si="7"/>
        <v>#REF!</v>
      </c>
      <c r="U24" s="51" t="e">
        <f t="shared" si="8"/>
        <v>#N/A</v>
      </c>
      <c r="V24" s="56" t="e">
        <f t="shared" si="9"/>
        <v>#REF!</v>
      </c>
      <c r="AC24" s="60"/>
      <c r="AD24" s="60"/>
      <c r="AE24" s="60"/>
      <c r="AF24" s="60"/>
      <c r="AG24" s="60"/>
      <c r="AH24" s="60"/>
      <c r="AI24" s="60"/>
      <c r="AJ24" s="60"/>
      <c r="AK24" s="60"/>
      <c r="AL24" s="76"/>
      <c r="AM24" s="66" t="e">
        <f t="shared" si="4"/>
        <v>#REF!</v>
      </c>
      <c r="AN24" s="67" t="e">
        <f t="shared" si="5"/>
        <v>#REF!</v>
      </c>
      <c r="AO24" s="68" t="e">
        <f t="shared" si="11"/>
        <v>#REF!</v>
      </c>
      <c r="AP24" s="82" t="e">
        <f t="shared" si="12"/>
        <v>#REF!</v>
      </c>
      <c r="AQ24" s="51">
        <v>1</v>
      </c>
    </row>
    <row r="25" spans="1:43" ht="15.75" thickBot="1" x14ac:dyDescent="0.3">
      <c r="A25" s="51" t="s">
        <v>212</v>
      </c>
      <c r="B25" s="51">
        <v>12</v>
      </c>
      <c r="C25" s="135">
        <v>1</v>
      </c>
      <c r="D25" s="60">
        <f t="shared" si="14"/>
        <v>0</v>
      </c>
      <c r="E25" s="77" t="e">
        <f t="shared" si="15"/>
        <v>#N/A</v>
      </c>
      <c r="F25" s="99" t="e">
        <f>#REF!</f>
        <v>#REF!</v>
      </c>
      <c r="G25" s="96" t="e">
        <f>#REF!</f>
        <v>#REF!</v>
      </c>
      <c r="H25" s="100" t="e">
        <f>IF(A25="Y",C25,1)*#REF!</f>
        <v>#REF!</v>
      </c>
      <c r="I25" s="64" t="e">
        <f t="shared" si="16"/>
        <v>#REF!</v>
      </c>
      <c r="J25" s="64" t="e">
        <f t="shared" si="13"/>
        <v>#REF!</v>
      </c>
      <c r="K25" s="64" t="e">
        <f t="shared" si="2"/>
        <v>#REF!</v>
      </c>
      <c r="L25" s="129" t="e">
        <f>IF(#REF!&gt;0,#REF!,"")</f>
        <v>#REF!</v>
      </c>
      <c r="M25" s="90" t="e">
        <f>#REF!</f>
        <v>#REF!</v>
      </c>
      <c r="N25" s="91">
        <f t="shared" si="0"/>
        <v>1</v>
      </c>
      <c r="O25" s="92">
        <v>43845</v>
      </c>
      <c r="P25" s="91" t="str">
        <f t="shared" si="1"/>
        <v>WEDNESDAY</v>
      </c>
      <c r="Q25" s="93" t="e">
        <f t="shared" si="3"/>
        <v>#REF!</v>
      </c>
      <c r="R25" s="51" t="e">
        <f t="shared" si="6"/>
        <v>#N/A</v>
      </c>
      <c r="S25" s="78" t="e">
        <f>HLOOKUP(LEFT(P25,3),$B$8:$H$11,4,FALSE)*VLOOKUP(O25,#REF!,2,FALSE)</f>
        <v>#REF!</v>
      </c>
      <c r="T25" s="78" t="e">
        <f t="shared" si="7"/>
        <v>#REF!</v>
      </c>
      <c r="U25" s="51" t="e">
        <f t="shared" si="8"/>
        <v>#N/A</v>
      </c>
      <c r="V25" s="56" t="e">
        <f t="shared" si="9"/>
        <v>#REF!</v>
      </c>
      <c r="AC25" s="60"/>
      <c r="AD25" s="60"/>
      <c r="AE25" s="60"/>
      <c r="AF25" s="60"/>
      <c r="AG25" s="60"/>
      <c r="AH25" s="60"/>
      <c r="AI25" s="60"/>
      <c r="AJ25" s="60"/>
      <c r="AK25" s="60"/>
      <c r="AL25" s="76"/>
      <c r="AM25" s="66" t="e">
        <f t="shared" si="4"/>
        <v>#REF!</v>
      </c>
      <c r="AN25" s="67" t="e">
        <f t="shared" si="5"/>
        <v>#REF!</v>
      </c>
      <c r="AO25" s="68" t="e">
        <f t="shared" si="11"/>
        <v>#REF!</v>
      </c>
      <c r="AP25" s="82" t="e">
        <f t="shared" si="12"/>
        <v>#REF!</v>
      </c>
      <c r="AQ25" s="51">
        <v>1</v>
      </c>
    </row>
    <row r="26" spans="1:43" x14ac:dyDescent="0.25">
      <c r="C26" s="60">
        <f>SUM(C14:C25)</f>
        <v>12</v>
      </c>
      <c r="D26" s="60">
        <f>SUM(D14:D25)</f>
        <v>0</v>
      </c>
      <c r="E26" s="77" t="e">
        <f>SUM(E14:E25)</f>
        <v>#N/A</v>
      </c>
      <c r="H26" s="60" t="e">
        <f>SUM(H14:H25)</f>
        <v>#REF!</v>
      </c>
      <c r="I26" s="60" t="e">
        <f>H26-D26</f>
        <v>#REF!</v>
      </c>
      <c r="J26" s="64" t="e">
        <f t="shared" si="13"/>
        <v>#REF!</v>
      </c>
      <c r="K26" s="64" t="e">
        <f t="shared" si="2"/>
        <v>#REF!</v>
      </c>
      <c r="L26" s="129" t="e">
        <f>IF(#REF!&gt;0,#REF!,"")</f>
        <v>#REF!</v>
      </c>
      <c r="M26" s="90" t="e">
        <f>#REF!</f>
        <v>#REF!</v>
      </c>
      <c r="N26" s="91">
        <f t="shared" si="0"/>
        <v>1</v>
      </c>
      <c r="O26" s="92">
        <v>43846</v>
      </c>
      <c r="P26" s="91" t="str">
        <f t="shared" si="1"/>
        <v>THURSDAY</v>
      </c>
      <c r="Q26" s="93" t="e">
        <f t="shared" si="3"/>
        <v>#REF!</v>
      </c>
      <c r="R26" s="51" t="e">
        <f t="shared" si="6"/>
        <v>#N/A</v>
      </c>
      <c r="S26" s="78" t="e">
        <f>HLOOKUP(LEFT(P26,3),$B$8:$H$11,4,FALSE)*VLOOKUP(O26,#REF!,2,FALSE)</f>
        <v>#REF!</v>
      </c>
      <c r="T26" s="78" t="e">
        <f t="shared" si="7"/>
        <v>#REF!</v>
      </c>
      <c r="U26" s="51" t="e">
        <f t="shared" si="8"/>
        <v>#N/A</v>
      </c>
      <c r="V26" s="56" t="e">
        <f t="shared" si="9"/>
        <v>#REF!</v>
      </c>
      <c r="AC26" s="60"/>
      <c r="AD26" s="60"/>
      <c r="AE26" s="60"/>
      <c r="AF26" s="60"/>
      <c r="AG26" s="60"/>
      <c r="AH26" s="60"/>
      <c r="AI26" s="60"/>
      <c r="AJ26" s="60"/>
      <c r="AK26" s="60"/>
      <c r="AL26" s="76"/>
      <c r="AM26" s="66" t="e">
        <f t="shared" si="4"/>
        <v>#REF!</v>
      </c>
      <c r="AN26" s="67" t="e">
        <f t="shared" si="5"/>
        <v>#REF!</v>
      </c>
      <c r="AO26" s="68" t="e">
        <f t="shared" si="11"/>
        <v>#REF!</v>
      </c>
      <c r="AP26" s="82" t="e">
        <f t="shared" si="12"/>
        <v>#REF!</v>
      </c>
      <c r="AQ26" s="51">
        <v>1</v>
      </c>
    </row>
    <row r="27" spans="1:43" x14ac:dyDescent="0.25">
      <c r="B27" s="55"/>
      <c r="C27" s="55"/>
      <c r="H27" s="60"/>
      <c r="K27" s="64" t="e">
        <f t="shared" si="2"/>
        <v>#REF!</v>
      </c>
      <c r="L27" s="129" t="e">
        <f>IF(#REF!&gt;0,#REF!,"")</f>
        <v>#REF!</v>
      </c>
      <c r="M27" s="90" t="e">
        <f>#REF!</f>
        <v>#REF!</v>
      </c>
      <c r="N27" s="91">
        <f t="shared" si="0"/>
        <v>1</v>
      </c>
      <c r="O27" s="92">
        <v>43847</v>
      </c>
      <c r="P27" s="91" t="str">
        <f t="shared" si="1"/>
        <v>FRIDAY</v>
      </c>
      <c r="Q27" s="93" t="e">
        <f t="shared" si="3"/>
        <v>#REF!</v>
      </c>
      <c r="R27" s="51" t="e">
        <f t="shared" si="6"/>
        <v>#N/A</v>
      </c>
      <c r="S27" s="78" t="e">
        <f>HLOOKUP(LEFT(P27,3),$B$8:$H$11,4,FALSE)*VLOOKUP(O27,#REF!,2,FALSE)</f>
        <v>#REF!</v>
      </c>
      <c r="T27" s="78" t="e">
        <f t="shared" si="7"/>
        <v>#REF!</v>
      </c>
      <c r="U27" s="51" t="e">
        <f t="shared" si="8"/>
        <v>#N/A</v>
      </c>
      <c r="V27" s="56" t="e">
        <f t="shared" si="9"/>
        <v>#REF!</v>
      </c>
      <c r="AC27" s="60"/>
      <c r="AD27" s="60"/>
      <c r="AE27" s="60"/>
      <c r="AF27" s="60"/>
      <c r="AG27" s="60"/>
      <c r="AH27" s="60"/>
      <c r="AI27" s="60"/>
      <c r="AJ27" s="60"/>
      <c r="AK27" s="60"/>
      <c r="AL27" s="76"/>
      <c r="AM27" s="66" t="e">
        <f t="shared" si="4"/>
        <v>#REF!</v>
      </c>
      <c r="AN27" s="67" t="e">
        <f t="shared" si="5"/>
        <v>#REF!</v>
      </c>
      <c r="AO27" s="68" t="e">
        <f t="shared" si="11"/>
        <v>#REF!</v>
      </c>
      <c r="AP27" s="82" t="e">
        <f t="shared" si="12"/>
        <v>#REF!</v>
      </c>
      <c r="AQ27" s="51">
        <v>1</v>
      </c>
    </row>
    <row r="28" spans="1:43" x14ac:dyDescent="0.25">
      <c r="D28"/>
      <c r="E28"/>
      <c r="F28"/>
      <c r="G28"/>
      <c r="H28"/>
      <c r="K28" s="64" t="e">
        <f t="shared" si="2"/>
        <v>#REF!</v>
      </c>
      <c r="L28" s="129" t="e">
        <f>IF(#REF!&gt;0,#REF!,"")</f>
        <v>#REF!</v>
      </c>
      <c r="M28" s="90" t="e">
        <f>#REF!</f>
        <v>#REF!</v>
      </c>
      <c r="N28" s="91">
        <f t="shared" si="0"/>
        <v>1</v>
      </c>
      <c r="O28" s="92">
        <v>43848</v>
      </c>
      <c r="P28" s="91" t="str">
        <f t="shared" si="1"/>
        <v>SATURDAY</v>
      </c>
      <c r="Q28" s="93" t="e">
        <f t="shared" si="3"/>
        <v>#REF!</v>
      </c>
      <c r="R28" s="51" t="e">
        <f t="shared" si="6"/>
        <v>#N/A</v>
      </c>
      <c r="S28" s="78" t="e">
        <f>HLOOKUP(LEFT(P28,3),$B$8:$H$11,4,FALSE)*VLOOKUP(O28,#REF!,2,FALSE)</f>
        <v>#REF!</v>
      </c>
      <c r="T28" s="78" t="e">
        <f t="shared" si="7"/>
        <v>#REF!</v>
      </c>
      <c r="U28" s="51" t="e">
        <f t="shared" si="8"/>
        <v>#N/A</v>
      </c>
      <c r="V28" s="56" t="e">
        <f t="shared" si="9"/>
        <v>#REF!</v>
      </c>
      <c r="AC28" s="60"/>
      <c r="AD28" s="60"/>
      <c r="AE28" s="60"/>
      <c r="AF28" s="60"/>
      <c r="AG28" s="60"/>
      <c r="AH28" s="60"/>
      <c r="AI28" s="60"/>
      <c r="AJ28" s="60"/>
      <c r="AK28" s="60"/>
      <c r="AL28" s="76"/>
      <c r="AM28" s="66" t="e">
        <f t="shared" si="4"/>
        <v>#REF!</v>
      </c>
      <c r="AN28" s="67" t="e">
        <f t="shared" si="5"/>
        <v>#REF!</v>
      </c>
      <c r="AO28" s="68" t="e">
        <f t="shared" si="11"/>
        <v>#REF!</v>
      </c>
      <c r="AP28" s="82" t="e">
        <f t="shared" si="12"/>
        <v>#REF!</v>
      </c>
      <c r="AQ28" s="51">
        <v>1</v>
      </c>
    </row>
    <row r="29" spans="1:43" x14ac:dyDescent="0.25">
      <c r="D29"/>
      <c r="E29"/>
      <c r="F29"/>
      <c r="G29"/>
      <c r="H29"/>
      <c r="K29" s="64" t="e">
        <f t="shared" si="2"/>
        <v>#REF!</v>
      </c>
      <c r="L29" s="129" t="e">
        <f>IF(#REF!&gt;0,#REF!,"")</f>
        <v>#REF!</v>
      </c>
      <c r="M29" s="90" t="e">
        <f>#REF!</f>
        <v>#REF!</v>
      </c>
      <c r="N29" s="91">
        <f t="shared" si="0"/>
        <v>1</v>
      </c>
      <c r="O29" s="92">
        <v>43849</v>
      </c>
      <c r="P29" s="91" t="str">
        <f t="shared" si="1"/>
        <v>SUNDAY</v>
      </c>
      <c r="Q29" s="93" t="e">
        <f t="shared" si="3"/>
        <v>#REF!</v>
      </c>
      <c r="R29" s="51" t="e">
        <f t="shared" si="6"/>
        <v>#N/A</v>
      </c>
      <c r="S29" s="78" t="e">
        <f>HLOOKUP(LEFT(P29,3),$B$8:$H$11,4,FALSE)*VLOOKUP(O29,#REF!,2,FALSE)</f>
        <v>#REF!</v>
      </c>
      <c r="T29" s="78" t="e">
        <f t="shared" si="7"/>
        <v>#REF!</v>
      </c>
      <c r="U29" s="51" t="e">
        <f t="shared" si="8"/>
        <v>#N/A</v>
      </c>
      <c r="V29" s="56" t="e">
        <f t="shared" si="9"/>
        <v>#REF!</v>
      </c>
      <c r="AC29" s="60"/>
      <c r="AD29" s="60"/>
      <c r="AE29" s="60"/>
      <c r="AF29" s="60"/>
      <c r="AG29" s="60"/>
      <c r="AH29" s="60"/>
      <c r="AI29" s="60"/>
      <c r="AJ29" s="60"/>
      <c r="AK29" s="60"/>
      <c r="AL29" s="76"/>
      <c r="AM29" s="66" t="e">
        <f t="shared" si="4"/>
        <v>#REF!</v>
      </c>
      <c r="AN29" s="67" t="e">
        <f t="shared" si="5"/>
        <v>#REF!</v>
      </c>
      <c r="AO29" s="68" t="e">
        <f t="shared" si="11"/>
        <v>#REF!</v>
      </c>
      <c r="AP29" s="82" t="e">
        <f t="shared" si="12"/>
        <v>#REF!</v>
      </c>
      <c r="AQ29" s="51">
        <v>1</v>
      </c>
    </row>
    <row r="30" spans="1:43" x14ac:dyDescent="0.25">
      <c r="D30"/>
      <c r="E30"/>
      <c r="F30"/>
      <c r="G30"/>
      <c r="H30"/>
      <c r="K30" s="64" t="e">
        <f t="shared" si="2"/>
        <v>#REF!</v>
      </c>
      <c r="L30" s="129" t="e">
        <f>IF(#REF!&gt;0,#REF!,"")</f>
        <v>#REF!</v>
      </c>
      <c r="M30" s="90" t="e">
        <f>#REF!</f>
        <v>#REF!</v>
      </c>
      <c r="N30" s="91">
        <f t="shared" si="0"/>
        <v>1</v>
      </c>
      <c r="O30" s="92">
        <v>43850</v>
      </c>
      <c r="P30" s="91" t="str">
        <f t="shared" si="1"/>
        <v>MONDAY</v>
      </c>
      <c r="Q30" s="93" t="e">
        <f t="shared" si="3"/>
        <v>#REF!</v>
      </c>
      <c r="R30" s="51" t="e">
        <f t="shared" si="6"/>
        <v>#N/A</v>
      </c>
      <c r="S30" s="78" t="e">
        <f>HLOOKUP(LEFT(P30,3),$B$8:$H$11,4,FALSE)*VLOOKUP(O30,#REF!,2,FALSE)</f>
        <v>#REF!</v>
      </c>
      <c r="T30" s="78" t="e">
        <f t="shared" si="7"/>
        <v>#REF!</v>
      </c>
      <c r="U30" s="51" t="e">
        <f t="shared" si="8"/>
        <v>#N/A</v>
      </c>
      <c r="V30" s="56" t="e">
        <f t="shared" si="9"/>
        <v>#REF!</v>
      </c>
      <c r="AC30" s="60"/>
      <c r="AD30" s="60"/>
      <c r="AE30" s="60"/>
      <c r="AF30" s="60"/>
      <c r="AG30" s="60"/>
      <c r="AH30" s="60"/>
      <c r="AI30" s="60"/>
      <c r="AJ30" s="60"/>
      <c r="AK30" s="60"/>
      <c r="AL30" s="76"/>
      <c r="AM30" s="66" t="e">
        <f t="shared" si="4"/>
        <v>#REF!</v>
      </c>
      <c r="AN30" s="67" t="e">
        <f t="shared" si="5"/>
        <v>#REF!</v>
      </c>
      <c r="AO30" s="68" t="e">
        <f t="shared" si="11"/>
        <v>#REF!</v>
      </c>
      <c r="AP30" s="82" t="e">
        <f t="shared" si="12"/>
        <v>#REF!</v>
      </c>
      <c r="AQ30" s="51">
        <v>1</v>
      </c>
    </row>
    <row r="31" spans="1:43" x14ac:dyDescent="0.25">
      <c r="D31"/>
      <c r="E31"/>
      <c r="F31"/>
      <c r="G31"/>
      <c r="H31"/>
      <c r="K31" s="64" t="e">
        <f t="shared" si="2"/>
        <v>#REF!</v>
      </c>
      <c r="L31" s="129" t="e">
        <f>IF(#REF!&gt;0,#REF!,"")</f>
        <v>#REF!</v>
      </c>
      <c r="M31" s="90" t="e">
        <f>#REF!</f>
        <v>#REF!</v>
      </c>
      <c r="N31" s="91">
        <f t="shared" si="0"/>
        <v>1</v>
      </c>
      <c r="O31" s="92">
        <v>43851</v>
      </c>
      <c r="P31" s="91" t="str">
        <f t="shared" si="1"/>
        <v>TUESDAY</v>
      </c>
      <c r="Q31" s="93" t="e">
        <f t="shared" si="3"/>
        <v>#REF!</v>
      </c>
      <c r="R31" s="51" t="e">
        <f t="shared" si="6"/>
        <v>#N/A</v>
      </c>
      <c r="S31" s="78" t="e">
        <f>HLOOKUP(LEFT(P31,3),$B$8:$H$11,4,FALSE)*VLOOKUP(O31,#REF!,2,FALSE)</f>
        <v>#REF!</v>
      </c>
      <c r="T31" s="78" t="e">
        <f t="shared" si="7"/>
        <v>#REF!</v>
      </c>
      <c r="U31" s="51" t="e">
        <f t="shared" si="8"/>
        <v>#N/A</v>
      </c>
      <c r="V31" s="56" t="e">
        <f t="shared" si="9"/>
        <v>#REF!</v>
      </c>
      <c r="AC31" s="60"/>
      <c r="AD31" s="60"/>
      <c r="AE31" s="60"/>
      <c r="AF31" s="60"/>
      <c r="AG31" s="60"/>
      <c r="AH31" s="60"/>
      <c r="AI31" s="60"/>
      <c r="AJ31" s="60"/>
      <c r="AK31" s="60"/>
      <c r="AL31" s="76"/>
      <c r="AM31" s="66" t="e">
        <f t="shared" si="4"/>
        <v>#REF!</v>
      </c>
      <c r="AN31" s="67" t="e">
        <f t="shared" si="5"/>
        <v>#REF!</v>
      </c>
      <c r="AO31" s="68" t="e">
        <f t="shared" si="11"/>
        <v>#REF!</v>
      </c>
      <c r="AP31" s="82" t="e">
        <f t="shared" si="12"/>
        <v>#REF!</v>
      </c>
      <c r="AQ31" s="51">
        <v>1</v>
      </c>
    </row>
    <row r="32" spans="1:43" x14ac:dyDescent="0.25">
      <c r="D32"/>
      <c r="E32"/>
      <c r="F32"/>
      <c r="G32"/>
      <c r="H32"/>
      <c r="K32" s="64" t="e">
        <f t="shared" si="2"/>
        <v>#REF!</v>
      </c>
      <c r="L32" s="129" t="e">
        <f>IF(#REF!&gt;0,#REF!,"")</f>
        <v>#REF!</v>
      </c>
      <c r="M32" s="90" t="e">
        <f>#REF!</f>
        <v>#REF!</v>
      </c>
      <c r="N32" s="91">
        <f t="shared" si="0"/>
        <v>1</v>
      </c>
      <c r="O32" s="92">
        <v>43852</v>
      </c>
      <c r="P32" s="91" t="str">
        <f t="shared" si="1"/>
        <v>WEDNESDAY</v>
      </c>
      <c r="Q32" s="93" t="e">
        <f t="shared" si="3"/>
        <v>#REF!</v>
      </c>
      <c r="R32" s="51" t="e">
        <f t="shared" si="6"/>
        <v>#N/A</v>
      </c>
      <c r="S32" s="78" t="e">
        <f>HLOOKUP(LEFT(P32,3),$B$8:$H$11,4,FALSE)*VLOOKUP(O32,#REF!,2,FALSE)</f>
        <v>#REF!</v>
      </c>
      <c r="T32" s="78" t="e">
        <f t="shared" si="7"/>
        <v>#REF!</v>
      </c>
      <c r="U32" s="51" t="e">
        <f t="shared" si="8"/>
        <v>#N/A</v>
      </c>
      <c r="V32" s="56" t="e">
        <f t="shared" si="9"/>
        <v>#REF!</v>
      </c>
      <c r="AC32" s="60"/>
      <c r="AD32" s="60"/>
      <c r="AE32" s="60"/>
      <c r="AF32" s="60"/>
      <c r="AG32" s="60"/>
      <c r="AH32" s="60"/>
      <c r="AI32" s="60"/>
      <c r="AJ32" s="60"/>
      <c r="AK32" s="60"/>
      <c r="AL32" s="76"/>
      <c r="AM32" s="66" t="e">
        <f t="shared" si="4"/>
        <v>#REF!</v>
      </c>
      <c r="AN32" s="67" t="e">
        <f t="shared" si="5"/>
        <v>#REF!</v>
      </c>
      <c r="AO32" s="68" t="e">
        <f t="shared" si="11"/>
        <v>#REF!</v>
      </c>
      <c r="AP32" s="82" t="e">
        <f t="shared" si="12"/>
        <v>#REF!</v>
      </c>
      <c r="AQ32" s="51">
        <v>1</v>
      </c>
    </row>
    <row r="33" spans="4:56" x14ac:dyDescent="0.25">
      <c r="D33"/>
      <c r="E33"/>
      <c r="F33"/>
      <c r="G33"/>
      <c r="H33"/>
      <c r="K33" s="64" t="e">
        <f t="shared" si="2"/>
        <v>#REF!</v>
      </c>
      <c r="L33" s="129" t="e">
        <f>IF(#REF!&gt;0,#REF!,"")</f>
        <v>#REF!</v>
      </c>
      <c r="M33" s="90" t="e">
        <f>#REF!</f>
        <v>#REF!</v>
      </c>
      <c r="N33" s="91">
        <f t="shared" si="0"/>
        <v>1</v>
      </c>
      <c r="O33" s="92">
        <v>43853</v>
      </c>
      <c r="P33" s="91" t="str">
        <f t="shared" si="1"/>
        <v>THURSDAY</v>
      </c>
      <c r="Q33" s="93" t="e">
        <f t="shared" si="3"/>
        <v>#REF!</v>
      </c>
      <c r="R33" s="51" t="e">
        <f t="shared" si="6"/>
        <v>#N/A</v>
      </c>
      <c r="S33" s="78" t="e">
        <f>HLOOKUP(LEFT(P33,3),$B$8:$H$11,4,FALSE)*VLOOKUP(O33,#REF!,2,FALSE)</f>
        <v>#REF!</v>
      </c>
      <c r="T33" s="78" t="e">
        <f t="shared" si="7"/>
        <v>#REF!</v>
      </c>
      <c r="U33" s="51" t="e">
        <f t="shared" si="8"/>
        <v>#N/A</v>
      </c>
      <c r="V33" s="56" t="e">
        <f t="shared" si="9"/>
        <v>#REF!</v>
      </c>
      <c r="AC33" s="60"/>
      <c r="AD33" s="60"/>
      <c r="AE33" s="60"/>
      <c r="AF33" s="60"/>
      <c r="AG33" s="60"/>
      <c r="AH33" s="60"/>
      <c r="AI33" s="60"/>
      <c r="AJ33" s="60"/>
      <c r="AK33" s="60"/>
      <c r="AL33" s="76"/>
      <c r="AM33" s="66" t="e">
        <f t="shared" si="4"/>
        <v>#REF!</v>
      </c>
      <c r="AN33" s="67" t="e">
        <f t="shared" si="5"/>
        <v>#REF!</v>
      </c>
      <c r="AO33" s="68" t="e">
        <f t="shared" si="11"/>
        <v>#REF!</v>
      </c>
      <c r="AP33" s="82" t="e">
        <f t="shared" si="12"/>
        <v>#REF!</v>
      </c>
      <c r="AQ33" s="51">
        <v>1</v>
      </c>
    </row>
    <row r="34" spans="4:56" x14ac:dyDescent="0.25">
      <c r="D34"/>
      <c r="E34"/>
      <c r="F34"/>
      <c r="G34"/>
      <c r="H34"/>
      <c r="K34" s="64" t="e">
        <f t="shared" si="2"/>
        <v>#REF!</v>
      </c>
      <c r="L34" s="129" t="e">
        <f>IF(#REF!&gt;0,#REF!,"")</f>
        <v>#REF!</v>
      </c>
      <c r="M34" s="90" t="e">
        <f>#REF!</f>
        <v>#REF!</v>
      </c>
      <c r="N34" s="91">
        <f t="shared" si="0"/>
        <v>1</v>
      </c>
      <c r="O34" s="92">
        <v>43854</v>
      </c>
      <c r="P34" s="91" t="str">
        <f t="shared" si="1"/>
        <v>FRIDAY</v>
      </c>
      <c r="Q34" s="93" t="e">
        <f t="shared" si="3"/>
        <v>#REF!</v>
      </c>
      <c r="R34" s="51" t="e">
        <f t="shared" si="6"/>
        <v>#N/A</v>
      </c>
      <c r="S34" s="78" t="e">
        <f>HLOOKUP(LEFT(P34,3),$B$8:$H$11,4,FALSE)*VLOOKUP(O34,#REF!,2,FALSE)</f>
        <v>#REF!</v>
      </c>
      <c r="T34" s="78" t="e">
        <f t="shared" si="7"/>
        <v>#REF!</v>
      </c>
      <c r="U34" s="51" t="e">
        <f t="shared" si="8"/>
        <v>#N/A</v>
      </c>
      <c r="V34" s="56" t="e">
        <f t="shared" si="9"/>
        <v>#REF!</v>
      </c>
      <c r="AC34" s="60"/>
      <c r="AD34" s="60"/>
      <c r="AE34" s="60"/>
      <c r="AF34" s="60"/>
      <c r="AG34" s="60"/>
      <c r="AH34" s="60"/>
      <c r="AI34" s="60"/>
      <c r="AJ34" s="60"/>
      <c r="AK34" s="60"/>
      <c r="AL34" s="76"/>
      <c r="AM34" s="66" t="e">
        <f t="shared" si="4"/>
        <v>#REF!</v>
      </c>
      <c r="AN34" s="67" t="e">
        <f t="shared" si="5"/>
        <v>#REF!</v>
      </c>
      <c r="AO34" s="68" t="e">
        <f t="shared" si="11"/>
        <v>#REF!</v>
      </c>
      <c r="AP34" s="82" t="e">
        <f t="shared" si="12"/>
        <v>#REF!</v>
      </c>
      <c r="AQ34" s="51">
        <v>1</v>
      </c>
    </row>
    <row r="35" spans="4:56" x14ac:dyDescent="0.25">
      <c r="D35"/>
      <c r="E35"/>
      <c r="F35"/>
      <c r="G35"/>
      <c r="H35"/>
      <c r="K35" s="64" t="e">
        <f t="shared" si="2"/>
        <v>#REF!</v>
      </c>
      <c r="L35" s="129" t="e">
        <f>IF(#REF!&gt;0,#REF!,"")</f>
        <v>#REF!</v>
      </c>
      <c r="M35" s="90" t="e">
        <f>#REF!</f>
        <v>#REF!</v>
      </c>
      <c r="N35" s="91">
        <f t="shared" si="0"/>
        <v>1</v>
      </c>
      <c r="O35" s="92">
        <v>43855</v>
      </c>
      <c r="P35" s="91" t="str">
        <f t="shared" si="1"/>
        <v>SATURDAY</v>
      </c>
      <c r="Q35" s="93" t="e">
        <f t="shared" si="3"/>
        <v>#REF!</v>
      </c>
      <c r="R35" s="51" t="e">
        <f t="shared" si="6"/>
        <v>#N/A</v>
      </c>
      <c r="S35" s="78" t="e">
        <f>HLOOKUP(LEFT(P35,3),$B$8:$H$11,4,FALSE)*VLOOKUP(O35,#REF!,2,FALSE)</f>
        <v>#REF!</v>
      </c>
      <c r="T35" s="78" t="e">
        <f t="shared" si="7"/>
        <v>#REF!</v>
      </c>
      <c r="U35" s="51" t="e">
        <f t="shared" si="8"/>
        <v>#N/A</v>
      </c>
      <c r="V35" s="56" t="e">
        <f t="shared" si="9"/>
        <v>#REF!</v>
      </c>
      <c r="AC35" s="60"/>
      <c r="AD35" s="60"/>
      <c r="AE35" s="60"/>
      <c r="AF35" s="60"/>
      <c r="AG35" s="60"/>
      <c r="AH35" s="60"/>
      <c r="AI35" s="60"/>
      <c r="AJ35" s="60"/>
      <c r="AK35" s="60"/>
      <c r="AL35" s="76"/>
      <c r="AM35" s="66" t="e">
        <f t="shared" si="4"/>
        <v>#REF!</v>
      </c>
      <c r="AN35" s="67" t="e">
        <f t="shared" si="5"/>
        <v>#REF!</v>
      </c>
      <c r="AO35" s="68" t="e">
        <f t="shared" si="11"/>
        <v>#REF!</v>
      </c>
      <c r="AP35" s="82" t="e">
        <f t="shared" si="12"/>
        <v>#REF!</v>
      </c>
      <c r="AQ35" s="51">
        <v>1</v>
      </c>
    </row>
    <row r="36" spans="4:56" x14ac:dyDescent="0.25">
      <c r="D36"/>
      <c r="E36"/>
      <c r="F36"/>
      <c r="G36"/>
      <c r="H36"/>
      <c r="I36" s="79"/>
      <c r="J36" s="79"/>
      <c r="K36" s="64" t="e">
        <f t="shared" si="2"/>
        <v>#REF!</v>
      </c>
      <c r="L36" s="129" t="e">
        <f>IF(#REF!&gt;0,#REF!,"")</f>
        <v>#REF!</v>
      </c>
      <c r="M36" s="90" t="e">
        <f>#REF!</f>
        <v>#REF!</v>
      </c>
      <c r="N36" s="91">
        <f t="shared" si="0"/>
        <v>1</v>
      </c>
      <c r="O36" s="92">
        <v>43856</v>
      </c>
      <c r="P36" s="91" t="str">
        <f t="shared" si="1"/>
        <v>SUNDAY</v>
      </c>
      <c r="Q36" s="93" t="e">
        <f t="shared" si="3"/>
        <v>#REF!</v>
      </c>
      <c r="R36" s="51" t="e">
        <f t="shared" si="6"/>
        <v>#N/A</v>
      </c>
      <c r="S36" s="78" t="e">
        <f>HLOOKUP(LEFT(P36,3),$B$8:$H$11,4,FALSE)*VLOOKUP(O36,#REF!,2,FALSE)</f>
        <v>#REF!</v>
      </c>
      <c r="T36" s="78" t="e">
        <f t="shared" si="7"/>
        <v>#REF!</v>
      </c>
      <c r="U36" s="51" t="e">
        <f t="shared" si="8"/>
        <v>#N/A</v>
      </c>
      <c r="V36" s="56" t="e">
        <f t="shared" si="9"/>
        <v>#REF!</v>
      </c>
      <c r="AC36" s="60"/>
      <c r="AD36" s="60"/>
      <c r="AE36" s="60"/>
      <c r="AF36" s="60"/>
      <c r="AG36" s="60"/>
      <c r="AH36" s="60"/>
      <c r="AI36" s="60"/>
      <c r="AJ36" s="60"/>
      <c r="AK36" s="60"/>
      <c r="AL36" s="76"/>
      <c r="AM36" s="66" t="e">
        <f t="shared" si="4"/>
        <v>#REF!</v>
      </c>
      <c r="AN36" s="67" t="e">
        <f t="shared" si="5"/>
        <v>#REF!</v>
      </c>
      <c r="AO36" s="68" t="e">
        <f t="shared" si="11"/>
        <v>#REF!</v>
      </c>
      <c r="AP36" s="82" t="e">
        <f t="shared" si="12"/>
        <v>#REF!</v>
      </c>
      <c r="AQ36" s="51">
        <v>1</v>
      </c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</row>
    <row r="37" spans="4:56" x14ac:dyDescent="0.25">
      <c r="D37"/>
      <c r="E37"/>
      <c r="F37"/>
      <c r="G37"/>
      <c r="H37"/>
      <c r="K37" s="64" t="e">
        <f t="shared" si="2"/>
        <v>#REF!</v>
      </c>
      <c r="L37" s="129" t="e">
        <f>IF(#REF!&gt;0,#REF!,"")</f>
        <v>#REF!</v>
      </c>
      <c r="M37" s="90" t="e">
        <f>#REF!</f>
        <v>#REF!</v>
      </c>
      <c r="N37" s="91">
        <f t="shared" si="0"/>
        <v>1</v>
      </c>
      <c r="O37" s="92">
        <v>43857</v>
      </c>
      <c r="P37" s="91" t="str">
        <f t="shared" si="1"/>
        <v>MONDAY</v>
      </c>
      <c r="Q37" s="93" t="e">
        <f t="shared" si="3"/>
        <v>#REF!</v>
      </c>
      <c r="R37" s="51" t="e">
        <f t="shared" si="6"/>
        <v>#N/A</v>
      </c>
      <c r="S37" s="78" t="e">
        <f>HLOOKUP(LEFT(P37,3),$B$8:$H$11,4,FALSE)*VLOOKUP(O37,#REF!,2,FALSE)</f>
        <v>#REF!</v>
      </c>
      <c r="T37" s="78" t="e">
        <f t="shared" si="7"/>
        <v>#REF!</v>
      </c>
      <c r="U37" s="51" t="e">
        <f t="shared" si="8"/>
        <v>#N/A</v>
      </c>
      <c r="V37" s="56" t="e">
        <f t="shared" si="9"/>
        <v>#REF!</v>
      </c>
      <c r="AM37" s="66" t="e">
        <f t="shared" si="4"/>
        <v>#REF!</v>
      </c>
      <c r="AN37" s="67" t="e">
        <f t="shared" si="5"/>
        <v>#REF!</v>
      </c>
      <c r="AO37" s="68" t="e">
        <f t="shared" si="11"/>
        <v>#REF!</v>
      </c>
      <c r="AP37" s="82" t="e">
        <f t="shared" si="12"/>
        <v>#REF!</v>
      </c>
      <c r="AQ37" s="51">
        <v>1</v>
      </c>
    </row>
    <row r="38" spans="4:56" x14ac:dyDescent="0.25">
      <c r="D38"/>
      <c r="E38"/>
      <c r="F38"/>
      <c r="G38"/>
      <c r="H38"/>
      <c r="K38" s="64" t="e">
        <f t="shared" si="2"/>
        <v>#REF!</v>
      </c>
      <c r="L38" s="129" t="e">
        <f>IF(#REF!&gt;0,#REF!,"")</f>
        <v>#REF!</v>
      </c>
      <c r="M38" s="90" t="e">
        <f>#REF!</f>
        <v>#REF!</v>
      </c>
      <c r="N38" s="91">
        <f t="shared" si="0"/>
        <v>1</v>
      </c>
      <c r="O38" s="92">
        <v>43858</v>
      </c>
      <c r="P38" s="91" t="str">
        <f t="shared" si="1"/>
        <v>TUESDAY</v>
      </c>
      <c r="Q38" s="93" t="e">
        <f t="shared" si="3"/>
        <v>#REF!</v>
      </c>
      <c r="R38" s="51" t="e">
        <f t="shared" si="6"/>
        <v>#N/A</v>
      </c>
      <c r="S38" s="78" t="e">
        <f>HLOOKUP(LEFT(P38,3),$B$8:$H$11,4,FALSE)*VLOOKUP(O38,#REF!,2,FALSE)</f>
        <v>#REF!</v>
      </c>
      <c r="T38" s="78" t="e">
        <f t="shared" si="7"/>
        <v>#REF!</v>
      </c>
      <c r="U38" s="51" t="e">
        <f t="shared" si="8"/>
        <v>#N/A</v>
      </c>
      <c r="V38" s="56" t="e">
        <f t="shared" si="9"/>
        <v>#REF!</v>
      </c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66" t="e">
        <f t="shared" si="4"/>
        <v>#REF!</v>
      </c>
      <c r="AN38" s="67" t="e">
        <f t="shared" si="5"/>
        <v>#REF!</v>
      </c>
      <c r="AO38" s="68" t="e">
        <f t="shared" si="11"/>
        <v>#REF!</v>
      </c>
      <c r="AP38" s="82" t="e">
        <f t="shared" si="12"/>
        <v>#REF!</v>
      </c>
      <c r="AQ38" s="51">
        <v>1</v>
      </c>
    </row>
    <row r="39" spans="4:56" x14ac:dyDescent="0.25">
      <c r="D39"/>
      <c r="E39"/>
      <c r="F39"/>
      <c r="G39"/>
      <c r="H39"/>
      <c r="K39" s="64" t="e">
        <f t="shared" si="2"/>
        <v>#REF!</v>
      </c>
      <c r="L39" s="129" t="e">
        <f>IF(#REF!&gt;0,#REF!,"")</f>
        <v>#REF!</v>
      </c>
      <c r="M39" s="90" t="e">
        <f>#REF!</f>
        <v>#REF!</v>
      </c>
      <c r="N39" s="91">
        <f t="shared" si="0"/>
        <v>1</v>
      </c>
      <c r="O39" s="92">
        <v>43859</v>
      </c>
      <c r="P39" s="91" t="str">
        <f t="shared" si="1"/>
        <v>WEDNESDAY</v>
      </c>
      <c r="Q39" s="93" t="e">
        <f t="shared" si="3"/>
        <v>#REF!</v>
      </c>
      <c r="R39" s="51" t="e">
        <f t="shared" si="6"/>
        <v>#N/A</v>
      </c>
      <c r="S39" s="78" t="e">
        <f>HLOOKUP(LEFT(P39,3),$B$8:$H$11,4,FALSE)*VLOOKUP(O39,#REF!,2,FALSE)</f>
        <v>#REF!</v>
      </c>
      <c r="T39" s="78" t="e">
        <f t="shared" si="7"/>
        <v>#REF!</v>
      </c>
      <c r="U39" s="51" t="e">
        <f t="shared" si="8"/>
        <v>#N/A</v>
      </c>
      <c r="V39" s="56" t="e">
        <f t="shared" si="9"/>
        <v>#REF!</v>
      </c>
      <c r="AM39" s="66" t="e">
        <f t="shared" si="4"/>
        <v>#REF!</v>
      </c>
      <c r="AN39" s="67" t="e">
        <f t="shared" si="5"/>
        <v>#REF!</v>
      </c>
      <c r="AO39" s="68" t="e">
        <f t="shared" si="11"/>
        <v>#REF!</v>
      </c>
      <c r="AP39" s="82" t="e">
        <f t="shared" si="12"/>
        <v>#REF!</v>
      </c>
      <c r="AQ39" s="51">
        <v>1</v>
      </c>
    </row>
    <row r="40" spans="4:56" x14ac:dyDescent="0.25">
      <c r="D40"/>
      <c r="E40"/>
      <c r="F40"/>
      <c r="G40"/>
      <c r="H40"/>
      <c r="K40" s="64" t="e">
        <f t="shared" si="2"/>
        <v>#REF!</v>
      </c>
      <c r="L40" s="129" t="e">
        <f>IF(#REF!&gt;0,#REF!,"")</f>
        <v>#REF!</v>
      </c>
      <c r="M40" s="90" t="e">
        <f>#REF!</f>
        <v>#REF!</v>
      </c>
      <c r="N40" s="91">
        <f t="shared" si="0"/>
        <v>1</v>
      </c>
      <c r="O40" s="92">
        <v>43860</v>
      </c>
      <c r="P40" s="91" t="str">
        <f t="shared" si="1"/>
        <v>THURSDAY</v>
      </c>
      <c r="Q40" s="93" t="e">
        <f t="shared" si="3"/>
        <v>#REF!</v>
      </c>
      <c r="R40" s="51" t="e">
        <f t="shared" si="6"/>
        <v>#N/A</v>
      </c>
      <c r="S40" s="78" t="e">
        <f>HLOOKUP(LEFT(P40,3),$B$8:$H$11,4,FALSE)*VLOOKUP(O40,#REF!,2,FALSE)</f>
        <v>#REF!</v>
      </c>
      <c r="T40" s="78" t="e">
        <f t="shared" si="7"/>
        <v>#REF!</v>
      </c>
      <c r="U40" s="51" t="e">
        <f t="shared" si="8"/>
        <v>#N/A</v>
      </c>
      <c r="V40" s="56" t="e">
        <f t="shared" si="9"/>
        <v>#REF!</v>
      </c>
      <c r="AM40" s="66" t="e">
        <f t="shared" si="4"/>
        <v>#REF!</v>
      </c>
      <c r="AN40" s="67" t="e">
        <f t="shared" si="5"/>
        <v>#REF!</v>
      </c>
      <c r="AO40" s="68" t="e">
        <f t="shared" si="11"/>
        <v>#REF!</v>
      </c>
      <c r="AP40" s="82" t="e">
        <f t="shared" si="12"/>
        <v>#REF!</v>
      </c>
      <c r="AQ40" s="51">
        <v>1</v>
      </c>
    </row>
    <row r="41" spans="4:56" x14ac:dyDescent="0.25">
      <c r="D41"/>
      <c r="E41"/>
      <c r="F41"/>
      <c r="G41"/>
      <c r="H41"/>
      <c r="K41" s="64" t="e">
        <f t="shared" si="2"/>
        <v>#REF!</v>
      </c>
      <c r="L41" s="129" t="e">
        <f>IF(#REF!&gt;0,#REF!,"")</f>
        <v>#REF!</v>
      </c>
      <c r="M41" s="90" t="e">
        <f>#REF!</f>
        <v>#REF!</v>
      </c>
      <c r="N41" s="91">
        <f t="shared" si="0"/>
        <v>1</v>
      </c>
      <c r="O41" s="92">
        <v>43861</v>
      </c>
      <c r="P41" s="91" t="str">
        <f t="shared" si="1"/>
        <v>FRIDAY</v>
      </c>
      <c r="Q41" s="93" t="e">
        <f t="shared" si="3"/>
        <v>#REF!</v>
      </c>
      <c r="R41" s="51" t="e">
        <f t="shared" si="6"/>
        <v>#N/A</v>
      </c>
      <c r="S41" s="78" t="e">
        <f>HLOOKUP(LEFT(P41,3),$B$8:$H$11,4,FALSE)*VLOOKUP(O41,#REF!,2,FALSE)</f>
        <v>#REF!</v>
      </c>
      <c r="T41" s="78" t="e">
        <f t="shared" si="7"/>
        <v>#REF!</v>
      </c>
      <c r="U41" s="51" t="e">
        <f t="shared" si="8"/>
        <v>#N/A</v>
      </c>
      <c r="V41" s="56" t="e">
        <f t="shared" si="9"/>
        <v>#REF!</v>
      </c>
      <c r="AM41" s="66" t="e">
        <f t="shared" si="4"/>
        <v>#REF!</v>
      </c>
      <c r="AN41" s="67" t="e">
        <f t="shared" si="5"/>
        <v>#REF!</v>
      </c>
      <c r="AO41" s="68" t="e">
        <f t="shared" si="11"/>
        <v>#REF!</v>
      </c>
      <c r="AP41" s="82" t="e">
        <f t="shared" si="12"/>
        <v>#REF!</v>
      </c>
      <c r="AQ41" s="51">
        <v>1</v>
      </c>
    </row>
    <row r="42" spans="4:56" x14ac:dyDescent="0.25">
      <c r="D42"/>
      <c r="E42"/>
      <c r="F42"/>
      <c r="G42"/>
      <c r="H42"/>
      <c r="K42" s="64" t="e">
        <f t="shared" si="2"/>
        <v>#REF!</v>
      </c>
      <c r="L42" s="129" t="e">
        <f>IF(#REF!&gt;0,#REF!,"")</f>
        <v>#REF!</v>
      </c>
      <c r="M42" s="90" t="e">
        <f>#REF!</f>
        <v>#REF!</v>
      </c>
      <c r="N42" s="91">
        <f t="shared" si="0"/>
        <v>2</v>
      </c>
      <c r="O42" s="92">
        <v>43862</v>
      </c>
      <c r="P42" s="91" t="str">
        <f t="shared" si="1"/>
        <v>SATURDAY</v>
      </c>
      <c r="Q42" s="93" t="e">
        <f t="shared" si="3"/>
        <v>#REF!</v>
      </c>
      <c r="R42" s="51" t="e">
        <f t="shared" si="6"/>
        <v>#N/A</v>
      </c>
      <c r="S42" s="78" t="e">
        <f>HLOOKUP(LEFT(P42,3),$B$8:$H$11,4,FALSE)*VLOOKUP(O42,#REF!,2,FALSE)</f>
        <v>#REF!</v>
      </c>
      <c r="T42" s="78" t="e">
        <f t="shared" si="7"/>
        <v>#REF!</v>
      </c>
      <c r="U42" s="51" t="e">
        <f t="shared" si="8"/>
        <v>#N/A</v>
      </c>
      <c r="V42" s="56" t="e">
        <f t="shared" si="9"/>
        <v>#REF!</v>
      </c>
      <c r="AM42" s="66" t="e">
        <f t="shared" si="4"/>
        <v>#REF!</v>
      </c>
      <c r="AN42" s="67" t="e">
        <f t="shared" si="5"/>
        <v>#REF!</v>
      </c>
      <c r="AO42" s="68" t="e">
        <f t="shared" si="11"/>
        <v>#REF!</v>
      </c>
      <c r="AP42" s="82" t="e">
        <f t="shared" si="12"/>
        <v>#REF!</v>
      </c>
      <c r="AQ42" s="51">
        <v>1</v>
      </c>
    </row>
    <row r="43" spans="4:56" x14ac:dyDescent="0.25">
      <c r="D43"/>
      <c r="E43"/>
      <c r="F43"/>
      <c r="G43"/>
      <c r="H43"/>
      <c r="K43" s="64" t="e">
        <f t="shared" si="2"/>
        <v>#REF!</v>
      </c>
      <c r="L43" s="129" t="e">
        <f>IF(#REF!&gt;0,#REF!,"")</f>
        <v>#REF!</v>
      </c>
      <c r="M43" s="90" t="e">
        <f>#REF!</f>
        <v>#REF!</v>
      </c>
      <c r="N43" s="91">
        <f t="shared" si="0"/>
        <v>2</v>
      </c>
      <c r="O43" s="92">
        <v>43863</v>
      </c>
      <c r="P43" s="91" t="str">
        <f t="shared" si="1"/>
        <v>SUNDAY</v>
      </c>
      <c r="Q43" s="93" t="e">
        <f t="shared" si="3"/>
        <v>#REF!</v>
      </c>
      <c r="R43" s="51" t="e">
        <f t="shared" si="6"/>
        <v>#N/A</v>
      </c>
      <c r="S43" s="78" t="e">
        <f>HLOOKUP(LEFT(P43,3),$B$8:$H$11,4,FALSE)*VLOOKUP(O43,#REF!,2,FALSE)</f>
        <v>#REF!</v>
      </c>
      <c r="T43" s="78" t="e">
        <f t="shared" si="7"/>
        <v>#REF!</v>
      </c>
      <c r="U43" s="51" t="e">
        <f t="shared" si="8"/>
        <v>#N/A</v>
      </c>
      <c r="V43" s="56" t="e">
        <f t="shared" si="9"/>
        <v>#REF!</v>
      </c>
      <c r="AM43" s="66" t="e">
        <f t="shared" si="4"/>
        <v>#REF!</v>
      </c>
      <c r="AN43" s="67" t="e">
        <f t="shared" si="5"/>
        <v>#REF!</v>
      </c>
      <c r="AO43" s="68" t="e">
        <f t="shared" si="11"/>
        <v>#REF!</v>
      </c>
      <c r="AP43" s="82" t="e">
        <f t="shared" si="12"/>
        <v>#REF!</v>
      </c>
      <c r="AQ43" s="51">
        <v>1</v>
      </c>
    </row>
    <row r="44" spans="4:56" x14ac:dyDescent="0.25">
      <c r="D44"/>
      <c r="E44"/>
      <c r="F44"/>
      <c r="G44"/>
      <c r="H44"/>
      <c r="K44" s="64" t="e">
        <f t="shared" si="2"/>
        <v>#REF!</v>
      </c>
      <c r="L44" s="129" t="e">
        <f>IF(#REF!&gt;0,#REF!,"")</f>
        <v>#REF!</v>
      </c>
      <c r="M44" s="90" t="e">
        <f>#REF!</f>
        <v>#REF!</v>
      </c>
      <c r="N44" s="91">
        <f t="shared" si="0"/>
        <v>2</v>
      </c>
      <c r="O44" s="92">
        <v>43864</v>
      </c>
      <c r="P44" s="91" t="str">
        <f t="shared" si="1"/>
        <v>MONDAY</v>
      </c>
      <c r="Q44" s="93" t="e">
        <f t="shared" si="3"/>
        <v>#REF!</v>
      </c>
      <c r="R44" s="51" t="e">
        <f t="shared" si="6"/>
        <v>#N/A</v>
      </c>
      <c r="S44" s="78" t="e">
        <f>HLOOKUP(LEFT(P44,3),$B$8:$H$11,4,FALSE)*VLOOKUP(O44,#REF!,2,FALSE)</f>
        <v>#REF!</v>
      </c>
      <c r="T44" s="78" t="e">
        <f t="shared" si="7"/>
        <v>#REF!</v>
      </c>
      <c r="U44" s="51" t="e">
        <f t="shared" si="8"/>
        <v>#N/A</v>
      </c>
      <c r="V44" s="56" t="e">
        <f t="shared" si="9"/>
        <v>#REF!</v>
      </c>
      <c r="AM44" s="66" t="e">
        <f t="shared" si="4"/>
        <v>#REF!</v>
      </c>
      <c r="AN44" s="67" t="e">
        <f t="shared" si="5"/>
        <v>#REF!</v>
      </c>
      <c r="AO44" s="68" t="e">
        <f t="shared" si="11"/>
        <v>#REF!</v>
      </c>
      <c r="AP44" s="82" t="e">
        <f t="shared" si="12"/>
        <v>#REF!</v>
      </c>
      <c r="AQ44" s="51">
        <v>1</v>
      </c>
    </row>
    <row r="45" spans="4:56" x14ac:dyDescent="0.25">
      <c r="D45"/>
      <c r="E45"/>
      <c r="F45"/>
      <c r="G45"/>
      <c r="H45"/>
      <c r="K45" s="64" t="e">
        <f t="shared" si="2"/>
        <v>#REF!</v>
      </c>
      <c r="L45" s="129" t="e">
        <f>IF(#REF!&gt;0,#REF!,"")</f>
        <v>#REF!</v>
      </c>
      <c r="M45" s="90" t="e">
        <f>#REF!</f>
        <v>#REF!</v>
      </c>
      <c r="N45" s="91">
        <f t="shared" si="0"/>
        <v>2</v>
      </c>
      <c r="O45" s="92">
        <v>43865</v>
      </c>
      <c r="P45" s="91" t="str">
        <f t="shared" si="1"/>
        <v>TUESDAY</v>
      </c>
      <c r="Q45" s="93" t="e">
        <f t="shared" si="3"/>
        <v>#REF!</v>
      </c>
      <c r="R45" s="51" t="e">
        <f t="shared" si="6"/>
        <v>#N/A</v>
      </c>
      <c r="S45" s="78" t="e">
        <f>HLOOKUP(LEFT(P45,3),$B$8:$H$11,4,FALSE)*VLOOKUP(O45,#REF!,2,FALSE)</f>
        <v>#REF!</v>
      </c>
      <c r="T45" s="78" t="e">
        <f t="shared" si="7"/>
        <v>#REF!</v>
      </c>
      <c r="U45" s="51" t="e">
        <f t="shared" si="8"/>
        <v>#N/A</v>
      </c>
      <c r="V45" s="56" t="e">
        <f t="shared" si="9"/>
        <v>#REF!</v>
      </c>
      <c r="AM45" s="66" t="e">
        <f t="shared" si="4"/>
        <v>#REF!</v>
      </c>
      <c r="AN45" s="67" t="e">
        <f t="shared" si="5"/>
        <v>#REF!</v>
      </c>
      <c r="AO45" s="68" t="e">
        <f t="shared" si="11"/>
        <v>#REF!</v>
      </c>
      <c r="AP45" s="82" t="e">
        <f t="shared" si="12"/>
        <v>#REF!</v>
      </c>
      <c r="AQ45" s="51">
        <v>1</v>
      </c>
    </row>
    <row r="46" spans="4:56" x14ac:dyDescent="0.25">
      <c r="D46"/>
      <c r="E46"/>
      <c r="F46"/>
      <c r="G46"/>
      <c r="H46"/>
      <c r="K46" s="64" t="e">
        <f t="shared" si="2"/>
        <v>#REF!</v>
      </c>
      <c r="L46" s="129" t="e">
        <f>IF(#REF!&gt;0,#REF!,"")</f>
        <v>#REF!</v>
      </c>
      <c r="M46" s="90" t="e">
        <f>#REF!</f>
        <v>#REF!</v>
      </c>
      <c r="N46" s="91">
        <f t="shared" si="0"/>
        <v>2</v>
      </c>
      <c r="O46" s="92">
        <v>43866</v>
      </c>
      <c r="P46" s="91" t="str">
        <f t="shared" si="1"/>
        <v>WEDNESDAY</v>
      </c>
      <c r="Q46" s="93" t="e">
        <f t="shared" si="3"/>
        <v>#REF!</v>
      </c>
      <c r="R46" s="51" t="e">
        <f t="shared" si="6"/>
        <v>#N/A</v>
      </c>
      <c r="S46" s="78" t="e">
        <f>HLOOKUP(LEFT(P46,3),$B$8:$H$11,4,FALSE)*VLOOKUP(O46,#REF!,2,FALSE)</f>
        <v>#REF!</v>
      </c>
      <c r="T46" s="78" t="e">
        <f t="shared" si="7"/>
        <v>#REF!</v>
      </c>
      <c r="U46" s="51" t="e">
        <f t="shared" si="8"/>
        <v>#N/A</v>
      </c>
      <c r="V46" s="56" t="e">
        <f t="shared" si="9"/>
        <v>#REF!</v>
      </c>
      <c r="AM46" s="66" t="e">
        <f t="shared" si="4"/>
        <v>#REF!</v>
      </c>
      <c r="AN46" s="67" t="e">
        <f t="shared" si="5"/>
        <v>#REF!</v>
      </c>
      <c r="AO46" s="68" t="e">
        <f t="shared" si="11"/>
        <v>#REF!</v>
      </c>
      <c r="AP46" s="82" t="e">
        <f t="shared" si="12"/>
        <v>#REF!</v>
      </c>
      <c r="AQ46" s="51">
        <v>1</v>
      </c>
    </row>
    <row r="47" spans="4:56" x14ac:dyDescent="0.25">
      <c r="D47"/>
      <c r="E47"/>
      <c r="F47"/>
      <c r="G47"/>
      <c r="H47"/>
      <c r="K47" s="64" t="e">
        <f t="shared" si="2"/>
        <v>#REF!</v>
      </c>
      <c r="L47" s="129" t="e">
        <f>IF(#REF!&gt;0,#REF!,"")</f>
        <v>#REF!</v>
      </c>
      <c r="M47" s="90" t="e">
        <f>#REF!</f>
        <v>#REF!</v>
      </c>
      <c r="N47" s="91">
        <f t="shared" si="0"/>
        <v>2</v>
      </c>
      <c r="O47" s="92">
        <v>43867</v>
      </c>
      <c r="P47" s="91" t="str">
        <f t="shared" si="1"/>
        <v>THURSDAY</v>
      </c>
      <c r="Q47" s="93" t="e">
        <f t="shared" si="3"/>
        <v>#REF!</v>
      </c>
      <c r="R47" s="51" t="e">
        <f t="shared" si="6"/>
        <v>#N/A</v>
      </c>
      <c r="S47" s="78" t="e">
        <f>HLOOKUP(LEFT(P47,3),$B$8:$H$11,4,FALSE)*VLOOKUP(O47,#REF!,2,FALSE)</f>
        <v>#REF!</v>
      </c>
      <c r="T47" s="78" t="e">
        <f t="shared" si="7"/>
        <v>#REF!</v>
      </c>
      <c r="U47" s="51" t="e">
        <f t="shared" si="8"/>
        <v>#N/A</v>
      </c>
      <c r="V47" s="56" t="e">
        <f t="shared" si="9"/>
        <v>#REF!</v>
      </c>
      <c r="AM47" s="66" t="e">
        <f t="shared" si="4"/>
        <v>#REF!</v>
      </c>
      <c r="AN47" s="67" t="e">
        <f t="shared" si="5"/>
        <v>#REF!</v>
      </c>
      <c r="AO47" s="68" t="e">
        <f t="shared" si="11"/>
        <v>#REF!</v>
      </c>
      <c r="AP47" s="82" t="e">
        <f t="shared" si="12"/>
        <v>#REF!</v>
      </c>
      <c r="AQ47" s="51">
        <v>1</v>
      </c>
    </row>
    <row r="48" spans="4:56" x14ac:dyDescent="0.25">
      <c r="D48"/>
      <c r="E48"/>
      <c r="F48"/>
      <c r="G48"/>
      <c r="H48"/>
      <c r="K48" s="64" t="e">
        <f t="shared" si="2"/>
        <v>#REF!</v>
      </c>
      <c r="L48" s="129" t="e">
        <f>IF(#REF!&gt;0,#REF!,"")</f>
        <v>#REF!</v>
      </c>
      <c r="M48" s="90" t="e">
        <f>#REF!</f>
        <v>#REF!</v>
      </c>
      <c r="N48" s="91">
        <f t="shared" si="0"/>
        <v>2</v>
      </c>
      <c r="O48" s="92">
        <v>43868</v>
      </c>
      <c r="P48" s="91" t="str">
        <f t="shared" si="1"/>
        <v>FRIDAY</v>
      </c>
      <c r="Q48" s="93" t="e">
        <f t="shared" si="3"/>
        <v>#REF!</v>
      </c>
      <c r="R48" s="51" t="e">
        <f t="shared" si="6"/>
        <v>#N/A</v>
      </c>
      <c r="S48" s="78" t="e">
        <f>HLOOKUP(LEFT(P48,3),$B$8:$H$11,4,FALSE)*VLOOKUP(O48,#REF!,2,FALSE)</f>
        <v>#REF!</v>
      </c>
      <c r="T48" s="78" t="e">
        <f t="shared" si="7"/>
        <v>#REF!</v>
      </c>
      <c r="U48" s="51" t="e">
        <f t="shared" si="8"/>
        <v>#N/A</v>
      </c>
      <c r="V48" s="56" t="e">
        <f t="shared" si="9"/>
        <v>#REF!</v>
      </c>
      <c r="AM48" s="66" t="e">
        <f t="shared" si="4"/>
        <v>#REF!</v>
      </c>
      <c r="AN48" s="67" t="e">
        <f t="shared" si="5"/>
        <v>#REF!</v>
      </c>
      <c r="AO48" s="68" t="e">
        <f t="shared" si="11"/>
        <v>#REF!</v>
      </c>
      <c r="AP48" s="82" t="e">
        <f t="shared" si="12"/>
        <v>#REF!</v>
      </c>
      <c r="AQ48" s="51">
        <v>1</v>
      </c>
    </row>
    <row r="49" spans="4:43" x14ac:dyDescent="0.25">
      <c r="D49"/>
      <c r="E49"/>
      <c r="F49"/>
      <c r="G49"/>
      <c r="H49"/>
      <c r="K49" s="64" t="e">
        <f t="shared" si="2"/>
        <v>#REF!</v>
      </c>
      <c r="L49" s="129" t="e">
        <f>IF(#REF!&gt;0,#REF!,"")</f>
        <v>#REF!</v>
      </c>
      <c r="M49" s="90" t="e">
        <f>#REF!</f>
        <v>#REF!</v>
      </c>
      <c r="N49" s="91">
        <f t="shared" si="0"/>
        <v>2</v>
      </c>
      <c r="O49" s="92">
        <v>43869</v>
      </c>
      <c r="P49" s="91" t="str">
        <f t="shared" si="1"/>
        <v>SATURDAY</v>
      </c>
      <c r="Q49" s="93" t="e">
        <f t="shared" si="3"/>
        <v>#REF!</v>
      </c>
      <c r="R49" s="51" t="e">
        <f t="shared" si="6"/>
        <v>#N/A</v>
      </c>
      <c r="S49" s="78" t="e">
        <f>HLOOKUP(LEFT(P49,3),$B$8:$H$11,4,FALSE)*VLOOKUP(O49,#REF!,2,FALSE)</f>
        <v>#REF!</v>
      </c>
      <c r="T49" s="78" t="e">
        <f t="shared" si="7"/>
        <v>#REF!</v>
      </c>
      <c r="U49" s="51" t="e">
        <f t="shared" si="8"/>
        <v>#N/A</v>
      </c>
      <c r="V49" s="56" t="e">
        <f t="shared" si="9"/>
        <v>#REF!</v>
      </c>
      <c r="AM49" s="66" t="e">
        <f t="shared" si="4"/>
        <v>#REF!</v>
      </c>
      <c r="AN49" s="67" t="e">
        <f t="shared" si="5"/>
        <v>#REF!</v>
      </c>
      <c r="AO49" s="68" t="e">
        <f t="shared" si="11"/>
        <v>#REF!</v>
      </c>
      <c r="AP49" s="82" t="e">
        <f t="shared" si="12"/>
        <v>#REF!</v>
      </c>
      <c r="AQ49" s="51">
        <v>1</v>
      </c>
    </row>
    <row r="50" spans="4:43" x14ac:dyDescent="0.25">
      <c r="D50"/>
      <c r="E50"/>
      <c r="F50"/>
      <c r="G50"/>
      <c r="H50"/>
      <c r="K50" s="64" t="e">
        <f t="shared" si="2"/>
        <v>#REF!</v>
      </c>
      <c r="L50" s="129" t="e">
        <f>IF(#REF!&gt;0,#REF!,"")</f>
        <v>#REF!</v>
      </c>
      <c r="M50" s="90" t="e">
        <f>#REF!</f>
        <v>#REF!</v>
      </c>
      <c r="N50" s="91">
        <f t="shared" si="0"/>
        <v>2</v>
      </c>
      <c r="O50" s="92">
        <v>43870</v>
      </c>
      <c r="P50" s="91" t="str">
        <f t="shared" si="1"/>
        <v>SUNDAY</v>
      </c>
      <c r="Q50" s="93" t="e">
        <f t="shared" si="3"/>
        <v>#REF!</v>
      </c>
      <c r="R50" s="51" t="e">
        <f t="shared" si="6"/>
        <v>#N/A</v>
      </c>
      <c r="S50" s="78" t="e">
        <f>HLOOKUP(LEFT(P50,3),$B$8:$H$11,4,FALSE)*VLOOKUP(O50,#REF!,2,FALSE)</f>
        <v>#REF!</v>
      </c>
      <c r="T50" s="78" t="e">
        <f t="shared" si="7"/>
        <v>#REF!</v>
      </c>
      <c r="U50" s="51" t="e">
        <f t="shared" si="8"/>
        <v>#N/A</v>
      </c>
      <c r="V50" s="56" t="e">
        <f t="shared" si="9"/>
        <v>#REF!</v>
      </c>
      <c r="AM50" s="66" t="e">
        <f t="shared" si="4"/>
        <v>#REF!</v>
      </c>
      <c r="AN50" s="67" t="e">
        <f t="shared" si="5"/>
        <v>#REF!</v>
      </c>
      <c r="AO50" s="68" t="e">
        <f t="shared" si="11"/>
        <v>#REF!</v>
      </c>
      <c r="AP50" s="82" t="e">
        <f t="shared" si="12"/>
        <v>#REF!</v>
      </c>
      <c r="AQ50" s="51">
        <v>1</v>
      </c>
    </row>
    <row r="51" spans="4:43" x14ac:dyDescent="0.25">
      <c r="D51"/>
      <c r="E51"/>
      <c r="F51"/>
      <c r="G51"/>
      <c r="H51"/>
      <c r="K51" s="64" t="e">
        <f t="shared" si="2"/>
        <v>#REF!</v>
      </c>
      <c r="L51" s="129" t="e">
        <f>IF(#REF!&gt;0,#REF!,"")</f>
        <v>#REF!</v>
      </c>
      <c r="M51" s="90" t="e">
        <f>#REF!</f>
        <v>#REF!</v>
      </c>
      <c r="N51" s="91">
        <f t="shared" si="0"/>
        <v>2</v>
      </c>
      <c r="O51" s="92">
        <v>43871</v>
      </c>
      <c r="P51" s="91" t="str">
        <f t="shared" si="1"/>
        <v>MONDAY</v>
      </c>
      <c r="Q51" s="93" t="e">
        <f t="shared" si="3"/>
        <v>#REF!</v>
      </c>
      <c r="R51" s="51" t="e">
        <f t="shared" si="6"/>
        <v>#N/A</v>
      </c>
      <c r="S51" s="78" t="e">
        <f>HLOOKUP(LEFT(P51,3),$B$8:$H$11,4,FALSE)*VLOOKUP(O51,#REF!,2,FALSE)</f>
        <v>#REF!</v>
      </c>
      <c r="T51" s="78" t="e">
        <f t="shared" si="7"/>
        <v>#REF!</v>
      </c>
      <c r="U51" s="51" t="e">
        <f t="shared" si="8"/>
        <v>#N/A</v>
      </c>
      <c r="V51" s="56" t="e">
        <f t="shared" si="9"/>
        <v>#REF!</v>
      </c>
      <c r="AM51" s="66" t="e">
        <f t="shared" si="4"/>
        <v>#REF!</v>
      </c>
      <c r="AN51" s="67" t="e">
        <f t="shared" si="5"/>
        <v>#REF!</v>
      </c>
      <c r="AO51" s="68" t="e">
        <f t="shared" si="11"/>
        <v>#REF!</v>
      </c>
      <c r="AP51" s="82" t="e">
        <f t="shared" si="12"/>
        <v>#REF!</v>
      </c>
      <c r="AQ51" s="51">
        <v>1</v>
      </c>
    </row>
    <row r="52" spans="4:43" x14ac:dyDescent="0.25">
      <c r="D52"/>
      <c r="E52"/>
      <c r="F52"/>
      <c r="G52"/>
      <c r="H52"/>
      <c r="K52" s="64" t="e">
        <f t="shared" si="2"/>
        <v>#REF!</v>
      </c>
      <c r="L52" s="129" t="e">
        <f>IF(#REF!&gt;0,#REF!,"")</f>
        <v>#REF!</v>
      </c>
      <c r="M52" s="90" t="e">
        <f>#REF!</f>
        <v>#REF!</v>
      </c>
      <c r="N52" s="91">
        <f t="shared" si="0"/>
        <v>2</v>
      </c>
      <c r="O52" s="92">
        <v>43872</v>
      </c>
      <c r="P52" s="91" t="str">
        <f t="shared" si="1"/>
        <v>TUESDAY</v>
      </c>
      <c r="Q52" s="93" t="e">
        <f t="shared" si="3"/>
        <v>#REF!</v>
      </c>
      <c r="R52" s="51" t="e">
        <f t="shared" si="6"/>
        <v>#N/A</v>
      </c>
      <c r="S52" s="78" t="e">
        <f>HLOOKUP(LEFT(P52,3),$B$8:$H$11,4,FALSE)*VLOOKUP(O52,#REF!,2,FALSE)</f>
        <v>#REF!</v>
      </c>
      <c r="T52" s="78" t="e">
        <f t="shared" si="7"/>
        <v>#REF!</v>
      </c>
      <c r="U52" s="51" t="e">
        <f t="shared" si="8"/>
        <v>#N/A</v>
      </c>
      <c r="V52" s="56" t="e">
        <f t="shared" si="9"/>
        <v>#REF!</v>
      </c>
      <c r="AM52" s="66" t="e">
        <f t="shared" si="4"/>
        <v>#REF!</v>
      </c>
      <c r="AN52" s="67" t="e">
        <f t="shared" si="5"/>
        <v>#REF!</v>
      </c>
      <c r="AO52" s="68" t="e">
        <f t="shared" si="11"/>
        <v>#REF!</v>
      </c>
      <c r="AP52" s="82" t="e">
        <f t="shared" si="12"/>
        <v>#REF!</v>
      </c>
      <c r="AQ52" s="51">
        <v>1</v>
      </c>
    </row>
    <row r="53" spans="4:43" x14ac:dyDescent="0.25">
      <c r="D53"/>
      <c r="E53"/>
      <c r="F53"/>
      <c r="G53"/>
      <c r="H53"/>
      <c r="K53" s="64" t="e">
        <f t="shared" si="2"/>
        <v>#REF!</v>
      </c>
      <c r="L53" s="129" t="e">
        <f>IF(#REF!&gt;0,#REF!,"")</f>
        <v>#REF!</v>
      </c>
      <c r="M53" s="90" t="e">
        <f>#REF!</f>
        <v>#REF!</v>
      </c>
      <c r="N53" s="91">
        <f t="shared" si="0"/>
        <v>2</v>
      </c>
      <c r="O53" s="92">
        <v>43873</v>
      </c>
      <c r="P53" s="91" t="str">
        <f t="shared" si="1"/>
        <v>WEDNESDAY</v>
      </c>
      <c r="Q53" s="93" t="e">
        <f t="shared" si="3"/>
        <v>#REF!</v>
      </c>
      <c r="R53" s="51" t="e">
        <f t="shared" si="6"/>
        <v>#N/A</v>
      </c>
      <c r="S53" s="78" t="e">
        <f>HLOOKUP(LEFT(P53,3),$B$8:$H$11,4,FALSE)*VLOOKUP(O53,#REF!,2,FALSE)</f>
        <v>#REF!</v>
      </c>
      <c r="T53" s="78" t="e">
        <f t="shared" si="7"/>
        <v>#REF!</v>
      </c>
      <c r="U53" s="51" t="e">
        <f t="shared" si="8"/>
        <v>#N/A</v>
      </c>
      <c r="V53" s="56" t="e">
        <f t="shared" si="9"/>
        <v>#REF!</v>
      </c>
      <c r="AM53" s="66" t="e">
        <f t="shared" si="4"/>
        <v>#REF!</v>
      </c>
      <c r="AN53" s="67" t="e">
        <f t="shared" si="5"/>
        <v>#REF!</v>
      </c>
      <c r="AO53" s="68" t="e">
        <f t="shared" si="11"/>
        <v>#REF!</v>
      </c>
      <c r="AP53" s="82" t="e">
        <f t="shared" si="12"/>
        <v>#REF!</v>
      </c>
      <c r="AQ53" s="51">
        <v>1</v>
      </c>
    </row>
    <row r="54" spans="4:43" x14ac:dyDescent="0.25">
      <c r="D54"/>
      <c r="E54"/>
      <c r="F54"/>
      <c r="G54"/>
      <c r="H54"/>
      <c r="K54" s="64" t="e">
        <f t="shared" si="2"/>
        <v>#REF!</v>
      </c>
      <c r="L54" s="129" t="e">
        <f>IF(#REF!&gt;0,#REF!,"")</f>
        <v>#REF!</v>
      </c>
      <c r="M54" s="90" t="e">
        <f>#REF!</f>
        <v>#REF!</v>
      </c>
      <c r="N54" s="91">
        <f t="shared" si="0"/>
        <v>2</v>
      </c>
      <c r="O54" s="92">
        <v>43874</v>
      </c>
      <c r="P54" s="91" t="str">
        <f t="shared" si="1"/>
        <v>THURSDAY</v>
      </c>
      <c r="Q54" s="93" t="e">
        <f t="shared" si="3"/>
        <v>#REF!</v>
      </c>
      <c r="R54" s="51" t="e">
        <f t="shared" si="6"/>
        <v>#N/A</v>
      </c>
      <c r="S54" s="78" t="e">
        <f>HLOOKUP(LEFT(P54,3),$B$8:$H$11,4,FALSE)*VLOOKUP(O54,#REF!,2,FALSE)</f>
        <v>#REF!</v>
      </c>
      <c r="T54" s="78" t="e">
        <f t="shared" si="7"/>
        <v>#REF!</v>
      </c>
      <c r="U54" s="51" t="e">
        <f t="shared" si="8"/>
        <v>#N/A</v>
      </c>
      <c r="V54" s="56" t="e">
        <f t="shared" si="9"/>
        <v>#REF!</v>
      </c>
      <c r="AM54" s="66" t="e">
        <f t="shared" si="4"/>
        <v>#REF!</v>
      </c>
      <c r="AN54" s="67" t="e">
        <f t="shared" si="5"/>
        <v>#REF!</v>
      </c>
      <c r="AO54" s="68" t="e">
        <f t="shared" si="11"/>
        <v>#REF!</v>
      </c>
      <c r="AP54" s="82" t="e">
        <f t="shared" si="12"/>
        <v>#REF!</v>
      </c>
      <c r="AQ54" s="51">
        <v>1</v>
      </c>
    </row>
    <row r="55" spans="4:43" x14ac:dyDescent="0.25">
      <c r="D55"/>
      <c r="E55"/>
      <c r="F55"/>
      <c r="G55"/>
      <c r="H55"/>
      <c r="K55" s="64" t="e">
        <f t="shared" si="2"/>
        <v>#REF!</v>
      </c>
      <c r="L55" s="129" t="e">
        <f>IF(#REF!&gt;0,#REF!,"")</f>
        <v>#REF!</v>
      </c>
      <c r="M55" s="90" t="e">
        <f>#REF!</f>
        <v>#REF!</v>
      </c>
      <c r="N55" s="91">
        <f t="shared" si="0"/>
        <v>2</v>
      </c>
      <c r="O55" s="92">
        <v>43875</v>
      </c>
      <c r="P55" s="91" t="str">
        <f t="shared" si="1"/>
        <v>FRIDAY</v>
      </c>
      <c r="Q55" s="93" t="e">
        <f t="shared" si="3"/>
        <v>#REF!</v>
      </c>
      <c r="R55" s="51" t="e">
        <f t="shared" si="6"/>
        <v>#N/A</v>
      </c>
      <c r="S55" s="78" t="e">
        <f>HLOOKUP(LEFT(P55,3),$B$8:$H$11,4,FALSE)*VLOOKUP(O55,#REF!,2,FALSE)</f>
        <v>#REF!</v>
      </c>
      <c r="T55" s="78" t="e">
        <f t="shared" si="7"/>
        <v>#REF!</v>
      </c>
      <c r="U55" s="51" t="e">
        <f t="shared" si="8"/>
        <v>#N/A</v>
      </c>
      <c r="V55" s="56" t="e">
        <f t="shared" si="9"/>
        <v>#REF!</v>
      </c>
      <c r="AM55" s="66" t="e">
        <f t="shared" si="4"/>
        <v>#REF!</v>
      </c>
      <c r="AN55" s="67" t="e">
        <f t="shared" si="5"/>
        <v>#REF!</v>
      </c>
      <c r="AO55" s="68" t="e">
        <f t="shared" si="11"/>
        <v>#REF!</v>
      </c>
      <c r="AP55" s="82" t="e">
        <f t="shared" si="12"/>
        <v>#REF!</v>
      </c>
      <c r="AQ55" s="51">
        <v>1</v>
      </c>
    </row>
    <row r="56" spans="4:43" x14ac:dyDescent="0.25">
      <c r="D56"/>
      <c r="E56"/>
      <c r="F56"/>
      <c r="G56"/>
      <c r="H56"/>
      <c r="K56" s="64" t="e">
        <f t="shared" si="2"/>
        <v>#REF!</v>
      </c>
      <c r="L56" s="129" t="e">
        <f>IF(#REF!&gt;0,#REF!,"")</f>
        <v>#REF!</v>
      </c>
      <c r="M56" s="90" t="e">
        <f>#REF!</f>
        <v>#REF!</v>
      </c>
      <c r="N56" s="91">
        <f t="shared" si="0"/>
        <v>2</v>
      </c>
      <c r="O56" s="92">
        <v>43876</v>
      </c>
      <c r="P56" s="91" t="str">
        <f t="shared" si="1"/>
        <v>SATURDAY</v>
      </c>
      <c r="Q56" s="93" t="e">
        <f t="shared" si="3"/>
        <v>#REF!</v>
      </c>
      <c r="R56" s="51" t="e">
        <f t="shared" si="6"/>
        <v>#N/A</v>
      </c>
      <c r="S56" s="78" t="e">
        <f>HLOOKUP(LEFT(P56,3),$B$8:$H$11,4,FALSE)*VLOOKUP(O56,#REF!,2,FALSE)</f>
        <v>#REF!</v>
      </c>
      <c r="T56" s="78" t="e">
        <f t="shared" si="7"/>
        <v>#REF!</v>
      </c>
      <c r="U56" s="51" t="e">
        <f t="shared" si="8"/>
        <v>#N/A</v>
      </c>
      <c r="V56" s="56" t="e">
        <f t="shared" si="9"/>
        <v>#REF!</v>
      </c>
      <c r="AM56" s="66" t="e">
        <f t="shared" si="4"/>
        <v>#REF!</v>
      </c>
      <c r="AN56" s="67" t="e">
        <f t="shared" si="5"/>
        <v>#REF!</v>
      </c>
      <c r="AO56" s="68" t="e">
        <f t="shared" si="11"/>
        <v>#REF!</v>
      </c>
      <c r="AP56" s="82" t="e">
        <f t="shared" si="12"/>
        <v>#REF!</v>
      </c>
      <c r="AQ56" s="51">
        <v>1</v>
      </c>
    </row>
    <row r="57" spans="4:43" x14ac:dyDescent="0.25">
      <c r="D57"/>
      <c r="E57"/>
      <c r="F57"/>
      <c r="G57"/>
      <c r="H57"/>
      <c r="K57" s="64" t="e">
        <f t="shared" si="2"/>
        <v>#REF!</v>
      </c>
      <c r="L57" s="129" t="e">
        <f>IF(#REF!&gt;0,#REF!,"")</f>
        <v>#REF!</v>
      </c>
      <c r="M57" s="90" t="e">
        <f>#REF!</f>
        <v>#REF!</v>
      </c>
      <c r="N57" s="91">
        <f t="shared" si="0"/>
        <v>2</v>
      </c>
      <c r="O57" s="92">
        <v>43877</v>
      </c>
      <c r="P57" s="91" t="str">
        <f t="shared" si="1"/>
        <v>SUNDAY</v>
      </c>
      <c r="Q57" s="93" t="e">
        <f t="shared" si="3"/>
        <v>#REF!</v>
      </c>
      <c r="R57" s="51" t="e">
        <f t="shared" si="6"/>
        <v>#N/A</v>
      </c>
      <c r="S57" s="78" t="e">
        <f>HLOOKUP(LEFT(P57,3),$B$8:$H$11,4,FALSE)*VLOOKUP(O57,#REF!,2,FALSE)</f>
        <v>#REF!</v>
      </c>
      <c r="T57" s="78" t="e">
        <f t="shared" si="7"/>
        <v>#REF!</v>
      </c>
      <c r="U57" s="51" t="e">
        <f t="shared" si="8"/>
        <v>#N/A</v>
      </c>
      <c r="V57" s="56" t="e">
        <f t="shared" si="9"/>
        <v>#REF!</v>
      </c>
      <c r="AM57" s="66" t="e">
        <f t="shared" si="4"/>
        <v>#REF!</v>
      </c>
      <c r="AN57" s="67" t="e">
        <f t="shared" si="5"/>
        <v>#REF!</v>
      </c>
      <c r="AO57" s="68" t="e">
        <f t="shared" si="11"/>
        <v>#REF!</v>
      </c>
      <c r="AP57" s="82" t="e">
        <f t="shared" si="12"/>
        <v>#REF!</v>
      </c>
      <c r="AQ57" s="51">
        <v>1</v>
      </c>
    </row>
    <row r="58" spans="4:43" x14ac:dyDescent="0.25">
      <c r="D58"/>
      <c r="E58"/>
      <c r="F58"/>
      <c r="G58"/>
      <c r="H58"/>
      <c r="K58" s="64" t="e">
        <f t="shared" si="2"/>
        <v>#REF!</v>
      </c>
      <c r="L58" s="129" t="e">
        <f>IF(#REF!&gt;0,#REF!,"")</f>
        <v>#REF!</v>
      </c>
      <c r="M58" s="90" t="e">
        <f>#REF!</f>
        <v>#REF!</v>
      </c>
      <c r="N58" s="91">
        <f t="shared" si="0"/>
        <v>2</v>
      </c>
      <c r="O58" s="92">
        <v>43878</v>
      </c>
      <c r="P58" s="91" t="str">
        <f t="shared" si="1"/>
        <v>MONDAY</v>
      </c>
      <c r="Q58" s="93" t="e">
        <f t="shared" si="3"/>
        <v>#REF!</v>
      </c>
      <c r="R58" s="51" t="e">
        <f t="shared" si="6"/>
        <v>#N/A</v>
      </c>
      <c r="S58" s="78" t="e">
        <f>HLOOKUP(LEFT(P58,3),$B$8:$H$11,4,FALSE)*VLOOKUP(O58,#REF!,2,FALSE)</f>
        <v>#REF!</v>
      </c>
      <c r="T58" s="78" t="e">
        <f t="shared" si="7"/>
        <v>#REF!</v>
      </c>
      <c r="U58" s="51" t="e">
        <f t="shared" si="8"/>
        <v>#N/A</v>
      </c>
      <c r="V58" s="56" t="e">
        <f t="shared" si="9"/>
        <v>#REF!</v>
      </c>
      <c r="AM58" s="66" t="e">
        <f t="shared" si="4"/>
        <v>#REF!</v>
      </c>
      <c r="AN58" s="67" t="e">
        <f t="shared" si="5"/>
        <v>#REF!</v>
      </c>
      <c r="AO58" s="68" t="e">
        <f t="shared" si="11"/>
        <v>#REF!</v>
      </c>
      <c r="AP58" s="82" t="e">
        <f t="shared" si="12"/>
        <v>#REF!</v>
      </c>
      <c r="AQ58" s="51">
        <v>1</v>
      </c>
    </row>
    <row r="59" spans="4:43" x14ac:dyDescent="0.25">
      <c r="D59"/>
      <c r="E59"/>
      <c r="F59"/>
      <c r="G59"/>
      <c r="H59"/>
      <c r="K59" s="64" t="e">
        <f t="shared" si="2"/>
        <v>#REF!</v>
      </c>
      <c r="L59" s="129" t="e">
        <f>IF(#REF!&gt;0,#REF!,"")</f>
        <v>#REF!</v>
      </c>
      <c r="M59" s="90" t="e">
        <f>#REF!</f>
        <v>#REF!</v>
      </c>
      <c r="N59" s="91">
        <f t="shared" si="0"/>
        <v>2</v>
      </c>
      <c r="O59" s="92">
        <v>43879</v>
      </c>
      <c r="P59" s="91" t="str">
        <f t="shared" si="1"/>
        <v>TUESDAY</v>
      </c>
      <c r="Q59" s="93" t="e">
        <f t="shared" si="3"/>
        <v>#REF!</v>
      </c>
      <c r="R59" s="51" t="e">
        <f t="shared" si="6"/>
        <v>#N/A</v>
      </c>
      <c r="S59" s="78" t="e">
        <f>HLOOKUP(LEFT(P59,3),$B$8:$H$11,4,FALSE)*VLOOKUP(O59,#REF!,2,FALSE)</f>
        <v>#REF!</v>
      </c>
      <c r="T59" s="78" t="e">
        <f t="shared" si="7"/>
        <v>#REF!</v>
      </c>
      <c r="U59" s="51" t="e">
        <f t="shared" si="8"/>
        <v>#N/A</v>
      </c>
      <c r="V59" s="56" t="e">
        <f t="shared" si="9"/>
        <v>#REF!</v>
      </c>
      <c r="AM59" s="66" t="e">
        <f t="shared" si="4"/>
        <v>#REF!</v>
      </c>
      <c r="AN59" s="67" t="e">
        <f t="shared" si="5"/>
        <v>#REF!</v>
      </c>
      <c r="AO59" s="68" t="e">
        <f t="shared" si="11"/>
        <v>#REF!</v>
      </c>
      <c r="AP59" s="82" t="e">
        <f t="shared" si="12"/>
        <v>#REF!</v>
      </c>
      <c r="AQ59" s="51">
        <v>1</v>
      </c>
    </row>
    <row r="60" spans="4:43" x14ac:dyDescent="0.25">
      <c r="D60"/>
      <c r="E60"/>
      <c r="F60"/>
      <c r="G60"/>
      <c r="H60"/>
      <c r="K60" s="64" t="e">
        <f t="shared" si="2"/>
        <v>#REF!</v>
      </c>
      <c r="L60" s="129" t="e">
        <f>IF(#REF!&gt;0,#REF!,"")</f>
        <v>#REF!</v>
      </c>
      <c r="M60" s="90" t="e">
        <f>#REF!</f>
        <v>#REF!</v>
      </c>
      <c r="N60" s="91">
        <f t="shared" si="0"/>
        <v>2</v>
      </c>
      <c r="O60" s="92">
        <v>43880</v>
      </c>
      <c r="P60" s="91" t="str">
        <f t="shared" si="1"/>
        <v>WEDNESDAY</v>
      </c>
      <c r="Q60" s="93" t="e">
        <f t="shared" si="3"/>
        <v>#REF!</v>
      </c>
      <c r="R60" s="51" t="e">
        <f t="shared" si="6"/>
        <v>#N/A</v>
      </c>
      <c r="S60" s="78" t="e">
        <f>HLOOKUP(LEFT(P60,3),$B$8:$H$11,4,FALSE)*VLOOKUP(O60,#REF!,2,FALSE)</f>
        <v>#REF!</v>
      </c>
      <c r="T60" s="78" t="e">
        <f t="shared" si="7"/>
        <v>#REF!</v>
      </c>
      <c r="U60" s="51" t="e">
        <f t="shared" si="8"/>
        <v>#N/A</v>
      </c>
      <c r="V60" s="56" t="e">
        <f t="shared" si="9"/>
        <v>#REF!</v>
      </c>
      <c r="AM60" s="66" t="e">
        <f t="shared" si="4"/>
        <v>#REF!</v>
      </c>
      <c r="AN60" s="67" t="e">
        <f t="shared" si="5"/>
        <v>#REF!</v>
      </c>
      <c r="AO60" s="68" t="e">
        <f t="shared" si="11"/>
        <v>#REF!</v>
      </c>
      <c r="AP60" s="82" t="e">
        <f t="shared" si="12"/>
        <v>#REF!</v>
      </c>
      <c r="AQ60" s="51">
        <v>1</v>
      </c>
    </row>
    <row r="61" spans="4:43" x14ac:dyDescent="0.25">
      <c r="D61"/>
      <c r="E61"/>
      <c r="F61"/>
      <c r="G61"/>
      <c r="H61"/>
      <c r="K61" s="64" t="e">
        <f t="shared" si="2"/>
        <v>#REF!</v>
      </c>
      <c r="L61" s="129" t="e">
        <f>IF(#REF!&gt;0,#REF!,"")</f>
        <v>#REF!</v>
      </c>
      <c r="M61" s="90" t="e">
        <f>#REF!</f>
        <v>#REF!</v>
      </c>
      <c r="N61" s="91">
        <f t="shared" si="0"/>
        <v>2</v>
      </c>
      <c r="O61" s="92">
        <v>43881</v>
      </c>
      <c r="P61" s="91" t="str">
        <f t="shared" si="1"/>
        <v>THURSDAY</v>
      </c>
      <c r="Q61" s="93" t="e">
        <f t="shared" si="3"/>
        <v>#REF!</v>
      </c>
      <c r="R61" s="51" t="e">
        <f t="shared" si="6"/>
        <v>#N/A</v>
      </c>
      <c r="S61" s="78" t="e">
        <f>HLOOKUP(LEFT(P61,3),$B$8:$H$11,4,FALSE)*VLOOKUP(O61,#REF!,2,FALSE)</f>
        <v>#REF!</v>
      </c>
      <c r="T61" s="78" t="e">
        <f t="shared" si="7"/>
        <v>#REF!</v>
      </c>
      <c r="U61" s="51" t="e">
        <f t="shared" si="8"/>
        <v>#N/A</v>
      </c>
      <c r="V61" s="56" t="e">
        <f t="shared" si="9"/>
        <v>#REF!</v>
      </c>
      <c r="AM61" s="66" t="e">
        <f t="shared" si="4"/>
        <v>#REF!</v>
      </c>
      <c r="AN61" s="67" t="e">
        <f t="shared" si="5"/>
        <v>#REF!</v>
      </c>
      <c r="AO61" s="68" t="e">
        <f t="shared" si="11"/>
        <v>#REF!</v>
      </c>
      <c r="AP61" s="82" t="e">
        <f t="shared" si="12"/>
        <v>#REF!</v>
      </c>
      <c r="AQ61" s="51">
        <v>1</v>
      </c>
    </row>
    <row r="62" spans="4:43" x14ac:dyDescent="0.25">
      <c r="D62"/>
      <c r="E62"/>
      <c r="F62"/>
      <c r="G62"/>
      <c r="H62"/>
      <c r="K62" s="64" t="e">
        <f t="shared" si="2"/>
        <v>#REF!</v>
      </c>
      <c r="L62" s="129" t="e">
        <f>IF(#REF!&gt;0,#REF!,"")</f>
        <v>#REF!</v>
      </c>
      <c r="M62" s="90" t="e">
        <f>#REF!</f>
        <v>#REF!</v>
      </c>
      <c r="N62" s="91">
        <f t="shared" si="0"/>
        <v>2</v>
      </c>
      <c r="O62" s="92">
        <v>43882</v>
      </c>
      <c r="P62" s="91" t="str">
        <f t="shared" si="1"/>
        <v>FRIDAY</v>
      </c>
      <c r="Q62" s="93" t="e">
        <f t="shared" si="3"/>
        <v>#REF!</v>
      </c>
      <c r="R62" s="51" t="e">
        <f t="shared" si="6"/>
        <v>#N/A</v>
      </c>
      <c r="S62" s="78" t="e">
        <f>HLOOKUP(LEFT(P62,3),$B$8:$H$11,4,FALSE)*VLOOKUP(O62,#REF!,2,FALSE)</f>
        <v>#REF!</v>
      </c>
      <c r="T62" s="78" t="e">
        <f t="shared" si="7"/>
        <v>#REF!</v>
      </c>
      <c r="U62" s="51" t="e">
        <f t="shared" si="8"/>
        <v>#N/A</v>
      </c>
      <c r="V62" s="56" t="e">
        <f t="shared" si="9"/>
        <v>#REF!</v>
      </c>
      <c r="AM62" s="66" t="e">
        <f t="shared" si="4"/>
        <v>#REF!</v>
      </c>
      <c r="AN62" s="67" t="e">
        <f t="shared" si="5"/>
        <v>#REF!</v>
      </c>
      <c r="AO62" s="68" t="e">
        <f t="shared" si="11"/>
        <v>#REF!</v>
      </c>
      <c r="AP62" s="82" t="e">
        <f t="shared" si="12"/>
        <v>#REF!</v>
      </c>
      <c r="AQ62" s="51">
        <v>1</v>
      </c>
    </row>
    <row r="63" spans="4:43" x14ac:dyDescent="0.25">
      <c r="D63"/>
      <c r="E63"/>
      <c r="F63"/>
      <c r="G63"/>
      <c r="H63"/>
      <c r="K63" s="64" t="e">
        <f t="shared" si="2"/>
        <v>#REF!</v>
      </c>
      <c r="L63" s="129" t="e">
        <f>IF(#REF!&gt;0,#REF!,"")</f>
        <v>#REF!</v>
      </c>
      <c r="M63" s="90" t="e">
        <f>#REF!</f>
        <v>#REF!</v>
      </c>
      <c r="N63" s="91">
        <f t="shared" si="0"/>
        <v>2</v>
      </c>
      <c r="O63" s="92">
        <v>43883</v>
      </c>
      <c r="P63" s="91" t="str">
        <f t="shared" si="1"/>
        <v>SATURDAY</v>
      </c>
      <c r="Q63" s="93" t="e">
        <f t="shared" si="3"/>
        <v>#REF!</v>
      </c>
      <c r="R63" s="51" t="e">
        <f t="shared" si="6"/>
        <v>#N/A</v>
      </c>
      <c r="S63" s="78" t="e">
        <f>HLOOKUP(LEFT(P63,3),$B$8:$H$11,4,FALSE)*VLOOKUP(O63,#REF!,2,FALSE)</f>
        <v>#REF!</v>
      </c>
      <c r="T63" s="78" t="e">
        <f t="shared" si="7"/>
        <v>#REF!</v>
      </c>
      <c r="U63" s="51" t="e">
        <f t="shared" si="8"/>
        <v>#N/A</v>
      </c>
      <c r="V63" s="56" t="e">
        <f t="shared" si="9"/>
        <v>#REF!</v>
      </c>
      <c r="AM63" s="66" t="e">
        <f t="shared" si="4"/>
        <v>#REF!</v>
      </c>
      <c r="AN63" s="67" t="e">
        <f t="shared" si="5"/>
        <v>#REF!</v>
      </c>
      <c r="AO63" s="68" t="e">
        <f t="shared" si="11"/>
        <v>#REF!</v>
      </c>
      <c r="AP63" s="82" t="e">
        <f t="shared" si="12"/>
        <v>#REF!</v>
      </c>
      <c r="AQ63" s="51">
        <v>1</v>
      </c>
    </row>
    <row r="64" spans="4:43" x14ac:dyDescent="0.25">
      <c r="D64"/>
      <c r="E64"/>
      <c r="F64"/>
      <c r="G64"/>
      <c r="H64"/>
      <c r="K64" s="64" t="e">
        <f t="shared" si="2"/>
        <v>#REF!</v>
      </c>
      <c r="L64" s="129" t="e">
        <f>IF(#REF!&gt;0,#REF!,"")</f>
        <v>#REF!</v>
      </c>
      <c r="M64" s="90" t="e">
        <f>#REF!</f>
        <v>#REF!</v>
      </c>
      <c r="N64" s="91">
        <f t="shared" si="0"/>
        <v>2</v>
      </c>
      <c r="O64" s="92">
        <v>43884</v>
      </c>
      <c r="P64" s="91" t="str">
        <f t="shared" si="1"/>
        <v>SUNDAY</v>
      </c>
      <c r="Q64" s="93" t="e">
        <f t="shared" si="3"/>
        <v>#REF!</v>
      </c>
      <c r="R64" s="51" t="e">
        <f t="shared" si="6"/>
        <v>#N/A</v>
      </c>
      <c r="S64" s="78" t="e">
        <f>HLOOKUP(LEFT(P64,3),$B$8:$H$11,4,FALSE)*VLOOKUP(O64,#REF!,2,FALSE)</f>
        <v>#REF!</v>
      </c>
      <c r="T64" s="78" t="e">
        <f t="shared" si="7"/>
        <v>#REF!</v>
      </c>
      <c r="U64" s="51" t="e">
        <f t="shared" si="8"/>
        <v>#N/A</v>
      </c>
      <c r="V64" s="56" t="e">
        <f t="shared" si="9"/>
        <v>#REF!</v>
      </c>
      <c r="AM64" s="66" t="e">
        <f t="shared" si="4"/>
        <v>#REF!</v>
      </c>
      <c r="AN64" s="67" t="e">
        <f t="shared" si="5"/>
        <v>#REF!</v>
      </c>
      <c r="AO64" s="68" t="e">
        <f t="shared" si="11"/>
        <v>#REF!</v>
      </c>
      <c r="AP64" s="82" t="e">
        <f t="shared" si="12"/>
        <v>#REF!</v>
      </c>
      <c r="AQ64" s="51">
        <v>1</v>
      </c>
    </row>
    <row r="65" spans="4:43" x14ac:dyDescent="0.25">
      <c r="D65"/>
      <c r="E65"/>
      <c r="F65"/>
      <c r="G65"/>
      <c r="H65"/>
      <c r="K65" s="64" t="e">
        <f t="shared" si="2"/>
        <v>#REF!</v>
      </c>
      <c r="L65" s="129" t="e">
        <f>IF(#REF!&gt;0,#REF!,"")</f>
        <v>#REF!</v>
      </c>
      <c r="M65" s="90" t="e">
        <f>#REF!</f>
        <v>#REF!</v>
      </c>
      <c r="N65" s="91">
        <f t="shared" si="0"/>
        <v>2</v>
      </c>
      <c r="O65" s="92">
        <v>43885</v>
      </c>
      <c r="P65" s="91" t="str">
        <f t="shared" si="1"/>
        <v>MONDAY</v>
      </c>
      <c r="Q65" s="93" t="e">
        <f t="shared" si="3"/>
        <v>#REF!</v>
      </c>
      <c r="R65" s="51" t="e">
        <f t="shared" si="6"/>
        <v>#N/A</v>
      </c>
      <c r="S65" s="78" t="e">
        <f>HLOOKUP(LEFT(P65,3),$B$8:$H$11,4,FALSE)*VLOOKUP(O65,#REF!,2,FALSE)</f>
        <v>#REF!</v>
      </c>
      <c r="T65" s="78" t="e">
        <f t="shared" si="7"/>
        <v>#REF!</v>
      </c>
      <c r="U65" s="51" t="e">
        <f t="shared" si="8"/>
        <v>#N/A</v>
      </c>
      <c r="V65" s="56" t="e">
        <f t="shared" si="9"/>
        <v>#REF!</v>
      </c>
      <c r="AM65" s="66" t="e">
        <f t="shared" si="4"/>
        <v>#REF!</v>
      </c>
      <c r="AN65" s="67" t="e">
        <f t="shared" si="5"/>
        <v>#REF!</v>
      </c>
      <c r="AO65" s="68" t="e">
        <f t="shared" si="11"/>
        <v>#REF!</v>
      </c>
      <c r="AP65" s="82" t="e">
        <f t="shared" si="12"/>
        <v>#REF!</v>
      </c>
      <c r="AQ65" s="51">
        <v>1</v>
      </c>
    </row>
    <row r="66" spans="4:43" x14ac:dyDescent="0.25">
      <c r="D66"/>
      <c r="E66"/>
      <c r="F66"/>
      <c r="G66"/>
      <c r="H66"/>
      <c r="K66" s="64" t="e">
        <f t="shared" si="2"/>
        <v>#REF!</v>
      </c>
      <c r="L66" s="129" t="e">
        <f>IF(#REF!&gt;0,#REF!,"")</f>
        <v>#REF!</v>
      </c>
      <c r="M66" s="90" t="e">
        <f>#REF!</f>
        <v>#REF!</v>
      </c>
      <c r="N66" s="91">
        <f t="shared" si="0"/>
        <v>2</v>
      </c>
      <c r="O66" s="92">
        <v>43886</v>
      </c>
      <c r="P66" s="91" t="str">
        <f t="shared" si="1"/>
        <v>TUESDAY</v>
      </c>
      <c r="Q66" s="93" t="e">
        <f t="shared" si="3"/>
        <v>#REF!</v>
      </c>
      <c r="R66" s="51" t="e">
        <f t="shared" si="6"/>
        <v>#N/A</v>
      </c>
      <c r="S66" s="78" t="e">
        <f>HLOOKUP(LEFT(P66,3),$B$8:$H$11,4,FALSE)*VLOOKUP(O66,#REF!,2,FALSE)</f>
        <v>#REF!</v>
      </c>
      <c r="T66" s="78" t="e">
        <f t="shared" si="7"/>
        <v>#REF!</v>
      </c>
      <c r="U66" s="51" t="e">
        <f t="shared" si="8"/>
        <v>#N/A</v>
      </c>
      <c r="V66" s="56" t="e">
        <f t="shared" si="9"/>
        <v>#REF!</v>
      </c>
      <c r="AM66" s="66" t="e">
        <f t="shared" si="4"/>
        <v>#REF!</v>
      </c>
      <c r="AN66" s="67" t="e">
        <f t="shared" si="5"/>
        <v>#REF!</v>
      </c>
      <c r="AO66" s="68" t="e">
        <f t="shared" si="11"/>
        <v>#REF!</v>
      </c>
      <c r="AP66" s="82" t="e">
        <f t="shared" si="12"/>
        <v>#REF!</v>
      </c>
      <c r="AQ66" s="51">
        <v>1</v>
      </c>
    </row>
    <row r="67" spans="4:43" x14ac:dyDescent="0.25">
      <c r="D67"/>
      <c r="E67"/>
      <c r="F67"/>
      <c r="G67"/>
      <c r="H67"/>
      <c r="K67" s="64" t="e">
        <f t="shared" si="2"/>
        <v>#REF!</v>
      </c>
      <c r="L67" s="129" t="e">
        <f>IF(#REF!&gt;0,#REF!,"")</f>
        <v>#REF!</v>
      </c>
      <c r="M67" s="90" t="e">
        <f>#REF!</f>
        <v>#REF!</v>
      </c>
      <c r="N67" s="91">
        <f t="shared" si="0"/>
        <v>2</v>
      </c>
      <c r="O67" s="92">
        <v>43887</v>
      </c>
      <c r="P67" s="91" t="str">
        <f t="shared" si="1"/>
        <v>WEDNESDAY</v>
      </c>
      <c r="Q67" s="93" t="e">
        <f t="shared" si="3"/>
        <v>#REF!</v>
      </c>
      <c r="R67" s="51" t="e">
        <f t="shared" si="6"/>
        <v>#N/A</v>
      </c>
      <c r="S67" s="78" t="e">
        <f>HLOOKUP(LEFT(P67,3),$B$8:$H$11,4,FALSE)*VLOOKUP(O67,#REF!,2,FALSE)</f>
        <v>#REF!</v>
      </c>
      <c r="T67" s="78" t="e">
        <f t="shared" si="7"/>
        <v>#REF!</v>
      </c>
      <c r="U67" s="51" t="e">
        <f t="shared" si="8"/>
        <v>#N/A</v>
      </c>
      <c r="V67" s="56" t="e">
        <f t="shared" si="9"/>
        <v>#REF!</v>
      </c>
      <c r="AM67" s="66" t="e">
        <f t="shared" si="4"/>
        <v>#REF!</v>
      </c>
      <c r="AN67" s="67" t="e">
        <f t="shared" si="5"/>
        <v>#REF!</v>
      </c>
      <c r="AO67" s="68" t="e">
        <f t="shared" si="11"/>
        <v>#REF!</v>
      </c>
      <c r="AP67" s="82" t="e">
        <f t="shared" si="12"/>
        <v>#REF!</v>
      </c>
      <c r="AQ67" s="51">
        <v>1</v>
      </c>
    </row>
    <row r="68" spans="4:43" x14ac:dyDescent="0.25">
      <c r="D68"/>
      <c r="E68"/>
      <c r="F68"/>
      <c r="G68"/>
      <c r="H68"/>
      <c r="K68" s="64" t="e">
        <f t="shared" si="2"/>
        <v>#REF!</v>
      </c>
      <c r="L68" s="129" t="e">
        <f>IF(#REF!&gt;0,#REF!,"")</f>
        <v>#REF!</v>
      </c>
      <c r="M68" s="90" t="e">
        <f>#REF!</f>
        <v>#REF!</v>
      </c>
      <c r="N68" s="91">
        <f t="shared" si="0"/>
        <v>2</v>
      </c>
      <c r="O68" s="92">
        <v>43888</v>
      </c>
      <c r="P68" s="91" t="str">
        <f t="shared" si="1"/>
        <v>THURSDAY</v>
      </c>
      <c r="Q68" s="93" t="e">
        <f t="shared" si="3"/>
        <v>#REF!</v>
      </c>
      <c r="R68" s="51" t="e">
        <f t="shared" si="6"/>
        <v>#N/A</v>
      </c>
      <c r="S68" s="78" t="e">
        <f>HLOOKUP(LEFT(P68,3),$B$8:$H$11,4,FALSE)*VLOOKUP(O68,#REF!,2,FALSE)</f>
        <v>#REF!</v>
      </c>
      <c r="T68" s="78" t="e">
        <f t="shared" si="7"/>
        <v>#REF!</v>
      </c>
      <c r="U68" s="51" t="e">
        <f t="shared" si="8"/>
        <v>#N/A</v>
      </c>
      <c r="V68" s="56" t="e">
        <f t="shared" si="9"/>
        <v>#REF!</v>
      </c>
      <c r="AM68" s="66" t="e">
        <f t="shared" si="4"/>
        <v>#REF!</v>
      </c>
      <c r="AN68" s="67" t="e">
        <f t="shared" si="5"/>
        <v>#REF!</v>
      </c>
      <c r="AO68" s="68" t="e">
        <f t="shared" si="11"/>
        <v>#REF!</v>
      </c>
      <c r="AP68" s="82" t="e">
        <f t="shared" si="12"/>
        <v>#REF!</v>
      </c>
      <c r="AQ68" s="51">
        <v>1</v>
      </c>
    </row>
    <row r="69" spans="4:43" x14ac:dyDescent="0.25">
      <c r="D69"/>
      <c r="E69"/>
      <c r="F69"/>
      <c r="G69"/>
      <c r="H69"/>
      <c r="K69" s="64" t="e">
        <f t="shared" si="2"/>
        <v>#REF!</v>
      </c>
      <c r="L69" s="129" t="e">
        <f>IF(#REF!&gt;0,#REF!,"")</f>
        <v>#REF!</v>
      </c>
      <c r="M69" s="90" t="e">
        <f>#REF!</f>
        <v>#REF!</v>
      </c>
      <c r="N69" s="91">
        <f t="shared" si="0"/>
        <v>2</v>
      </c>
      <c r="O69" s="92">
        <v>43889</v>
      </c>
      <c r="P69" s="91" t="str">
        <f t="shared" si="1"/>
        <v>FRIDAY</v>
      </c>
      <c r="Q69" s="93" t="e">
        <f t="shared" si="3"/>
        <v>#REF!</v>
      </c>
      <c r="R69" s="51" t="e">
        <f t="shared" si="6"/>
        <v>#N/A</v>
      </c>
      <c r="S69" s="78" t="e">
        <f>HLOOKUP(LEFT(P69,3),$B$8:$H$11,4,FALSE)*VLOOKUP(O69,#REF!,2,FALSE)</f>
        <v>#REF!</v>
      </c>
      <c r="T69" s="78" t="e">
        <f t="shared" si="7"/>
        <v>#REF!</v>
      </c>
      <c r="U69" s="51" t="e">
        <f t="shared" si="8"/>
        <v>#N/A</v>
      </c>
      <c r="V69" s="56" t="e">
        <f t="shared" si="9"/>
        <v>#REF!</v>
      </c>
      <c r="AM69" s="66" t="e">
        <f t="shared" si="4"/>
        <v>#REF!</v>
      </c>
      <c r="AN69" s="67" t="e">
        <f t="shared" si="5"/>
        <v>#REF!</v>
      </c>
      <c r="AO69" s="68" t="e">
        <f t="shared" si="11"/>
        <v>#REF!</v>
      </c>
      <c r="AP69" s="82" t="e">
        <f t="shared" si="12"/>
        <v>#REF!</v>
      </c>
      <c r="AQ69" s="51">
        <v>1</v>
      </c>
    </row>
    <row r="70" spans="4:43" x14ac:dyDescent="0.25">
      <c r="D70"/>
      <c r="E70"/>
      <c r="F70"/>
      <c r="G70"/>
      <c r="H70"/>
      <c r="K70" s="64" t="e">
        <f t="shared" si="2"/>
        <v>#REF!</v>
      </c>
      <c r="L70" s="129" t="e">
        <f>IF(#REF!&gt;0,#REF!,"")</f>
        <v>#REF!</v>
      </c>
      <c r="M70" s="90" t="e">
        <f>#REF!</f>
        <v>#REF!</v>
      </c>
      <c r="N70" s="91">
        <f t="shared" si="0"/>
        <v>2</v>
      </c>
      <c r="O70" s="92">
        <v>43890</v>
      </c>
      <c r="P70" s="91" t="str">
        <f t="shared" si="1"/>
        <v>SATURDAY</v>
      </c>
      <c r="Q70" s="93" t="e">
        <f t="shared" si="3"/>
        <v>#REF!</v>
      </c>
      <c r="R70" s="51" t="e">
        <f t="shared" si="6"/>
        <v>#N/A</v>
      </c>
      <c r="S70" s="78" t="e">
        <f>HLOOKUP(LEFT(P70,3),$B$8:$H$11,4,FALSE)*VLOOKUP(O70,#REF!,2,FALSE)</f>
        <v>#REF!</v>
      </c>
      <c r="T70" s="78" t="e">
        <f t="shared" si="7"/>
        <v>#REF!</v>
      </c>
      <c r="U70" s="51" t="e">
        <f t="shared" si="8"/>
        <v>#N/A</v>
      </c>
      <c r="V70" s="56" t="e">
        <f t="shared" si="9"/>
        <v>#REF!</v>
      </c>
      <c r="AM70" s="66" t="e">
        <f t="shared" si="4"/>
        <v>#REF!</v>
      </c>
      <c r="AN70" s="67" t="e">
        <f t="shared" si="5"/>
        <v>#REF!</v>
      </c>
      <c r="AO70" s="68" t="e">
        <f t="shared" si="11"/>
        <v>#REF!</v>
      </c>
      <c r="AP70" s="82" t="e">
        <f t="shared" si="12"/>
        <v>#REF!</v>
      </c>
      <c r="AQ70" s="51">
        <v>1</v>
      </c>
    </row>
    <row r="71" spans="4:43" x14ac:dyDescent="0.25">
      <c r="D71"/>
      <c r="E71"/>
      <c r="F71"/>
      <c r="G71"/>
      <c r="H71"/>
      <c r="K71" s="64" t="e">
        <f t="shared" si="2"/>
        <v>#REF!</v>
      </c>
      <c r="L71" s="129" t="e">
        <f>IF(#REF!&gt;0,#REF!,"")</f>
        <v>#REF!</v>
      </c>
      <c r="M71" s="90" t="e">
        <f>#REF!</f>
        <v>#REF!</v>
      </c>
      <c r="N71" s="91">
        <f t="shared" si="0"/>
        <v>3</v>
      </c>
      <c r="O71" s="92">
        <v>43891</v>
      </c>
      <c r="P71" s="91" t="str">
        <f t="shared" si="1"/>
        <v>SUNDAY</v>
      </c>
      <c r="Q71" s="93" t="e">
        <f t="shared" si="3"/>
        <v>#REF!</v>
      </c>
      <c r="R71" s="51" t="e">
        <f t="shared" si="6"/>
        <v>#N/A</v>
      </c>
      <c r="S71" s="78" t="e">
        <f>HLOOKUP(LEFT(P71,3),$B$8:$H$11,4,FALSE)*VLOOKUP(O71,#REF!,2,FALSE)</f>
        <v>#REF!</v>
      </c>
      <c r="T71" s="78" t="e">
        <f t="shared" si="7"/>
        <v>#REF!</v>
      </c>
      <c r="U71" s="51" t="e">
        <f t="shared" si="8"/>
        <v>#N/A</v>
      </c>
      <c r="V71" s="56" t="e">
        <f t="shared" si="9"/>
        <v>#REF!</v>
      </c>
      <c r="AM71" s="66" t="e">
        <f t="shared" si="4"/>
        <v>#REF!</v>
      </c>
      <c r="AN71" s="67" t="e">
        <f t="shared" si="5"/>
        <v>#REF!</v>
      </c>
      <c r="AO71" s="68" t="e">
        <f t="shared" si="11"/>
        <v>#REF!</v>
      </c>
      <c r="AP71" s="82" t="e">
        <f t="shared" si="12"/>
        <v>#REF!</v>
      </c>
      <c r="AQ71" s="51">
        <v>1</v>
      </c>
    </row>
    <row r="72" spans="4:43" x14ac:dyDescent="0.25">
      <c r="D72"/>
      <c r="E72"/>
      <c r="F72"/>
      <c r="G72"/>
      <c r="H72"/>
      <c r="K72" s="64" t="e">
        <f t="shared" si="2"/>
        <v>#REF!</v>
      </c>
      <c r="L72" s="129" t="e">
        <f>IF(#REF!&gt;0,#REF!,"")</f>
        <v>#REF!</v>
      </c>
      <c r="M72" s="90" t="e">
        <f>#REF!</f>
        <v>#REF!</v>
      </c>
      <c r="N72" s="91">
        <f t="shared" si="0"/>
        <v>3</v>
      </c>
      <c r="O72" s="92">
        <v>43892</v>
      </c>
      <c r="P72" s="91" t="str">
        <f t="shared" ref="P72:P135" si="17">IF(WEEKDAY(O72)=1,"SUNDAY",IF(WEEKDAY(O72)=2,"MONDAY",IF(WEEKDAY(O72)=3,"TUESDAY",IF(WEEKDAY(O72)=4,"WEDNESDAY",IF(WEEKDAY(O72)=5,"THURSDAY",IF(WEEKDAY(O72)=6,"FRIDAY","SATURDAY"))))))</f>
        <v>MONDAY</v>
      </c>
      <c r="Q72" s="93" t="e">
        <f t="shared" si="3"/>
        <v>#REF!</v>
      </c>
      <c r="R72" s="51" t="e">
        <f t="shared" si="6"/>
        <v>#N/A</v>
      </c>
      <c r="S72" s="78" t="e">
        <f>HLOOKUP(LEFT(P72,3),$B$8:$H$11,4,FALSE)*VLOOKUP(O72,#REF!,2,FALSE)</f>
        <v>#REF!</v>
      </c>
      <c r="T72" s="78" t="e">
        <f t="shared" si="7"/>
        <v>#REF!</v>
      </c>
      <c r="U72" s="51" t="e">
        <f t="shared" si="8"/>
        <v>#N/A</v>
      </c>
      <c r="V72" s="56" t="e">
        <f t="shared" si="9"/>
        <v>#REF!</v>
      </c>
      <c r="AM72" s="66" t="e">
        <f t="shared" si="4"/>
        <v>#REF!</v>
      </c>
      <c r="AN72" s="67" t="e">
        <f t="shared" si="5"/>
        <v>#REF!</v>
      </c>
      <c r="AO72" s="68" t="e">
        <f t="shared" si="11"/>
        <v>#REF!</v>
      </c>
      <c r="AP72" s="82" t="e">
        <f t="shared" si="12"/>
        <v>#REF!</v>
      </c>
      <c r="AQ72" s="51">
        <v>1</v>
      </c>
    </row>
    <row r="73" spans="4:43" x14ac:dyDescent="0.25">
      <c r="D73"/>
      <c r="E73"/>
      <c r="F73"/>
      <c r="G73"/>
      <c r="H73"/>
      <c r="K73" s="64" t="e">
        <f t="shared" ref="K73:K136" si="18">L73-Q73</f>
        <v>#REF!</v>
      </c>
      <c r="L73" s="129" t="e">
        <f>IF(#REF!&gt;0,#REF!,"")</f>
        <v>#REF!</v>
      </c>
      <c r="M73" s="90" t="e">
        <f>#REF!</f>
        <v>#REF!</v>
      </c>
      <c r="N73" s="91">
        <f t="shared" ref="N73:N136" si="19">MONTH(O73)</f>
        <v>3</v>
      </c>
      <c r="O73" s="92">
        <v>43893</v>
      </c>
      <c r="P73" s="91" t="str">
        <f t="shared" si="17"/>
        <v>TUESDAY</v>
      </c>
      <c r="Q73" s="93" t="e">
        <f t="shared" ref="Q73:Q136" si="20">IF(L73="",U73,L73)</f>
        <v>#REF!</v>
      </c>
      <c r="R73" s="51" t="e">
        <f t="shared" si="6"/>
        <v>#N/A</v>
      </c>
      <c r="S73" s="78" t="e">
        <f>HLOOKUP(LEFT(P73,3),$B$8:$H$11,4,FALSE)*VLOOKUP(O73,#REF!,2,FALSE)</f>
        <v>#REF!</v>
      </c>
      <c r="T73" s="78" t="e">
        <f t="shared" si="7"/>
        <v>#REF!</v>
      </c>
      <c r="U73" s="51" t="e">
        <f t="shared" si="8"/>
        <v>#N/A</v>
      </c>
      <c r="V73" s="56" t="e">
        <f t="shared" si="9"/>
        <v>#REF!</v>
      </c>
      <c r="AM73" s="66" t="e">
        <f t="shared" ref="AM73:AM136" si="21">IF(L73="",IF(V73&gt;0,V73*U73,U73),L73)</f>
        <v>#REF!</v>
      </c>
      <c r="AN73" s="67" t="e">
        <f t="shared" si="5"/>
        <v>#REF!</v>
      </c>
      <c r="AO73" s="68" t="e">
        <f t="shared" si="11"/>
        <v>#REF!</v>
      </c>
      <c r="AP73" s="82" t="e">
        <f t="shared" si="12"/>
        <v>#REF!</v>
      </c>
      <c r="AQ73" s="51">
        <v>1</v>
      </c>
    </row>
    <row r="74" spans="4:43" x14ac:dyDescent="0.25">
      <c r="D74"/>
      <c r="E74"/>
      <c r="F74"/>
      <c r="G74"/>
      <c r="H74"/>
      <c r="K74" s="64" t="e">
        <f t="shared" si="18"/>
        <v>#REF!</v>
      </c>
      <c r="L74" s="129" t="e">
        <f>IF(#REF!&gt;0,#REF!,"")</f>
        <v>#REF!</v>
      </c>
      <c r="M74" s="90" t="e">
        <f>#REF!</f>
        <v>#REF!</v>
      </c>
      <c r="N74" s="91">
        <f t="shared" si="19"/>
        <v>3</v>
      </c>
      <c r="O74" s="92">
        <v>43894</v>
      </c>
      <c r="P74" s="91" t="str">
        <f t="shared" si="17"/>
        <v>WEDNESDAY</v>
      </c>
      <c r="Q74" s="93" t="e">
        <f t="shared" si="20"/>
        <v>#REF!</v>
      </c>
      <c r="R74" s="51" t="e">
        <f t="shared" ref="R74:R137" si="22">VLOOKUP(N74,$G$14:$H$25,2,FALSE)</f>
        <v>#N/A</v>
      </c>
      <c r="S74" s="78" t="e">
        <f>HLOOKUP(LEFT(P74,3),$B$8:$H$11,4,FALSE)*VLOOKUP(O74,#REF!,2,FALSE)</f>
        <v>#REF!</v>
      </c>
      <c r="T74" s="78" t="e">
        <f t="shared" ref="T74:T137" si="23">S74/SUMIF($N$8:$N$374,N74,$S$8:$S$374)</f>
        <v>#REF!</v>
      </c>
      <c r="U74" s="51" t="e">
        <f t="shared" ref="U74:U137" si="24">R74*T74</f>
        <v>#N/A</v>
      </c>
      <c r="V74" s="56" t="e">
        <f t="shared" ref="V74:V137" si="25">IF(L74="",U74,L74)</f>
        <v>#REF!</v>
      </c>
      <c r="AM74" s="66" t="e">
        <f t="shared" si="21"/>
        <v>#REF!</v>
      </c>
      <c r="AN74" s="67" t="e">
        <f t="shared" ref="AN74:AN137" si="26">IF(V74=0,R74/(SUMIF($N$7:$N$374,N74,$S$7:$S$374))*(VLOOKUP(N74,$G$13:$I$25,3,FALSE)),0)</f>
        <v>#REF!</v>
      </c>
      <c r="AO74" s="68" t="e">
        <f t="shared" si="11"/>
        <v>#REF!</v>
      </c>
      <c r="AP74" s="82" t="e">
        <f t="shared" si="12"/>
        <v>#REF!</v>
      </c>
      <c r="AQ74" s="51">
        <v>1</v>
      </c>
    </row>
    <row r="75" spans="4:43" x14ac:dyDescent="0.25">
      <c r="D75"/>
      <c r="E75"/>
      <c r="F75"/>
      <c r="G75"/>
      <c r="H75"/>
      <c r="K75" s="64" t="e">
        <f t="shared" si="18"/>
        <v>#REF!</v>
      </c>
      <c r="L75" s="129" t="e">
        <f>IF(#REF!&gt;0,#REF!,"")</f>
        <v>#REF!</v>
      </c>
      <c r="M75" s="90" t="e">
        <f>#REF!</f>
        <v>#REF!</v>
      </c>
      <c r="N75" s="91">
        <f t="shared" si="19"/>
        <v>3</v>
      </c>
      <c r="O75" s="92">
        <v>43895</v>
      </c>
      <c r="P75" s="91" t="str">
        <f t="shared" si="17"/>
        <v>THURSDAY</v>
      </c>
      <c r="Q75" s="93" t="e">
        <f t="shared" si="20"/>
        <v>#REF!</v>
      </c>
      <c r="R75" s="51" t="e">
        <f t="shared" si="22"/>
        <v>#N/A</v>
      </c>
      <c r="S75" s="78" t="e">
        <f>HLOOKUP(LEFT(P75,3),$B$8:$H$11,4,FALSE)*VLOOKUP(O75,#REF!,2,FALSE)</f>
        <v>#REF!</v>
      </c>
      <c r="T75" s="78" t="e">
        <f t="shared" si="23"/>
        <v>#REF!</v>
      </c>
      <c r="U75" s="51" t="e">
        <f t="shared" si="24"/>
        <v>#N/A</v>
      </c>
      <c r="V75" s="56" t="e">
        <f t="shared" si="25"/>
        <v>#REF!</v>
      </c>
      <c r="AM75" s="66" t="e">
        <f t="shared" si="21"/>
        <v>#REF!</v>
      </c>
      <c r="AN75" s="67" t="e">
        <f t="shared" si="26"/>
        <v>#REF!</v>
      </c>
      <c r="AO75" s="68" t="e">
        <f t="shared" ref="AO75:AO138" si="27">AM75+AN75</f>
        <v>#REF!</v>
      </c>
      <c r="AP75" s="82" t="e">
        <f t="shared" ref="AP75:AP138" si="28">AO75/(VLOOKUP(N75,$G$14:$H$25,2,FALSE))</f>
        <v>#REF!</v>
      </c>
      <c r="AQ75" s="51">
        <v>1</v>
      </c>
    </row>
    <row r="76" spans="4:43" x14ac:dyDescent="0.25">
      <c r="D76"/>
      <c r="E76"/>
      <c r="F76"/>
      <c r="G76"/>
      <c r="H76"/>
      <c r="K76" s="64" t="e">
        <f t="shared" si="18"/>
        <v>#REF!</v>
      </c>
      <c r="L76" s="129" t="e">
        <f>IF(#REF!&gt;0,#REF!,"")</f>
        <v>#REF!</v>
      </c>
      <c r="M76" s="90" t="e">
        <f>#REF!</f>
        <v>#REF!</v>
      </c>
      <c r="N76" s="91">
        <f t="shared" si="19"/>
        <v>3</v>
      </c>
      <c r="O76" s="92">
        <v>43896</v>
      </c>
      <c r="P76" s="91" t="str">
        <f t="shared" si="17"/>
        <v>FRIDAY</v>
      </c>
      <c r="Q76" s="93" t="e">
        <f t="shared" si="20"/>
        <v>#REF!</v>
      </c>
      <c r="R76" s="51" t="e">
        <f t="shared" si="22"/>
        <v>#N/A</v>
      </c>
      <c r="S76" s="78" t="e">
        <f>HLOOKUP(LEFT(P76,3),$B$8:$H$11,4,FALSE)*VLOOKUP(O76,#REF!,2,FALSE)</f>
        <v>#REF!</v>
      </c>
      <c r="T76" s="78" t="e">
        <f t="shared" si="23"/>
        <v>#REF!</v>
      </c>
      <c r="U76" s="51" t="e">
        <f t="shared" si="24"/>
        <v>#N/A</v>
      </c>
      <c r="V76" s="56" t="e">
        <f t="shared" si="25"/>
        <v>#REF!</v>
      </c>
      <c r="AM76" s="66" t="e">
        <f t="shared" si="21"/>
        <v>#REF!</v>
      </c>
      <c r="AN76" s="67" t="e">
        <f t="shared" si="26"/>
        <v>#REF!</v>
      </c>
      <c r="AO76" s="68" t="e">
        <f t="shared" si="27"/>
        <v>#REF!</v>
      </c>
      <c r="AP76" s="82" t="e">
        <f t="shared" si="28"/>
        <v>#REF!</v>
      </c>
      <c r="AQ76" s="51">
        <v>1</v>
      </c>
    </row>
    <row r="77" spans="4:43" x14ac:dyDescent="0.25">
      <c r="D77"/>
      <c r="E77"/>
      <c r="F77"/>
      <c r="G77"/>
      <c r="H77"/>
      <c r="K77" s="64" t="e">
        <f t="shared" si="18"/>
        <v>#REF!</v>
      </c>
      <c r="L77" s="129" t="e">
        <f>IF(#REF!&gt;0,#REF!,"")</f>
        <v>#REF!</v>
      </c>
      <c r="M77" s="90" t="e">
        <f>#REF!</f>
        <v>#REF!</v>
      </c>
      <c r="N77" s="91">
        <f t="shared" si="19"/>
        <v>3</v>
      </c>
      <c r="O77" s="92">
        <v>43897</v>
      </c>
      <c r="P77" s="91" t="str">
        <f t="shared" si="17"/>
        <v>SATURDAY</v>
      </c>
      <c r="Q77" s="93" t="e">
        <f t="shared" si="20"/>
        <v>#REF!</v>
      </c>
      <c r="R77" s="51" t="e">
        <f t="shared" si="22"/>
        <v>#N/A</v>
      </c>
      <c r="S77" s="78" t="e">
        <f>HLOOKUP(LEFT(P77,3),$B$8:$H$11,4,FALSE)*VLOOKUP(O77,#REF!,2,FALSE)</f>
        <v>#REF!</v>
      </c>
      <c r="T77" s="78" t="e">
        <f t="shared" si="23"/>
        <v>#REF!</v>
      </c>
      <c r="U77" s="51" t="e">
        <f t="shared" si="24"/>
        <v>#N/A</v>
      </c>
      <c r="V77" s="56" t="e">
        <f t="shared" si="25"/>
        <v>#REF!</v>
      </c>
      <c r="AM77" s="66" t="e">
        <f t="shared" si="21"/>
        <v>#REF!</v>
      </c>
      <c r="AN77" s="67" t="e">
        <f t="shared" si="26"/>
        <v>#REF!</v>
      </c>
      <c r="AO77" s="68" t="e">
        <f t="shared" si="27"/>
        <v>#REF!</v>
      </c>
      <c r="AP77" s="82" t="e">
        <f t="shared" si="28"/>
        <v>#REF!</v>
      </c>
      <c r="AQ77" s="51">
        <v>1</v>
      </c>
    </row>
    <row r="78" spans="4:43" x14ac:dyDescent="0.25">
      <c r="D78"/>
      <c r="E78"/>
      <c r="F78"/>
      <c r="G78"/>
      <c r="H78"/>
      <c r="K78" s="64" t="e">
        <f t="shared" si="18"/>
        <v>#REF!</v>
      </c>
      <c r="L78" s="129" t="e">
        <f>IF(#REF!&gt;0,#REF!,"")</f>
        <v>#REF!</v>
      </c>
      <c r="M78" s="90" t="e">
        <f>#REF!</f>
        <v>#REF!</v>
      </c>
      <c r="N78" s="91">
        <f t="shared" si="19"/>
        <v>3</v>
      </c>
      <c r="O78" s="92">
        <v>43898</v>
      </c>
      <c r="P78" s="91" t="str">
        <f t="shared" si="17"/>
        <v>SUNDAY</v>
      </c>
      <c r="Q78" s="93" t="e">
        <f t="shared" si="20"/>
        <v>#REF!</v>
      </c>
      <c r="R78" s="51" t="e">
        <f t="shared" si="22"/>
        <v>#N/A</v>
      </c>
      <c r="S78" s="78" t="e">
        <f>HLOOKUP(LEFT(P78,3),$B$8:$H$11,4,FALSE)*VLOOKUP(O78,#REF!,2,FALSE)</f>
        <v>#REF!</v>
      </c>
      <c r="T78" s="78" t="e">
        <f t="shared" si="23"/>
        <v>#REF!</v>
      </c>
      <c r="U78" s="51" t="e">
        <f t="shared" si="24"/>
        <v>#N/A</v>
      </c>
      <c r="V78" s="56" t="e">
        <f t="shared" si="25"/>
        <v>#REF!</v>
      </c>
      <c r="AM78" s="66" t="e">
        <f t="shared" si="21"/>
        <v>#REF!</v>
      </c>
      <c r="AN78" s="67" t="e">
        <f t="shared" si="26"/>
        <v>#REF!</v>
      </c>
      <c r="AO78" s="68" t="e">
        <f t="shared" si="27"/>
        <v>#REF!</v>
      </c>
      <c r="AP78" s="82" t="e">
        <f t="shared" si="28"/>
        <v>#REF!</v>
      </c>
      <c r="AQ78" s="51">
        <v>1</v>
      </c>
    </row>
    <row r="79" spans="4:43" x14ac:dyDescent="0.25">
      <c r="D79"/>
      <c r="E79"/>
      <c r="F79"/>
      <c r="G79"/>
      <c r="H79"/>
      <c r="K79" s="64" t="e">
        <f t="shared" si="18"/>
        <v>#REF!</v>
      </c>
      <c r="L79" s="129" t="e">
        <f>IF(#REF!&gt;0,#REF!,"")</f>
        <v>#REF!</v>
      </c>
      <c r="M79" s="90" t="e">
        <f>#REF!</f>
        <v>#REF!</v>
      </c>
      <c r="N79" s="91">
        <f t="shared" si="19"/>
        <v>3</v>
      </c>
      <c r="O79" s="92">
        <v>43899</v>
      </c>
      <c r="P79" s="91" t="str">
        <f t="shared" si="17"/>
        <v>MONDAY</v>
      </c>
      <c r="Q79" s="93" t="e">
        <f t="shared" si="20"/>
        <v>#REF!</v>
      </c>
      <c r="R79" s="51" t="e">
        <f t="shared" si="22"/>
        <v>#N/A</v>
      </c>
      <c r="S79" s="78" t="e">
        <f>HLOOKUP(LEFT(P79,3),$B$8:$H$11,4,FALSE)*VLOOKUP(O79,#REF!,2,FALSE)</f>
        <v>#REF!</v>
      </c>
      <c r="T79" s="78" t="e">
        <f t="shared" si="23"/>
        <v>#REF!</v>
      </c>
      <c r="U79" s="51" t="e">
        <f t="shared" si="24"/>
        <v>#N/A</v>
      </c>
      <c r="V79" s="56" t="e">
        <f t="shared" si="25"/>
        <v>#REF!</v>
      </c>
      <c r="AM79" s="66" t="e">
        <f t="shared" si="21"/>
        <v>#REF!</v>
      </c>
      <c r="AN79" s="67" t="e">
        <f t="shared" si="26"/>
        <v>#REF!</v>
      </c>
      <c r="AO79" s="68" t="e">
        <f t="shared" si="27"/>
        <v>#REF!</v>
      </c>
      <c r="AP79" s="82" t="e">
        <f t="shared" si="28"/>
        <v>#REF!</v>
      </c>
      <c r="AQ79" s="51">
        <v>1</v>
      </c>
    </row>
    <row r="80" spans="4:43" x14ac:dyDescent="0.25">
      <c r="D80"/>
      <c r="E80"/>
      <c r="F80"/>
      <c r="G80"/>
      <c r="H80"/>
      <c r="K80" s="64" t="e">
        <f t="shared" si="18"/>
        <v>#REF!</v>
      </c>
      <c r="L80" s="129" t="e">
        <f>IF(#REF!&gt;0,#REF!,"")</f>
        <v>#REF!</v>
      </c>
      <c r="M80" s="90" t="e">
        <f>#REF!</f>
        <v>#REF!</v>
      </c>
      <c r="N80" s="91">
        <f t="shared" si="19"/>
        <v>3</v>
      </c>
      <c r="O80" s="92">
        <v>43900</v>
      </c>
      <c r="P80" s="91" t="str">
        <f t="shared" si="17"/>
        <v>TUESDAY</v>
      </c>
      <c r="Q80" s="93" t="e">
        <f t="shared" si="20"/>
        <v>#REF!</v>
      </c>
      <c r="R80" s="51" t="e">
        <f t="shared" si="22"/>
        <v>#N/A</v>
      </c>
      <c r="S80" s="78" t="e">
        <f>HLOOKUP(LEFT(P80,3),$B$8:$H$11,4,FALSE)*VLOOKUP(O80,#REF!,2,FALSE)</f>
        <v>#REF!</v>
      </c>
      <c r="T80" s="78" t="e">
        <f t="shared" si="23"/>
        <v>#REF!</v>
      </c>
      <c r="U80" s="51" t="e">
        <f t="shared" si="24"/>
        <v>#N/A</v>
      </c>
      <c r="V80" s="56" t="e">
        <f t="shared" si="25"/>
        <v>#REF!</v>
      </c>
      <c r="AM80" s="66" t="e">
        <f t="shared" si="21"/>
        <v>#REF!</v>
      </c>
      <c r="AN80" s="67" t="e">
        <f t="shared" si="26"/>
        <v>#REF!</v>
      </c>
      <c r="AO80" s="68" t="e">
        <f t="shared" si="27"/>
        <v>#REF!</v>
      </c>
      <c r="AP80" s="82" t="e">
        <f t="shared" si="28"/>
        <v>#REF!</v>
      </c>
      <c r="AQ80" s="51">
        <v>1</v>
      </c>
    </row>
    <row r="81" spans="2:43" x14ac:dyDescent="0.25">
      <c r="D81"/>
      <c r="E81"/>
      <c r="F81"/>
      <c r="G81"/>
      <c r="H81"/>
      <c r="K81" s="64" t="e">
        <f t="shared" si="18"/>
        <v>#REF!</v>
      </c>
      <c r="L81" s="129" t="e">
        <f>IF(#REF!&gt;0,#REF!,"")</f>
        <v>#REF!</v>
      </c>
      <c r="M81" s="90" t="e">
        <f>#REF!</f>
        <v>#REF!</v>
      </c>
      <c r="N81" s="91">
        <f t="shared" si="19"/>
        <v>3</v>
      </c>
      <c r="O81" s="92">
        <v>43901</v>
      </c>
      <c r="P81" s="91" t="str">
        <f t="shared" si="17"/>
        <v>WEDNESDAY</v>
      </c>
      <c r="Q81" s="93" t="e">
        <f t="shared" si="20"/>
        <v>#REF!</v>
      </c>
      <c r="R81" s="51" t="e">
        <f t="shared" si="22"/>
        <v>#N/A</v>
      </c>
      <c r="S81" s="78" t="e">
        <f>HLOOKUP(LEFT(P81,3),$B$8:$H$11,4,FALSE)*VLOOKUP(O81,#REF!,2,FALSE)</f>
        <v>#REF!</v>
      </c>
      <c r="T81" s="78" t="e">
        <f t="shared" si="23"/>
        <v>#REF!</v>
      </c>
      <c r="U81" s="51" t="e">
        <f t="shared" si="24"/>
        <v>#N/A</v>
      </c>
      <c r="V81" s="56" t="e">
        <f t="shared" si="25"/>
        <v>#REF!</v>
      </c>
      <c r="AM81" s="66" t="e">
        <f t="shared" si="21"/>
        <v>#REF!</v>
      </c>
      <c r="AN81" s="67" t="e">
        <f t="shared" si="26"/>
        <v>#REF!</v>
      </c>
      <c r="AO81" s="68" t="e">
        <f t="shared" si="27"/>
        <v>#REF!</v>
      </c>
      <c r="AP81" s="82" t="e">
        <f t="shared" si="28"/>
        <v>#REF!</v>
      </c>
      <c r="AQ81" s="51">
        <v>1</v>
      </c>
    </row>
    <row r="82" spans="2:43" x14ac:dyDescent="0.25">
      <c r="D82"/>
      <c r="E82"/>
      <c r="F82"/>
      <c r="G82"/>
      <c r="H82"/>
      <c r="K82" s="64" t="e">
        <f t="shared" si="18"/>
        <v>#REF!</v>
      </c>
      <c r="L82" s="129" t="e">
        <f>IF(#REF!&gt;0,#REF!,"")</f>
        <v>#REF!</v>
      </c>
      <c r="M82" s="90" t="e">
        <f>#REF!</f>
        <v>#REF!</v>
      </c>
      <c r="N82" s="91">
        <f t="shared" si="19"/>
        <v>3</v>
      </c>
      <c r="O82" s="92">
        <v>43902</v>
      </c>
      <c r="P82" s="91" t="str">
        <f t="shared" si="17"/>
        <v>THURSDAY</v>
      </c>
      <c r="Q82" s="93" t="e">
        <f t="shared" si="20"/>
        <v>#REF!</v>
      </c>
      <c r="R82" s="51" t="e">
        <f t="shared" si="22"/>
        <v>#N/A</v>
      </c>
      <c r="S82" s="78" t="e">
        <f>HLOOKUP(LEFT(P82,3),$B$8:$H$11,4,FALSE)*VLOOKUP(O82,#REF!,2,FALSE)</f>
        <v>#REF!</v>
      </c>
      <c r="T82" s="78" t="e">
        <f t="shared" si="23"/>
        <v>#REF!</v>
      </c>
      <c r="U82" s="51" t="e">
        <f t="shared" si="24"/>
        <v>#N/A</v>
      </c>
      <c r="V82" s="56" t="e">
        <f t="shared" si="25"/>
        <v>#REF!</v>
      </c>
      <c r="AM82" s="66" t="e">
        <f t="shared" si="21"/>
        <v>#REF!</v>
      </c>
      <c r="AN82" s="67" t="e">
        <f t="shared" si="26"/>
        <v>#REF!</v>
      </c>
      <c r="AO82" s="68" t="e">
        <f t="shared" si="27"/>
        <v>#REF!</v>
      </c>
      <c r="AP82" s="82" t="e">
        <f t="shared" si="28"/>
        <v>#REF!</v>
      </c>
      <c r="AQ82" s="51">
        <v>1</v>
      </c>
    </row>
    <row r="83" spans="2:43" x14ac:dyDescent="0.25">
      <c r="B83"/>
      <c r="C83"/>
      <c r="D83"/>
      <c r="E83"/>
      <c r="F83"/>
      <c r="G83"/>
      <c r="H83"/>
      <c r="K83" s="64" t="e">
        <f t="shared" si="18"/>
        <v>#REF!</v>
      </c>
      <c r="L83" s="129" t="e">
        <f>IF(#REF!&gt;0,#REF!,"")</f>
        <v>#REF!</v>
      </c>
      <c r="M83" s="90" t="e">
        <f>#REF!</f>
        <v>#REF!</v>
      </c>
      <c r="N83" s="91">
        <f t="shared" si="19"/>
        <v>3</v>
      </c>
      <c r="O83" s="92">
        <v>43903</v>
      </c>
      <c r="P83" s="91" t="str">
        <f t="shared" si="17"/>
        <v>FRIDAY</v>
      </c>
      <c r="Q83" s="93" t="e">
        <f t="shared" si="20"/>
        <v>#REF!</v>
      </c>
      <c r="R83" s="51" t="e">
        <f t="shared" si="22"/>
        <v>#N/A</v>
      </c>
      <c r="S83" s="78" t="e">
        <f>HLOOKUP(LEFT(P83,3),$B$8:$H$11,4,FALSE)*VLOOKUP(O83,#REF!,2,FALSE)</f>
        <v>#REF!</v>
      </c>
      <c r="T83" s="78" t="e">
        <f t="shared" si="23"/>
        <v>#REF!</v>
      </c>
      <c r="U83" s="51" t="e">
        <f t="shared" si="24"/>
        <v>#N/A</v>
      </c>
      <c r="V83" s="56" t="e">
        <f t="shared" si="25"/>
        <v>#REF!</v>
      </c>
      <c r="AM83" s="66" t="e">
        <f t="shared" si="21"/>
        <v>#REF!</v>
      </c>
      <c r="AN83" s="67" t="e">
        <f t="shared" si="26"/>
        <v>#REF!</v>
      </c>
      <c r="AO83" s="68" t="e">
        <f t="shared" si="27"/>
        <v>#REF!</v>
      </c>
      <c r="AP83" s="82" t="e">
        <f t="shared" si="28"/>
        <v>#REF!</v>
      </c>
      <c r="AQ83" s="51">
        <v>1</v>
      </c>
    </row>
    <row r="84" spans="2:43" x14ac:dyDescent="0.25">
      <c r="B84"/>
      <c r="C84"/>
      <c r="D84"/>
      <c r="E84"/>
      <c r="F84"/>
      <c r="G84"/>
      <c r="H84"/>
      <c r="K84" s="64" t="e">
        <f t="shared" si="18"/>
        <v>#REF!</v>
      </c>
      <c r="L84" s="129" t="e">
        <f>IF(#REF!&gt;0,#REF!,"")</f>
        <v>#REF!</v>
      </c>
      <c r="M84" s="90" t="e">
        <f>#REF!</f>
        <v>#REF!</v>
      </c>
      <c r="N84" s="91">
        <f t="shared" si="19"/>
        <v>3</v>
      </c>
      <c r="O84" s="92">
        <v>43904</v>
      </c>
      <c r="P84" s="91" t="str">
        <f t="shared" si="17"/>
        <v>SATURDAY</v>
      </c>
      <c r="Q84" s="93" t="e">
        <f t="shared" si="20"/>
        <v>#REF!</v>
      </c>
      <c r="R84" s="51" t="e">
        <f t="shared" si="22"/>
        <v>#N/A</v>
      </c>
      <c r="S84" s="78" t="e">
        <f>HLOOKUP(LEFT(P84,3),$B$8:$H$11,4,FALSE)*VLOOKUP(O84,#REF!,2,FALSE)</f>
        <v>#REF!</v>
      </c>
      <c r="T84" s="78" t="e">
        <f t="shared" si="23"/>
        <v>#REF!</v>
      </c>
      <c r="U84" s="51" t="e">
        <f t="shared" si="24"/>
        <v>#N/A</v>
      </c>
      <c r="V84" s="56" t="e">
        <f t="shared" si="25"/>
        <v>#REF!</v>
      </c>
      <c r="AM84" s="66" t="e">
        <f t="shared" si="21"/>
        <v>#REF!</v>
      </c>
      <c r="AN84" s="67" t="e">
        <f t="shared" si="26"/>
        <v>#REF!</v>
      </c>
      <c r="AO84" s="68" t="e">
        <f t="shared" si="27"/>
        <v>#REF!</v>
      </c>
      <c r="AP84" s="82" t="e">
        <f t="shared" si="28"/>
        <v>#REF!</v>
      </c>
      <c r="AQ84" s="51">
        <v>1</v>
      </c>
    </row>
    <row r="85" spans="2:43" x14ac:dyDescent="0.25">
      <c r="B85"/>
      <c r="C85"/>
      <c r="D85"/>
      <c r="E85"/>
      <c r="F85"/>
      <c r="G85"/>
      <c r="H85"/>
      <c r="K85" s="64" t="e">
        <f t="shared" si="18"/>
        <v>#REF!</v>
      </c>
      <c r="L85" s="129" t="e">
        <f>IF(#REF!&gt;0,#REF!,"")</f>
        <v>#REF!</v>
      </c>
      <c r="M85" s="90" t="e">
        <f>#REF!</f>
        <v>#REF!</v>
      </c>
      <c r="N85" s="91">
        <f t="shared" si="19"/>
        <v>3</v>
      </c>
      <c r="O85" s="92">
        <v>43905</v>
      </c>
      <c r="P85" s="91" t="str">
        <f t="shared" si="17"/>
        <v>SUNDAY</v>
      </c>
      <c r="Q85" s="93" t="e">
        <f t="shared" si="20"/>
        <v>#REF!</v>
      </c>
      <c r="R85" s="51" t="e">
        <f t="shared" si="22"/>
        <v>#N/A</v>
      </c>
      <c r="S85" s="78" t="e">
        <f>HLOOKUP(LEFT(P85,3),$B$8:$H$11,4,FALSE)*VLOOKUP(O85,#REF!,2,FALSE)</f>
        <v>#REF!</v>
      </c>
      <c r="T85" s="78" t="e">
        <f t="shared" si="23"/>
        <v>#REF!</v>
      </c>
      <c r="U85" s="51" t="e">
        <f t="shared" si="24"/>
        <v>#N/A</v>
      </c>
      <c r="V85" s="56" t="e">
        <f t="shared" si="25"/>
        <v>#REF!</v>
      </c>
      <c r="AM85" s="66" t="e">
        <f t="shared" si="21"/>
        <v>#REF!</v>
      </c>
      <c r="AN85" s="67" t="e">
        <f t="shared" si="26"/>
        <v>#REF!</v>
      </c>
      <c r="AO85" s="68" t="e">
        <f t="shared" si="27"/>
        <v>#REF!</v>
      </c>
      <c r="AP85" s="82" t="e">
        <f t="shared" si="28"/>
        <v>#REF!</v>
      </c>
      <c r="AQ85" s="51">
        <v>1</v>
      </c>
    </row>
    <row r="86" spans="2:43" x14ac:dyDescent="0.25">
      <c r="B86"/>
      <c r="C86"/>
      <c r="D86"/>
      <c r="E86"/>
      <c r="F86"/>
      <c r="G86"/>
      <c r="H86"/>
      <c r="K86" s="64" t="e">
        <f t="shared" si="18"/>
        <v>#REF!</v>
      </c>
      <c r="L86" s="129" t="e">
        <f>IF(#REF!&gt;0,#REF!,"")</f>
        <v>#REF!</v>
      </c>
      <c r="M86" s="90" t="e">
        <f>#REF!</f>
        <v>#REF!</v>
      </c>
      <c r="N86" s="91">
        <f t="shared" si="19"/>
        <v>3</v>
      </c>
      <c r="O86" s="92">
        <v>43906</v>
      </c>
      <c r="P86" s="91" t="str">
        <f t="shared" si="17"/>
        <v>MONDAY</v>
      </c>
      <c r="Q86" s="93" t="e">
        <f t="shared" si="20"/>
        <v>#REF!</v>
      </c>
      <c r="R86" s="51" t="e">
        <f t="shared" si="22"/>
        <v>#N/A</v>
      </c>
      <c r="S86" s="78" t="e">
        <f>HLOOKUP(LEFT(P86,3),$B$8:$H$11,4,FALSE)*VLOOKUP(O86,#REF!,2,FALSE)</f>
        <v>#REF!</v>
      </c>
      <c r="T86" s="78" t="e">
        <f t="shared" si="23"/>
        <v>#REF!</v>
      </c>
      <c r="U86" s="51" t="e">
        <f t="shared" si="24"/>
        <v>#N/A</v>
      </c>
      <c r="V86" s="56" t="e">
        <f t="shared" si="25"/>
        <v>#REF!</v>
      </c>
      <c r="AM86" s="66" t="e">
        <f t="shared" si="21"/>
        <v>#REF!</v>
      </c>
      <c r="AN86" s="67" t="e">
        <f t="shared" si="26"/>
        <v>#REF!</v>
      </c>
      <c r="AO86" s="68" t="e">
        <f t="shared" si="27"/>
        <v>#REF!</v>
      </c>
      <c r="AP86" s="82" t="e">
        <f t="shared" si="28"/>
        <v>#REF!</v>
      </c>
      <c r="AQ86" s="51">
        <v>1</v>
      </c>
    </row>
    <row r="87" spans="2:43" x14ac:dyDescent="0.25">
      <c r="B87"/>
      <c r="C87"/>
      <c r="D87"/>
      <c r="E87"/>
      <c r="F87"/>
      <c r="G87"/>
      <c r="H87"/>
      <c r="K87" s="64" t="e">
        <f t="shared" si="18"/>
        <v>#REF!</v>
      </c>
      <c r="L87" s="129" t="e">
        <f>IF(#REF!&gt;0,#REF!,"")</f>
        <v>#REF!</v>
      </c>
      <c r="M87" s="90" t="e">
        <f>#REF!</f>
        <v>#REF!</v>
      </c>
      <c r="N87" s="91">
        <f t="shared" si="19"/>
        <v>3</v>
      </c>
      <c r="O87" s="92">
        <v>43907</v>
      </c>
      <c r="P87" s="91" t="str">
        <f t="shared" si="17"/>
        <v>TUESDAY</v>
      </c>
      <c r="Q87" s="93" t="e">
        <f t="shared" si="20"/>
        <v>#REF!</v>
      </c>
      <c r="R87" s="51" t="e">
        <f t="shared" si="22"/>
        <v>#N/A</v>
      </c>
      <c r="S87" s="78" t="e">
        <f>HLOOKUP(LEFT(P87,3),$B$8:$H$11,4,FALSE)*VLOOKUP(O87,#REF!,2,FALSE)</f>
        <v>#REF!</v>
      </c>
      <c r="T87" s="78" t="e">
        <f t="shared" si="23"/>
        <v>#REF!</v>
      </c>
      <c r="U87" s="51" t="e">
        <f t="shared" si="24"/>
        <v>#N/A</v>
      </c>
      <c r="V87" s="56" t="e">
        <f t="shared" si="25"/>
        <v>#REF!</v>
      </c>
      <c r="AM87" s="66" t="e">
        <f t="shared" si="21"/>
        <v>#REF!</v>
      </c>
      <c r="AN87" s="67" t="e">
        <f t="shared" si="26"/>
        <v>#REF!</v>
      </c>
      <c r="AO87" s="68" t="e">
        <f t="shared" si="27"/>
        <v>#REF!</v>
      </c>
      <c r="AP87" s="82" t="e">
        <f t="shared" si="28"/>
        <v>#REF!</v>
      </c>
      <c r="AQ87" s="51">
        <v>1</v>
      </c>
    </row>
    <row r="88" spans="2:43" x14ac:dyDescent="0.25">
      <c r="B88"/>
      <c r="C88"/>
      <c r="D88"/>
      <c r="E88"/>
      <c r="F88"/>
      <c r="G88"/>
      <c r="H88"/>
      <c r="K88" s="64" t="e">
        <f t="shared" si="18"/>
        <v>#REF!</v>
      </c>
      <c r="L88" s="129" t="e">
        <f>IF(#REF!&gt;0,#REF!,"")</f>
        <v>#REF!</v>
      </c>
      <c r="M88" s="90" t="e">
        <f>#REF!</f>
        <v>#REF!</v>
      </c>
      <c r="N88" s="91">
        <f t="shared" si="19"/>
        <v>3</v>
      </c>
      <c r="O88" s="92">
        <v>43908</v>
      </c>
      <c r="P88" s="91" t="str">
        <f t="shared" si="17"/>
        <v>WEDNESDAY</v>
      </c>
      <c r="Q88" s="93" t="e">
        <f t="shared" si="20"/>
        <v>#REF!</v>
      </c>
      <c r="R88" s="51" t="e">
        <f t="shared" si="22"/>
        <v>#N/A</v>
      </c>
      <c r="S88" s="78" t="e">
        <f>HLOOKUP(LEFT(P88,3),$B$8:$H$11,4,FALSE)*VLOOKUP(O88,#REF!,2,FALSE)</f>
        <v>#REF!</v>
      </c>
      <c r="T88" s="78" t="e">
        <f t="shared" si="23"/>
        <v>#REF!</v>
      </c>
      <c r="U88" s="51" t="e">
        <f t="shared" si="24"/>
        <v>#N/A</v>
      </c>
      <c r="V88" s="56" t="e">
        <f t="shared" si="25"/>
        <v>#REF!</v>
      </c>
      <c r="AM88" s="66" t="e">
        <f t="shared" si="21"/>
        <v>#REF!</v>
      </c>
      <c r="AN88" s="67" t="e">
        <f t="shared" si="26"/>
        <v>#REF!</v>
      </c>
      <c r="AO88" s="68" t="e">
        <f t="shared" si="27"/>
        <v>#REF!</v>
      </c>
      <c r="AP88" s="82" t="e">
        <f t="shared" si="28"/>
        <v>#REF!</v>
      </c>
      <c r="AQ88" s="51">
        <v>1</v>
      </c>
    </row>
    <row r="89" spans="2:43" x14ac:dyDescent="0.25">
      <c r="B89"/>
      <c r="C89"/>
      <c r="D89"/>
      <c r="E89"/>
      <c r="F89"/>
      <c r="G89"/>
      <c r="H89"/>
      <c r="K89" s="64" t="e">
        <f t="shared" si="18"/>
        <v>#REF!</v>
      </c>
      <c r="L89" s="129" t="e">
        <f>IF(#REF!&gt;0,#REF!,"")</f>
        <v>#REF!</v>
      </c>
      <c r="M89" s="90" t="e">
        <f>#REF!</f>
        <v>#REF!</v>
      </c>
      <c r="N89" s="91">
        <f t="shared" si="19"/>
        <v>3</v>
      </c>
      <c r="O89" s="92">
        <v>43909</v>
      </c>
      <c r="P89" s="91" t="str">
        <f t="shared" si="17"/>
        <v>THURSDAY</v>
      </c>
      <c r="Q89" s="93" t="e">
        <f t="shared" si="20"/>
        <v>#REF!</v>
      </c>
      <c r="R89" s="51" t="e">
        <f t="shared" si="22"/>
        <v>#N/A</v>
      </c>
      <c r="S89" s="78" t="e">
        <f>HLOOKUP(LEFT(P89,3),$B$8:$H$11,4,FALSE)*VLOOKUP(O89,#REF!,2,FALSE)</f>
        <v>#REF!</v>
      </c>
      <c r="T89" s="78" t="e">
        <f t="shared" si="23"/>
        <v>#REF!</v>
      </c>
      <c r="U89" s="51" t="e">
        <f t="shared" si="24"/>
        <v>#N/A</v>
      </c>
      <c r="V89" s="56" t="e">
        <f t="shared" si="25"/>
        <v>#REF!</v>
      </c>
      <c r="AM89" s="66" t="e">
        <f t="shared" si="21"/>
        <v>#REF!</v>
      </c>
      <c r="AN89" s="67" t="e">
        <f t="shared" si="26"/>
        <v>#REF!</v>
      </c>
      <c r="AO89" s="68" t="e">
        <f t="shared" si="27"/>
        <v>#REF!</v>
      </c>
      <c r="AP89" s="82" t="e">
        <f t="shared" si="28"/>
        <v>#REF!</v>
      </c>
      <c r="AQ89" s="51">
        <v>1</v>
      </c>
    </row>
    <row r="90" spans="2:43" x14ac:dyDescent="0.25">
      <c r="B90"/>
      <c r="C90"/>
      <c r="D90"/>
      <c r="E90"/>
      <c r="F90"/>
      <c r="G90"/>
      <c r="H90"/>
      <c r="K90" s="64" t="e">
        <f t="shared" si="18"/>
        <v>#REF!</v>
      </c>
      <c r="L90" s="129" t="e">
        <f>IF(#REF!&gt;0,#REF!,"")</f>
        <v>#REF!</v>
      </c>
      <c r="M90" s="90" t="e">
        <f>#REF!</f>
        <v>#REF!</v>
      </c>
      <c r="N90" s="91">
        <f t="shared" si="19"/>
        <v>3</v>
      </c>
      <c r="O90" s="92">
        <v>43910</v>
      </c>
      <c r="P90" s="91" t="str">
        <f t="shared" si="17"/>
        <v>FRIDAY</v>
      </c>
      <c r="Q90" s="93" t="e">
        <f t="shared" si="20"/>
        <v>#REF!</v>
      </c>
      <c r="R90" s="51" t="e">
        <f t="shared" si="22"/>
        <v>#N/A</v>
      </c>
      <c r="S90" s="78" t="e">
        <f>HLOOKUP(LEFT(P90,3),$B$8:$H$11,4,FALSE)*VLOOKUP(O90,#REF!,2,FALSE)</f>
        <v>#REF!</v>
      </c>
      <c r="T90" s="78" t="e">
        <f t="shared" si="23"/>
        <v>#REF!</v>
      </c>
      <c r="U90" s="51" t="e">
        <f t="shared" si="24"/>
        <v>#N/A</v>
      </c>
      <c r="V90" s="56" t="e">
        <f t="shared" si="25"/>
        <v>#REF!</v>
      </c>
      <c r="AM90" s="66" t="e">
        <f t="shared" si="21"/>
        <v>#REF!</v>
      </c>
      <c r="AN90" s="67" t="e">
        <f t="shared" si="26"/>
        <v>#REF!</v>
      </c>
      <c r="AO90" s="68" t="e">
        <f t="shared" si="27"/>
        <v>#REF!</v>
      </c>
      <c r="AP90" s="82" t="e">
        <f t="shared" si="28"/>
        <v>#REF!</v>
      </c>
      <c r="AQ90" s="51">
        <v>1</v>
      </c>
    </row>
    <row r="91" spans="2:43" x14ac:dyDescent="0.25">
      <c r="B91"/>
      <c r="C91"/>
      <c r="D91"/>
      <c r="E91"/>
      <c r="F91"/>
      <c r="G91"/>
      <c r="H91"/>
      <c r="K91" s="64" t="e">
        <f t="shared" si="18"/>
        <v>#REF!</v>
      </c>
      <c r="L91" s="129" t="e">
        <f>IF(#REF!&gt;0,#REF!,"")</f>
        <v>#REF!</v>
      </c>
      <c r="M91" s="90" t="e">
        <f>#REF!</f>
        <v>#REF!</v>
      </c>
      <c r="N91" s="91">
        <f t="shared" si="19"/>
        <v>3</v>
      </c>
      <c r="O91" s="92">
        <v>43911</v>
      </c>
      <c r="P91" s="91" t="str">
        <f t="shared" si="17"/>
        <v>SATURDAY</v>
      </c>
      <c r="Q91" s="93" t="e">
        <f t="shared" si="20"/>
        <v>#REF!</v>
      </c>
      <c r="R91" s="51" t="e">
        <f t="shared" si="22"/>
        <v>#N/A</v>
      </c>
      <c r="S91" s="78" t="e">
        <f>HLOOKUP(LEFT(P91,3),$B$8:$H$11,4,FALSE)*VLOOKUP(O91,#REF!,2,FALSE)</f>
        <v>#REF!</v>
      </c>
      <c r="T91" s="78" t="e">
        <f t="shared" si="23"/>
        <v>#REF!</v>
      </c>
      <c r="U91" s="51" t="e">
        <f t="shared" si="24"/>
        <v>#N/A</v>
      </c>
      <c r="V91" s="56" t="e">
        <f t="shared" si="25"/>
        <v>#REF!</v>
      </c>
      <c r="AM91" s="66" t="e">
        <f t="shared" si="21"/>
        <v>#REF!</v>
      </c>
      <c r="AN91" s="67" t="e">
        <f t="shared" si="26"/>
        <v>#REF!</v>
      </c>
      <c r="AO91" s="68" t="e">
        <f t="shared" si="27"/>
        <v>#REF!</v>
      </c>
      <c r="AP91" s="82" t="e">
        <f t="shared" si="28"/>
        <v>#REF!</v>
      </c>
      <c r="AQ91" s="51">
        <v>1</v>
      </c>
    </row>
    <row r="92" spans="2:43" x14ac:dyDescent="0.25">
      <c r="B92"/>
      <c r="C92"/>
      <c r="D92"/>
      <c r="E92"/>
      <c r="F92"/>
      <c r="G92"/>
      <c r="H92"/>
      <c r="K92" s="64" t="e">
        <f t="shared" si="18"/>
        <v>#REF!</v>
      </c>
      <c r="L92" s="129" t="e">
        <f>IF(#REF!&gt;0,#REF!,"")</f>
        <v>#REF!</v>
      </c>
      <c r="M92" s="90" t="e">
        <f>#REF!</f>
        <v>#REF!</v>
      </c>
      <c r="N92" s="91">
        <f t="shared" si="19"/>
        <v>3</v>
      </c>
      <c r="O92" s="92">
        <v>43912</v>
      </c>
      <c r="P92" s="91" t="str">
        <f t="shared" si="17"/>
        <v>SUNDAY</v>
      </c>
      <c r="Q92" s="93" t="e">
        <f t="shared" si="20"/>
        <v>#REF!</v>
      </c>
      <c r="R92" s="51" t="e">
        <f t="shared" si="22"/>
        <v>#N/A</v>
      </c>
      <c r="S92" s="78" t="e">
        <f>HLOOKUP(LEFT(P92,3),$B$8:$H$11,4,FALSE)*VLOOKUP(O92,#REF!,2,FALSE)</f>
        <v>#REF!</v>
      </c>
      <c r="T92" s="78" t="e">
        <f t="shared" si="23"/>
        <v>#REF!</v>
      </c>
      <c r="U92" s="51" t="e">
        <f t="shared" si="24"/>
        <v>#N/A</v>
      </c>
      <c r="V92" s="56" t="e">
        <f t="shared" si="25"/>
        <v>#REF!</v>
      </c>
      <c r="AM92" s="66" t="e">
        <f t="shared" si="21"/>
        <v>#REF!</v>
      </c>
      <c r="AN92" s="67" t="e">
        <f t="shared" si="26"/>
        <v>#REF!</v>
      </c>
      <c r="AO92" s="68" t="e">
        <f t="shared" si="27"/>
        <v>#REF!</v>
      </c>
      <c r="AP92" s="82" t="e">
        <f t="shared" si="28"/>
        <v>#REF!</v>
      </c>
      <c r="AQ92" s="51">
        <v>1</v>
      </c>
    </row>
    <row r="93" spans="2:43" x14ac:dyDescent="0.25">
      <c r="B93"/>
      <c r="C93"/>
      <c r="D93"/>
      <c r="E93"/>
      <c r="F93"/>
      <c r="G93"/>
      <c r="H93"/>
      <c r="K93" s="64" t="e">
        <f t="shared" si="18"/>
        <v>#REF!</v>
      </c>
      <c r="L93" s="129" t="e">
        <f>IF(#REF!&gt;0,#REF!,"")</f>
        <v>#REF!</v>
      </c>
      <c r="M93" s="90" t="e">
        <f>#REF!</f>
        <v>#REF!</v>
      </c>
      <c r="N93" s="91">
        <f t="shared" si="19"/>
        <v>3</v>
      </c>
      <c r="O93" s="92">
        <v>43913</v>
      </c>
      <c r="P93" s="91" t="str">
        <f t="shared" si="17"/>
        <v>MONDAY</v>
      </c>
      <c r="Q93" s="93" t="e">
        <f t="shared" si="20"/>
        <v>#REF!</v>
      </c>
      <c r="R93" s="51" t="e">
        <f t="shared" si="22"/>
        <v>#N/A</v>
      </c>
      <c r="S93" s="78" t="e">
        <f>HLOOKUP(LEFT(P93,3),$B$8:$H$11,4,FALSE)*VLOOKUP(O93,#REF!,2,FALSE)</f>
        <v>#REF!</v>
      </c>
      <c r="T93" s="78" t="e">
        <f t="shared" si="23"/>
        <v>#REF!</v>
      </c>
      <c r="U93" s="51" t="e">
        <f t="shared" si="24"/>
        <v>#N/A</v>
      </c>
      <c r="V93" s="56" t="e">
        <f t="shared" si="25"/>
        <v>#REF!</v>
      </c>
      <c r="AM93" s="66" t="e">
        <f t="shared" si="21"/>
        <v>#REF!</v>
      </c>
      <c r="AN93" s="67" t="e">
        <f t="shared" si="26"/>
        <v>#REF!</v>
      </c>
      <c r="AO93" s="68" t="e">
        <f t="shared" si="27"/>
        <v>#REF!</v>
      </c>
      <c r="AP93" s="82" t="e">
        <f t="shared" si="28"/>
        <v>#REF!</v>
      </c>
      <c r="AQ93" s="51">
        <v>1</v>
      </c>
    </row>
    <row r="94" spans="2:43" x14ac:dyDescent="0.25">
      <c r="B94"/>
      <c r="C94"/>
      <c r="D94"/>
      <c r="E94"/>
      <c r="F94"/>
      <c r="G94"/>
      <c r="H94"/>
      <c r="K94" s="64" t="e">
        <f t="shared" si="18"/>
        <v>#REF!</v>
      </c>
      <c r="L94" s="129" t="e">
        <f>IF(#REF!&gt;0,#REF!,"")</f>
        <v>#REF!</v>
      </c>
      <c r="M94" s="90" t="e">
        <f>#REF!</f>
        <v>#REF!</v>
      </c>
      <c r="N94" s="91">
        <f t="shared" si="19"/>
        <v>3</v>
      </c>
      <c r="O94" s="92">
        <v>43914</v>
      </c>
      <c r="P94" s="91" t="str">
        <f t="shared" si="17"/>
        <v>TUESDAY</v>
      </c>
      <c r="Q94" s="93" t="e">
        <f t="shared" si="20"/>
        <v>#REF!</v>
      </c>
      <c r="R94" s="51" t="e">
        <f t="shared" si="22"/>
        <v>#N/A</v>
      </c>
      <c r="S94" s="78" t="e">
        <f>HLOOKUP(LEFT(P94,3),$B$8:$H$11,4,FALSE)*VLOOKUP(O94,#REF!,2,FALSE)</f>
        <v>#REF!</v>
      </c>
      <c r="T94" s="78" t="e">
        <f t="shared" si="23"/>
        <v>#REF!</v>
      </c>
      <c r="U94" s="51" t="e">
        <f t="shared" si="24"/>
        <v>#N/A</v>
      </c>
      <c r="V94" s="56" t="e">
        <f t="shared" si="25"/>
        <v>#REF!</v>
      </c>
      <c r="AM94" s="66" t="e">
        <f t="shared" si="21"/>
        <v>#REF!</v>
      </c>
      <c r="AN94" s="67" t="e">
        <f t="shared" si="26"/>
        <v>#REF!</v>
      </c>
      <c r="AO94" s="68" t="e">
        <f t="shared" si="27"/>
        <v>#REF!</v>
      </c>
      <c r="AP94" s="82" t="e">
        <f t="shared" si="28"/>
        <v>#REF!</v>
      </c>
      <c r="AQ94" s="51">
        <v>1</v>
      </c>
    </row>
    <row r="95" spans="2:43" s="55" customFormat="1" x14ac:dyDescent="0.25">
      <c r="B95"/>
      <c r="C95"/>
      <c r="D95"/>
      <c r="E95"/>
      <c r="F95"/>
      <c r="G95"/>
      <c r="H95"/>
      <c r="K95" s="64" t="e">
        <f t="shared" si="18"/>
        <v>#REF!</v>
      </c>
      <c r="L95" s="129" t="e">
        <f>IF(#REF!&gt;0,#REF!,"")</f>
        <v>#REF!</v>
      </c>
      <c r="M95" s="90" t="e">
        <f>#REF!</f>
        <v>#REF!</v>
      </c>
      <c r="N95" s="91">
        <f t="shared" si="19"/>
        <v>3</v>
      </c>
      <c r="O95" s="92">
        <v>43915</v>
      </c>
      <c r="P95" s="91" t="str">
        <f t="shared" si="17"/>
        <v>WEDNESDAY</v>
      </c>
      <c r="Q95" s="93" t="e">
        <f t="shared" si="20"/>
        <v>#REF!</v>
      </c>
      <c r="R95" s="51" t="e">
        <f t="shared" si="22"/>
        <v>#N/A</v>
      </c>
      <c r="S95" s="78" t="e">
        <f>HLOOKUP(LEFT(P95,3),$B$8:$H$11,4,FALSE)*VLOOKUP(O95,#REF!,2,FALSE)</f>
        <v>#REF!</v>
      </c>
      <c r="T95" s="78" t="e">
        <f t="shared" si="23"/>
        <v>#REF!</v>
      </c>
      <c r="U95" s="51" t="e">
        <f t="shared" si="24"/>
        <v>#N/A</v>
      </c>
      <c r="V95" s="56" t="e">
        <f t="shared" si="25"/>
        <v>#REF!</v>
      </c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66" t="e">
        <f t="shared" si="21"/>
        <v>#REF!</v>
      </c>
      <c r="AN95" s="67" t="e">
        <f t="shared" si="26"/>
        <v>#REF!</v>
      </c>
      <c r="AO95" s="68" t="e">
        <f t="shared" si="27"/>
        <v>#REF!</v>
      </c>
      <c r="AP95" s="82" t="e">
        <f t="shared" si="28"/>
        <v>#REF!</v>
      </c>
      <c r="AQ95" s="51">
        <v>1</v>
      </c>
    </row>
    <row r="96" spans="2:43" s="55" customFormat="1" x14ac:dyDescent="0.25">
      <c r="B96"/>
      <c r="C96"/>
      <c r="D96"/>
      <c r="E96"/>
      <c r="F96"/>
      <c r="G96"/>
      <c r="H96"/>
      <c r="K96" s="64" t="e">
        <f t="shared" si="18"/>
        <v>#REF!</v>
      </c>
      <c r="L96" s="129" t="e">
        <f>IF(#REF!&gt;0,#REF!,"")</f>
        <v>#REF!</v>
      </c>
      <c r="M96" s="90" t="e">
        <f>#REF!</f>
        <v>#REF!</v>
      </c>
      <c r="N96" s="91">
        <f t="shared" si="19"/>
        <v>3</v>
      </c>
      <c r="O96" s="92">
        <v>43916</v>
      </c>
      <c r="P96" s="91" t="str">
        <f t="shared" si="17"/>
        <v>THURSDAY</v>
      </c>
      <c r="Q96" s="93" t="e">
        <f t="shared" si="20"/>
        <v>#REF!</v>
      </c>
      <c r="R96" s="51" t="e">
        <f t="shared" si="22"/>
        <v>#N/A</v>
      </c>
      <c r="S96" s="78" t="e">
        <f>HLOOKUP(LEFT(P96,3),$B$8:$H$11,4,FALSE)*VLOOKUP(O96,#REF!,2,FALSE)</f>
        <v>#REF!</v>
      </c>
      <c r="T96" s="78" t="e">
        <f t="shared" si="23"/>
        <v>#REF!</v>
      </c>
      <c r="U96" s="51" t="e">
        <f t="shared" si="24"/>
        <v>#N/A</v>
      </c>
      <c r="V96" s="56" t="e">
        <f t="shared" si="25"/>
        <v>#REF!</v>
      </c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66" t="e">
        <f t="shared" si="21"/>
        <v>#REF!</v>
      </c>
      <c r="AN96" s="67" t="e">
        <f t="shared" si="26"/>
        <v>#REF!</v>
      </c>
      <c r="AO96" s="68" t="e">
        <f t="shared" si="27"/>
        <v>#REF!</v>
      </c>
      <c r="AP96" s="82" t="e">
        <f t="shared" si="28"/>
        <v>#REF!</v>
      </c>
      <c r="AQ96" s="51">
        <v>1</v>
      </c>
    </row>
    <row r="97" spans="2:43" s="55" customFormat="1" x14ac:dyDescent="0.25">
      <c r="B97"/>
      <c r="C97"/>
      <c r="D97"/>
      <c r="E97"/>
      <c r="F97"/>
      <c r="G97"/>
      <c r="H97"/>
      <c r="K97" s="64" t="e">
        <f t="shared" si="18"/>
        <v>#REF!</v>
      </c>
      <c r="L97" s="129" t="e">
        <f>IF(#REF!&gt;0,#REF!,"")</f>
        <v>#REF!</v>
      </c>
      <c r="M97" s="90" t="e">
        <f>#REF!</f>
        <v>#REF!</v>
      </c>
      <c r="N97" s="91">
        <f t="shared" si="19"/>
        <v>3</v>
      </c>
      <c r="O97" s="92">
        <v>43917</v>
      </c>
      <c r="P97" s="91" t="str">
        <f t="shared" si="17"/>
        <v>FRIDAY</v>
      </c>
      <c r="Q97" s="93" t="e">
        <f t="shared" si="20"/>
        <v>#REF!</v>
      </c>
      <c r="R97" s="51" t="e">
        <f t="shared" si="22"/>
        <v>#N/A</v>
      </c>
      <c r="S97" s="78" t="e">
        <f>HLOOKUP(LEFT(P97,3),$B$8:$H$11,4,FALSE)*VLOOKUP(O97,#REF!,2,FALSE)</f>
        <v>#REF!</v>
      </c>
      <c r="T97" s="78" t="e">
        <f t="shared" si="23"/>
        <v>#REF!</v>
      </c>
      <c r="U97" s="51" t="e">
        <f t="shared" si="24"/>
        <v>#N/A</v>
      </c>
      <c r="V97" s="56" t="e">
        <f t="shared" si="25"/>
        <v>#REF!</v>
      </c>
      <c r="AM97" s="66" t="e">
        <f t="shared" si="21"/>
        <v>#REF!</v>
      </c>
      <c r="AN97" s="80" t="e">
        <f t="shared" si="26"/>
        <v>#REF!</v>
      </c>
      <c r="AO97" s="81" t="e">
        <f t="shared" si="27"/>
        <v>#REF!</v>
      </c>
      <c r="AP97" s="82" t="e">
        <f t="shared" si="28"/>
        <v>#REF!</v>
      </c>
      <c r="AQ97" s="51">
        <v>1</v>
      </c>
    </row>
    <row r="98" spans="2:43" s="55" customFormat="1" x14ac:dyDescent="0.25">
      <c r="B98"/>
      <c r="C98"/>
      <c r="D98"/>
      <c r="E98"/>
      <c r="F98"/>
      <c r="G98"/>
      <c r="H98"/>
      <c r="K98" s="64" t="e">
        <f t="shared" si="18"/>
        <v>#REF!</v>
      </c>
      <c r="L98" s="129" t="e">
        <f>IF(#REF!&gt;0,#REF!,"")</f>
        <v>#REF!</v>
      </c>
      <c r="M98" s="90" t="e">
        <f>#REF!</f>
        <v>#REF!</v>
      </c>
      <c r="N98" s="91">
        <f t="shared" si="19"/>
        <v>3</v>
      </c>
      <c r="O98" s="92">
        <v>43918</v>
      </c>
      <c r="P98" s="91" t="str">
        <f t="shared" si="17"/>
        <v>SATURDAY</v>
      </c>
      <c r="Q98" s="93" t="e">
        <f t="shared" si="20"/>
        <v>#REF!</v>
      </c>
      <c r="R98" s="51" t="e">
        <f t="shared" si="22"/>
        <v>#N/A</v>
      </c>
      <c r="S98" s="78" t="e">
        <f>HLOOKUP(LEFT(P98,3),$B$8:$H$11,4,FALSE)*VLOOKUP(O98,#REF!,2,FALSE)</f>
        <v>#REF!</v>
      </c>
      <c r="T98" s="78" t="e">
        <f t="shared" si="23"/>
        <v>#REF!</v>
      </c>
      <c r="U98" s="51" t="e">
        <f t="shared" si="24"/>
        <v>#N/A</v>
      </c>
      <c r="V98" s="56" t="e">
        <f t="shared" si="25"/>
        <v>#REF!</v>
      </c>
      <c r="AM98" s="66" t="e">
        <f t="shared" si="21"/>
        <v>#REF!</v>
      </c>
      <c r="AN98" s="80" t="e">
        <f t="shared" si="26"/>
        <v>#REF!</v>
      </c>
      <c r="AO98" s="81" t="e">
        <f t="shared" si="27"/>
        <v>#REF!</v>
      </c>
      <c r="AP98" s="82" t="e">
        <f t="shared" si="28"/>
        <v>#REF!</v>
      </c>
      <c r="AQ98" s="51">
        <v>1</v>
      </c>
    </row>
    <row r="99" spans="2:43" x14ac:dyDescent="0.25">
      <c r="B99"/>
      <c r="C99"/>
      <c r="D99"/>
      <c r="E99"/>
      <c r="F99"/>
      <c r="G99"/>
      <c r="H99"/>
      <c r="K99" s="64" t="e">
        <f t="shared" si="18"/>
        <v>#REF!</v>
      </c>
      <c r="L99" s="129" t="e">
        <f>IF(#REF!&gt;0,#REF!,"")</f>
        <v>#REF!</v>
      </c>
      <c r="M99" s="90" t="e">
        <f>#REF!</f>
        <v>#REF!</v>
      </c>
      <c r="N99" s="91">
        <f t="shared" si="19"/>
        <v>3</v>
      </c>
      <c r="O99" s="92">
        <v>43919</v>
      </c>
      <c r="P99" s="91" t="str">
        <f t="shared" si="17"/>
        <v>SUNDAY</v>
      </c>
      <c r="Q99" s="93" t="e">
        <f t="shared" si="20"/>
        <v>#REF!</v>
      </c>
      <c r="R99" s="51" t="e">
        <f t="shared" si="22"/>
        <v>#N/A</v>
      </c>
      <c r="S99" s="78" t="e">
        <f>HLOOKUP(LEFT(P99,3),$B$8:$H$11,4,FALSE)*VLOOKUP(O99,#REF!,2,FALSE)</f>
        <v>#REF!</v>
      </c>
      <c r="T99" s="78" t="e">
        <f t="shared" si="23"/>
        <v>#REF!</v>
      </c>
      <c r="U99" s="51" t="e">
        <f t="shared" si="24"/>
        <v>#N/A</v>
      </c>
      <c r="V99" s="56" t="e">
        <f t="shared" si="25"/>
        <v>#REF!</v>
      </c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66" t="e">
        <f t="shared" si="21"/>
        <v>#REF!</v>
      </c>
      <c r="AN99" s="80" t="e">
        <f t="shared" si="26"/>
        <v>#REF!</v>
      </c>
      <c r="AO99" s="81" t="e">
        <f t="shared" si="27"/>
        <v>#REF!</v>
      </c>
      <c r="AP99" s="82" t="e">
        <f t="shared" si="28"/>
        <v>#REF!</v>
      </c>
      <c r="AQ99" s="51">
        <v>1</v>
      </c>
    </row>
    <row r="100" spans="2:43" x14ac:dyDescent="0.25">
      <c r="B100"/>
      <c r="C100"/>
      <c r="D100"/>
      <c r="E100"/>
      <c r="F100"/>
      <c r="G100"/>
      <c r="H100"/>
      <c r="K100" s="64" t="e">
        <f t="shared" si="18"/>
        <v>#REF!</v>
      </c>
      <c r="L100" s="129" t="e">
        <f>IF(#REF!&gt;0,#REF!,"")</f>
        <v>#REF!</v>
      </c>
      <c r="M100" s="90" t="e">
        <f>#REF!</f>
        <v>#REF!</v>
      </c>
      <c r="N100" s="91">
        <f t="shared" si="19"/>
        <v>3</v>
      </c>
      <c r="O100" s="92">
        <v>43920</v>
      </c>
      <c r="P100" s="91" t="str">
        <f t="shared" si="17"/>
        <v>MONDAY</v>
      </c>
      <c r="Q100" s="93" t="e">
        <f t="shared" si="20"/>
        <v>#REF!</v>
      </c>
      <c r="R100" s="51" t="e">
        <f t="shared" si="22"/>
        <v>#N/A</v>
      </c>
      <c r="S100" s="78" t="e">
        <f>HLOOKUP(LEFT(P100,3),$B$8:$H$11,4,FALSE)*VLOOKUP(O100,#REF!,2,FALSE)</f>
        <v>#REF!</v>
      </c>
      <c r="T100" s="78" t="e">
        <f t="shared" si="23"/>
        <v>#REF!</v>
      </c>
      <c r="U100" s="51" t="e">
        <f t="shared" si="24"/>
        <v>#N/A</v>
      </c>
      <c r="V100" s="56" t="e">
        <f t="shared" si="25"/>
        <v>#REF!</v>
      </c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66" t="e">
        <f t="shared" si="21"/>
        <v>#REF!</v>
      </c>
      <c r="AN100" s="80" t="e">
        <f t="shared" si="26"/>
        <v>#REF!</v>
      </c>
      <c r="AO100" s="81" t="e">
        <f t="shared" si="27"/>
        <v>#REF!</v>
      </c>
      <c r="AP100" s="82" t="e">
        <f t="shared" si="28"/>
        <v>#REF!</v>
      </c>
      <c r="AQ100" s="51">
        <v>1</v>
      </c>
    </row>
    <row r="101" spans="2:43" x14ac:dyDescent="0.25">
      <c r="B101"/>
      <c r="C101"/>
      <c r="D101"/>
      <c r="E101"/>
      <c r="F101"/>
      <c r="G101"/>
      <c r="H101"/>
      <c r="K101" s="64" t="e">
        <f t="shared" si="18"/>
        <v>#REF!</v>
      </c>
      <c r="L101" s="129" t="e">
        <f>IF(#REF!&gt;0,#REF!,"")</f>
        <v>#REF!</v>
      </c>
      <c r="M101" s="90" t="e">
        <f>#REF!</f>
        <v>#REF!</v>
      </c>
      <c r="N101" s="91">
        <f t="shared" si="19"/>
        <v>3</v>
      </c>
      <c r="O101" s="92">
        <v>43921</v>
      </c>
      <c r="P101" s="91" t="str">
        <f t="shared" si="17"/>
        <v>TUESDAY</v>
      </c>
      <c r="Q101" s="93" t="e">
        <f t="shared" si="20"/>
        <v>#REF!</v>
      </c>
      <c r="R101" s="51" t="e">
        <f t="shared" si="22"/>
        <v>#N/A</v>
      </c>
      <c r="S101" s="78" t="e">
        <f>HLOOKUP(LEFT(P101,3),$B$8:$H$11,4,FALSE)*VLOOKUP(O101,#REF!,2,FALSE)</f>
        <v>#REF!</v>
      </c>
      <c r="T101" s="78" t="e">
        <f t="shared" si="23"/>
        <v>#REF!</v>
      </c>
      <c r="U101" s="51" t="e">
        <f t="shared" si="24"/>
        <v>#N/A</v>
      </c>
      <c r="V101" s="56" t="e">
        <f t="shared" si="25"/>
        <v>#REF!</v>
      </c>
      <c r="AM101" s="66" t="e">
        <f t="shared" si="21"/>
        <v>#REF!</v>
      </c>
      <c r="AN101" s="67" t="e">
        <f t="shared" si="26"/>
        <v>#REF!</v>
      </c>
      <c r="AO101" s="68" t="e">
        <f t="shared" si="27"/>
        <v>#REF!</v>
      </c>
      <c r="AP101" s="82" t="e">
        <f t="shared" si="28"/>
        <v>#REF!</v>
      </c>
      <c r="AQ101" s="51">
        <v>1</v>
      </c>
    </row>
    <row r="102" spans="2:43" x14ac:dyDescent="0.25">
      <c r="B102"/>
      <c r="C102"/>
      <c r="D102"/>
      <c r="E102"/>
      <c r="F102"/>
      <c r="G102"/>
      <c r="H102"/>
      <c r="K102" s="64" t="e">
        <f t="shared" si="18"/>
        <v>#REF!</v>
      </c>
      <c r="L102" s="129" t="e">
        <f>IF(#REF!&gt;0,#REF!,"")</f>
        <v>#REF!</v>
      </c>
      <c r="M102" s="90" t="e">
        <f>#REF!</f>
        <v>#REF!</v>
      </c>
      <c r="N102" s="91">
        <f t="shared" si="19"/>
        <v>4</v>
      </c>
      <c r="O102" s="92">
        <v>43922</v>
      </c>
      <c r="P102" s="91" t="str">
        <f t="shared" si="17"/>
        <v>WEDNESDAY</v>
      </c>
      <c r="Q102" s="93" t="e">
        <f t="shared" si="20"/>
        <v>#REF!</v>
      </c>
      <c r="R102" s="51" t="e">
        <f t="shared" si="22"/>
        <v>#N/A</v>
      </c>
      <c r="S102" s="78" t="e">
        <f>HLOOKUP(LEFT(P102,3),$B$8:$H$11,4,FALSE)*VLOOKUP(O102,#REF!,2,FALSE)</f>
        <v>#REF!</v>
      </c>
      <c r="T102" s="78" t="e">
        <f t="shared" si="23"/>
        <v>#REF!</v>
      </c>
      <c r="U102" s="51" t="e">
        <f t="shared" si="24"/>
        <v>#N/A</v>
      </c>
      <c r="V102" s="56" t="e">
        <f t="shared" si="25"/>
        <v>#REF!</v>
      </c>
      <c r="AM102" s="66" t="e">
        <f t="shared" si="21"/>
        <v>#REF!</v>
      </c>
      <c r="AN102" s="67" t="e">
        <f t="shared" si="26"/>
        <v>#REF!</v>
      </c>
      <c r="AO102" s="68" t="e">
        <f t="shared" si="27"/>
        <v>#REF!</v>
      </c>
      <c r="AP102" s="82" t="e">
        <f t="shared" si="28"/>
        <v>#REF!</v>
      </c>
      <c r="AQ102" s="51">
        <v>1</v>
      </c>
    </row>
    <row r="103" spans="2:43" x14ac:dyDescent="0.25">
      <c r="B103"/>
      <c r="C103"/>
      <c r="D103"/>
      <c r="E103"/>
      <c r="F103"/>
      <c r="G103"/>
      <c r="H103"/>
      <c r="K103" s="64" t="e">
        <f t="shared" si="18"/>
        <v>#REF!</v>
      </c>
      <c r="L103" s="129" t="e">
        <f>IF(#REF!&gt;0,#REF!,"")</f>
        <v>#REF!</v>
      </c>
      <c r="M103" s="90" t="e">
        <f>#REF!</f>
        <v>#REF!</v>
      </c>
      <c r="N103" s="91">
        <f t="shared" si="19"/>
        <v>4</v>
      </c>
      <c r="O103" s="92">
        <v>43923</v>
      </c>
      <c r="P103" s="91" t="str">
        <f t="shared" si="17"/>
        <v>THURSDAY</v>
      </c>
      <c r="Q103" s="93" t="e">
        <f t="shared" si="20"/>
        <v>#REF!</v>
      </c>
      <c r="R103" s="51" t="e">
        <f t="shared" si="22"/>
        <v>#N/A</v>
      </c>
      <c r="S103" s="78" t="e">
        <f>HLOOKUP(LEFT(P103,3),$B$8:$H$11,4,FALSE)*VLOOKUP(O103,#REF!,2,FALSE)</f>
        <v>#REF!</v>
      </c>
      <c r="T103" s="78" t="e">
        <f t="shared" si="23"/>
        <v>#REF!</v>
      </c>
      <c r="U103" s="51" t="e">
        <f t="shared" si="24"/>
        <v>#N/A</v>
      </c>
      <c r="V103" s="56" t="e">
        <f t="shared" si="25"/>
        <v>#REF!</v>
      </c>
      <c r="AM103" s="66" t="e">
        <f t="shared" si="21"/>
        <v>#REF!</v>
      </c>
      <c r="AN103" s="67" t="e">
        <f t="shared" si="26"/>
        <v>#REF!</v>
      </c>
      <c r="AO103" s="68" t="e">
        <f t="shared" si="27"/>
        <v>#REF!</v>
      </c>
      <c r="AP103" s="82" t="e">
        <f t="shared" si="28"/>
        <v>#REF!</v>
      </c>
      <c r="AQ103" s="51">
        <v>1</v>
      </c>
    </row>
    <row r="104" spans="2:43" x14ac:dyDescent="0.25">
      <c r="B104"/>
      <c r="C104"/>
      <c r="D104"/>
      <c r="E104"/>
      <c r="F104"/>
      <c r="G104"/>
      <c r="H104"/>
      <c r="K104" s="64" t="e">
        <f t="shared" si="18"/>
        <v>#REF!</v>
      </c>
      <c r="L104" s="129" t="e">
        <f>IF(#REF!&gt;0,#REF!,"")</f>
        <v>#REF!</v>
      </c>
      <c r="M104" s="90" t="e">
        <f>#REF!</f>
        <v>#REF!</v>
      </c>
      <c r="N104" s="91">
        <f t="shared" si="19"/>
        <v>4</v>
      </c>
      <c r="O104" s="92">
        <v>43924</v>
      </c>
      <c r="P104" s="91" t="str">
        <f t="shared" si="17"/>
        <v>FRIDAY</v>
      </c>
      <c r="Q104" s="93" t="e">
        <f t="shared" si="20"/>
        <v>#REF!</v>
      </c>
      <c r="R104" s="51" t="e">
        <f t="shared" si="22"/>
        <v>#N/A</v>
      </c>
      <c r="S104" s="78" t="e">
        <f>HLOOKUP(LEFT(P104,3),$B$8:$H$11,4,FALSE)*VLOOKUP(O104,#REF!,2,FALSE)</f>
        <v>#REF!</v>
      </c>
      <c r="T104" s="78" t="e">
        <f t="shared" si="23"/>
        <v>#REF!</v>
      </c>
      <c r="U104" s="51" t="e">
        <f t="shared" si="24"/>
        <v>#N/A</v>
      </c>
      <c r="V104" s="56" t="e">
        <f t="shared" si="25"/>
        <v>#REF!</v>
      </c>
      <c r="AM104" s="66" t="e">
        <f t="shared" si="21"/>
        <v>#REF!</v>
      </c>
      <c r="AN104" s="67" t="e">
        <f t="shared" si="26"/>
        <v>#REF!</v>
      </c>
      <c r="AO104" s="68" t="e">
        <f t="shared" si="27"/>
        <v>#REF!</v>
      </c>
      <c r="AP104" s="82" t="e">
        <f t="shared" si="28"/>
        <v>#REF!</v>
      </c>
      <c r="AQ104" s="51">
        <v>1</v>
      </c>
    </row>
    <row r="105" spans="2:43" x14ac:dyDescent="0.25">
      <c r="B105"/>
      <c r="C105"/>
      <c r="D105"/>
      <c r="E105"/>
      <c r="F105"/>
      <c r="G105"/>
      <c r="H105"/>
      <c r="K105" s="64" t="e">
        <f t="shared" si="18"/>
        <v>#REF!</v>
      </c>
      <c r="L105" s="129" t="e">
        <f>IF(#REF!&gt;0,#REF!,"")</f>
        <v>#REF!</v>
      </c>
      <c r="M105" s="90" t="e">
        <f>#REF!</f>
        <v>#REF!</v>
      </c>
      <c r="N105" s="91">
        <f t="shared" si="19"/>
        <v>4</v>
      </c>
      <c r="O105" s="92">
        <v>43925</v>
      </c>
      <c r="P105" s="91" t="str">
        <f t="shared" si="17"/>
        <v>SATURDAY</v>
      </c>
      <c r="Q105" s="93" t="e">
        <f t="shared" si="20"/>
        <v>#REF!</v>
      </c>
      <c r="R105" s="51" t="e">
        <f t="shared" si="22"/>
        <v>#N/A</v>
      </c>
      <c r="S105" s="78" t="e">
        <f>HLOOKUP(LEFT(P105,3),$B$8:$H$11,4,FALSE)*VLOOKUP(O105,#REF!,2,FALSE)</f>
        <v>#REF!</v>
      </c>
      <c r="T105" s="78" t="e">
        <f t="shared" si="23"/>
        <v>#REF!</v>
      </c>
      <c r="U105" s="51" t="e">
        <f t="shared" si="24"/>
        <v>#N/A</v>
      </c>
      <c r="V105" s="56" t="e">
        <f t="shared" si="25"/>
        <v>#REF!</v>
      </c>
      <c r="AM105" s="66" t="e">
        <f t="shared" si="21"/>
        <v>#REF!</v>
      </c>
      <c r="AN105" s="67" t="e">
        <f t="shared" si="26"/>
        <v>#REF!</v>
      </c>
      <c r="AO105" s="68" t="e">
        <f t="shared" si="27"/>
        <v>#REF!</v>
      </c>
      <c r="AP105" s="82" t="e">
        <f t="shared" si="28"/>
        <v>#REF!</v>
      </c>
      <c r="AQ105" s="51">
        <v>1</v>
      </c>
    </row>
    <row r="106" spans="2:43" x14ac:dyDescent="0.25">
      <c r="B106"/>
      <c r="C106"/>
      <c r="D106"/>
      <c r="E106"/>
      <c r="F106"/>
      <c r="G106"/>
      <c r="H106"/>
      <c r="K106" s="64" t="e">
        <f t="shared" si="18"/>
        <v>#REF!</v>
      </c>
      <c r="L106" s="129" t="e">
        <f>IF(#REF!&gt;0,#REF!,"")</f>
        <v>#REF!</v>
      </c>
      <c r="M106" s="90" t="e">
        <f>#REF!</f>
        <v>#REF!</v>
      </c>
      <c r="N106" s="91">
        <f t="shared" si="19"/>
        <v>4</v>
      </c>
      <c r="O106" s="92">
        <v>43926</v>
      </c>
      <c r="P106" s="91" t="str">
        <f t="shared" si="17"/>
        <v>SUNDAY</v>
      </c>
      <c r="Q106" s="93" t="e">
        <f t="shared" si="20"/>
        <v>#REF!</v>
      </c>
      <c r="R106" s="51" t="e">
        <f t="shared" si="22"/>
        <v>#N/A</v>
      </c>
      <c r="S106" s="78" t="e">
        <f>HLOOKUP(LEFT(P106,3),$B$8:$H$11,4,FALSE)*VLOOKUP(O106,#REF!,2,FALSE)</f>
        <v>#REF!</v>
      </c>
      <c r="T106" s="78" t="e">
        <f t="shared" si="23"/>
        <v>#REF!</v>
      </c>
      <c r="U106" s="51" t="e">
        <f t="shared" si="24"/>
        <v>#N/A</v>
      </c>
      <c r="V106" s="56" t="e">
        <f t="shared" si="25"/>
        <v>#REF!</v>
      </c>
      <c r="AM106" s="66" t="e">
        <f t="shared" si="21"/>
        <v>#REF!</v>
      </c>
      <c r="AN106" s="67" t="e">
        <f t="shared" si="26"/>
        <v>#REF!</v>
      </c>
      <c r="AO106" s="68" t="e">
        <f t="shared" si="27"/>
        <v>#REF!</v>
      </c>
      <c r="AP106" s="82" t="e">
        <f t="shared" si="28"/>
        <v>#REF!</v>
      </c>
      <c r="AQ106" s="51">
        <v>1</v>
      </c>
    </row>
    <row r="107" spans="2:43" x14ac:dyDescent="0.25">
      <c r="B107"/>
      <c r="C107"/>
      <c r="D107"/>
      <c r="E107"/>
      <c r="F107"/>
      <c r="G107"/>
      <c r="H107"/>
      <c r="K107" s="64" t="e">
        <f t="shared" si="18"/>
        <v>#REF!</v>
      </c>
      <c r="L107" s="129" t="e">
        <f>IF(#REF!&gt;0,#REF!,"")</f>
        <v>#REF!</v>
      </c>
      <c r="M107" s="90" t="e">
        <f>#REF!</f>
        <v>#REF!</v>
      </c>
      <c r="N107" s="91">
        <f t="shared" si="19"/>
        <v>4</v>
      </c>
      <c r="O107" s="92">
        <v>43927</v>
      </c>
      <c r="P107" s="91" t="str">
        <f t="shared" si="17"/>
        <v>MONDAY</v>
      </c>
      <c r="Q107" s="93" t="e">
        <f t="shared" si="20"/>
        <v>#REF!</v>
      </c>
      <c r="R107" s="51" t="e">
        <f t="shared" si="22"/>
        <v>#N/A</v>
      </c>
      <c r="S107" s="78" t="e">
        <f>HLOOKUP(LEFT(P107,3),$B$8:$H$11,4,FALSE)*VLOOKUP(O107,#REF!,2,FALSE)</f>
        <v>#REF!</v>
      </c>
      <c r="T107" s="78" t="e">
        <f t="shared" si="23"/>
        <v>#REF!</v>
      </c>
      <c r="U107" s="51" t="e">
        <f t="shared" si="24"/>
        <v>#N/A</v>
      </c>
      <c r="V107" s="56" t="e">
        <f t="shared" si="25"/>
        <v>#REF!</v>
      </c>
      <c r="AM107" s="66" t="e">
        <f t="shared" si="21"/>
        <v>#REF!</v>
      </c>
      <c r="AN107" s="67" t="e">
        <f t="shared" si="26"/>
        <v>#REF!</v>
      </c>
      <c r="AO107" s="68" t="e">
        <f t="shared" si="27"/>
        <v>#REF!</v>
      </c>
      <c r="AP107" s="82" t="e">
        <f t="shared" si="28"/>
        <v>#REF!</v>
      </c>
      <c r="AQ107" s="51">
        <v>1</v>
      </c>
    </row>
    <row r="108" spans="2:43" x14ac:dyDescent="0.25">
      <c r="B108"/>
      <c r="C108"/>
      <c r="D108"/>
      <c r="E108"/>
      <c r="F108"/>
      <c r="G108"/>
      <c r="H108"/>
      <c r="K108" s="64" t="e">
        <f t="shared" si="18"/>
        <v>#REF!</v>
      </c>
      <c r="L108" s="129" t="e">
        <f>IF(#REF!&gt;0,#REF!,"")</f>
        <v>#REF!</v>
      </c>
      <c r="M108" s="90" t="e">
        <f>#REF!</f>
        <v>#REF!</v>
      </c>
      <c r="N108" s="91">
        <f t="shared" si="19"/>
        <v>4</v>
      </c>
      <c r="O108" s="92">
        <v>43928</v>
      </c>
      <c r="P108" s="91" t="str">
        <f t="shared" si="17"/>
        <v>TUESDAY</v>
      </c>
      <c r="Q108" s="93" t="e">
        <f t="shared" si="20"/>
        <v>#REF!</v>
      </c>
      <c r="R108" s="51" t="e">
        <f t="shared" si="22"/>
        <v>#N/A</v>
      </c>
      <c r="S108" s="78" t="e">
        <f>HLOOKUP(LEFT(P108,3),$B$8:$H$11,4,FALSE)*VLOOKUP(O108,#REF!,2,FALSE)</f>
        <v>#REF!</v>
      </c>
      <c r="T108" s="78" t="e">
        <f t="shared" si="23"/>
        <v>#REF!</v>
      </c>
      <c r="U108" s="51" t="e">
        <f t="shared" si="24"/>
        <v>#N/A</v>
      </c>
      <c r="V108" s="56" t="e">
        <f t="shared" si="25"/>
        <v>#REF!</v>
      </c>
      <c r="AM108" s="66" t="e">
        <f t="shared" si="21"/>
        <v>#REF!</v>
      </c>
      <c r="AN108" s="67" t="e">
        <f t="shared" si="26"/>
        <v>#REF!</v>
      </c>
      <c r="AO108" s="68" t="e">
        <f t="shared" si="27"/>
        <v>#REF!</v>
      </c>
      <c r="AP108" s="82" t="e">
        <f t="shared" si="28"/>
        <v>#REF!</v>
      </c>
      <c r="AQ108" s="51">
        <v>1</v>
      </c>
    </row>
    <row r="109" spans="2:43" x14ac:dyDescent="0.25">
      <c r="B109"/>
      <c r="C109"/>
      <c r="D109"/>
      <c r="E109"/>
      <c r="F109"/>
      <c r="G109"/>
      <c r="H109"/>
      <c r="K109" s="64" t="e">
        <f t="shared" si="18"/>
        <v>#REF!</v>
      </c>
      <c r="L109" s="129" t="e">
        <f>IF(#REF!&gt;0,#REF!,"")</f>
        <v>#REF!</v>
      </c>
      <c r="M109" s="90" t="e">
        <f>#REF!</f>
        <v>#REF!</v>
      </c>
      <c r="N109" s="91">
        <f t="shared" si="19"/>
        <v>4</v>
      </c>
      <c r="O109" s="92">
        <v>43929</v>
      </c>
      <c r="P109" s="91" t="str">
        <f t="shared" si="17"/>
        <v>WEDNESDAY</v>
      </c>
      <c r="Q109" s="93" t="e">
        <f t="shared" si="20"/>
        <v>#REF!</v>
      </c>
      <c r="R109" s="51" t="e">
        <f t="shared" si="22"/>
        <v>#N/A</v>
      </c>
      <c r="S109" s="78" t="e">
        <f>HLOOKUP(LEFT(P109,3),$B$8:$H$11,4,FALSE)*VLOOKUP(O109,#REF!,2,FALSE)</f>
        <v>#REF!</v>
      </c>
      <c r="T109" s="78" t="e">
        <f t="shared" si="23"/>
        <v>#REF!</v>
      </c>
      <c r="U109" s="51" t="e">
        <f t="shared" si="24"/>
        <v>#N/A</v>
      </c>
      <c r="V109" s="56" t="e">
        <f t="shared" si="25"/>
        <v>#REF!</v>
      </c>
      <c r="AM109" s="66" t="e">
        <f t="shared" si="21"/>
        <v>#REF!</v>
      </c>
      <c r="AN109" s="67" t="e">
        <f t="shared" si="26"/>
        <v>#REF!</v>
      </c>
      <c r="AO109" s="68" t="e">
        <f t="shared" si="27"/>
        <v>#REF!</v>
      </c>
      <c r="AP109" s="82" t="e">
        <f t="shared" si="28"/>
        <v>#REF!</v>
      </c>
      <c r="AQ109" s="51">
        <v>1</v>
      </c>
    </row>
    <row r="110" spans="2:43" x14ac:dyDescent="0.25">
      <c r="B110"/>
      <c r="C110"/>
      <c r="D110"/>
      <c r="E110"/>
      <c r="F110"/>
      <c r="G110"/>
      <c r="H110"/>
      <c r="K110" s="64" t="e">
        <f t="shared" si="18"/>
        <v>#REF!</v>
      </c>
      <c r="L110" s="129" t="e">
        <f>IF(#REF!&gt;0,#REF!,"")</f>
        <v>#REF!</v>
      </c>
      <c r="M110" s="90" t="e">
        <f>#REF!</f>
        <v>#REF!</v>
      </c>
      <c r="N110" s="91">
        <f t="shared" si="19"/>
        <v>4</v>
      </c>
      <c r="O110" s="92">
        <v>43930</v>
      </c>
      <c r="P110" s="91" t="str">
        <f t="shared" si="17"/>
        <v>THURSDAY</v>
      </c>
      <c r="Q110" s="93" t="e">
        <f t="shared" si="20"/>
        <v>#REF!</v>
      </c>
      <c r="R110" s="51" t="e">
        <f t="shared" si="22"/>
        <v>#N/A</v>
      </c>
      <c r="S110" s="78" t="e">
        <f>HLOOKUP(LEFT(P110,3),$B$8:$H$11,4,FALSE)*VLOOKUP(O110,#REF!,2,FALSE)</f>
        <v>#REF!</v>
      </c>
      <c r="T110" s="78" t="e">
        <f t="shared" si="23"/>
        <v>#REF!</v>
      </c>
      <c r="U110" s="51" t="e">
        <f t="shared" si="24"/>
        <v>#N/A</v>
      </c>
      <c r="V110" s="56" t="e">
        <f t="shared" si="25"/>
        <v>#REF!</v>
      </c>
      <c r="AM110" s="66" t="e">
        <f t="shared" si="21"/>
        <v>#REF!</v>
      </c>
      <c r="AN110" s="67" t="e">
        <f t="shared" si="26"/>
        <v>#REF!</v>
      </c>
      <c r="AO110" s="68" t="e">
        <f t="shared" si="27"/>
        <v>#REF!</v>
      </c>
      <c r="AP110" s="82" t="e">
        <f t="shared" si="28"/>
        <v>#REF!</v>
      </c>
      <c r="AQ110" s="51">
        <v>1</v>
      </c>
    </row>
    <row r="111" spans="2:43" x14ac:dyDescent="0.25">
      <c r="B111"/>
      <c r="C111"/>
      <c r="D111"/>
      <c r="E111"/>
      <c r="F111"/>
      <c r="G111"/>
      <c r="H111"/>
      <c r="K111" s="64" t="e">
        <f t="shared" si="18"/>
        <v>#REF!</v>
      </c>
      <c r="L111" s="129" t="e">
        <f>IF(#REF!&gt;0,#REF!,"")</f>
        <v>#REF!</v>
      </c>
      <c r="M111" s="90" t="e">
        <f>#REF!</f>
        <v>#REF!</v>
      </c>
      <c r="N111" s="91">
        <f t="shared" si="19"/>
        <v>4</v>
      </c>
      <c r="O111" s="92">
        <v>43931</v>
      </c>
      <c r="P111" s="91" t="str">
        <f t="shared" si="17"/>
        <v>FRIDAY</v>
      </c>
      <c r="Q111" s="93" t="e">
        <f t="shared" si="20"/>
        <v>#REF!</v>
      </c>
      <c r="R111" s="51" t="e">
        <f t="shared" si="22"/>
        <v>#N/A</v>
      </c>
      <c r="S111" s="78" t="e">
        <f>HLOOKUP(LEFT(P111,3),$B$8:$H$11,4,FALSE)*VLOOKUP(O111,#REF!,2,FALSE)</f>
        <v>#REF!</v>
      </c>
      <c r="T111" s="78" t="e">
        <f t="shared" si="23"/>
        <v>#REF!</v>
      </c>
      <c r="U111" s="51" t="e">
        <f t="shared" si="24"/>
        <v>#N/A</v>
      </c>
      <c r="V111" s="56" t="e">
        <f t="shared" si="25"/>
        <v>#REF!</v>
      </c>
      <c r="AM111" s="66" t="e">
        <f t="shared" si="21"/>
        <v>#REF!</v>
      </c>
      <c r="AN111" s="67" t="e">
        <f t="shared" si="26"/>
        <v>#REF!</v>
      </c>
      <c r="AO111" s="68" t="e">
        <f t="shared" si="27"/>
        <v>#REF!</v>
      </c>
      <c r="AP111" s="82" t="e">
        <f t="shared" si="28"/>
        <v>#REF!</v>
      </c>
      <c r="AQ111" s="51">
        <v>1</v>
      </c>
    </row>
    <row r="112" spans="2:43" x14ac:dyDescent="0.25">
      <c r="B112"/>
      <c r="C112"/>
      <c r="D112"/>
      <c r="E112"/>
      <c r="F112"/>
      <c r="G112"/>
      <c r="H112"/>
      <c r="K112" s="64" t="e">
        <f t="shared" si="18"/>
        <v>#REF!</v>
      </c>
      <c r="L112" s="129" t="e">
        <f>IF(#REF!&gt;0,#REF!,"")</f>
        <v>#REF!</v>
      </c>
      <c r="M112" s="90" t="e">
        <f>#REF!</f>
        <v>#REF!</v>
      </c>
      <c r="N112" s="91">
        <f t="shared" si="19"/>
        <v>4</v>
      </c>
      <c r="O112" s="92">
        <v>43932</v>
      </c>
      <c r="P112" s="91" t="str">
        <f t="shared" si="17"/>
        <v>SATURDAY</v>
      </c>
      <c r="Q112" s="93" t="e">
        <f t="shared" si="20"/>
        <v>#REF!</v>
      </c>
      <c r="R112" s="51" t="e">
        <f t="shared" si="22"/>
        <v>#N/A</v>
      </c>
      <c r="S112" s="78" t="e">
        <f>HLOOKUP(LEFT(P112,3),$B$8:$H$11,4,FALSE)*VLOOKUP(O112,#REF!,2,FALSE)</f>
        <v>#REF!</v>
      </c>
      <c r="T112" s="78" t="e">
        <f t="shared" si="23"/>
        <v>#REF!</v>
      </c>
      <c r="U112" s="51" t="e">
        <f t="shared" si="24"/>
        <v>#N/A</v>
      </c>
      <c r="V112" s="56" t="e">
        <f t="shared" si="25"/>
        <v>#REF!</v>
      </c>
      <c r="AM112" s="66" t="e">
        <f t="shared" si="21"/>
        <v>#REF!</v>
      </c>
      <c r="AN112" s="67" t="e">
        <f t="shared" si="26"/>
        <v>#REF!</v>
      </c>
      <c r="AO112" s="68" t="e">
        <f t="shared" si="27"/>
        <v>#REF!</v>
      </c>
      <c r="AP112" s="82" t="e">
        <f t="shared" si="28"/>
        <v>#REF!</v>
      </c>
      <c r="AQ112" s="51">
        <v>1</v>
      </c>
    </row>
    <row r="113" spans="2:44" x14ac:dyDescent="0.25">
      <c r="B113"/>
      <c r="C113"/>
      <c r="D113"/>
      <c r="E113"/>
      <c r="F113"/>
      <c r="G113"/>
      <c r="H113"/>
      <c r="K113" s="64" t="e">
        <f t="shared" si="18"/>
        <v>#REF!</v>
      </c>
      <c r="L113" s="129" t="e">
        <f>IF(#REF!&gt;0,#REF!,"")</f>
        <v>#REF!</v>
      </c>
      <c r="M113" s="90" t="e">
        <f>#REF!</f>
        <v>#REF!</v>
      </c>
      <c r="N113" s="91">
        <f t="shared" si="19"/>
        <v>4</v>
      </c>
      <c r="O113" s="92">
        <v>43933</v>
      </c>
      <c r="P113" s="91" t="str">
        <f t="shared" si="17"/>
        <v>SUNDAY</v>
      </c>
      <c r="Q113" s="93" t="e">
        <f t="shared" si="20"/>
        <v>#REF!</v>
      </c>
      <c r="R113" s="51" t="e">
        <f t="shared" si="22"/>
        <v>#N/A</v>
      </c>
      <c r="S113" s="78" t="e">
        <f>HLOOKUP(LEFT(P113,3),$B$8:$H$11,4,FALSE)*VLOOKUP(O113,#REF!,2,FALSE)</f>
        <v>#REF!</v>
      </c>
      <c r="T113" s="78" t="e">
        <f t="shared" si="23"/>
        <v>#REF!</v>
      </c>
      <c r="U113" s="51" t="e">
        <f t="shared" si="24"/>
        <v>#N/A</v>
      </c>
      <c r="V113" s="56" t="e">
        <f t="shared" si="25"/>
        <v>#REF!</v>
      </c>
      <c r="AM113" s="66" t="e">
        <f t="shared" si="21"/>
        <v>#REF!</v>
      </c>
      <c r="AN113" s="67" t="e">
        <f t="shared" si="26"/>
        <v>#REF!</v>
      </c>
      <c r="AO113" s="68" t="e">
        <f t="shared" si="27"/>
        <v>#REF!</v>
      </c>
      <c r="AP113" s="82" t="e">
        <f t="shared" si="28"/>
        <v>#REF!</v>
      </c>
      <c r="AQ113" s="51">
        <v>1</v>
      </c>
    </row>
    <row r="114" spans="2:44" x14ac:dyDescent="0.25">
      <c r="B114"/>
      <c r="C114"/>
      <c r="D114"/>
      <c r="E114"/>
      <c r="F114"/>
      <c r="G114"/>
      <c r="H114"/>
      <c r="K114" s="64" t="e">
        <f t="shared" si="18"/>
        <v>#REF!</v>
      </c>
      <c r="L114" s="129" t="e">
        <f>IF(#REF!&gt;0,#REF!,"")</f>
        <v>#REF!</v>
      </c>
      <c r="M114" s="90" t="e">
        <f>#REF!</f>
        <v>#REF!</v>
      </c>
      <c r="N114" s="91">
        <f t="shared" si="19"/>
        <v>4</v>
      </c>
      <c r="O114" s="92">
        <v>43934</v>
      </c>
      <c r="P114" s="91" t="str">
        <f t="shared" si="17"/>
        <v>MONDAY</v>
      </c>
      <c r="Q114" s="93" t="e">
        <f t="shared" si="20"/>
        <v>#REF!</v>
      </c>
      <c r="R114" s="51" t="e">
        <f t="shared" si="22"/>
        <v>#N/A</v>
      </c>
      <c r="S114" s="78" t="e">
        <f>HLOOKUP(LEFT(P114,3),$B$8:$H$11,4,FALSE)*VLOOKUP(O114,#REF!,2,FALSE)</f>
        <v>#REF!</v>
      </c>
      <c r="T114" s="78" t="e">
        <f t="shared" si="23"/>
        <v>#REF!</v>
      </c>
      <c r="U114" s="51" t="e">
        <f t="shared" si="24"/>
        <v>#N/A</v>
      </c>
      <c r="V114" s="56" t="e">
        <f t="shared" si="25"/>
        <v>#REF!</v>
      </c>
      <c r="AM114" s="66" t="e">
        <f t="shared" si="21"/>
        <v>#REF!</v>
      </c>
      <c r="AN114" s="67" t="e">
        <f t="shared" si="26"/>
        <v>#REF!</v>
      </c>
      <c r="AO114" s="68" t="e">
        <f t="shared" si="27"/>
        <v>#REF!</v>
      </c>
      <c r="AP114" s="82" t="e">
        <f t="shared" si="28"/>
        <v>#REF!</v>
      </c>
      <c r="AQ114" s="51">
        <v>1</v>
      </c>
    </row>
    <row r="115" spans="2:44" x14ac:dyDescent="0.25">
      <c r="B115"/>
      <c r="C115"/>
      <c r="D115"/>
      <c r="E115"/>
      <c r="F115"/>
      <c r="G115"/>
      <c r="H115"/>
      <c r="K115" s="64" t="e">
        <f t="shared" si="18"/>
        <v>#REF!</v>
      </c>
      <c r="L115" s="129" t="e">
        <f>IF(#REF!&gt;0,#REF!,"")</f>
        <v>#REF!</v>
      </c>
      <c r="M115" s="90" t="e">
        <f>#REF!</f>
        <v>#REF!</v>
      </c>
      <c r="N115" s="91">
        <f t="shared" si="19"/>
        <v>4</v>
      </c>
      <c r="O115" s="92">
        <v>43935</v>
      </c>
      <c r="P115" s="91" t="str">
        <f t="shared" si="17"/>
        <v>TUESDAY</v>
      </c>
      <c r="Q115" s="93" t="e">
        <f t="shared" si="20"/>
        <v>#REF!</v>
      </c>
      <c r="R115" s="51" t="e">
        <f t="shared" si="22"/>
        <v>#N/A</v>
      </c>
      <c r="S115" s="78" t="e">
        <f>HLOOKUP(LEFT(P115,3),$B$8:$H$11,4,FALSE)*VLOOKUP(O115,#REF!,2,FALSE)</f>
        <v>#REF!</v>
      </c>
      <c r="T115" s="78" t="e">
        <f t="shared" si="23"/>
        <v>#REF!</v>
      </c>
      <c r="U115" s="51" t="e">
        <f t="shared" si="24"/>
        <v>#N/A</v>
      </c>
      <c r="V115" s="56" t="e">
        <f t="shared" si="25"/>
        <v>#REF!</v>
      </c>
      <c r="AM115" s="66" t="e">
        <f t="shared" si="21"/>
        <v>#REF!</v>
      </c>
      <c r="AN115" s="67" t="e">
        <f t="shared" si="26"/>
        <v>#REF!</v>
      </c>
      <c r="AO115" s="68" t="e">
        <f t="shared" si="27"/>
        <v>#REF!</v>
      </c>
      <c r="AP115" s="82" t="e">
        <f t="shared" si="28"/>
        <v>#REF!</v>
      </c>
      <c r="AQ115" s="51">
        <v>1</v>
      </c>
    </row>
    <row r="116" spans="2:44" x14ac:dyDescent="0.25">
      <c r="B116"/>
      <c r="C116"/>
      <c r="D116"/>
      <c r="E116"/>
      <c r="F116"/>
      <c r="G116"/>
      <c r="H116"/>
      <c r="K116" s="64" t="e">
        <f t="shared" si="18"/>
        <v>#REF!</v>
      </c>
      <c r="L116" s="129" t="e">
        <f>IF(#REF!&gt;0,#REF!,"")</f>
        <v>#REF!</v>
      </c>
      <c r="M116" s="90" t="e">
        <f>#REF!</f>
        <v>#REF!</v>
      </c>
      <c r="N116" s="91">
        <f t="shared" si="19"/>
        <v>4</v>
      </c>
      <c r="O116" s="92">
        <v>43936</v>
      </c>
      <c r="P116" s="91" t="str">
        <f t="shared" si="17"/>
        <v>WEDNESDAY</v>
      </c>
      <c r="Q116" s="93" t="e">
        <f t="shared" si="20"/>
        <v>#REF!</v>
      </c>
      <c r="R116" s="51" t="e">
        <f t="shared" si="22"/>
        <v>#N/A</v>
      </c>
      <c r="S116" s="78" t="e">
        <f>HLOOKUP(LEFT(P116,3),$B$8:$H$11,4,FALSE)*VLOOKUP(O116,#REF!,2,FALSE)</f>
        <v>#REF!</v>
      </c>
      <c r="T116" s="78" t="e">
        <f t="shared" si="23"/>
        <v>#REF!</v>
      </c>
      <c r="U116" s="51" t="e">
        <f t="shared" si="24"/>
        <v>#N/A</v>
      </c>
      <c r="V116" s="56" t="e">
        <f t="shared" si="25"/>
        <v>#REF!</v>
      </c>
      <c r="AM116" s="66" t="e">
        <f t="shared" si="21"/>
        <v>#REF!</v>
      </c>
      <c r="AN116" s="67" t="e">
        <f t="shared" si="26"/>
        <v>#REF!</v>
      </c>
      <c r="AO116" s="68" t="e">
        <f t="shared" si="27"/>
        <v>#REF!</v>
      </c>
      <c r="AP116" s="82" t="e">
        <f t="shared" si="28"/>
        <v>#REF!</v>
      </c>
      <c r="AQ116" s="51">
        <v>1</v>
      </c>
    </row>
    <row r="117" spans="2:44" x14ac:dyDescent="0.25">
      <c r="B117"/>
      <c r="C117"/>
      <c r="D117"/>
      <c r="E117"/>
      <c r="F117"/>
      <c r="G117"/>
      <c r="H117"/>
      <c r="K117" s="64" t="e">
        <f t="shared" si="18"/>
        <v>#REF!</v>
      </c>
      <c r="L117" s="129" t="e">
        <f>IF(#REF!&gt;0,#REF!,"")</f>
        <v>#REF!</v>
      </c>
      <c r="M117" s="90" t="e">
        <f>#REF!</f>
        <v>#REF!</v>
      </c>
      <c r="N117" s="91">
        <f t="shared" si="19"/>
        <v>4</v>
      </c>
      <c r="O117" s="92">
        <v>43937</v>
      </c>
      <c r="P117" s="91" t="str">
        <f t="shared" si="17"/>
        <v>THURSDAY</v>
      </c>
      <c r="Q117" s="93" t="e">
        <f t="shared" si="20"/>
        <v>#REF!</v>
      </c>
      <c r="R117" s="51" t="e">
        <f t="shared" si="22"/>
        <v>#N/A</v>
      </c>
      <c r="S117" s="78" t="e">
        <f>HLOOKUP(LEFT(P117,3),$B$8:$H$11,4,FALSE)*VLOOKUP(O117,#REF!,2,FALSE)</f>
        <v>#REF!</v>
      </c>
      <c r="T117" s="78" t="e">
        <f t="shared" si="23"/>
        <v>#REF!</v>
      </c>
      <c r="U117" s="51" t="e">
        <f t="shared" si="24"/>
        <v>#N/A</v>
      </c>
      <c r="V117" s="56" t="e">
        <f t="shared" si="25"/>
        <v>#REF!</v>
      </c>
      <c r="AM117" s="66" t="e">
        <f t="shared" si="21"/>
        <v>#REF!</v>
      </c>
      <c r="AN117" s="67" t="e">
        <f t="shared" si="26"/>
        <v>#REF!</v>
      </c>
      <c r="AO117" s="68" t="e">
        <f t="shared" si="27"/>
        <v>#REF!</v>
      </c>
      <c r="AP117" s="82" t="e">
        <f t="shared" si="28"/>
        <v>#REF!</v>
      </c>
      <c r="AQ117" s="51">
        <v>1</v>
      </c>
    </row>
    <row r="118" spans="2:44" x14ac:dyDescent="0.25">
      <c r="B118"/>
      <c r="C118"/>
      <c r="D118"/>
      <c r="E118"/>
      <c r="F118"/>
      <c r="G118"/>
      <c r="H118"/>
      <c r="K118" s="64" t="e">
        <f t="shared" si="18"/>
        <v>#REF!</v>
      </c>
      <c r="L118" s="129" t="e">
        <f>IF(#REF!&gt;0,#REF!,"")</f>
        <v>#REF!</v>
      </c>
      <c r="M118" s="90" t="e">
        <f>#REF!</f>
        <v>#REF!</v>
      </c>
      <c r="N118" s="91">
        <f t="shared" si="19"/>
        <v>4</v>
      </c>
      <c r="O118" s="92">
        <v>43938</v>
      </c>
      <c r="P118" s="91" t="str">
        <f t="shared" si="17"/>
        <v>FRIDAY</v>
      </c>
      <c r="Q118" s="93" t="e">
        <f t="shared" si="20"/>
        <v>#REF!</v>
      </c>
      <c r="R118" s="51" t="e">
        <f t="shared" si="22"/>
        <v>#N/A</v>
      </c>
      <c r="S118" s="78" t="e">
        <f>HLOOKUP(LEFT(P118,3),$B$8:$H$11,4,FALSE)*VLOOKUP(O118,#REF!,2,FALSE)</f>
        <v>#REF!</v>
      </c>
      <c r="T118" s="78" t="e">
        <f t="shared" si="23"/>
        <v>#REF!</v>
      </c>
      <c r="U118" s="51" t="e">
        <f t="shared" si="24"/>
        <v>#N/A</v>
      </c>
      <c r="V118" s="56" t="e">
        <f t="shared" si="25"/>
        <v>#REF!</v>
      </c>
      <c r="AM118" s="66" t="e">
        <f t="shared" si="21"/>
        <v>#REF!</v>
      </c>
      <c r="AN118" s="67" t="e">
        <f t="shared" si="26"/>
        <v>#REF!</v>
      </c>
      <c r="AO118" s="68" t="e">
        <f t="shared" si="27"/>
        <v>#REF!</v>
      </c>
      <c r="AP118" s="82" t="e">
        <f t="shared" si="28"/>
        <v>#REF!</v>
      </c>
      <c r="AQ118" s="51">
        <v>1</v>
      </c>
    </row>
    <row r="119" spans="2:44" x14ac:dyDescent="0.25">
      <c r="B119"/>
      <c r="C119"/>
      <c r="D119"/>
      <c r="E119"/>
      <c r="F119"/>
      <c r="G119"/>
      <c r="H119"/>
      <c r="K119" s="64" t="e">
        <f t="shared" si="18"/>
        <v>#REF!</v>
      </c>
      <c r="L119" s="129" t="e">
        <f>IF(#REF!&gt;0,#REF!,"")</f>
        <v>#REF!</v>
      </c>
      <c r="M119" s="90" t="e">
        <f>#REF!</f>
        <v>#REF!</v>
      </c>
      <c r="N119" s="91">
        <f t="shared" si="19"/>
        <v>4</v>
      </c>
      <c r="O119" s="92">
        <v>43939</v>
      </c>
      <c r="P119" s="91" t="str">
        <f t="shared" si="17"/>
        <v>SATURDAY</v>
      </c>
      <c r="Q119" s="93" t="e">
        <f t="shared" si="20"/>
        <v>#REF!</v>
      </c>
      <c r="R119" s="51" t="e">
        <f t="shared" si="22"/>
        <v>#N/A</v>
      </c>
      <c r="S119" s="78" t="e">
        <f>HLOOKUP(LEFT(P119,3),$B$8:$H$11,4,FALSE)*VLOOKUP(O119,#REF!,2,FALSE)</f>
        <v>#REF!</v>
      </c>
      <c r="T119" s="78" t="e">
        <f t="shared" si="23"/>
        <v>#REF!</v>
      </c>
      <c r="U119" s="51" t="e">
        <f t="shared" si="24"/>
        <v>#N/A</v>
      </c>
      <c r="V119" s="56" t="e">
        <f t="shared" si="25"/>
        <v>#REF!</v>
      </c>
      <c r="AM119" s="66" t="e">
        <f t="shared" si="21"/>
        <v>#REF!</v>
      </c>
      <c r="AN119" s="67" t="e">
        <f t="shared" si="26"/>
        <v>#REF!</v>
      </c>
      <c r="AO119" s="68" t="e">
        <f t="shared" si="27"/>
        <v>#REF!</v>
      </c>
      <c r="AP119" s="82" t="e">
        <f t="shared" si="28"/>
        <v>#REF!</v>
      </c>
      <c r="AQ119" s="51">
        <v>1</v>
      </c>
    </row>
    <row r="120" spans="2:44" x14ac:dyDescent="0.25">
      <c r="B120"/>
      <c r="C120"/>
      <c r="D120"/>
      <c r="E120"/>
      <c r="F120"/>
      <c r="G120"/>
      <c r="H120"/>
      <c r="K120" s="64" t="e">
        <f t="shared" si="18"/>
        <v>#REF!</v>
      </c>
      <c r="L120" s="129" t="e">
        <f>IF(#REF!&gt;0,#REF!,"")</f>
        <v>#REF!</v>
      </c>
      <c r="M120" s="90" t="e">
        <f>#REF!</f>
        <v>#REF!</v>
      </c>
      <c r="N120" s="91">
        <f t="shared" si="19"/>
        <v>4</v>
      </c>
      <c r="O120" s="92">
        <v>43940</v>
      </c>
      <c r="P120" s="91" t="str">
        <f t="shared" si="17"/>
        <v>SUNDAY</v>
      </c>
      <c r="Q120" s="93" t="e">
        <f t="shared" si="20"/>
        <v>#REF!</v>
      </c>
      <c r="R120" s="51" t="e">
        <f t="shared" si="22"/>
        <v>#N/A</v>
      </c>
      <c r="S120" s="78" t="e">
        <f>HLOOKUP(LEFT(P120,3),$B$8:$H$11,4,FALSE)*VLOOKUP(O120,#REF!,2,FALSE)</f>
        <v>#REF!</v>
      </c>
      <c r="T120" s="78" t="e">
        <f t="shared" si="23"/>
        <v>#REF!</v>
      </c>
      <c r="U120" s="51" t="e">
        <f t="shared" si="24"/>
        <v>#N/A</v>
      </c>
      <c r="V120" s="56" t="e">
        <f t="shared" si="25"/>
        <v>#REF!</v>
      </c>
      <c r="AM120" s="66" t="e">
        <f t="shared" si="21"/>
        <v>#REF!</v>
      </c>
      <c r="AN120" s="67" t="e">
        <f t="shared" si="26"/>
        <v>#REF!</v>
      </c>
      <c r="AO120" s="68" t="e">
        <f t="shared" si="27"/>
        <v>#REF!</v>
      </c>
      <c r="AP120" s="82" t="e">
        <f t="shared" si="28"/>
        <v>#REF!</v>
      </c>
      <c r="AQ120" s="51">
        <v>1</v>
      </c>
      <c r="AR120" s="101" t="e">
        <f>SUM(Q120:Q126)</f>
        <v>#REF!</v>
      </c>
    </row>
    <row r="121" spans="2:44" x14ac:dyDescent="0.25">
      <c r="B121"/>
      <c r="C121"/>
      <c r="D121"/>
      <c r="E121"/>
      <c r="F121"/>
      <c r="G121"/>
      <c r="H121"/>
      <c r="K121" s="64" t="e">
        <f t="shared" si="18"/>
        <v>#REF!</v>
      </c>
      <c r="L121" s="129" t="e">
        <f>IF(#REF!&gt;0,#REF!,"")</f>
        <v>#REF!</v>
      </c>
      <c r="M121" s="90" t="e">
        <f>#REF!</f>
        <v>#REF!</v>
      </c>
      <c r="N121" s="91">
        <f t="shared" si="19"/>
        <v>4</v>
      </c>
      <c r="O121" s="92">
        <v>43941</v>
      </c>
      <c r="P121" s="91" t="str">
        <f t="shared" si="17"/>
        <v>MONDAY</v>
      </c>
      <c r="Q121" s="93" t="e">
        <f t="shared" si="20"/>
        <v>#REF!</v>
      </c>
      <c r="R121" s="51" t="e">
        <f t="shared" si="22"/>
        <v>#N/A</v>
      </c>
      <c r="S121" s="78" t="e">
        <f>HLOOKUP(LEFT(P121,3),$B$8:$H$11,4,FALSE)*VLOOKUP(O121,#REF!,2,FALSE)</f>
        <v>#REF!</v>
      </c>
      <c r="T121" s="78" t="e">
        <f t="shared" si="23"/>
        <v>#REF!</v>
      </c>
      <c r="U121" s="51" t="e">
        <f t="shared" si="24"/>
        <v>#N/A</v>
      </c>
      <c r="V121" s="56" t="e">
        <f t="shared" si="25"/>
        <v>#REF!</v>
      </c>
      <c r="AM121" s="66" t="e">
        <f t="shared" si="21"/>
        <v>#REF!</v>
      </c>
      <c r="AN121" s="67" t="e">
        <f t="shared" si="26"/>
        <v>#REF!</v>
      </c>
      <c r="AO121" s="68" t="e">
        <f t="shared" si="27"/>
        <v>#REF!</v>
      </c>
      <c r="AP121" s="82" t="e">
        <f t="shared" si="28"/>
        <v>#REF!</v>
      </c>
      <c r="AQ121" s="51">
        <v>1</v>
      </c>
    </row>
    <row r="122" spans="2:44" x14ac:dyDescent="0.25">
      <c r="B122"/>
      <c r="C122"/>
      <c r="D122"/>
      <c r="E122"/>
      <c r="F122"/>
      <c r="G122"/>
      <c r="H122"/>
      <c r="K122" s="64" t="e">
        <f t="shared" si="18"/>
        <v>#REF!</v>
      </c>
      <c r="L122" s="129" t="e">
        <f>IF(#REF!&gt;0,#REF!,"")</f>
        <v>#REF!</v>
      </c>
      <c r="M122" s="90" t="e">
        <f>#REF!</f>
        <v>#REF!</v>
      </c>
      <c r="N122" s="91">
        <f t="shared" si="19"/>
        <v>4</v>
      </c>
      <c r="O122" s="92">
        <v>43942</v>
      </c>
      <c r="P122" s="91" t="str">
        <f t="shared" si="17"/>
        <v>TUESDAY</v>
      </c>
      <c r="Q122" s="93" t="e">
        <f t="shared" si="20"/>
        <v>#REF!</v>
      </c>
      <c r="R122" s="51" t="e">
        <f t="shared" si="22"/>
        <v>#N/A</v>
      </c>
      <c r="S122" s="78" t="e">
        <f>HLOOKUP(LEFT(P122,3),$B$8:$H$11,4,FALSE)*VLOOKUP(O122,#REF!,2,FALSE)</f>
        <v>#REF!</v>
      </c>
      <c r="T122" s="78" t="e">
        <f t="shared" si="23"/>
        <v>#REF!</v>
      </c>
      <c r="U122" s="51" t="e">
        <f t="shared" si="24"/>
        <v>#N/A</v>
      </c>
      <c r="V122" s="56" t="e">
        <f t="shared" si="25"/>
        <v>#REF!</v>
      </c>
      <c r="AM122" s="66" t="e">
        <f t="shared" si="21"/>
        <v>#REF!</v>
      </c>
      <c r="AN122" s="67" t="e">
        <f t="shared" si="26"/>
        <v>#REF!</v>
      </c>
      <c r="AO122" s="68" t="e">
        <f t="shared" si="27"/>
        <v>#REF!</v>
      </c>
      <c r="AP122" s="82" t="e">
        <f t="shared" si="28"/>
        <v>#REF!</v>
      </c>
      <c r="AQ122" s="51">
        <v>1</v>
      </c>
    </row>
    <row r="123" spans="2:44" x14ac:dyDescent="0.25">
      <c r="B123"/>
      <c r="C123"/>
      <c r="D123"/>
      <c r="E123"/>
      <c r="F123"/>
      <c r="G123"/>
      <c r="H123"/>
      <c r="K123" s="64" t="e">
        <f t="shared" si="18"/>
        <v>#REF!</v>
      </c>
      <c r="L123" s="129" t="e">
        <f>IF(#REF!&gt;0,#REF!,"")</f>
        <v>#REF!</v>
      </c>
      <c r="M123" s="90" t="e">
        <f>#REF!</f>
        <v>#REF!</v>
      </c>
      <c r="N123" s="91">
        <f t="shared" si="19"/>
        <v>4</v>
      </c>
      <c r="O123" s="92">
        <v>43943</v>
      </c>
      <c r="P123" s="91" t="str">
        <f t="shared" si="17"/>
        <v>WEDNESDAY</v>
      </c>
      <c r="Q123" s="93" t="e">
        <f t="shared" si="20"/>
        <v>#REF!</v>
      </c>
      <c r="R123" s="51" t="e">
        <f t="shared" si="22"/>
        <v>#N/A</v>
      </c>
      <c r="S123" s="78" t="e">
        <f>HLOOKUP(LEFT(P123,3),$B$8:$H$11,4,FALSE)*VLOOKUP(O123,#REF!,2,FALSE)</f>
        <v>#REF!</v>
      </c>
      <c r="T123" s="78" t="e">
        <f t="shared" si="23"/>
        <v>#REF!</v>
      </c>
      <c r="U123" s="51" t="e">
        <f t="shared" si="24"/>
        <v>#N/A</v>
      </c>
      <c r="V123" s="56" t="e">
        <f t="shared" si="25"/>
        <v>#REF!</v>
      </c>
      <c r="AM123" s="66" t="e">
        <f t="shared" si="21"/>
        <v>#REF!</v>
      </c>
      <c r="AN123" s="67" t="e">
        <f t="shared" si="26"/>
        <v>#REF!</v>
      </c>
      <c r="AO123" s="68" t="e">
        <f t="shared" si="27"/>
        <v>#REF!</v>
      </c>
      <c r="AP123" s="82" t="e">
        <f t="shared" si="28"/>
        <v>#REF!</v>
      </c>
      <c r="AQ123" s="51">
        <v>1</v>
      </c>
    </row>
    <row r="124" spans="2:44" x14ac:dyDescent="0.25">
      <c r="B124"/>
      <c r="C124"/>
      <c r="D124"/>
      <c r="E124"/>
      <c r="F124"/>
      <c r="G124"/>
      <c r="H124"/>
      <c r="K124" s="64" t="e">
        <f t="shared" si="18"/>
        <v>#REF!</v>
      </c>
      <c r="L124" s="129" t="e">
        <f>IF(#REF!&gt;0,#REF!,"")</f>
        <v>#REF!</v>
      </c>
      <c r="M124" s="90" t="e">
        <f>#REF!</f>
        <v>#REF!</v>
      </c>
      <c r="N124" s="91">
        <f t="shared" si="19"/>
        <v>4</v>
      </c>
      <c r="O124" s="92">
        <v>43944</v>
      </c>
      <c r="P124" s="91" t="str">
        <f t="shared" si="17"/>
        <v>THURSDAY</v>
      </c>
      <c r="Q124" s="93" t="e">
        <f t="shared" si="20"/>
        <v>#REF!</v>
      </c>
      <c r="R124" s="51" t="e">
        <f t="shared" si="22"/>
        <v>#N/A</v>
      </c>
      <c r="S124" s="78" t="e">
        <f>HLOOKUP(LEFT(P124,3),$B$8:$H$11,4,FALSE)*VLOOKUP(O124,#REF!,2,FALSE)</f>
        <v>#REF!</v>
      </c>
      <c r="T124" s="78" t="e">
        <f t="shared" si="23"/>
        <v>#REF!</v>
      </c>
      <c r="U124" s="51" t="e">
        <f t="shared" si="24"/>
        <v>#N/A</v>
      </c>
      <c r="V124" s="56" t="e">
        <f t="shared" si="25"/>
        <v>#REF!</v>
      </c>
      <c r="AM124" s="66" t="e">
        <f t="shared" si="21"/>
        <v>#REF!</v>
      </c>
      <c r="AN124" s="67" t="e">
        <f t="shared" si="26"/>
        <v>#REF!</v>
      </c>
      <c r="AO124" s="68" t="e">
        <f t="shared" si="27"/>
        <v>#REF!</v>
      </c>
      <c r="AP124" s="82" t="e">
        <f t="shared" si="28"/>
        <v>#REF!</v>
      </c>
      <c r="AQ124" s="51">
        <v>1</v>
      </c>
    </row>
    <row r="125" spans="2:44" x14ac:dyDescent="0.25">
      <c r="B125"/>
      <c r="C125"/>
      <c r="D125"/>
      <c r="E125"/>
      <c r="F125"/>
      <c r="G125"/>
      <c r="H125"/>
      <c r="K125" s="64" t="e">
        <f t="shared" si="18"/>
        <v>#REF!</v>
      </c>
      <c r="L125" s="129" t="e">
        <f>IF(#REF!&gt;0,#REF!,"")</f>
        <v>#REF!</v>
      </c>
      <c r="M125" s="90" t="e">
        <f>#REF!</f>
        <v>#REF!</v>
      </c>
      <c r="N125" s="91">
        <f t="shared" si="19"/>
        <v>4</v>
      </c>
      <c r="O125" s="92">
        <v>43945</v>
      </c>
      <c r="P125" s="91" t="str">
        <f t="shared" si="17"/>
        <v>FRIDAY</v>
      </c>
      <c r="Q125" s="93" t="e">
        <f t="shared" si="20"/>
        <v>#REF!</v>
      </c>
      <c r="R125" s="51" t="e">
        <f t="shared" si="22"/>
        <v>#N/A</v>
      </c>
      <c r="S125" s="78" t="e">
        <f>HLOOKUP(LEFT(P125,3),$B$8:$H$11,4,FALSE)*VLOOKUP(O125,#REF!,2,FALSE)</f>
        <v>#REF!</v>
      </c>
      <c r="T125" s="78" t="e">
        <f t="shared" si="23"/>
        <v>#REF!</v>
      </c>
      <c r="U125" s="51" t="e">
        <f t="shared" si="24"/>
        <v>#N/A</v>
      </c>
      <c r="V125" s="56" t="e">
        <f t="shared" si="25"/>
        <v>#REF!</v>
      </c>
      <c r="AM125" s="66" t="e">
        <f t="shared" si="21"/>
        <v>#REF!</v>
      </c>
      <c r="AN125" s="67" t="e">
        <f t="shared" si="26"/>
        <v>#REF!</v>
      </c>
      <c r="AO125" s="68" t="e">
        <f t="shared" si="27"/>
        <v>#REF!</v>
      </c>
      <c r="AP125" s="82" t="e">
        <f t="shared" si="28"/>
        <v>#REF!</v>
      </c>
      <c r="AQ125" s="51">
        <v>1</v>
      </c>
    </row>
    <row r="126" spans="2:44" x14ac:dyDescent="0.25">
      <c r="B126"/>
      <c r="C126"/>
      <c r="D126"/>
      <c r="E126"/>
      <c r="F126"/>
      <c r="G126"/>
      <c r="H126"/>
      <c r="K126" s="64" t="e">
        <f t="shared" si="18"/>
        <v>#REF!</v>
      </c>
      <c r="L126" s="129" t="e">
        <f>IF(#REF!&gt;0,#REF!,"")</f>
        <v>#REF!</v>
      </c>
      <c r="M126" s="90" t="e">
        <f>#REF!</f>
        <v>#REF!</v>
      </c>
      <c r="N126" s="91">
        <f t="shared" si="19"/>
        <v>4</v>
      </c>
      <c r="O126" s="92">
        <v>43946</v>
      </c>
      <c r="P126" s="91" t="str">
        <f t="shared" si="17"/>
        <v>SATURDAY</v>
      </c>
      <c r="Q126" s="93" t="e">
        <f t="shared" si="20"/>
        <v>#REF!</v>
      </c>
      <c r="R126" s="51" t="e">
        <f t="shared" si="22"/>
        <v>#N/A</v>
      </c>
      <c r="S126" s="78" t="e">
        <f>HLOOKUP(LEFT(P126,3),$B$8:$H$11,4,FALSE)*VLOOKUP(O126,#REF!,2,FALSE)</f>
        <v>#REF!</v>
      </c>
      <c r="T126" s="78" t="e">
        <f t="shared" si="23"/>
        <v>#REF!</v>
      </c>
      <c r="U126" s="51" t="e">
        <f t="shared" si="24"/>
        <v>#N/A</v>
      </c>
      <c r="V126" s="56" t="e">
        <f t="shared" si="25"/>
        <v>#REF!</v>
      </c>
      <c r="AM126" s="66" t="e">
        <f t="shared" si="21"/>
        <v>#REF!</v>
      </c>
      <c r="AN126" s="67" t="e">
        <f t="shared" si="26"/>
        <v>#REF!</v>
      </c>
      <c r="AO126" s="68" t="e">
        <f t="shared" si="27"/>
        <v>#REF!</v>
      </c>
      <c r="AP126" s="82" t="e">
        <f t="shared" si="28"/>
        <v>#REF!</v>
      </c>
      <c r="AQ126" s="51">
        <v>1</v>
      </c>
    </row>
    <row r="127" spans="2:44" x14ac:dyDescent="0.25">
      <c r="B127"/>
      <c r="C127"/>
      <c r="D127"/>
      <c r="E127"/>
      <c r="F127"/>
      <c r="G127"/>
      <c r="H127"/>
      <c r="K127" s="64" t="e">
        <f t="shared" si="18"/>
        <v>#REF!</v>
      </c>
      <c r="L127" s="129" t="e">
        <f>IF(#REF!&gt;0,#REF!,"")</f>
        <v>#REF!</v>
      </c>
      <c r="M127" s="90" t="e">
        <f>#REF!</f>
        <v>#REF!</v>
      </c>
      <c r="N127" s="91">
        <f t="shared" si="19"/>
        <v>4</v>
      </c>
      <c r="O127" s="92">
        <v>43947</v>
      </c>
      <c r="P127" s="91" t="str">
        <f t="shared" si="17"/>
        <v>SUNDAY</v>
      </c>
      <c r="Q127" s="93" t="e">
        <f t="shared" si="20"/>
        <v>#REF!</v>
      </c>
      <c r="R127" s="51" t="e">
        <f t="shared" si="22"/>
        <v>#N/A</v>
      </c>
      <c r="S127" s="78" t="e">
        <f>HLOOKUP(LEFT(P127,3),$B$8:$H$11,4,FALSE)*VLOOKUP(O127,#REF!,2,FALSE)</f>
        <v>#REF!</v>
      </c>
      <c r="T127" s="78" t="e">
        <f t="shared" si="23"/>
        <v>#REF!</v>
      </c>
      <c r="U127" s="51" t="e">
        <f t="shared" si="24"/>
        <v>#N/A</v>
      </c>
      <c r="V127" s="56" t="e">
        <f t="shared" si="25"/>
        <v>#REF!</v>
      </c>
      <c r="AM127" s="66" t="e">
        <f t="shared" si="21"/>
        <v>#REF!</v>
      </c>
      <c r="AN127" s="67" t="e">
        <f t="shared" si="26"/>
        <v>#REF!</v>
      </c>
      <c r="AO127" s="68" t="e">
        <f t="shared" si="27"/>
        <v>#REF!</v>
      </c>
      <c r="AP127" s="82" t="e">
        <f t="shared" si="28"/>
        <v>#REF!</v>
      </c>
      <c r="AQ127" s="51">
        <v>1</v>
      </c>
      <c r="AR127" s="101" t="e">
        <f>SUM(Q127:Q133)</f>
        <v>#REF!</v>
      </c>
    </row>
    <row r="128" spans="2:44" x14ac:dyDescent="0.25">
      <c r="B128"/>
      <c r="C128"/>
      <c r="D128"/>
      <c r="E128"/>
      <c r="F128"/>
      <c r="G128"/>
      <c r="H128"/>
      <c r="K128" s="64" t="e">
        <f t="shared" si="18"/>
        <v>#REF!</v>
      </c>
      <c r="L128" s="129" t="e">
        <f>IF(#REF!&gt;0,#REF!,"")</f>
        <v>#REF!</v>
      </c>
      <c r="M128" s="90" t="e">
        <f>#REF!</f>
        <v>#REF!</v>
      </c>
      <c r="N128" s="91">
        <f t="shared" si="19"/>
        <v>4</v>
      </c>
      <c r="O128" s="92">
        <v>43948</v>
      </c>
      <c r="P128" s="91" t="str">
        <f t="shared" si="17"/>
        <v>MONDAY</v>
      </c>
      <c r="Q128" s="93" t="e">
        <f t="shared" si="20"/>
        <v>#REF!</v>
      </c>
      <c r="R128" s="51" t="e">
        <f t="shared" si="22"/>
        <v>#N/A</v>
      </c>
      <c r="S128" s="78" t="e">
        <f>HLOOKUP(LEFT(P128,3),$B$8:$H$11,4,FALSE)*VLOOKUP(O128,#REF!,2,FALSE)</f>
        <v>#REF!</v>
      </c>
      <c r="T128" s="78" t="e">
        <f t="shared" si="23"/>
        <v>#REF!</v>
      </c>
      <c r="U128" s="51" t="e">
        <f t="shared" si="24"/>
        <v>#N/A</v>
      </c>
      <c r="V128" s="56" t="e">
        <f t="shared" si="25"/>
        <v>#REF!</v>
      </c>
      <c r="AM128" s="66" t="e">
        <f t="shared" si="21"/>
        <v>#REF!</v>
      </c>
      <c r="AN128" s="67" t="e">
        <f t="shared" si="26"/>
        <v>#REF!</v>
      </c>
      <c r="AO128" s="68" t="e">
        <f t="shared" si="27"/>
        <v>#REF!</v>
      </c>
      <c r="AP128" s="82" t="e">
        <f t="shared" si="28"/>
        <v>#REF!</v>
      </c>
      <c r="AQ128" s="51">
        <v>1</v>
      </c>
    </row>
    <row r="129" spans="2:44" x14ac:dyDescent="0.25">
      <c r="B129"/>
      <c r="C129"/>
      <c r="D129"/>
      <c r="E129"/>
      <c r="F129"/>
      <c r="G129"/>
      <c r="H129"/>
      <c r="K129" s="64" t="e">
        <f t="shared" si="18"/>
        <v>#REF!</v>
      </c>
      <c r="L129" s="129" t="e">
        <f>IF(#REF!&gt;0,#REF!,"")</f>
        <v>#REF!</v>
      </c>
      <c r="M129" s="90" t="e">
        <f>#REF!</f>
        <v>#REF!</v>
      </c>
      <c r="N129" s="91">
        <f t="shared" si="19"/>
        <v>4</v>
      </c>
      <c r="O129" s="92">
        <v>43949</v>
      </c>
      <c r="P129" s="91" t="str">
        <f t="shared" si="17"/>
        <v>TUESDAY</v>
      </c>
      <c r="Q129" s="93" t="e">
        <f t="shared" si="20"/>
        <v>#REF!</v>
      </c>
      <c r="R129" s="51" t="e">
        <f t="shared" si="22"/>
        <v>#N/A</v>
      </c>
      <c r="S129" s="78" t="e">
        <f>HLOOKUP(LEFT(P129,3),$B$8:$H$11,4,FALSE)*VLOOKUP(O129,#REF!,2,FALSE)</f>
        <v>#REF!</v>
      </c>
      <c r="T129" s="78" t="e">
        <f t="shared" si="23"/>
        <v>#REF!</v>
      </c>
      <c r="U129" s="51" t="e">
        <f t="shared" si="24"/>
        <v>#N/A</v>
      </c>
      <c r="V129" s="56" t="e">
        <f t="shared" si="25"/>
        <v>#REF!</v>
      </c>
      <c r="AM129" s="66" t="e">
        <f t="shared" si="21"/>
        <v>#REF!</v>
      </c>
      <c r="AN129" s="67" t="e">
        <f t="shared" si="26"/>
        <v>#REF!</v>
      </c>
      <c r="AO129" s="68" t="e">
        <f t="shared" si="27"/>
        <v>#REF!</v>
      </c>
      <c r="AP129" s="82" t="e">
        <f t="shared" si="28"/>
        <v>#REF!</v>
      </c>
      <c r="AQ129" s="51">
        <v>1</v>
      </c>
    </row>
    <row r="130" spans="2:44" x14ac:dyDescent="0.25">
      <c r="B130"/>
      <c r="C130"/>
      <c r="D130"/>
      <c r="E130"/>
      <c r="F130"/>
      <c r="G130"/>
      <c r="H130"/>
      <c r="K130" s="64" t="e">
        <f t="shared" si="18"/>
        <v>#REF!</v>
      </c>
      <c r="L130" s="129" t="e">
        <f>IF(#REF!&gt;0,#REF!,"")</f>
        <v>#REF!</v>
      </c>
      <c r="M130" s="90" t="e">
        <f>#REF!</f>
        <v>#REF!</v>
      </c>
      <c r="N130" s="91">
        <f t="shared" si="19"/>
        <v>4</v>
      </c>
      <c r="O130" s="92">
        <v>43950</v>
      </c>
      <c r="P130" s="91" t="str">
        <f t="shared" si="17"/>
        <v>WEDNESDAY</v>
      </c>
      <c r="Q130" s="93" t="e">
        <f t="shared" si="20"/>
        <v>#REF!</v>
      </c>
      <c r="R130" s="51" t="e">
        <f t="shared" si="22"/>
        <v>#N/A</v>
      </c>
      <c r="S130" s="78" t="e">
        <f>HLOOKUP(LEFT(P130,3),$B$8:$H$11,4,FALSE)*VLOOKUP(O130,#REF!,2,FALSE)</f>
        <v>#REF!</v>
      </c>
      <c r="T130" s="78" t="e">
        <f t="shared" si="23"/>
        <v>#REF!</v>
      </c>
      <c r="U130" s="51" t="e">
        <f t="shared" si="24"/>
        <v>#N/A</v>
      </c>
      <c r="V130" s="56" t="e">
        <f t="shared" si="25"/>
        <v>#REF!</v>
      </c>
      <c r="AM130" s="66" t="e">
        <f t="shared" si="21"/>
        <v>#REF!</v>
      </c>
      <c r="AN130" s="67" t="e">
        <f t="shared" si="26"/>
        <v>#REF!</v>
      </c>
      <c r="AO130" s="68" t="e">
        <f t="shared" si="27"/>
        <v>#REF!</v>
      </c>
      <c r="AP130" s="82" t="e">
        <f t="shared" si="28"/>
        <v>#REF!</v>
      </c>
      <c r="AQ130" s="51">
        <v>1</v>
      </c>
    </row>
    <row r="131" spans="2:44" x14ac:dyDescent="0.25">
      <c r="B131"/>
      <c r="C131"/>
      <c r="D131"/>
      <c r="E131"/>
      <c r="F131"/>
      <c r="G131"/>
      <c r="H131"/>
      <c r="K131" s="64" t="e">
        <f t="shared" si="18"/>
        <v>#REF!</v>
      </c>
      <c r="L131" s="129" t="e">
        <f>IF(#REF!&gt;0,#REF!,"")</f>
        <v>#REF!</v>
      </c>
      <c r="M131" s="90" t="e">
        <f>#REF!</f>
        <v>#REF!</v>
      </c>
      <c r="N131" s="91">
        <f t="shared" si="19"/>
        <v>4</v>
      </c>
      <c r="O131" s="92">
        <v>43951</v>
      </c>
      <c r="P131" s="91" t="str">
        <f t="shared" si="17"/>
        <v>THURSDAY</v>
      </c>
      <c r="Q131" s="93" t="e">
        <f t="shared" si="20"/>
        <v>#REF!</v>
      </c>
      <c r="R131" s="51" t="e">
        <f t="shared" si="22"/>
        <v>#N/A</v>
      </c>
      <c r="S131" s="78" t="e">
        <f>HLOOKUP(LEFT(P131,3),$B$8:$H$11,4,FALSE)*VLOOKUP(O131,#REF!,2,FALSE)</f>
        <v>#REF!</v>
      </c>
      <c r="T131" s="78" t="e">
        <f t="shared" si="23"/>
        <v>#REF!</v>
      </c>
      <c r="U131" s="51" t="e">
        <f t="shared" si="24"/>
        <v>#N/A</v>
      </c>
      <c r="V131" s="56" t="e">
        <f t="shared" si="25"/>
        <v>#REF!</v>
      </c>
      <c r="AM131" s="66" t="e">
        <f t="shared" si="21"/>
        <v>#REF!</v>
      </c>
      <c r="AN131" s="67" t="e">
        <f t="shared" si="26"/>
        <v>#REF!</v>
      </c>
      <c r="AO131" s="68" t="e">
        <f t="shared" si="27"/>
        <v>#REF!</v>
      </c>
      <c r="AP131" s="82" t="e">
        <f t="shared" si="28"/>
        <v>#REF!</v>
      </c>
      <c r="AQ131" s="51">
        <v>1</v>
      </c>
    </row>
    <row r="132" spans="2:44" x14ac:dyDescent="0.25">
      <c r="B132"/>
      <c r="C132"/>
      <c r="D132"/>
      <c r="E132"/>
      <c r="F132"/>
      <c r="G132"/>
      <c r="H132"/>
      <c r="K132" s="64" t="e">
        <f t="shared" si="18"/>
        <v>#REF!</v>
      </c>
      <c r="L132" s="129" t="e">
        <f>IF(#REF!&gt;0,#REF!,"")</f>
        <v>#REF!</v>
      </c>
      <c r="M132" s="90" t="e">
        <f>#REF!</f>
        <v>#REF!</v>
      </c>
      <c r="N132" s="91">
        <f t="shared" si="19"/>
        <v>5</v>
      </c>
      <c r="O132" s="92">
        <v>43952</v>
      </c>
      <c r="P132" s="91" t="str">
        <f t="shared" si="17"/>
        <v>FRIDAY</v>
      </c>
      <c r="Q132" s="93" t="e">
        <f t="shared" si="20"/>
        <v>#REF!</v>
      </c>
      <c r="R132" s="51" t="e">
        <f t="shared" si="22"/>
        <v>#N/A</v>
      </c>
      <c r="S132" s="78" t="e">
        <f>HLOOKUP(LEFT(P132,3),$B$8:$H$11,4,FALSE)*VLOOKUP(O132,#REF!,2,FALSE)</f>
        <v>#REF!</v>
      </c>
      <c r="T132" s="78" t="e">
        <f t="shared" si="23"/>
        <v>#REF!</v>
      </c>
      <c r="U132" s="51" t="e">
        <f t="shared" si="24"/>
        <v>#N/A</v>
      </c>
      <c r="V132" s="56" t="e">
        <f t="shared" si="25"/>
        <v>#REF!</v>
      </c>
      <c r="AM132" s="66" t="e">
        <f t="shared" si="21"/>
        <v>#REF!</v>
      </c>
      <c r="AN132" s="67" t="e">
        <f t="shared" si="26"/>
        <v>#REF!</v>
      </c>
      <c r="AO132" s="68" t="e">
        <f t="shared" si="27"/>
        <v>#REF!</v>
      </c>
      <c r="AP132" s="82" t="e">
        <f t="shared" si="28"/>
        <v>#REF!</v>
      </c>
      <c r="AQ132" s="51">
        <v>1</v>
      </c>
    </row>
    <row r="133" spans="2:44" x14ac:dyDescent="0.25">
      <c r="B133"/>
      <c r="C133"/>
      <c r="D133"/>
      <c r="E133"/>
      <c r="F133"/>
      <c r="G133"/>
      <c r="H133"/>
      <c r="K133" s="64" t="e">
        <f t="shared" si="18"/>
        <v>#REF!</v>
      </c>
      <c r="L133" s="129" t="e">
        <f>IF(#REF!&gt;0,#REF!,"")</f>
        <v>#REF!</v>
      </c>
      <c r="M133" s="90" t="e">
        <f>#REF!</f>
        <v>#REF!</v>
      </c>
      <c r="N133" s="91">
        <f t="shared" si="19"/>
        <v>5</v>
      </c>
      <c r="O133" s="92">
        <v>43953</v>
      </c>
      <c r="P133" s="91" t="str">
        <f t="shared" si="17"/>
        <v>SATURDAY</v>
      </c>
      <c r="Q133" s="93" t="e">
        <f t="shared" si="20"/>
        <v>#REF!</v>
      </c>
      <c r="R133" s="51" t="e">
        <f t="shared" si="22"/>
        <v>#N/A</v>
      </c>
      <c r="S133" s="78" t="e">
        <f>HLOOKUP(LEFT(P133,3),$B$8:$H$11,4,FALSE)*VLOOKUP(O133,#REF!,2,FALSE)</f>
        <v>#REF!</v>
      </c>
      <c r="T133" s="78" t="e">
        <f t="shared" si="23"/>
        <v>#REF!</v>
      </c>
      <c r="U133" s="51" t="e">
        <f t="shared" si="24"/>
        <v>#N/A</v>
      </c>
      <c r="V133" s="56" t="e">
        <f t="shared" si="25"/>
        <v>#REF!</v>
      </c>
      <c r="AM133" s="66" t="e">
        <f t="shared" si="21"/>
        <v>#REF!</v>
      </c>
      <c r="AN133" s="67" t="e">
        <f t="shared" si="26"/>
        <v>#REF!</v>
      </c>
      <c r="AO133" s="68" t="e">
        <f t="shared" si="27"/>
        <v>#REF!</v>
      </c>
      <c r="AP133" s="82" t="e">
        <f t="shared" si="28"/>
        <v>#REF!</v>
      </c>
      <c r="AQ133" s="51">
        <v>1</v>
      </c>
    </row>
    <row r="134" spans="2:44" x14ac:dyDescent="0.25">
      <c r="B134"/>
      <c r="C134"/>
      <c r="D134"/>
      <c r="E134"/>
      <c r="F134"/>
      <c r="G134"/>
      <c r="H134"/>
      <c r="K134" s="64" t="e">
        <f t="shared" si="18"/>
        <v>#REF!</v>
      </c>
      <c r="L134" s="129" t="e">
        <f>IF(#REF!&gt;0,#REF!,"")</f>
        <v>#REF!</v>
      </c>
      <c r="M134" s="90" t="e">
        <f>#REF!</f>
        <v>#REF!</v>
      </c>
      <c r="N134" s="91">
        <f t="shared" si="19"/>
        <v>5</v>
      </c>
      <c r="O134" s="92">
        <v>43954</v>
      </c>
      <c r="P134" s="91" t="str">
        <f t="shared" si="17"/>
        <v>SUNDAY</v>
      </c>
      <c r="Q134" s="93" t="e">
        <f t="shared" si="20"/>
        <v>#REF!</v>
      </c>
      <c r="R134" s="51" t="e">
        <f t="shared" si="22"/>
        <v>#N/A</v>
      </c>
      <c r="S134" s="78" t="e">
        <f>HLOOKUP(LEFT(P134,3),$B$8:$H$11,4,FALSE)*VLOOKUP(O134,#REF!,2,FALSE)</f>
        <v>#REF!</v>
      </c>
      <c r="T134" s="78" t="e">
        <f t="shared" si="23"/>
        <v>#REF!</v>
      </c>
      <c r="U134" s="51" t="e">
        <f t="shared" si="24"/>
        <v>#N/A</v>
      </c>
      <c r="V134" s="56" t="e">
        <f t="shared" si="25"/>
        <v>#REF!</v>
      </c>
      <c r="AM134" s="66" t="e">
        <f t="shared" si="21"/>
        <v>#REF!</v>
      </c>
      <c r="AN134" s="67" t="e">
        <f t="shared" si="26"/>
        <v>#REF!</v>
      </c>
      <c r="AO134" s="68" t="e">
        <f t="shared" si="27"/>
        <v>#REF!</v>
      </c>
      <c r="AP134" s="82" t="e">
        <f t="shared" si="28"/>
        <v>#REF!</v>
      </c>
      <c r="AQ134" s="51">
        <v>1</v>
      </c>
      <c r="AR134" s="101" t="e">
        <f>SUM(Q134:Q140)</f>
        <v>#REF!</v>
      </c>
    </row>
    <row r="135" spans="2:44" x14ac:dyDescent="0.25">
      <c r="B135"/>
      <c r="C135"/>
      <c r="D135"/>
      <c r="E135"/>
      <c r="F135"/>
      <c r="G135"/>
      <c r="H135"/>
      <c r="K135" s="64" t="e">
        <f t="shared" si="18"/>
        <v>#REF!</v>
      </c>
      <c r="L135" s="129" t="e">
        <f>IF(#REF!&gt;0,#REF!,"")</f>
        <v>#REF!</v>
      </c>
      <c r="M135" s="90" t="e">
        <f>#REF!</f>
        <v>#REF!</v>
      </c>
      <c r="N135" s="91">
        <f t="shared" si="19"/>
        <v>5</v>
      </c>
      <c r="O135" s="92">
        <v>43955</v>
      </c>
      <c r="P135" s="91" t="str">
        <f t="shared" si="17"/>
        <v>MONDAY</v>
      </c>
      <c r="Q135" s="93" t="e">
        <f t="shared" si="20"/>
        <v>#REF!</v>
      </c>
      <c r="R135" s="51" t="e">
        <f t="shared" si="22"/>
        <v>#N/A</v>
      </c>
      <c r="S135" s="78" t="e">
        <f>HLOOKUP(LEFT(P135,3),$B$8:$H$11,4,FALSE)*VLOOKUP(O135,#REF!,2,FALSE)</f>
        <v>#REF!</v>
      </c>
      <c r="T135" s="78" t="e">
        <f t="shared" si="23"/>
        <v>#REF!</v>
      </c>
      <c r="U135" s="51" t="e">
        <f t="shared" si="24"/>
        <v>#N/A</v>
      </c>
      <c r="V135" s="56" t="e">
        <f t="shared" si="25"/>
        <v>#REF!</v>
      </c>
      <c r="AM135" s="66" t="e">
        <f t="shared" si="21"/>
        <v>#REF!</v>
      </c>
      <c r="AN135" s="67" t="e">
        <f t="shared" si="26"/>
        <v>#REF!</v>
      </c>
      <c r="AO135" s="68" t="e">
        <f t="shared" si="27"/>
        <v>#REF!</v>
      </c>
      <c r="AP135" s="82" t="e">
        <f t="shared" si="28"/>
        <v>#REF!</v>
      </c>
      <c r="AQ135" s="51">
        <v>1</v>
      </c>
    </row>
    <row r="136" spans="2:44" x14ac:dyDescent="0.25">
      <c r="B136"/>
      <c r="C136"/>
      <c r="D136"/>
      <c r="E136"/>
      <c r="F136"/>
      <c r="G136"/>
      <c r="H136"/>
      <c r="K136" s="64" t="e">
        <f t="shared" si="18"/>
        <v>#REF!</v>
      </c>
      <c r="L136" s="129" t="e">
        <f>IF(#REF!&gt;0,#REF!,"")</f>
        <v>#REF!</v>
      </c>
      <c r="M136" s="90" t="e">
        <f>#REF!</f>
        <v>#REF!</v>
      </c>
      <c r="N136" s="91">
        <f t="shared" si="19"/>
        <v>5</v>
      </c>
      <c r="O136" s="92">
        <v>43956</v>
      </c>
      <c r="P136" s="91" t="str">
        <f t="shared" ref="P136:P199" si="29">IF(WEEKDAY(O136)=1,"SUNDAY",IF(WEEKDAY(O136)=2,"MONDAY",IF(WEEKDAY(O136)=3,"TUESDAY",IF(WEEKDAY(O136)=4,"WEDNESDAY",IF(WEEKDAY(O136)=5,"THURSDAY",IF(WEEKDAY(O136)=6,"FRIDAY","SATURDAY"))))))</f>
        <v>TUESDAY</v>
      </c>
      <c r="Q136" s="93" t="e">
        <f t="shared" si="20"/>
        <v>#REF!</v>
      </c>
      <c r="R136" s="51" t="e">
        <f t="shared" si="22"/>
        <v>#N/A</v>
      </c>
      <c r="S136" s="78" t="e">
        <f>HLOOKUP(LEFT(P136,3),$B$8:$H$11,4,FALSE)*VLOOKUP(O136,#REF!,2,FALSE)</f>
        <v>#REF!</v>
      </c>
      <c r="T136" s="78" t="e">
        <f t="shared" si="23"/>
        <v>#REF!</v>
      </c>
      <c r="U136" s="51" t="e">
        <f t="shared" si="24"/>
        <v>#N/A</v>
      </c>
      <c r="V136" s="56" t="e">
        <f t="shared" si="25"/>
        <v>#REF!</v>
      </c>
      <c r="AM136" s="66" t="e">
        <f t="shared" si="21"/>
        <v>#REF!</v>
      </c>
      <c r="AN136" s="67" t="e">
        <f t="shared" si="26"/>
        <v>#REF!</v>
      </c>
      <c r="AO136" s="68" t="e">
        <f t="shared" si="27"/>
        <v>#REF!</v>
      </c>
      <c r="AP136" s="82" t="e">
        <f t="shared" si="28"/>
        <v>#REF!</v>
      </c>
      <c r="AQ136" s="51">
        <v>1</v>
      </c>
    </row>
    <row r="137" spans="2:44" x14ac:dyDescent="0.25">
      <c r="B137"/>
      <c r="C137"/>
      <c r="D137"/>
      <c r="E137"/>
      <c r="F137"/>
      <c r="G137"/>
      <c r="H137"/>
      <c r="K137" s="64" t="e">
        <f t="shared" ref="K137:K200" si="30">L137-Q137</f>
        <v>#REF!</v>
      </c>
      <c r="L137" s="129" t="e">
        <f>IF(#REF!&gt;0,#REF!,"")</f>
        <v>#REF!</v>
      </c>
      <c r="M137" s="90" t="e">
        <f>#REF!</f>
        <v>#REF!</v>
      </c>
      <c r="N137" s="91">
        <f t="shared" ref="N137:N200" si="31">MONTH(O137)</f>
        <v>5</v>
      </c>
      <c r="O137" s="92">
        <v>43957</v>
      </c>
      <c r="P137" s="91" t="str">
        <f t="shared" si="29"/>
        <v>WEDNESDAY</v>
      </c>
      <c r="Q137" s="93" t="e">
        <f t="shared" ref="Q137:Q200" si="32">IF(L137="",U137,L137)</f>
        <v>#REF!</v>
      </c>
      <c r="R137" s="51" t="e">
        <f t="shared" si="22"/>
        <v>#N/A</v>
      </c>
      <c r="S137" s="78" t="e">
        <f>HLOOKUP(LEFT(P137,3),$B$8:$H$11,4,FALSE)*VLOOKUP(O137,#REF!,2,FALSE)</f>
        <v>#REF!</v>
      </c>
      <c r="T137" s="78" t="e">
        <f t="shared" si="23"/>
        <v>#REF!</v>
      </c>
      <c r="U137" s="51" t="e">
        <f t="shared" si="24"/>
        <v>#N/A</v>
      </c>
      <c r="V137" s="56" t="e">
        <f t="shared" si="25"/>
        <v>#REF!</v>
      </c>
      <c r="AM137" s="66" t="e">
        <f t="shared" ref="AM137:AM200" si="33">IF(L137="",IF(V137&gt;0,V137*U137,U137),L137)</f>
        <v>#REF!</v>
      </c>
      <c r="AN137" s="67" t="e">
        <f t="shared" si="26"/>
        <v>#REF!</v>
      </c>
      <c r="AO137" s="68" t="e">
        <f t="shared" si="27"/>
        <v>#REF!</v>
      </c>
      <c r="AP137" s="82" t="e">
        <f t="shared" si="28"/>
        <v>#REF!</v>
      </c>
      <c r="AQ137" s="51">
        <v>1</v>
      </c>
    </row>
    <row r="138" spans="2:44" x14ac:dyDescent="0.25">
      <c r="B138"/>
      <c r="C138"/>
      <c r="D138"/>
      <c r="E138"/>
      <c r="F138"/>
      <c r="G138"/>
      <c r="H138"/>
      <c r="K138" s="64" t="e">
        <f t="shared" si="30"/>
        <v>#REF!</v>
      </c>
      <c r="L138" s="129" t="e">
        <f>IF(#REF!&gt;0,#REF!,"")</f>
        <v>#REF!</v>
      </c>
      <c r="M138" s="90" t="e">
        <f>#REF!</f>
        <v>#REF!</v>
      </c>
      <c r="N138" s="91">
        <f t="shared" si="31"/>
        <v>5</v>
      </c>
      <c r="O138" s="92">
        <v>43958</v>
      </c>
      <c r="P138" s="91" t="str">
        <f t="shared" si="29"/>
        <v>THURSDAY</v>
      </c>
      <c r="Q138" s="93" t="e">
        <f t="shared" si="32"/>
        <v>#REF!</v>
      </c>
      <c r="R138" s="51" t="e">
        <f t="shared" ref="R138:R201" si="34">VLOOKUP(N138,$G$14:$H$25,2,FALSE)</f>
        <v>#N/A</v>
      </c>
      <c r="S138" s="78" t="e">
        <f>HLOOKUP(LEFT(P138,3),$B$8:$H$11,4,FALSE)*VLOOKUP(O138,#REF!,2,FALSE)</f>
        <v>#REF!</v>
      </c>
      <c r="T138" s="78" t="e">
        <f t="shared" ref="T138:T201" si="35">S138/SUMIF($N$8:$N$374,N138,$S$8:$S$374)</f>
        <v>#REF!</v>
      </c>
      <c r="U138" s="51" t="e">
        <f t="shared" ref="U138:U201" si="36">R138*T138</f>
        <v>#N/A</v>
      </c>
      <c r="V138" s="56" t="e">
        <f t="shared" ref="V138:V201" si="37">IF(L138="",U138,L138)</f>
        <v>#REF!</v>
      </c>
      <c r="AM138" s="66" t="e">
        <f t="shared" si="33"/>
        <v>#REF!</v>
      </c>
      <c r="AN138" s="67" t="e">
        <f t="shared" ref="AN138:AN201" si="38">IF(V138=0,R138/(SUMIF($N$7:$N$374,N138,$S$7:$S$374))*(VLOOKUP(N138,$G$13:$I$25,3,FALSE)),0)</f>
        <v>#REF!</v>
      </c>
      <c r="AO138" s="68" t="e">
        <f t="shared" si="27"/>
        <v>#REF!</v>
      </c>
      <c r="AP138" s="82" t="e">
        <f t="shared" si="28"/>
        <v>#REF!</v>
      </c>
      <c r="AQ138" s="51">
        <v>1</v>
      </c>
    </row>
    <row r="139" spans="2:44" x14ac:dyDescent="0.25">
      <c r="B139"/>
      <c r="C139"/>
      <c r="D139"/>
      <c r="E139"/>
      <c r="F139"/>
      <c r="G139"/>
      <c r="H139"/>
      <c r="K139" s="64" t="e">
        <f t="shared" si="30"/>
        <v>#REF!</v>
      </c>
      <c r="L139" s="129" t="e">
        <f>IF(#REF!&gt;0,#REF!,"")</f>
        <v>#REF!</v>
      </c>
      <c r="M139" s="90" t="e">
        <f>#REF!</f>
        <v>#REF!</v>
      </c>
      <c r="N139" s="91">
        <f t="shared" si="31"/>
        <v>5</v>
      </c>
      <c r="O139" s="92">
        <v>43959</v>
      </c>
      <c r="P139" s="91" t="str">
        <f t="shared" si="29"/>
        <v>FRIDAY</v>
      </c>
      <c r="Q139" s="93" t="e">
        <f t="shared" si="32"/>
        <v>#REF!</v>
      </c>
      <c r="R139" s="51" t="e">
        <f t="shared" si="34"/>
        <v>#N/A</v>
      </c>
      <c r="S139" s="78" t="e">
        <f>HLOOKUP(LEFT(P139,3),$B$8:$H$11,4,FALSE)*VLOOKUP(O139,#REF!,2,FALSE)</f>
        <v>#REF!</v>
      </c>
      <c r="T139" s="78" t="e">
        <f t="shared" si="35"/>
        <v>#REF!</v>
      </c>
      <c r="U139" s="51" t="e">
        <f t="shared" si="36"/>
        <v>#N/A</v>
      </c>
      <c r="V139" s="56" t="e">
        <f t="shared" si="37"/>
        <v>#REF!</v>
      </c>
      <c r="AM139" s="66" t="e">
        <f t="shared" si="33"/>
        <v>#REF!</v>
      </c>
      <c r="AN139" s="67" t="e">
        <f t="shared" si="38"/>
        <v>#REF!</v>
      </c>
      <c r="AO139" s="68" t="e">
        <f t="shared" ref="AO139:AO202" si="39">AM139+AN139</f>
        <v>#REF!</v>
      </c>
      <c r="AP139" s="82" t="e">
        <f t="shared" ref="AP139:AP202" si="40">AO139/(VLOOKUP(N139,$G$14:$H$25,2,FALSE))</f>
        <v>#REF!</v>
      </c>
      <c r="AQ139" s="51">
        <v>1</v>
      </c>
    </row>
    <row r="140" spans="2:44" x14ac:dyDescent="0.25">
      <c r="B140"/>
      <c r="C140"/>
      <c r="D140"/>
      <c r="E140"/>
      <c r="F140"/>
      <c r="G140"/>
      <c r="H140"/>
      <c r="K140" s="64" t="e">
        <f t="shared" si="30"/>
        <v>#REF!</v>
      </c>
      <c r="L140" s="129" t="e">
        <f>IF(#REF!&gt;0,#REF!,"")</f>
        <v>#REF!</v>
      </c>
      <c r="M140" s="90" t="e">
        <f>#REF!</f>
        <v>#REF!</v>
      </c>
      <c r="N140" s="91">
        <f t="shared" si="31"/>
        <v>5</v>
      </c>
      <c r="O140" s="92">
        <v>43960</v>
      </c>
      <c r="P140" s="91" t="str">
        <f t="shared" si="29"/>
        <v>SATURDAY</v>
      </c>
      <c r="Q140" s="93" t="e">
        <f t="shared" si="32"/>
        <v>#REF!</v>
      </c>
      <c r="R140" s="51" t="e">
        <f t="shared" si="34"/>
        <v>#N/A</v>
      </c>
      <c r="S140" s="78" t="e">
        <f>HLOOKUP(LEFT(P140,3),$B$8:$H$11,4,FALSE)*VLOOKUP(O140,#REF!,2,FALSE)</f>
        <v>#REF!</v>
      </c>
      <c r="T140" s="78" t="e">
        <f t="shared" si="35"/>
        <v>#REF!</v>
      </c>
      <c r="U140" s="51" t="e">
        <f t="shared" si="36"/>
        <v>#N/A</v>
      </c>
      <c r="V140" s="56" t="e">
        <f t="shared" si="37"/>
        <v>#REF!</v>
      </c>
      <c r="AM140" s="66" t="e">
        <f t="shared" si="33"/>
        <v>#REF!</v>
      </c>
      <c r="AN140" s="67" t="e">
        <f t="shared" si="38"/>
        <v>#REF!</v>
      </c>
      <c r="AO140" s="68" t="e">
        <f t="shared" si="39"/>
        <v>#REF!</v>
      </c>
      <c r="AP140" s="82" t="e">
        <f t="shared" si="40"/>
        <v>#REF!</v>
      </c>
      <c r="AQ140" s="51">
        <v>1</v>
      </c>
    </row>
    <row r="141" spans="2:44" x14ac:dyDescent="0.25">
      <c r="B141"/>
      <c r="C141"/>
      <c r="D141"/>
      <c r="E141"/>
      <c r="F141"/>
      <c r="G141"/>
      <c r="H141"/>
      <c r="K141" s="64" t="e">
        <f t="shared" si="30"/>
        <v>#REF!</v>
      </c>
      <c r="L141" s="129" t="e">
        <f>IF(#REF!&gt;0,#REF!,"")</f>
        <v>#REF!</v>
      </c>
      <c r="M141" s="90" t="e">
        <f>#REF!</f>
        <v>#REF!</v>
      </c>
      <c r="N141" s="91">
        <f t="shared" si="31"/>
        <v>5</v>
      </c>
      <c r="O141" s="92">
        <v>43961</v>
      </c>
      <c r="P141" s="91" t="str">
        <f t="shared" si="29"/>
        <v>SUNDAY</v>
      </c>
      <c r="Q141" s="93" t="e">
        <f t="shared" si="32"/>
        <v>#REF!</v>
      </c>
      <c r="R141" s="51" t="e">
        <f t="shared" si="34"/>
        <v>#N/A</v>
      </c>
      <c r="S141" s="78" t="e">
        <f>HLOOKUP(LEFT(P141,3),$B$8:$H$11,4,FALSE)*VLOOKUP(O141,#REF!,2,FALSE)</f>
        <v>#REF!</v>
      </c>
      <c r="T141" s="78" t="e">
        <f t="shared" si="35"/>
        <v>#REF!</v>
      </c>
      <c r="U141" s="51" t="e">
        <f t="shared" si="36"/>
        <v>#N/A</v>
      </c>
      <c r="V141" s="56" t="e">
        <f t="shared" si="37"/>
        <v>#REF!</v>
      </c>
      <c r="AM141" s="66" t="e">
        <f t="shared" si="33"/>
        <v>#REF!</v>
      </c>
      <c r="AN141" s="67" t="e">
        <f t="shared" si="38"/>
        <v>#REF!</v>
      </c>
      <c r="AO141" s="68" t="e">
        <f t="shared" si="39"/>
        <v>#REF!</v>
      </c>
      <c r="AP141" s="82" t="e">
        <f t="shared" si="40"/>
        <v>#REF!</v>
      </c>
      <c r="AQ141" s="51">
        <v>1</v>
      </c>
      <c r="AR141" s="101" t="e">
        <f>SUM(Q141:Q147)</f>
        <v>#REF!</v>
      </c>
    </row>
    <row r="142" spans="2:44" x14ac:dyDescent="0.25">
      <c r="B142"/>
      <c r="C142"/>
      <c r="D142"/>
      <c r="E142"/>
      <c r="F142"/>
      <c r="G142"/>
      <c r="H142"/>
      <c r="K142" s="64" t="e">
        <f t="shared" si="30"/>
        <v>#REF!</v>
      </c>
      <c r="L142" s="129" t="e">
        <f>IF(#REF!&gt;0,#REF!,"")</f>
        <v>#REF!</v>
      </c>
      <c r="M142" s="90" t="e">
        <f>#REF!</f>
        <v>#REF!</v>
      </c>
      <c r="N142" s="91">
        <f t="shared" si="31"/>
        <v>5</v>
      </c>
      <c r="O142" s="92">
        <v>43962</v>
      </c>
      <c r="P142" s="91" t="str">
        <f t="shared" si="29"/>
        <v>MONDAY</v>
      </c>
      <c r="Q142" s="93" t="e">
        <f t="shared" si="32"/>
        <v>#REF!</v>
      </c>
      <c r="R142" s="51" t="e">
        <f t="shared" si="34"/>
        <v>#N/A</v>
      </c>
      <c r="S142" s="78" t="e">
        <f>HLOOKUP(LEFT(P142,3),$B$8:$H$11,4,FALSE)*VLOOKUP(O142,#REF!,2,FALSE)</f>
        <v>#REF!</v>
      </c>
      <c r="T142" s="78" t="e">
        <f t="shared" si="35"/>
        <v>#REF!</v>
      </c>
      <c r="U142" s="51" t="e">
        <f t="shared" si="36"/>
        <v>#N/A</v>
      </c>
      <c r="V142" s="56" t="e">
        <f t="shared" si="37"/>
        <v>#REF!</v>
      </c>
      <c r="AM142" s="66" t="e">
        <f t="shared" si="33"/>
        <v>#REF!</v>
      </c>
      <c r="AN142" s="67" t="e">
        <f t="shared" si="38"/>
        <v>#REF!</v>
      </c>
      <c r="AO142" s="68" t="e">
        <f t="shared" si="39"/>
        <v>#REF!</v>
      </c>
      <c r="AP142" s="82" t="e">
        <f t="shared" si="40"/>
        <v>#REF!</v>
      </c>
      <c r="AQ142" s="51">
        <v>1</v>
      </c>
    </row>
    <row r="143" spans="2:44" x14ac:dyDescent="0.25">
      <c r="B143"/>
      <c r="C143"/>
      <c r="D143"/>
      <c r="E143"/>
      <c r="F143"/>
      <c r="G143"/>
      <c r="H143"/>
      <c r="K143" s="64" t="e">
        <f t="shared" si="30"/>
        <v>#REF!</v>
      </c>
      <c r="L143" s="129" t="e">
        <f>IF(#REF!&gt;0,#REF!,"")</f>
        <v>#REF!</v>
      </c>
      <c r="M143" s="90" t="e">
        <f>#REF!</f>
        <v>#REF!</v>
      </c>
      <c r="N143" s="91">
        <f t="shared" si="31"/>
        <v>5</v>
      </c>
      <c r="O143" s="92">
        <v>43963</v>
      </c>
      <c r="P143" s="91" t="str">
        <f t="shared" si="29"/>
        <v>TUESDAY</v>
      </c>
      <c r="Q143" s="93" t="e">
        <f t="shared" si="32"/>
        <v>#REF!</v>
      </c>
      <c r="R143" s="51" t="e">
        <f t="shared" si="34"/>
        <v>#N/A</v>
      </c>
      <c r="S143" s="78" t="e">
        <f>HLOOKUP(LEFT(P143,3),$B$8:$H$11,4,FALSE)*VLOOKUP(O143,#REF!,2,FALSE)</f>
        <v>#REF!</v>
      </c>
      <c r="T143" s="78" t="e">
        <f t="shared" si="35"/>
        <v>#REF!</v>
      </c>
      <c r="U143" s="51" t="e">
        <f t="shared" si="36"/>
        <v>#N/A</v>
      </c>
      <c r="V143" s="56" t="e">
        <f t="shared" si="37"/>
        <v>#REF!</v>
      </c>
      <c r="AM143" s="66" t="e">
        <f t="shared" si="33"/>
        <v>#REF!</v>
      </c>
      <c r="AN143" s="67" t="e">
        <f t="shared" si="38"/>
        <v>#REF!</v>
      </c>
      <c r="AO143" s="68" t="e">
        <f t="shared" si="39"/>
        <v>#REF!</v>
      </c>
      <c r="AP143" s="82" t="e">
        <f t="shared" si="40"/>
        <v>#REF!</v>
      </c>
      <c r="AQ143" s="51">
        <v>1</v>
      </c>
    </row>
    <row r="144" spans="2:44" x14ac:dyDescent="0.25">
      <c r="B144"/>
      <c r="C144"/>
      <c r="D144"/>
      <c r="E144"/>
      <c r="F144"/>
      <c r="G144"/>
      <c r="H144"/>
      <c r="K144" s="64" t="e">
        <f t="shared" si="30"/>
        <v>#REF!</v>
      </c>
      <c r="L144" s="129" t="e">
        <f>IF(#REF!&gt;0,#REF!,"")</f>
        <v>#REF!</v>
      </c>
      <c r="M144" s="90" t="e">
        <f>#REF!</f>
        <v>#REF!</v>
      </c>
      <c r="N144" s="91">
        <f t="shared" si="31"/>
        <v>5</v>
      </c>
      <c r="O144" s="92">
        <v>43964</v>
      </c>
      <c r="P144" s="91" t="str">
        <f t="shared" si="29"/>
        <v>WEDNESDAY</v>
      </c>
      <c r="Q144" s="93" t="e">
        <f t="shared" si="32"/>
        <v>#REF!</v>
      </c>
      <c r="R144" s="51" t="e">
        <f t="shared" si="34"/>
        <v>#N/A</v>
      </c>
      <c r="S144" s="78" t="e">
        <f>HLOOKUP(LEFT(P144,3),$B$8:$H$11,4,FALSE)*VLOOKUP(O144,#REF!,2,FALSE)</f>
        <v>#REF!</v>
      </c>
      <c r="T144" s="78" t="e">
        <f t="shared" si="35"/>
        <v>#REF!</v>
      </c>
      <c r="U144" s="51" t="e">
        <f t="shared" si="36"/>
        <v>#N/A</v>
      </c>
      <c r="V144" s="56" t="e">
        <f t="shared" si="37"/>
        <v>#REF!</v>
      </c>
      <c r="AM144" s="66" t="e">
        <f t="shared" si="33"/>
        <v>#REF!</v>
      </c>
      <c r="AN144" s="67" t="e">
        <f t="shared" si="38"/>
        <v>#REF!</v>
      </c>
      <c r="AO144" s="68" t="e">
        <f t="shared" si="39"/>
        <v>#REF!</v>
      </c>
      <c r="AP144" s="82" t="e">
        <f t="shared" si="40"/>
        <v>#REF!</v>
      </c>
      <c r="AQ144" s="51">
        <v>1</v>
      </c>
    </row>
    <row r="145" spans="2:44" x14ac:dyDescent="0.25">
      <c r="B145"/>
      <c r="C145"/>
      <c r="D145"/>
      <c r="E145"/>
      <c r="F145"/>
      <c r="G145"/>
      <c r="H145"/>
      <c r="K145" s="64" t="e">
        <f t="shared" si="30"/>
        <v>#REF!</v>
      </c>
      <c r="L145" s="129" t="e">
        <f>IF(#REF!&gt;0,#REF!,"")</f>
        <v>#REF!</v>
      </c>
      <c r="M145" s="90" t="e">
        <f>#REF!</f>
        <v>#REF!</v>
      </c>
      <c r="N145" s="91">
        <f t="shared" si="31"/>
        <v>5</v>
      </c>
      <c r="O145" s="92">
        <v>43965</v>
      </c>
      <c r="P145" s="91" t="str">
        <f t="shared" si="29"/>
        <v>THURSDAY</v>
      </c>
      <c r="Q145" s="93" t="e">
        <f t="shared" si="32"/>
        <v>#REF!</v>
      </c>
      <c r="R145" s="51" t="e">
        <f t="shared" si="34"/>
        <v>#N/A</v>
      </c>
      <c r="S145" s="78" t="e">
        <f>HLOOKUP(LEFT(P145,3),$B$8:$H$11,4,FALSE)*VLOOKUP(O145,#REF!,2,FALSE)</f>
        <v>#REF!</v>
      </c>
      <c r="T145" s="78" t="e">
        <f t="shared" si="35"/>
        <v>#REF!</v>
      </c>
      <c r="U145" s="51" t="e">
        <f t="shared" si="36"/>
        <v>#N/A</v>
      </c>
      <c r="V145" s="56" t="e">
        <f t="shared" si="37"/>
        <v>#REF!</v>
      </c>
      <c r="AM145" s="66" t="e">
        <f t="shared" si="33"/>
        <v>#REF!</v>
      </c>
      <c r="AN145" s="67" t="e">
        <f t="shared" si="38"/>
        <v>#REF!</v>
      </c>
      <c r="AO145" s="68" t="e">
        <f t="shared" si="39"/>
        <v>#REF!</v>
      </c>
      <c r="AP145" s="82" t="e">
        <f t="shared" si="40"/>
        <v>#REF!</v>
      </c>
      <c r="AQ145" s="51">
        <v>1</v>
      </c>
    </row>
    <row r="146" spans="2:44" x14ac:dyDescent="0.25">
      <c r="B146"/>
      <c r="C146"/>
      <c r="D146"/>
      <c r="E146"/>
      <c r="F146"/>
      <c r="G146"/>
      <c r="H146"/>
      <c r="K146" s="64" t="e">
        <f t="shared" si="30"/>
        <v>#REF!</v>
      </c>
      <c r="L146" s="129" t="e">
        <f>IF(#REF!&gt;0,#REF!,"")</f>
        <v>#REF!</v>
      </c>
      <c r="M146" s="90" t="e">
        <f>#REF!</f>
        <v>#REF!</v>
      </c>
      <c r="N146" s="91">
        <f t="shared" si="31"/>
        <v>5</v>
      </c>
      <c r="O146" s="92">
        <v>43966</v>
      </c>
      <c r="P146" s="91" t="str">
        <f t="shared" si="29"/>
        <v>FRIDAY</v>
      </c>
      <c r="Q146" s="93" t="e">
        <f t="shared" si="32"/>
        <v>#REF!</v>
      </c>
      <c r="R146" s="51" t="e">
        <f t="shared" si="34"/>
        <v>#N/A</v>
      </c>
      <c r="S146" s="78" t="e">
        <f>HLOOKUP(LEFT(P146,3),$B$8:$H$11,4,FALSE)*VLOOKUP(O146,#REF!,2,FALSE)</f>
        <v>#REF!</v>
      </c>
      <c r="T146" s="78" t="e">
        <f t="shared" si="35"/>
        <v>#REF!</v>
      </c>
      <c r="U146" s="51" t="e">
        <f t="shared" si="36"/>
        <v>#N/A</v>
      </c>
      <c r="V146" s="56" t="e">
        <f t="shared" si="37"/>
        <v>#REF!</v>
      </c>
      <c r="AM146" s="66" t="e">
        <f t="shared" si="33"/>
        <v>#REF!</v>
      </c>
      <c r="AN146" s="67" t="e">
        <f t="shared" si="38"/>
        <v>#REF!</v>
      </c>
      <c r="AO146" s="68" t="e">
        <f t="shared" si="39"/>
        <v>#REF!</v>
      </c>
      <c r="AP146" s="82" t="e">
        <f t="shared" si="40"/>
        <v>#REF!</v>
      </c>
      <c r="AQ146" s="51">
        <v>1</v>
      </c>
    </row>
    <row r="147" spans="2:44" x14ac:dyDescent="0.25">
      <c r="B147"/>
      <c r="C147"/>
      <c r="D147"/>
      <c r="E147"/>
      <c r="F147"/>
      <c r="G147"/>
      <c r="H147"/>
      <c r="K147" s="64" t="e">
        <f t="shared" si="30"/>
        <v>#REF!</v>
      </c>
      <c r="L147" s="129" t="e">
        <f>IF(#REF!&gt;0,#REF!,"")</f>
        <v>#REF!</v>
      </c>
      <c r="M147" s="90" t="e">
        <f>#REF!</f>
        <v>#REF!</v>
      </c>
      <c r="N147" s="91">
        <f t="shared" si="31"/>
        <v>5</v>
      </c>
      <c r="O147" s="92">
        <v>43967</v>
      </c>
      <c r="P147" s="91" t="str">
        <f t="shared" si="29"/>
        <v>SATURDAY</v>
      </c>
      <c r="Q147" s="93" t="e">
        <f t="shared" si="32"/>
        <v>#REF!</v>
      </c>
      <c r="R147" s="51" t="e">
        <f t="shared" si="34"/>
        <v>#N/A</v>
      </c>
      <c r="S147" s="78" t="e">
        <f>HLOOKUP(LEFT(P147,3),$B$8:$H$11,4,FALSE)*VLOOKUP(O147,#REF!,2,FALSE)</f>
        <v>#REF!</v>
      </c>
      <c r="T147" s="78" t="e">
        <f t="shared" si="35"/>
        <v>#REF!</v>
      </c>
      <c r="U147" s="51" t="e">
        <f t="shared" si="36"/>
        <v>#N/A</v>
      </c>
      <c r="V147" s="56" t="e">
        <f t="shared" si="37"/>
        <v>#REF!</v>
      </c>
      <c r="AM147" s="66" t="e">
        <f t="shared" si="33"/>
        <v>#REF!</v>
      </c>
      <c r="AN147" s="67" t="e">
        <f t="shared" si="38"/>
        <v>#REF!</v>
      </c>
      <c r="AO147" s="68" t="e">
        <f t="shared" si="39"/>
        <v>#REF!</v>
      </c>
      <c r="AP147" s="82" t="e">
        <f t="shared" si="40"/>
        <v>#REF!</v>
      </c>
      <c r="AQ147" s="51">
        <v>1</v>
      </c>
    </row>
    <row r="148" spans="2:44" x14ac:dyDescent="0.25">
      <c r="B148"/>
      <c r="C148"/>
      <c r="D148"/>
      <c r="E148"/>
      <c r="F148"/>
      <c r="G148"/>
      <c r="H148"/>
      <c r="K148" s="64" t="e">
        <f t="shared" si="30"/>
        <v>#REF!</v>
      </c>
      <c r="L148" s="129" t="e">
        <f>IF(#REF!&gt;0,#REF!,"")</f>
        <v>#REF!</v>
      </c>
      <c r="M148" s="90" t="e">
        <f>#REF!</f>
        <v>#REF!</v>
      </c>
      <c r="N148" s="91">
        <f t="shared" si="31"/>
        <v>5</v>
      </c>
      <c r="O148" s="92">
        <v>43968</v>
      </c>
      <c r="P148" s="91" t="str">
        <f t="shared" si="29"/>
        <v>SUNDAY</v>
      </c>
      <c r="Q148" s="93" t="e">
        <f t="shared" si="32"/>
        <v>#REF!</v>
      </c>
      <c r="R148" s="51" t="e">
        <f t="shared" si="34"/>
        <v>#N/A</v>
      </c>
      <c r="S148" s="78" t="e">
        <f>HLOOKUP(LEFT(P148,3),$B$8:$H$11,4,FALSE)*VLOOKUP(O148,#REF!,2,FALSE)</f>
        <v>#REF!</v>
      </c>
      <c r="T148" s="78" t="e">
        <f t="shared" si="35"/>
        <v>#REF!</v>
      </c>
      <c r="U148" s="51" t="e">
        <f t="shared" si="36"/>
        <v>#N/A</v>
      </c>
      <c r="V148" s="56" t="e">
        <f t="shared" si="37"/>
        <v>#REF!</v>
      </c>
      <c r="AM148" s="66" t="e">
        <f t="shared" si="33"/>
        <v>#REF!</v>
      </c>
      <c r="AN148" s="67" t="e">
        <f t="shared" si="38"/>
        <v>#REF!</v>
      </c>
      <c r="AO148" s="68" t="e">
        <f t="shared" si="39"/>
        <v>#REF!</v>
      </c>
      <c r="AP148" s="82" t="e">
        <f t="shared" si="40"/>
        <v>#REF!</v>
      </c>
      <c r="AQ148" s="51">
        <v>1</v>
      </c>
      <c r="AR148" s="101" t="e">
        <f>SUM(Q148:Q154)</f>
        <v>#REF!</v>
      </c>
    </row>
    <row r="149" spans="2:44" x14ac:dyDescent="0.25">
      <c r="B149"/>
      <c r="C149"/>
      <c r="D149"/>
      <c r="E149"/>
      <c r="F149"/>
      <c r="G149"/>
      <c r="H149"/>
      <c r="K149" s="64" t="e">
        <f t="shared" si="30"/>
        <v>#REF!</v>
      </c>
      <c r="L149" s="129" t="e">
        <f>IF(#REF!&gt;0,#REF!,"")</f>
        <v>#REF!</v>
      </c>
      <c r="M149" s="90" t="e">
        <f>#REF!</f>
        <v>#REF!</v>
      </c>
      <c r="N149" s="91">
        <f t="shared" si="31"/>
        <v>5</v>
      </c>
      <c r="O149" s="92">
        <v>43969</v>
      </c>
      <c r="P149" s="91" t="str">
        <f t="shared" si="29"/>
        <v>MONDAY</v>
      </c>
      <c r="Q149" s="93" t="e">
        <f t="shared" si="32"/>
        <v>#REF!</v>
      </c>
      <c r="R149" s="51" t="e">
        <f t="shared" si="34"/>
        <v>#N/A</v>
      </c>
      <c r="S149" s="78" t="e">
        <f>HLOOKUP(LEFT(P149,3),$B$8:$H$11,4,FALSE)*VLOOKUP(O149,#REF!,2,FALSE)</f>
        <v>#REF!</v>
      </c>
      <c r="T149" s="78" t="e">
        <f t="shared" si="35"/>
        <v>#REF!</v>
      </c>
      <c r="U149" s="51" t="e">
        <f t="shared" si="36"/>
        <v>#N/A</v>
      </c>
      <c r="V149" s="56" t="e">
        <f t="shared" si="37"/>
        <v>#REF!</v>
      </c>
      <c r="AM149" s="66" t="e">
        <f t="shared" si="33"/>
        <v>#REF!</v>
      </c>
      <c r="AN149" s="67" t="e">
        <f t="shared" si="38"/>
        <v>#REF!</v>
      </c>
      <c r="AO149" s="68" t="e">
        <f t="shared" si="39"/>
        <v>#REF!</v>
      </c>
      <c r="AP149" s="82" t="e">
        <f t="shared" si="40"/>
        <v>#REF!</v>
      </c>
      <c r="AQ149" s="51">
        <v>1</v>
      </c>
    </row>
    <row r="150" spans="2:44" x14ac:dyDescent="0.25">
      <c r="B150"/>
      <c r="C150"/>
      <c r="D150"/>
      <c r="E150"/>
      <c r="F150"/>
      <c r="G150"/>
      <c r="H150"/>
      <c r="K150" s="64" t="e">
        <f t="shared" si="30"/>
        <v>#REF!</v>
      </c>
      <c r="L150" s="129" t="e">
        <f>IF(#REF!&gt;0,#REF!,"")</f>
        <v>#REF!</v>
      </c>
      <c r="M150" s="90" t="e">
        <f>#REF!</f>
        <v>#REF!</v>
      </c>
      <c r="N150" s="91">
        <f t="shared" si="31"/>
        <v>5</v>
      </c>
      <c r="O150" s="92">
        <v>43970</v>
      </c>
      <c r="P150" s="91" t="str">
        <f t="shared" si="29"/>
        <v>TUESDAY</v>
      </c>
      <c r="Q150" s="93" t="e">
        <f t="shared" si="32"/>
        <v>#REF!</v>
      </c>
      <c r="R150" s="51" t="e">
        <f t="shared" si="34"/>
        <v>#N/A</v>
      </c>
      <c r="S150" s="78" t="e">
        <f>HLOOKUP(LEFT(P150,3),$B$8:$H$11,4,FALSE)*VLOOKUP(O150,#REF!,2,FALSE)</f>
        <v>#REF!</v>
      </c>
      <c r="T150" s="78" t="e">
        <f t="shared" si="35"/>
        <v>#REF!</v>
      </c>
      <c r="U150" s="51" t="e">
        <f t="shared" si="36"/>
        <v>#N/A</v>
      </c>
      <c r="V150" s="56" t="e">
        <f t="shared" si="37"/>
        <v>#REF!</v>
      </c>
      <c r="AM150" s="66" t="e">
        <f t="shared" si="33"/>
        <v>#REF!</v>
      </c>
      <c r="AN150" s="67" t="e">
        <f t="shared" si="38"/>
        <v>#REF!</v>
      </c>
      <c r="AO150" s="68" t="e">
        <f t="shared" si="39"/>
        <v>#REF!</v>
      </c>
      <c r="AP150" s="82" t="e">
        <f t="shared" si="40"/>
        <v>#REF!</v>
      </c>
      <c r="AQ150" s="51">
        <v>1</v>
      </c>
    </row>
    <row r="151" spans="2:44" x14ac:dyDescent="0.25">
      <c r="B151"/>
      <c r="C151"/>
      <c r="D151"/>
      <c r="E151"/>
      <c r="F151"/>
      <c r="G151"/>
      <c r="H151"/>
      <c r="K151" s="64" t="e">
        <f t="shared" si="30"/>
        <v>#REF!</v>
      </c>
      <c r="L151" s="129" t="e">
        <f>IF(#REF!&gt;0,#REF!,"")</f>
        <v>#REF!</v>
      </c>
      <c r="M151" s="90" t="e">
        <f>#REF!</f>
        <v>#REF!</v>
      </c>
      <c r="N151" s="91">
        <f t="shared" si="31"/>
        <v>5</v>
      </c>
      <c r="O151" s="92">
        <v>43971</v>
      </c>
      <c r="P151" s="91" t="str">
        <f t="shared" si="29"/>
        <v>WEDNESDAY</v>
      </c>
      <c r="Q151" s="93" t="e">
        <f t="shared" si="32"/>
        <v>#REF!</v>
      </c>
      <c r="R151" s="51" t="e">
        <f t="shared" si="34"/>
        <v>#N/A</v>
      </c>
      <c r="S151" s="78" t="e">
        <f>HLOOKUP(LEFT(P151,3),$B$8:$H$11,4,FALSE)*VLOOKUP(O151,#REF!,2,FALSE)</f>
        <v>#REF!</v>
      </c>
      <c r="T151" s="78" t="e">
        <f t="shared" si="35"/>
        <v>#REF!</v>
      </c>
      <c r="U151" s="51" t="e">
        <f t="shared" si="36"/>
        <v>#N/A</v>
      </c>
      <c r="V151" s="56" t="e">
        <f t="shared" si="37"/>
        <v>#REF!</v>
      </c>
      <c r="AM151" s="66" t="e">
        <f t="shared" si="33"/>
        <v>#REF!</v>
      </c>
      <c r="AN151" s="67" t="e">
        <f t="shared" si="38"/>
        <v>#REF!</v>
      </c>
      <c r="AO151" s="68" t="e">
        <f t="shared" si="39"/>
        <v>#REF!</v>
      </c>
      <c r="AP151" s="82" t="e">
        <f t="shared" si="40"/>
        <v>#REF!</v>
      </c>
      <c r="AQ151" s="51">
        <v>1</v>
      </c>
    </row>
    <row r="152" spans="2:44" x14ac:dyDescent="0.25">
      <c r="B152"/>
      <c r="C152"/>
      <c r="D152"/>
      <c r="E152"/>
      <c r="F152"/>
      <c r="G152"/>
      <c r="H152"/>
      <c r="K152" s="64" t="e">
        <f t="shared" si="30"/>
        <v>#REF!</v>
      </c>
      <c r="L152" s="129" t="e">
        <f>IF(#REF!&gt;0,#REF!,"")</f>
        <v>#REF!</v>
      </c>
      <c r="M152" s="90" t="e">
        <f>#REF!</f>
        <v>#REF!</v>
      </c>
      <c r="N152" s="91">
        <f t="shared" si="31"/>
        <v>5</v>
      </c>
      <c r="O152" s="92">
        <v>43972</v>
      </c>
      <c r="P152" s="91" t="str">
        <f t="shared" si="29"/>
        <v>THURSDAY</v>
      </c>
      <c r="Q152" s="93" t="e">
        <f t="shared" si="32"/>
        <v>#REF!</v>
      </c>
      <c r="R152" s="51" t="e">
        <f t="shared" si="34"/>
        <v>#N/A</v>
      </c>
      <c r="S152" s="78" t="e">
        <f>HLOOKUP(LEFT(P152,3),$B$8:$H$11,4,FALSE)*VLOOKUP(O152,#REF!,2,FALSE)</f>
        <v>#REF!</v>
      </c>
      <c r="T152" s="78" t="e">
        <f t="shared" si="35"/>
        <v>#REF!</v>
      </c>
      <c r="U152" s="51" t="e">
        <f t="shared" si="36"/>
        <v>#N/A</v>
      </c>
      <c r="V152" s="56" t="e">
        <f t="shared" si="37"/>
        <v>#REF!</v>
      </c>
      <c r="AM152" s="66" t="e">
        <f t="shared" si="33"/>
        <v>#REF!</v>
      </c>
      <c r="AN152" s="67" t="e">
        <f t="shared" si="38"/>
        <v>#REF!</v>
      </c>
      <c r="AO152" s="68" t="e">
        <f t="shared" si="39"/>
        <v>#REF!</v>
      </c>
      <c r="AP152" s="82" t="e">
        <f t="shared" si="40"/>
        <v>#REF!</v>
      </c>
      <c r="AQ152" s="51">
        <v>1</v>
      </c>
    </row>
    <row r="153" spans="2:44" x14ac:dyDescent="0.25">
      <c r="B153"/>
      <c r="C153"/>
      <c r="D153"/>
      <c r="E153"/>
      <c r="F153"/>
      <c r="G153"/>
      <c r="H153"/>
      <c r="K153" s="64" t="e">
        <f t="shared" si="30"/>
        <v>#REF!</v>
      </c>
      <c r="L153" s="129" t="e">
        <f>IF(#REF!&gt;0,#REF!,"")</f>
        <v>#REF!</v>
      </c>
      <c r="M153" s="90" t="e">
        <f>#REF!</f>
        <v>#REF!</v>
      </c>
      <c r="N153" s="91">
        <f t="shared" si="31"/>
        <v>5</v>
      </c>
      <c r="O153" s="92">
        <v>43973</v>
      </c>
      <c r="P153" s="91" t="str">
        <f t="shared" si="29"/>
        <v>FRIDAY</v>
      </c>
      <c r="Q153" s="93" t="e">
        <f t="shared" si="32"/>
        <v>#REF!</v>
      </c>
      <c r="R153" s="51" t="e">
        <f t="shared" si="34"/>
        <v>#N/A</v>
      </c>
      <c r="S153" s="78" t="e">
        <f>HLOOKUP(LEFT(P153,3),$B$8:$H$11,4,FALSE)*VLOOKUP(O153,#REF!,2,FALSE)</f>
        <v>#REF!</v>
      </c>
      <c r="T153" s="78" t="e">
        <f t="shared" si="35"/>
        <v>#REF!</v>
      </c>
      <c r="U153" s="51" t="e">
        <f t="shared" si="36"/>
        <v>#N/A</v>
      </c>
      <c r="V153" s="56" t="e">
        <f t="shared" si="37"/>
        <v>#REF!</v>
      </c>
      <c r="AM153" s="66" t="e">
        <f t="shared" si="33"/>
        <v>#REF!</v>
      </c>
      <c r="AN153" s="67" t="e">
        <f t="shared" si="38"/>
        <v>#REF!</v>
      </c>
      <c r="AO153" s="68" t="e">
        <f t="shared" si="39"/>
        <v>#REF!</v>
      </c>
      <c r="AP153" s="82" t="e">
        <f t="shared" si="40"/>
        <v>#REF!</v>
      </c>
      <c r="AQ153" s="51">
        <v>1</v>
      </c>
    </row>
    <row r="154" spans="2:44" x14ac:dyDescent="0.25">
      <c r="B154"/>
      <c r="C154"/>
      <c r="D154"/>
      <c r="E154"/>
      <c r="F154"/>
      <c r="G154"/>
      <c r="H154"/>
      <c r="K154" s="64" t="e">
        <f t="shared" si="30"/>
        <v>#REF!</v>
      </c>
      <c r="L154" s="129" t="e">
        <f>IF(#REF!&gt;0,#REF!,"")</f>
        <v>#REF!</v>
      </c>
      <c r="M154" s="90" t="e">
        <f>#REF!</f>
        <v>#REF!</v>
      </c>
      <c r="N154" s="91">
        <f t="shared" si="31"/>
        <v>5</v>
      </c>
      <c r="O154" s="92">
        <v>43974</v>
      </c>
      <c r="P154" s="91" t="str">
        <f t="shared" si="29"/>
        <v>SATURDAY</v>
      </c>
      <c r="Q154" s="93" t="e">
        <f t="shared" si="32"/>
        <v>#REF!</v>
      </c>
      <c r="R154" s="51" t="e">
        <f t="shared" si="34"/>
        <v>#N/A</v>
      </c>
      <c r="S154" s="78" t="e">
        <f>HLOOKUP(LEFT(P154,3),$B$8:$H$11,4,FALSE)*VLOOKUP(O154,#REF!,2,FALSE)</f>
        <v>#REF!</v>
      </c>
      <c r="T154" s="78" t="e">
        <f t="shared" si="35"/>
        <v>#REF!</v>
      </c>
      <c r="U154" s="51" t="e">
        <f t="shared" si="36"/>
        <v>#N/A</v>
      </c>
      <c r="V154" s="56" t="e">
        <f t="shared" si="37"/>
        <v>#REF!</v>
      </c>
      <c r="AM154" s="66" t="e">
        <f t="shared" si="33"/>
        <v>#REF!</v>
      </c>
      <c r="AN154" s="67" t="e">
        <f t="shared" si="38"/>
        <v>#REF!</v>
      </c>
      <c r="AO154" s="68" t="e">
        <f t="shared" si="39"/>
        <v>#REF!</v>
      </c>
      <c r="AP154" s="82" t="e">
        <f t="shared" si="40"/>
        <v>#REF!</v>
      </c>
      <c r="AQ154" s="51">
        <v>1</v>
      </c>
    </row>
    <row r="155" spans="2:44" x14ac:dyDescent="0.25">
      <c r="B155"/>
      <c r="C155"/>
      <c r="D155"/>
      <c r="E155"/>
      <c r="F155"/>
      <c r="G155"/>
      <c r="H155"/>
      <c r="K155" s="64" t="e">
        <f t="shared" si="30"/>
        <v>#REF!</v>
      </c>
      <c r="L155" s="129" t="e">
        <f>IF(#REF!&gt;0,#REF!,"")</f>
        <v>#REF!</v>
      </c>
      <c r="M155" s="90" t="e">
        <f>#REF!</f>
        <v>#REF!</v>
      </c>
      <c r="N155" s="91">
        <f t="shared" si="31"/>
        <v>5</v>
      </c>
      <c r="O155" s="92">
        <v>43975</v>
      </c>
      <c r="P155" s="91" t="str">
        <f t="shared" si="29"/>
        <v>SUNDAY</v>
      </c>
      <c r="Q155" s="93" t="e">
        <f t="shared" si="32"/>
        <v>#REF!</v>
      </c>
      <c r="R155" s="51" t="e">
        <f t="shared" si="34"/>
        <v>#N/A</v>
      </c>
      <c r="S155" s="78" t="e">
        <f>HLOOKUP(LEFT(P155,3),$B$8:$H$11,4,FALSE)*VLOOKUP(O155,#REF!,2,FALSE)</f>
        <v>#REF!</v>
      </c>
      <c r="T155" s="78" t="e">
        <f t="shared" si="35"/>
        <v>#REF!</v>
      </c>
      <c r="U155" s="51" t="e">
        <f t="shared" si="36"/>
        <v>#N/A</v>
      </c>
      <c r="V155" s="56" t="e">
        <f t="shared" si="37"/>
        <v>#REF!</v>
      </c>
      <c r="AM155" s="66" t="e">
        <f t="shared" si="33"/>
        <v>#REF!</v>
      </c>
      <c r="AN155" s="67" t="e">
        <f t="shared" si="38"/>
        <v>#REF!</v>
      </c>
      <c r="AO155" s="68" t="e">
        <f t="shared" si="39"/>
        <v>#REF!</v>
      </c>
      <c r="AP155" s="82" t="e">
        <f t="shared" si="40"/>
        <v>#REF!</v>
      </c>
      <c r="AQ155" s="51">
        <v>1</v>
      </c>
      <c r="AR155" s="101" t="e">
        <f>SUM(Q155:Q161)</f>
        <v>#REF!</v>
      </c>
    </row>
    <row r="156" spans="2:44" x14ac:dyDescent="0.25">
      <c r="B156"/>
      <c r="C156"/>
      <c r="D156"/>
      <c r="E156"/>
      <c r="F156"/>
      <c r="G156"/>
      <c r="H156"/>
      <c r="K156" s="64" t="e">
        <f t="shared" si="30"/>
        <v>#REF!</v>
      </c>
      <c r="L156" s="129" t="e">
        <f>IF(#REF!&gt;0,#REF!,"")</f>
        <v>#REF!</v>
      </c>
      <c r="M156" s="90" t="e">
        <f>#REF!</f>
        <v>#REF!</v>
      </c>
      <c r="N156" s="91">
        <f t="shared" si="31"/>
        <v>5</v>
      </c>
      <c r="O156" s="92">
        <v>43976</v>
      </c>
      <c r="P156" s="91" t="str">
        <f t="shared" si="29"/>
        <v>MONDAY</v>
      </c>
      <c r="Q156" s="93" t="e">
        <f t="shared" si="32"/>
        <v>#REF!</v>
      </c>
      <c r="R156" s="51" t="e">
        <f t="shared" si="34"/>
        <v>#N/A</v>
      </c>
      <c r="S156" s="78" t="e">
        <f>HLOOKUP(LEFT(P156,3),$B$8:$H$11,4,FALSE)*VLOOKUP(O156,#REF!,2,FALSE)</f>
        <v>#REF!</v>
      </c>
      <c r="T156" s="78" t="e">
        <f t="shared" si="35"/>
        <v>#REF!</v>
      </c>
      <c r="U156" s="51" t="e">
        <f t="shared" si="36"/>
        <v>#N/A</v>
      </c>
      <c r="V156" s="56" t="e">
        <f t="shared" si="37"/>
        <v>#REF!</v>
      </c>
      <c r="AM156" s="66" t="e">
        <f t="shared" si="33"/>
        <v>#REF!</v>
      </c>
      <c r="AN156" s="67" t="e">
        <f t="shared" si="38"/>
        <v>#REF!</v>
      </c>
      <c r="AO156" s="68" t="e">
        <f t="shared" si="39"/>
        <v>#REF!</v>
      </c>
      <c r="AP156" s="82" t="e">
        <f t="shared" si="40"/>
        <v>#REF!</v>
      </c>
      <c r="AQ156" s="51">
        <v>1</v>
      </c>
    </row>
    <row r="157" spans="2:44" x14ac:dyDescent="0.25">
      <c r="B157"/>
      <c r="C157"/>
      <c r="D157"/>
      <c r="E157"/>
      <c r="F157"/>
      <c r="G157"/>
      <c r="H157"/>
      <c r="K157" s="64" t="e">
        <f t="shared" si="30"/>
        <v>#REF!</v>
      </c>
      <c r="L157" s="129" t="e">
        <f>IF(#REF!&gt;0,#REF!,"")</f>
        <v>#REF!</v>
      </c>
      <c r="M157" s="90" t="e">
        <f>#REF!</f>
        <v>#REF!</v>
      </c>
      <c r="N157" s="91">
        <f t="shared" si="31"/>
        <v>5</v>
      </c>
      <c r="O157" s="92">
        <v>43977</v>
      </c>
      <c r="P157" s="91" t="str">
        <f t="shared" si="29"/>
        <v>TUESDAY</v>
      </c>
      <c r="Q157" s="93" t="e">
        <f t="shared" si="32"/>
        <v>#REF!</v>
      </c>
      <c r="R157" s="51" t="e">
        <f t="shared" si="34"/>
        <v>#N/A</v>
      </c>
      <c r="S157" s="78" t="e">
        <f>HLOOKUP(LEFT(P157,3),$B$8:$H$11,4,FALSE)*VLOOKUP(O157,#REF!,2,FALSE)</f>
        <v>#REF!</v>
      </c>
      <c r="T157" s="78" t="e">
        <f t="shared" si="35"/>
        <v>#REF!</v>
      </c>
      <c r="U157" s="51" t="e">
        <f t="shared" si="36"/>
        <v>#N/A</v>
      </c>
      <c r="V157" s="56" t="e">
        <f t="shared" si="37"/>
        <v>#REF!</v>
      </c>
      <c r="AM157" s="66" t="e">
        <f t="shared" si="33"/>
        <v>#REF!</v>
      </c>
      <c r="AN157" s="67" t="e">
        <f t="shared" si="38"/>
        <v>#REF!</v>
      </c>
      <c r="AO157" s="68" t="e">
        <f t="shared" si="39"/>
        <v>#REF!</v>
      </c>
      <c r="AP157" s="82" t="e">
        <f t="shared" si="40"/>
        <v>#REF!</v>
      </c>
      <c r="AQ157" s="51">
        <v>1</v>
      </c>
    </row>
    <row r="158" spans="2:44" x14ac:dyDescent="0.25">
      <c r="B158"/>
      <c r="C158"/>
      <c r="D158"/>
      <c r="E158"/>
      <c r="F158"/>
      <c r="G158"/>
      <c r="H158"/>
      <c r="K158" s="64" t="e">
        <f t="shared" si="30"/>
        <v>#REF!</v>
      </c>
      <c r="L158" s="129" t="e">
        <f>IF(#REF!&gt;0,#REF!,"")</f>
        <v>#REF!</v>
      </c>
      <c r="M158" s="90" t="e">
        <f>#REF!</f>
        <v>#REF!</v>
      </c>
      <c r="N158" s="91">
        <f t="shared" si="31"/>
        <v>5</v>
      </c>
      <c r="O158" s="92">
        <v>43978</v>
      </c>
      <c r="P158" s="91" t="str">
        <f t="shared" si="29"/>
        <v>WEDNESDAY</v>
      </c>
      <c r="Q158" s="93" t="e">
        <f t="shared" si="32"/>
        <v>#REF!</v>
      </c>
      <c r="R158" s="51" t="e">
        <f t="shared" si="34"/>
        <v>#N/A</v>
      </c>
      <c r="S158" s="78" t="e">
        <f>HLOOKUP(LEFT(P158,3),$B$8:$H$11,4,FALSE)*VLOOKUP(O158,#REF!,2,FALSE)</f>
        <v>#REF!</v>
      </c>
      <c r="T158" s="78" t="e">
        <f t="shared" si="35"/>
        <v>#REF!</v>
      </c>
      <c r="U158" s="51" t="e">
        <f t="shared" si="36"/>
        <v>#N/A</v>
      </c>
      <c r="V158" s="56" t="e">
        <f t="shared" si="37"/>
        <v>#REF!</v>
      </c>
      <c r="AM158" s="66" t="e">
        <f t="shared" si="33"/>
        <v>#REF!</v>
      </c>
      <c r="AN158" s="67" t="e">
        <f t="shared" si="38"/>
        <v>#REF!</v>
      </c>
      <c r="AO158" s="68" t="e">
        <f t="shared" si="39"/>
        <v>#REF!</v>
      </c>
      <c r="AP158" s="82" t="e">
        <f t="shared" si="40"/>
        <v>#REF!</v>
      </c>
      <c r="AQ158" s="51">
        <v>1</v>
      </c>
    </row>
    <row r="159" spans="2:44" x14ac:dyDescent="0.25">
      <c r="B159"/>
      <c r="C159"/>
      <c r="D159"/>
      <c r="E159"/>
      <c r="F159"/>
      <c r="G159"/>
      <c r="H159"/>
      <c r="K159" s="64" t="e">
        <f t="shared" si="30"/>
        <v>#REF!</v>
      </c>
      <c r="L159" s="129" t="e">
        <f>IF(#REF!&gt;0,#REF!,"")</f>
        <v>#REF!</v>
      </c>
      <c r="M159" s="90" t="e">
        <f>#REF!</f>
        <v>#REF!</v>
      </c>
      <c r="N159" s="91">
        <f t="shared" si="31"/>
        <v>5</v>
      </c>
      <c r="O159" s="92">
        <v>43979</v>
      </c>
      <c r="P159" s="91" t="str">
        <f t="shared" si="29"/>
        <v>THURSDAY</v>
      </c>
      <c r="Q159" s="93" t="e">
        <f t="shared" si="32"/>
        <v>#REF!</v>
      </c>
      <c r="R159" s="51" t="e">
        <f t="shared" si="34"/>
        <v>#N/A</v>
      </c>
      <c r="S159" s="78" t="e">
        <f>HLOOKUP(LEFT(P159,3),$B$8:$H$11,4,FALSE)*VLOOKUP(O159,#REF!,2,FALSE)</f>
        <v>#REF!</v>
      </c>
      <c r="T159" s="78" t="e">
        <f t="shared" si="35"/>
        <v>#REF!</v>
      </c>
      <c r="U159" s="51" t="e">
        <f t="shared" si="36"/>
        <v>#N/A</v>
      </c>
      <c r="V159" s="56" t="e">
        <f t="shared" si="37"/>
        <v>#REF!</v>
      </c>
      <c r="AM159" s="66" t="e">
        <f t="shared" si="33"/>
        <v>#REF!</v>
      </c>
      <c r="AN159" s="67" t="e">
        <f t="shared" si="38"/>
        <v>#REF!</v>
      </c>
      <c r="AO159" s="68" t="e">
        <f t="shared" si="39"/>
        <v>#REF!</v>
      </c>
      <c r="AP159" s="82" t="e">
        <f t="shared" si="40"/>
        <v>#REF!</v>
      </c>
      <c r="AQ159" s="51">
        <v>1</v>
      </c>
    </row>
    <row r="160" spans="2:44" x14ac:dyDescent="0.25">
      <c r="B160"/>
      <c r="C160"/>
      <c r="D160"/>
      <c r="E160"/>
      <c r="F160"/>
      <c r="G160"/>
      <c r="H160"/>
      <c r="K160" s="64" t="e">
        <f t="shared" si="30"/>
        <v>#REF!</v>
      </c>
      <c r="L160" s="129" t="e">
        <f>IF(#REF!&gt;0,#REF!,"")</f>
        <v>#REF!</v>
      </c>
      <c r="M160" s="90" t="e">
        <f>#REF!</f>
        <v>#REF!</v>
      </c>
      <c r="N160" s="91">
        <f t="shared" si="31"/>
        <v>5</v>
      </c>
      <c r="O160" s="92">
        <v>43980</v>
      </c>
      <c r="P160" s="91" t="str">
        <f t="shared" si="29"/>
        <v>FRIDAY</v>
      </c>
      <c r="Q160" s="93" t="e">
        <f t="shared" si="32"/>
        <v>#REF!</v>
      </c>
      <c r="R160" s="51" t="e">
        <f t="shared" si="34"/>
        <v>#N/A</v>
      </c>
      <c r="S160" s="78" t="e">
        <f>HLOOKUP(LEFT(P160,3),$B$8:$H$11,4,FALSE)*VLOOKUP(O160,#REF!,2,FALSE)</f>
        <v>#REF!</v>
      </c>
      <c r="T160" s="78" t="e">
        <f t="shared" si="35"/>
        <v>#REF!</v>
      </c>
      <c r="U160" s="51" t="e">
        <f t="shared" si="36"/>
        <v>#N/A</v>
      </c>
      <c r="V160" s="56" t="e">
        <f t="shared" si="37"/>
        <v>#REF!</v>
      </c>
      <c r="AM160" s="66" t="e">
        <f t="shared" si="33"/>
        <v>#REF!</v>
      </c>
      <c r="AN160" s="67" t="e">
        <f t="shared" si="38"/>
        <v>#REF!</v>
      </c>
      <c r="AO160" s="68" t="e">
        <f t="shared" si="39"/>
        <v>#REF!</v>
      </c>
      <c r="AP160" s="82" t="e">
        <f t="shared" si="40"/>
        <v>#REF!</v>
      </c>
      <c r="AQ160" s="51">
        <v>1</v>
      </c>
    </row>
    <row r="161" spans="2:44" x14ac:dyDescent="0.25">
      <c r="B161"/>
      <c r="C161"/>
      <c r="D161"/>
      <c r="E161"/>
      <c r="F161"/>
      <c r="G161"/>
      <c r="H161"/>
      <c r="K161" s="64" t="e">
        <f t="shared" si="30"/>
        <v>#REF!</v>
      </c>
      <c r="L161" s="129" t="e">
        <f>IF(#REF!&gt;0,#REF!,"")</f>
        <v>#REF!</v>
      </c>
      <c r="M161" s="90" t="e">
        <f>#REF!</f>
        <v>#REF!</v>
      </c>
      <c r="N161" s="91">
        <f t="shared" si="31"/>
        <v>5</v>
      </c>
      <c r="O161" s="92">
        <v>43981</v>
      </c>
      <c r="P161" s="91" t="str">
        <f t="shared" si="29"/>
        <v>SATURDAY</v>
      </c>
      <c r="Q161" s="93" t="e">
        <f t="shared" si="32"/>
        <v>#REF!</v>
      </c>
      <c r="R161" s="51" t="e">
        <f t="shared" si="34"/>
        <v>#N/A</v>
      </c>
      <c r="S161" s="78" t="e">
        <f>HLOOKUP(LEFT(P161,3),$B$8:$H$11,4,FALSE)*VLOOKUP(O161,#REF!,2,FALSE)</f>
        <v>#REF!</v>
      </c>
      <c r="T161" s="78" t="e">
        <f t="shared" si="35"/>
        <v>#REF!</v>
      </c>
      <c r="U161" s="51" t="e">
        <f t="shared" si="36"/>
        <v>#N/A</v>
      </c>
      <c r="V161" s="56" t="e">
        <f t="shared" si="37"/>
        <v>#REF!</v>
      </c>
      <c r="AM161" s="66" t="e">
        <f t="shared" si="33"/>
        <v>#REF!</v>
      </c>
      <c r="AN161" s="67" t="e">
        <f t="shared" si="38"/>
        <v>#REF!</v>
      </c>
      <c r="AO161" s="68" t="e">
        <f t="shared" si="39"/>
        <v>#REF!</v>
      </c>
      <c r="AP161" s="82" t="e">
        <f t="shared" si="40"/>
        <v>#REF!</v>
      </c>
      <c r="AQ161" s="51">
        <v>1</v>
      </c>
    </row>
    <row r="162" spans="2:44" x14ac:dyDescent="0.25">
      <c r="B162"/>
      <c r="C162"/>
      <c r="D162"/>
      <c r="E162"/>
      <c r="F162"/>
      <c r="G162"/>
      <c r="H162"/>
      <c r="K162" s="64" t="e">
        <f t="shared" si="30"/>
        <v>#REF!</v>
      </c>
      <c r="L162" s="129" t="e">
        <f>IF(#REF!&gt;0,#REF!,"")</f>
        <v>#REF!</v>
      </c>
      <c r="M162" s="90" t="e">
        <f>#REF!</f>
        <v>#REF!</v>
      </c>
      <c r="N162" s="91">
        <f t="shared" si="31"/>
        <v>5</v>
      </c>
      <c r="O162" s="92">
        <v>43982</v>
      </c>
      <c r="P162" s="91" t="str">
        <f t="shared" si="29"/>
        <v>SUNDAY</v>
      </c>
      <c r="Q162" s="93" t="e">
        <f t="shared" si="32"/>
        <v>#REF!</v>
      </c>
      <c r="R162" s="51" t="e">
        <f t="shared" si="34"/>
        <v>#N/A</v>
      </c>
      <c r="S162" s="78" t="e">
        <f>HLOOKUP(LEFT(P162,3),$B$8:$H$11,4,FALSE)*VLOOKUP(O162,#REF!,2,FALSE)</f>
        <v>#REF!</v>
      </c>
      <c r="T162" s="78" t="e">
        <f t="shared" si="35"/>
        <v>#REF!</v>
      </c>
      <c r="U162" s="51" t="e">
        <f t="shared" si="36"/>
        <v>#N/A</v>
      </c>
      <c r="V162" s="56" t="e">
        <f t="shared" si="37"/>
        <v>#REF!</v>
      </c>
      <c r="AM162" s="66" t="e">
        <f t="shared" si="33"/>
        <v>#REF!</v>
      </c>
      <c r="AN162" s="67" t="e">
        <f t="shared" si="38"/>
        <v>#REF!</v>
      </c>
      <c r="AO162" s="68" t="e">
        <f t="shared" si="39"/>
        <v>#REF!</v>
      </c>
      <c r="AP162" s="82" t="e">
        <f t="shared" si="40"/>
        <v>#REF!</v>
      </c>
      <c r="AQ162" s="51">
        <v>1</v>
      </c>
      <c r="AR162" s="101" t="e">
        <f>SUM(Q162:Q168)</f>
        <v>#REF!</v>
      </c>
    </row>
    <row r="163" spans="2:44" x14ac:dyDescent="0.25">
      <c r="B163"/>
      <c r="C163"/>
      <c r="D163"/>
      <c r="E163"/>
      <c r="F163"/>
      <c r="G163"/>
      <c r="H163"/>
      <c r="K163" s="64" t="e">
        <f t="shared" si="30"/>
        <v>#REF!</v>
      </c>
      <c r="L163" s="129" t="e">
        <f>IF(#REF!&gt;0,#REF!,"")</f>
        <v>#REF!</v>
      </c>
      <c r="M163" s="90" t="e">
        <f>#REF!</f>
        <v>#REF!</v>
      </c>
      <c r="N163" s="91">
        <f t="shared" si="31"/>
        <v>6</v>
      </c>
      <c r="O163" s="92">
        <v>43983</v>
      </c>
      <c r="P163" s="91" t="str">
        <f t="shared" si="29"/>
        <v>MONDAY</v>
      </c>
      <c r="Q163" s="93" t="e">
        <f t="shared" si="32"/>
        <v>#REF!</v>
      </c>
      <c r="R163" s="51" t="e">
        <f t="shared" si="34"/>
        <v>#N/A</v>
      </c>
      <c r="S163" s="78" t="e">
        <f>HLOOKUP(LEFT(P163,3),$B$8:$H$11,4,FALSE)*VLOOKUP(O163,#REF!,2,FALSE)</f>
        <v>#REF!</v>
      </c>
      <c r="T163" s="78" t="e">
        <f t="shared" si="35"/>
        <v>#REF!</v>
      </c>
      <c r="U163" s="51" t="e">
        <f t="shared" si="36"/>
        <v>#N/A</v>
      </c>
      <c r="V163" s="56" t="e">
        <f t="shared" si="37"/>
        <v>#REF!</v>
      </c>
      <c r="AM163" s="66" t="e">
        <f t="shared" si="33"/>
        <v>#REF!</v>
      </c>
      <c r="AN163" s="67" t="e">
        <f t="shared" si="38"/>
        <v>#REF!</v>
      </c>
      <c r="AO163" s="68" t="e">
        <f t="shared" si="39"/>
        <v>#REF!</v>
      </c>
      <c r="AP163" s="82" t="e">
        <f t="shared" si="40"/>
        <v>#REF!</v>
      </c>
      <c r="AQ163" s="51">
        <v>1</v>
      </c>
    </row>
    <row r="164" spans="2:44" x14ac:dyDescent="0.25">
      <c r="B164"/>
      <c r="C164"/>
      <c r="D164"/>
      <c r="E164"/>
      <c r="F164"/>
      <c r="G164"/>
      <c r="H164"/>
      <c r="K164" s="64" t="e">
        <f t="shared" si="30"/>
        <v>#REF!</v>
      </c>
      <c r="L164" s="129" t="e">
        <f>IF(#REF!&gt;0,#REF!,"")</f>
        <v>#REF!</v>
      </c>
      <c r="M164" s="90" t="e">
        <f>#REF!</f>
        <v>#REF!</v>
      </c>
      <c r="N164" s="91">
        <f t="shared" si="31"/>
        <v>6</v>
      </c>
      <c r="O164" s="92">
        <v>43984</v>
      </c>
      <c r="P164" s="91" t="str">
        <f t="shared" si="29"/>
        <v>TUESDAY</v>
      </c>
      <c r="Q164" s="93" t="e">
        <f t="shared" si="32"/>
        <v>#REF!</v>
      </c>
      <c r="R164" s="51" t="e">
        <f t="shared" si="34"/>
        <v>#N/A</v>
      </c>
      <c r="S164" s="78" t="e">
        <f>HLOOKUP(LEFT(P164,3),$B$8:$H$11,4,FALSE)*VLOOKUP(O164,#REF!,2,FALSE)</f>
        <v>#REF!</v>
      </c>
      <c r="T164" s="78" t="e">
        <f t="shared" si="35"/>
        <v>#REF!</v>
      </c>
      <c r="U164" s="51" t="e">
        <f t="shared" si="36"/>
        <v>#N/A</v>
      </c>
      <c r="V164" s="56" t="e">
        <f t="shared" si="37"/>
        <v>#REF!</v>
      </c>
      <c r="AM164" s="66" t="e">
        <f t="shared" si="33"/>
        <v>#REF!</v>
      </c>
      <c r="AN164" s="67" t="e">
        <f t="shared" si="38"/>
        <v>#REF!</v>
      </c>
      <c r="AO164" s="68" t="e">
        <f t="shared" si="39"/>
        <v>#REF!</v>
      </c>
      <c r="AP164" s="82" t="e">
        <f t="shared" si="40"/>
        <v>#REF!</v>
      </c>
      <c r="AQ164" s="51">
        <v>1</v>
      </c>
    </row>
    <row r="165" spans="2:44" x14ac:dyDescent="0.25">
      <c r="B165"/>
      <c r="C165"/>
      <c r="D165"/>
      <c r="E165"/>
      <c r="F165"/>
      <c r="G165"/>
      <c r="H165"/>
      <c r="K165" s="64" t="e">
        <f t="shared" si="30"/>
        <v>#REF!</v>
      </c>
      <c r="L165" s="129" t="e">
        <f>IF(#REF!&gt;0,#REF!,"")</f>
        <v>#REF!</v>
      </c>
      <c r="M165" s="90" t="e">
        <f>#REF!</f>
        <v>#REF!</v>
      </c>
      <c r="N165" s="91">
        <f t="shared" si="31"/>
        <v>6</v>
      </c>
      <c r="O165" s="92">
        <v>43985</v>
      </c>
      <c r="P165" s="91" t="str">
        <f t="shared" si="29"/>
        <v>WEDNESDAY</v>
      </c>
      <c r="Q165" s="93" t="e">
        <f t="shared" si="32"/>
        <v>#REF!</v>
      </c>
      <c r="R165" s="51" t="e">
        <f t="shared" si="34"/>
        <v>#N/A</v>
      </c>
      <c r="S165" s="78" t="e">
        <f>HLOOKUP(LEFT(P165,3),$B$8:$H$11,4,FALSE)*VLOOKUP(O165,#REF!,2,FALSE)</f>
        <v>#REF!</v>
      </c>
      <c r="T165" s="78" t="e">
        <f t="shared" si="35"/>
        <v>#REF!</v>
      </c>
      <c r="U165" s="51" t="e">
        <f t="shared" si="36"/>
        <v>#N/A</v>
      </c>
      <c r="V165" s="56" t="e">
        <f t="shared" si="37"/>
        <v>#REF!</v>
      </c>
      <c r="AM165" s="66" t="e">
        <f t="shared" si="33"/>
        <v>#REF!</v>
      </c>
      <c r="AN165" s="67" t="e">
        <f t="shared" si="38"/>
        <v>#REF!</v>
      </c>
      <c r="AO165" s="68" t="e">
        <f t="shared" si="39"/>
        <v>#REF!</v>
      </c>
      <c r="AP165" s="82" t="e">
        <f t="shared" si="40"/>
        <v>#REF!</v>
      </c>
      <c r="AQ165" s="51">
        <v>1</v>
      </c>
    </row>
    <row r="166" spans="2:44" x14ac:dyDescent="0.25">
      <c r="B166"/>
      <c r="C166"/>
      <c r="D166"/>
      <c r="E166"/>
      <c r="F166"/>
      <c r="G166"/>
      <c r="H166"/>
      <c r="K166" s="64" t="e">
        <f t="shared" si="30"/>
        <v>#REF!</v>
      </c>
      <c r="L166" s="129" t="e">
        <f>IF(#REF!&gt;0,#REF!,"")</f>
        <v>#REF!</v>
      </c>
      <c r="M166" s="90" t="e">
        <f>#REF!</f>
        <v>#REF!</v>
      </c>
      <c r="N166" s="91">
        <f t="shared" si="31"/>
        <v>6</v>
      </c>
      <c r="O166" s="92">
        <v>43986</v>
      </c>
      <c r="P166" s="91" t="str">
        <f t="shared" si="29"/>
        <v>THURSDAY</v>
      </c>
      <c r="Q166" s="93" t="e">
        <f t="shared" si="32"/>
        <v>#REF!</v>
      </c>
      <c r="R166" s="51" t="e">
        <f t="shared" si="34"/>
        <v>#N/A</v>
      </c>
      <c r="S166" s="78" t="e">
        <f>HLOOKUP(LEFT(P166,3),$B$8:$H$11,4,FALSE)*VLOOKUP(O166,#REF!,2,FALSE)</f>
        <v>#REF!</v>
      </c>
      <c r="T166" s="78" t="e">
        <f t="shared" si="35"/>
        <v>#REF!</v>
      </c>
      <c r="U166" s="51" t="e">
        <f t="shared" si="36"/>
        <v>#N/A</v>
      </c>
      <c r="V166" s="56" t="e">
        <f t="shared" si="37"/>
        <v>#REF!</v>
      </c>
      <c r="AM166" s="66" t="e">
        <f t="shared" si="33"/>
        <v>#REF!</v>
      </c>
      <c r="AN166" s="67" t="e">
        <f t="shared" si="38"/>
        <v>#REF!</v>
      </c>
      <c r="AO166" s="68" t="e">
        <f t="shared" si="39"/>
        <v>#REF!</v>
      </c>
      <c r="AP166" s="82" t="e">
        <f t="shared" si="40"/>
        <v>#REF!</v>
      </c>
      <c r="AQ166" s="51">
        <v>1</v>
      </c>
    </row>
    <row r="167" spans="2:44" x14ac:dyDescent="0.25">
      <c r="B167"/>
      <c r="C167"/>
      <c r="D167"/>
      <c r="E167"/>
      <c r="F167"/>
      <c r="G167"/>
      <c r="H167"/>
      <c r="K167" s="64" t="e">
        <f t="shared" si="30"/>
        <v>#REF!</v>
      </c>
      <c r="L167" s="129" t="e">
        <f>IF(#REF!&gt;0,#REF!,"")</f>
        <v>#REF!</v>
      </c>
      <c r="M167" s="90" t="e">
        <f>#REF!</f>
        <v>#REF!</v>
      </c>
      <c r="N167" s="91">
        <f t="shared" si="31"/>
        <v>6</v>
      </c>
      <c r="O167" s="92">
        <v>43987</v>
      </c>
      <c r="P167" s="91" t="str">
        <f t="shared" si="29"/>
        <v>FRIDAY</v>
      </c>
      <c r="Q167" s="93" t="e">
        <f t="shared" si="32"/>
        <v>#REF!</v>
      </c>
      <c r="R167" s="51" t="e">
        <f t="shared" si="34"/>
        <v>#N/A</v>
      </c>
      <c r="S167" s="78" t="e">
        <f>HLOOKUP(LEFT(P167,3),$B$8:$H$11,4,FALSE)*VLOOKUP(O167,#REF!,2,FALSE)</f>
        <v>#REF!</v>
      </c>
      <c r="T167" s="78" t="e">
        <f t="shared" si="35"/>
        <v>#REF!</v>
      </c>
      <c r="U167" s="51" t="e">
        <f t="shared" si="36"/>
        <v>#N/A</v>
      </c>
      <c r="V167" s="56" t="e">
        <f t="shared" si="37"/>
        <v>#REF!</v>
      </c>
      <c r="AM167" s="66" t="e">
        <f t="shared" si="33"/>
        <v>#REF!</v>
      </c>
      <c r="AN167" s="67" t="e">
        <f t="shared" si="38"/>
        <v>#REF!</v>
      </c>
      <c r="AO167" s="68" t="e">
        <f t="shared" si="39"/>
        <v>#REF!</v>
      </c>
      <c r="AP167" s="82" t="e">
        <f t="shared" si="40"/>
        <v>#REF!</v>
      </c>
      <c r="AQ167" s="51">
        <v>1</v>
      </c>
    </row>
    <row r="168" spans="2:44" x14ac:dyDescent="0.25">
      <c r="B168"/>
      <c r="C168"/>
      <c r="D168"/>
      <c r="E168"/>
      <c r="F168"/>
      <c r="G168"/>
      <c r="H168"/>
      <c r="K168" s="64" t="e">
        <f t="shared" si="30"/>
        <v>#REF!</v>
      </c>
      <c r="L168" s="129" t="e">
        <f>IF(#REF!&gt;0,#REF!,"")</f>
        <v>#REF!</v>
      </c>
      <c r="M168" s="90" t="e">
        <f>#REF!</f>
        <v>#REF!</v>
      </c>
      <c r="N168" s="91">
        <f t="shared" si="31"/>
        <v>6</v>
      </c>
      <c r="O168" s="92">
        <v>43988</v>
      </c>
      <c r="P168" s="91" t="str">
        <f t="shared" si="29"/>
        <v>SATURDAY</v>
      </c>
      <c r="Q168" s="93" t="e">
        <f t="shared" si="32"/>
        <v>#REF!</v>
      </c>
      <c r="R168" s="51" t="e">
        <f t="shared" si="34"/>
        <v>#N/A</v>
      </c>
      <c r="S168" s="78" t="e">
        <f>HLOOKUP(LEFT(P168,3),$B$8:$H$11,4,FALSE)*VLOOKUP(O168,#REF!,2,FALSE)</f>
        <v>#REF!</v>
      </c>
      <c r="T168" s="78" t="e">
        <f t="shared" si="35"/>
        <v>#REF!</v>
      </c>
      <c r="U168" s="51" t="e">
        <f t="shared" si="36"/>
        <v>#N/A</v>
      </c>
      <c r="V168" s="56" t="e">
        <f t="shared" si="37"/>
        <v>#REF!</v>
      </c>
      <c r="AM168" s="66" t="e">
        <f t="shared" si="33"/>
        <v>#REF!</v>
      </c>
      <c r="AN168" s="67" t="e">
        <f t="shared" si="38"/>
        <v>#REF!</v>
      </c>
      <c r="AO168" s="68" t="e">
        <f t="shared" si="39"/>
        <v>#REF!</v>
      </c>
      <c r="AP168" s="82" t="e">
        <f t="shared" si="40"/>
        <v>#REF!</v>
      </c>
      <c r="AQ168" s="51">
        <v>1</v>
      </c>
    </row>
    <row r="169" spans="2:44" x14ac:dyDescent="0.25">
      <c r="B169"/>
      <c r="C169"/>
      <c r="D169"/>
      <c r="E169"/>
      <c r="F169"/>
      <c r="G169"/>
      <c r="H169"/>
      <c r="K169" s="64" t="e">
        <f t="shared" si="30"/>
        <v>#REF!</v>
      </c>
      <c r="L169" s="129" t="e">
        <f>IF(#REF!&gt;0,#REF!,"")</f>
        <v>#REF!</v>
      </c>
      <c r="M169" s="90" t="e">
        <f>#REF!</f>
        <v>#REF!</v>
      </c>
      <c r="N169" s="91">
        <f t="shared" si="31"/>
        <v>6</v>
      </c>
      <c r="O169" s="92">
        <v>43989</v>
      </c>
      <c r="P169" s="91" t="str">
        <f t="shared" si="29"/>
        <v>SUNDAY</v>
      </c>
      <c r="Q169" s="93" t="e">
        <f t="shared" si="32"/>
        <v>#REF!</v>
      </c>
      <c r="R169" s="51" t="e">
        <f t="shared" si="34"/>
        <v>#N/A</v>
      </c>
      <c r="S169" s="78" t="e">
        <f>HLOOKUP(LEFT(P169,3),$B$8:$H$11,4,FALSE)*VLOOKUP(O169,#REF!,2,FALSE)</f>
        <v>#REF!</v>
      </c>
      <c r="T169" s="78" t="e">
        <f t="shared" si="35"/>
        <v>#REF!</v>
      </c>
      <c r="U169" s="51" t="e">
        <f t="shared" si="36"/>
        <v>#N/A</v>
      </c>
      <c r="V169" s="56" t="e">
        <f t="shared" si="37"/>
        <v>#REF!</v>
      </c>
      <c r="AM169" s="66" t="e">
        <f t="shared" si="33"/>
        <v>#REF!</v>
      </c>
      <c r="AN169" s="67" t="e">
        <f t="shared" si="38"/>
        <v>#REF!</v>
      </c>
      <c r="AO169" s="68" t="e">
        <f t="shared" si="39"/>
        <v>#REF!</v>
      </c>
      <c r="AP169" s="82" t="e">
        <f t="shared" si="40"/>
        <v>#REF!</v>
      </c>
      <c r="AQ169" s="51">
        <v>1</v>
      </c>
      <c r="AR169" s="101" t="e">
        <f>SUM(Q169:Q175)</f>
        <v>#REF!</v>
      </c>
    </row>
    <row r="170" spans="2:44" x14ac:dyDescent="0.25">
      <c r="B170"/>
      <c r="C170"/>
      <c r="D170"/>
      <c r="E170"/>
      <c r="F170"/>
      <c r="G170"/>
      <c r="H170"/>
      <c r="K170" s="64" t="e">
        <f t="shared" si="30"/>
        <v>#REF!</v>
      </c>
      <c r="L170" s="129" t="e">
        <f>IF(#REF!&gt;0,#REF!,"")</f>
        <v>#REF!</v>
      </c>
      <c r="M170" s="90" t="e">
        <f>#REF!</f>
        <v>#REF!</v>
      </c>
      <c r="N170" s="91">
        <f t="shared" si="31"/>
        <v>6</v>
      </c>
      <c r="O170" s="92">
        <v>43990</v>
      </c>
      <c r="P170" s="91" t="str">
        <f t="shared" si="29"/>
        <v>MONDAY</v>
      </c>
      <c r="Q170" s="93" t="e">
        <f t="shared" si="32"/>
        <v>#REF!</v>
      </c>
      <c r="R170" s="51" t="e">
        <f t="shared" si="34"/>
        <v>#N/A</v>
      </c>
      <c r="S170" s="78" t="e">
        <f>HLOOKUP(LEFT(P170,3),$B$8:$H$11,4,FALSE)*VLOOKUP(O170,#REF!,2,FALSE)</f>
        <v>#REF!</v>
      </c>
      <c r="T170" s="78" t="e">
        <f t="shared" si="35"/>
        <v>#REF!</v>
      </c>
      <c r="U170" s="51" t="e">
        <f t="shared" si="36"/>
        <v>#N/A</v>
      </c>
      <c r="V170" s="56" t="e">
        <f t="shared" si="37"/>
        <v>#REF!</v>
      </c>
      <c r="AM170" s="66" t="e">
        <f t="shared" si="33"/>
        <v>#REF!</v>
      </c>
      <c r="AN170" s="67" t="e">
        <f t="shared" si="38"/>
        <v>#REF!</v>
      </c>
      <c r="AO170" s="68" t="e">
        <f t="shared" si="39"/>
        <v>#REF!</v>
      </c>
      <c r="AP170" s="82" t="e">
        <f t="shared" si="40"/>
        <v>#REF!</v>
      </c>
      <c r="AQ170" s="51">
        <v>1</v>
      </c>
    </row>
    <row r="171" spans="2:44" x14ac:dyDescent="0.25">
      <c r="B171"/>
      <c r="C171"/>
      <c r="D171"/>
      <c r="E171"/>
      <c r="F171"/>
      <c r="G171"/>
      <c r="H171"/>
      <c r="K171" s="64" t="e">
        <f t="shared" si="30"/>
        <v>#REF!</v>
      </c>
      <c r="L171" s="129" t="e">
        <f>IF(#REF!&gt;0,#REF!,"")</f>
        <v>#REF!</v>
      </c>
      <c r="M171" s="90" t="e">
        <f>#REF!</f>
        <v>#REF!</v>
      </c>
      <c r="N171" s="91">
        <f t="shared" si="31"/>
        <v>6</v>
      </c>
      <c r="O171" s="92">
        <v>43991</v>
      </c>
      <c r="P171" s="91" t="str">
        <f t="shared" si="29"/>
        <v>TUESDAY</v>
      </c>
      <c r="Q171" s="93" t="e">
        <f t="shared" si="32"/>
        <v>#REF!</v>
      </c>
      <c r="R171" s="51" t="e">
        <f t="shared" si="34"/>
        <v>#N/A</v>
      </c>
      <c r="S171" s="78" t="e">
        <f>HLOOKUP(LEFT(P171,3),$B$8:$H$11,4,FALSE)*VLOOKUP(O171,#REF!,2,FALSE)</f>
        <v>#REF!</v>
      </c>
      <c r="T171" s="78" t="e">
        <f t="shared" si="35"/>
        <v>#REF!</v>
      </c>
      <c r="U171" s="51" t="e">
        <f t="shared" si="36"/>
        <v>#N/A</v>
      </c>
      <c r="V171" s="56" t="e">
        <f t="shared" si="37"/>
        <v>#REF!</v>
      </c>
      <c r="AM171" s="66" t="e">
        <f t="shared" si="33"/>
        <v>#REF!</v>
      </c>
      <c r="AN171" s="67" t="e">
        <f t="shared" si="38"/>
        <v>#REF!</v>
      </c>
      <c r="AO171" s="68" t="e">
        <f t="shared" si="39"/>
        <v>#REF!</v>
      </c>
      <c r="AP171" s="82" t="e">
        <f t="shared" si="40"/>
        <v>#REF!</v>
      </c>
      <c r="AQ171" s="51">
        <v>1</v>
      </c>
    </row>
    <row r="172" spans="2:44" x14ac:dyDescent="0.25">
      <c r="B172"/>
      <c r="C172"/>
      <c r="D172"/>
      <c r="E172"/>
      <c r="F172"/>
      <c r="G172"/>
      <c r="H172"/>
      <c r="K172" s="64" t="e">
        <f t="shared" si="30"/>
        <v>#REF!</v>
      </c>
      <c r="L172" s="129" t="e">
        <f>IF(#REF!&gt;0,#REF!,"")</f>
        <v>#REF!</v>
      </c>
      <c r="M172" s="90" t="e">
        <f>#REF!</f>
        <v>#REF!</v>
      </c>
      <c r="N172" s="91">
        <f t="shared" si="31"/>
        <v>6</v>
      </c>
      <c r="O172" s="92">
        <v>43992</v>
      </c>
      <c r="P172" s="91" t="str">
        <f t="shared" si="29"/>
        <v>WEDNESDAY</v>
      </c>
      <c r="Q172" s="93" t="e">
        <f t="shared" si="32"/>
        <v>#REF!</v>
      </c>
      <c r="R172" s="51" t="e">
        <f t="shared" si="34"/>
        <v>#N/A</v>
      </c>
      <c r="S172" s="78" t="e">
        <f>HLOOKUP(LEFT(P172,3),$B$8:$H$11,4,FALSE)*VLOOKUP(O172,#REF!,2,FALSE)</f>
        <v>#REF!</v>
      </c>
      <c r="T172" s="78" t="e">
        <f t="shared" si="35"/>
        <v>#REF!</v>
      </c>
      <c r="U172" s="51" t="e">
        <f t="shared" si="36"/>
        <v>#N/A</v>
      </c>
      <c r="V172" s="56" t="e">
        <f t="shared" si="37"/>
        <v>#REF!</v>
      </c>
      <c r="AM172" s="66" t="e">
        <f t="shared" si="33"/>
        <v>#REF!</v>
      </c>
      <c r="AN172" s="67" t="e">
        <f t="shared" si="38"/>
        <v>#REF!</v>
      </c>
      <c r="AO172" s="68" t="e">
        <f t="shared" si="39"/>
        <v>#REF!</v>
      </c>
      <c r="AP172" s="82" t="e">
        <f t="shared" si="40"/>
        <v>#REF!</v>
      </c>
      <c r="AQ172" s="51">
        <v>1</v>
      </c>
    </row>
    <row r="173" spans="2:44" x14ac:dyDescent="0.25">
      <c r="B173"/>
      <c r="C173"/>
      <c r="D173"/>
      <c r="E173"/>
      <c r="F173"/>
      <c r="G173"/>
      <c r="H173"/>
      <c r="K173" s="64" t="e">
        <f t="shared" si="30"/>
        <v>#REF!</v>
      </c>
      <c r="L173" s="129" t="e">
        <f>IF(#REF!&gt;0,#REF!,"")</f>
        <v>#REF!</v>
      </c>
      <c r="M173" s="90" t="e">
        <f>#REF!</f>
        <v>#REF!</v>
      </c>
      <c r="N173" s="91">
        <f t="shared" si="31"/>
        <v>6</v>
      </c>
      <c r="O173" s="92">
        <v>43993</v>
      </c>
      <c r="P173" s="91" t="str">
        <f t="shared" si="29"/>
        <v>THURSDAY</v>
      </c>
      <c r="Q173" s="93" t="e">
        <f t="shared" si="32"/>
        <v>#REF!</v>
      </c>
      <c r="R173" s="51" t="e">
        <f t="shared" si="34"/>
        <v>#N/A</v>
      </c>
      <c r="S173" s="78" t="e">
        <f>HLOOKUP(LEFT(P173,3),$B$8:$H$11,4,FALSE)*VLOOKUP(O173,#REF!,2,FALSE)</f>
        <v>#REF!</v>
      </c>
      <c r="T173" s="78" t="e">
        <f t="shared" si="35"/>
        <v>#REF!</v>
      </c>
      <c r="U173" s="51" t="e">
        <f t="shared" si="36"/>
        <v>#N/A</v>
      </c>
      <c r="V173" s="56" t="e">
        <f t="shared" si="37"/>
        <v>#REF!</v>
      </c>
      <c r="AM173" s="66" t="e">
        <f t="shared" si="33"/>
        <v>#REF!</v>
      </c>
      <c r="AN173" s="67" t="e">
        <f t="shared" si="38"/>
        <v>#REF!</v>
      </c>
      <c r="AO173" s="68" t="e">
        <f t="shared" si="39"/>
        <v>#REF!</v>
      </c>
      <c r="AP173" s="82" t="e">
        <f t="shared" si="40"/>
        <v>#REF!</v>
      </c>
      <c r="AQ173" s="51">
        <v>1</v>
      </c>
    </row>
    <row r="174" spans="2:44" x14ac:dyDescent="0.25">
      <c r="B174"/>
      <c r="C174"/>
      <c r="D174"/>
      <c r="E174"/>
      <c r="F174"/>
      <c r="G174"/>
      <c r="H174"/>
      <c r="K174" s="64" t="e">
        <f t="shared" si="30"/>
        <v>#REF!</v>
      </c>
      <c r="L174" s="129" t="e">
        <f>IF(#REF!&gt;0,#REF!,"")</f>
        <v>#REF!</v>
      </c>
      <c r="M174" s="90" t="e">
        <f>#REF!</f>
        <v>#REF!</v>
      </c>
      <c r="N174" s="91">
        <f t="shared" si="31"/>
        <v>6</v>
      </c>
      <c r="O174" s="92">
        <v>43994</v>
      </c>
      <c r="P174" s="91" t="str">
        <f t="shared" si="29"/>
        <v>FRIDAY</v>
      </c>
      <c r="Q174" s="93" t="e">
        <f t="shared" si="32"/>
        <v>#REF!</v>
      </c>
      <c r="R174" s="51" t="e">
        <f t="shared" si="34"/>
        <v>#N/A</v>
      </c>
      <c r="S174" s="78" t="e">
        <f>HLOOKUP(LEFT(P174,3),$B$8:$H$11,4,FALSE)*VLOOKUP(O174,#REF!,2,FALSE)</f>
        <v>#REF!</v>
      </c>
      <c r="T174" s="78" t="e">
        <f t="shared" si="35"/>
        <v>#REF!</v>
      </c>
      <c r="U174" s="51" t="e">
        <f t="shared" si="36"/>
        <v>#N/A</v>
      </c>
      <c r="V174" s="56" t="e">
        <f t="shared" si="37"/>
        <v>#REF!</v>
      </c>
      <c r="AM174" s="66" t="e">
        <f t="shared" si="33"/>
        <v>#REF!</v>
      </c>
      <c r="AN174" s="67" t="e">
        <f t="shared" si="38"/>
        <v>#REF!</v>
      </c>
      <c r="AO174" s="68" t="e">
        <f t="shared" si="39"/>
        <v>#REF!</v>
      </c>
      <c r="AP174" s="82" t="e">
        <f t="shared" si="40"/>
        <v>#REF!</v>
      </c>
      <c r="AQ174" s="51">
        <v>1</v>
      </c>
    </row>
    <row r="175" spans="2:44" x14ac:dyDescent="0.25">
      <c r="B175"/>
      <c r="C175"/>
      <c r="D175"/>
      <c r="E175"/>
      <c r="F175"/>
      <c r="G175"/>
      <c r="H175"/>
      <c r="K175" s="64" t="e">
        <f t="shared" si="30"/>
        <v>#REF!</v>
      </c>
      <c r="L175" s="129" t="e">
        <f>IF(#REF!&gt;0,#REF!,"")</f>
        <v>#REF!</v>
      </c>
      <c r="M175" s="90" t="e">
        <f>#REF!</f>
        <v>#REF!</v>
      </c>
      <c r="N175" s="91">
        <f t="shared" si="31"/>
        <v>6</v>
      </c>
      <c r="O175" s="92">
        <v>43995</v>
      </c>
      <c r="P175" s="91" t="str">
        <f t="shared" si="29"/>
        <v>SATURDAY</v>
      </c>
      <c r="Q175" s="93" t="e">
        <f t="shared" si="32"/>
        <v>#REF!</v>
      </c>
      <c r="R175" s="51" t="e">
        <f t="shared" si="34"/>
        <v>#N/A</v>
      </c>
      <c r="S175" s="78" t="e">
        <f>HLOOKUP(LEFT(P175,3),$B$8:$H$11,4,FALSE)*VLOOKUP(O175,#REF!,2,FALSE)</f>
        <v>#REF!</v>
      </c>
      <c r="T175" s="78" t="e">
        <f t="shared" si="35"/>
        <v>#REF!</v>
      </c>
      <c r="U175" s="51" t="e">
        <f t="shared" si="36"/>
        <v>#N/A</v>
      </c>
      <c r="V175" s="56" t="e">
        <f t="shared" si="37"/>
        <v>#REF!</v>
      </c>
      <c r="AM175" s="66" t="e">
        <f t="shared" si="33"/>
        <v>#REF!</v>
      </c>
      <c r="AN175" s="67" t="e">
        <f t="shared" si="38"/>
        <v>#REF!</v>
      </c>
      <c r="AO175" s="68" t="e">
        <f t="shared" si="39"/>
        <v>#REF!</v>
      </c>
      <c r="AP175" s="82" t="e">
        <f t="shared" si="40"/>
        <v>#REF!</v>
      </c>
      <c r="AQ175" s="51">
        <v>1</v>
      </c>
    </row>
    <row r="176" spans="2:44" x14ac:dyDescent="0.25">
      <c r="B176"/>
      <c r="C176"/>
      <c r="D176"/>
      <c r="E176"/>
      <c r="F176"/>
      <c r="G176"/>
      <c r="H176"/>
      <c r="K176" s="64" t="e">
        <f t="shared" si="30"/>
        <v>#REF!</v>
      </c>
      <c r="L176" s="129" t="e">
        <f>IF(#REF!&gt;0,#REF!,"")</f>
        <v>#REF!</v>
      </c>
      <c r="M176" s="90" t="e">
        <f>#REF!</f>
        <v>#REF!</v>
      </c>
      <c r="N176" s="91">
        <f t="shared" si="31"/>
        <v>6</v>
      </c>
      <c r="O176" s="92">
        <v>43996</v>
      </c>
      <c r="P176" s="91" t="str">
        <f t="shared" si="29"/>
        <v>SUNDAY</v>
      </c>
      <c r="Q176" s="93" t="e">
        <f t="shared" si="32"/>
        <v>#REF!</v>
      </c>
      <c r="R176" s="51" t="e">
        <f t="shared" si="34"/>
        <v>#N/A</v>
      </c>
      <c r="S176" s="78" t="e">
        <f>HLOOKUP(LEFT(P176,3),$B$8:$H$11,4,FALSE)*VLOOKUP(O176,#REF!,2,FALSE)</f>
        <v>#REF!</v>
      </c>
      <c r="T176" s="78" t="e">
        <f t="shared" si="35"/>
        <v>#REF!</v>
      </c>
      <c r="U176" s="51" t="e">
        <f t="shared" si="36"/>
        <v>#N/A</v>
      </c>
      <c r="V176" s="56" t="e">
        <f t="shared" si="37"/>
        <v>#REF!</v>
      </c>
      <c r="AM176" s="66" t="e">
        <f t="shared" si="33"/>
        <v>#REF!</v>
      </c>
      <c r="AN176" s="67" t="e">
        <f t="shared" si="38"/>
        <v>#REF!</v>
      </c>
      <c r="AO176" s="68" t="e">
        <f t="shared" si="39"/>
        <v>#REF!</v>
      </c>
      <c r="AP176" s="82" t="e">
        <f t="shared" si="40"/>
        <v>#REF!</v>
      </c>
      <c r="AQ176" s="51">
        <v>1</v>
      </c>
      <c r="AR176" s="101" t="e">
        <f>SUM(Q176:Q182)</f>
        <v>#REF!</v>
      </c>
    </row>
    <row r="177" spans="2:44" x14ac:dyDescent="0.25">
      <c r="B177"/>
      <c r="C177"/>
      <c r="D177"/>
      <c r="E177"/>
      <c r="F177"/>
      <c r="G177"/>
      <c r="H177"/>
      <c r="K177" s="64" t="e">
        <f t="shared" si="30"/>
        <v>#REF!</v>
      </c>
      <c r="L177" s="129" t="e">
        <f>IF(#REF!&gt;0,#REF!,"")</f>
        <v>#REF!</v>
      </c>
      <c r="M177" s="90" t="e">
        <f>#REF!</f>
        <v>#REF!</v>
      </c>
      <c r="N177" s="91">
        <f t="shared" si="31"/>
        <v>6</v>
      </c>
      <c r="O177" s="92">
        <v>43997</v>
      </c>
      <c r="P177" s="91" t="str">
        <f t="shared" si="29"/>
        <v>MONDAY</v>
      </c>
      <c r="Q177" s="93" t="e">
        <f t="shared" si="32"/>
        <v>#REF!</v>
      </c>
      <c r="R177" s="51" t="e">
        <f t="shared" si="34"/>
        <v>#N/A</v>
      </c>
      <c r="S177" s="78" t="e">
        <f>HLOOKUP(LEFT(P177,3),$B$8:$H$11,4,FALSE)*VLOOKUP(O177,#REF!,2,FALSE)</f>
        <v>#REF!</v>
      </c>
      <c r="T177" s="78" t="e">
        <f t="shared" si="35"/>
        <v>#REF!</v>
      </c>
      <c r="U177" s="51" t="e">
        <f t="shared" si="36"/>
        <v>#N/A</v>
      </c>
      <c r="V177" s="56" t="e">
        <f t="shared" si="37"/>
        <v>#REF!</v>
      </c>
      <c r="AM177" s="66" t="e">
        <f t="shared" si="33"/>
        <v>#REF!</v>
      </c>
      <c r="AN177" s="67" t="e">
        <f t="shared" si="38"/>
        <v>#REF!</v>
      </c>
      <c r="AO177" s="68" t="e">
        <f t="shared" si="39"/>
        <v>#REF!</v>
      </c>
      <c r="AP177" s="82" t="e">
        <f t="shared" si="40"/>
        <v>#REF!</v>
      </c>
      <c r="AQ177" s="51">
        <v>1</v>
      </c>
    </row>
    <row r="178" spans="2:44" x14ac:dyDescent="0.25">
      <c r="B178"/>
      <c r="C178"/>
      <c r="D178"/>
      <c r="E178"/>
      <c r="F178"/>
      <c r="G178"/>
      <c r="H178"/>
      <c r="K178" s="64" t="e">
        <f t="shared" si="30"/>
        <v>#REF!</v>
      </c>
      <c r="L178" s="129" t="e">
        <f>IF(#REF!&gt;0,#REF!,"")</f>
        <v>#REF!</v>
      </c>
      <c r="M178" s="90" t="e">
        <f>#REF!</f>
        <v>#REF!</v>
      </c>
      <c r="N178" s="91">
        <f t="shared" si="31"/>
        <v>6</v>
      </c>
      <c r="O178" s="92">
        <v>43998</v>
      </c>
      <c r="P178" s="91" t="str">
        <f t="shared" si="29"/>
        <v>TUESDAY</v>
      </c>
      <c r="Q178" s="93" t="e">
        <f t="shared" si="32"/>
        <v>#REF!</v>
      </c>
      <c r="R178" s="51" t="e">
        <f t="shared" si="34"/>
        <v>#N/A</v>
      </c>
      <c r="S178" s="78" t="e">
        <f>HLOOKUP(LEFT(P178,3),$B$8:$H$11,4,FALSE)*VLOOKUP(O178,#REF!,2,FALSE)</f>
        <v>#REF!</v>
      </c>
      <c r="T178" s="78" t="e">
        <f t="shared" si="35"/>
        <v>#REF!</v>
      </c>
      <c r="U178" s="51" t="e">
        <f t="shared" si="36"/>
        <v>#N/A</v>
      </c>
      <c r="V178" s="56" t="e">
        <f t="shared" si="37"/>
        <v>#REF!</v>
      </c>
      <c r="AM178" s="66" t="e">
        <f t="shared" si="33"/>
        <v>#REF!</v>
      </c>
      <c r="AN178" s="67" t="e">
        <f t="shared" si="38"/>
        <v>#REF!</v>
      </c>
      <c r="AO178" s="68" t="e">
        <f t="shared" si="39"/>
        <v>#REF!</v>
      </c>
      <c r="AP178" s="82" t="e">
        <f t="shared" si="40"/>
        <v>#REF!</v>
      </c>
      <c r="AQ178" s="51">
        <v>1</v>
      </c>
    </row>
    <row r="179" spans="2:44" x14ac:dyDescent="0.25">
      <c r="B179"/>
      <c r="C179"/>
      <c r="D179"/>
      <c r="E179"/>
      <c r="F179"/>
      <c r="G179"/>
      <c r="H179"/>
      <c r="K179" s="64" t="e">
        <f t="shared" si="30"/>
        <v>#REF!</v>
      </c>
      <c r="L179" s="129" t="e">
        <f>IF(#REF!&gt;0,#REF!,"")</f>
        <v>#REF!</v>
      </c>
      <c r="M179" s="90" t="e">
        <f>#REF!</f>
        <v>#REF!</v>
      </c>
      <c r="N179" s="91">
        <f t="shared" si="31"/>
        <v>6</v>
      </c>
      <c r="O179" s="92">
        <v>43999</v>
      </c>
      <c r="P179" s="91" t="str">
        <f t="shared" si="29"/>
        <v>WEDNESDAY</v>
      </c>
      <c r="Q179" s="93" t="e">
        <f t="shared" si="32"/>
        <v>#REF!</v>
      </c>
      <c r="R179" s="51" t="e">
        <f t="shared" si="34"/>
        <v>#N/A</v>
      </c>
      <c r="S179" s="78" t="e">
        <f>HLOOKUP(LEFT(P179,3),$B$8:$H$11,4,FALSE)*VLOOKUP(O179,#REF!,2,FALSE)</f>
        <v>#REF!</v>
      </c>
      <c r="T179" s="78" t="e">
        <f t="shared" si="35"/>
        <v>#REF!</v>
      </c>
      <c r="U179" s="51" t="e">
        <f t="shared" si="36"/>
        <v>#N/A</v>
      </c>
      <c r="V179" s="56" t="e">
        <f t="shared" si="37"/>
        <v>#REF!</v>
      </c>
      <c r="AM179" s="66" t="e">
        <f t="shared" si="33"/>
        <v>#REF!</v>
      </c>
      <c r="AN179" s="67" t="e">
        <f t="shared" si="38"/>
        <v>#REF!</v>
      </c>
      <c r="AO179" s="68" t="e">
        <f t="shared" si="39"/>
        <v>#REF!</v>
      </c>
      <c r="AP179" s="82" t="e">
        <f t="shared" si="40"/>
        <v>#REF!</v>
      </c>
      <c r="AQ179" s="51">
        <v>1</v>
      </c>
    </row>
    <row r="180" spans="2:44" x14ac:dyDescent="0.25">
      <c r="B180"/>
      <c r="C180"/>
      <c r="D180"/>
      <c r="E180"/>
      <c r="F180"/>
      <c r="G180"/>
      <c r="H180"/>
      <c r="K180" s="64" t="e">
        <f t="shared" si="30"/>
        <v>#REF!</v>
      </c>
      <c r="L180" s="129" t="e">
        <f>IF(#REF!&gt;0,#REF!,"")</f>
        <v>#REF!</v>
      </c>
      <c r="M180" s="90" t="e">
        <f>#REF!</f>
        <v>#REF!</v>
      </c>
      <c r="N180" s="91">
        <f t="shared" si="31"/>
        <v>6</v>
      </c>
      <c r="O180" s="92">
        <v>44000</v>
      </c>
      <c r="P180" s="91" t="str">
        <f t="shared" si="29"/>
        <v>THURSDAY</v>
      </c>
      <c r="Q180" s="93" t="e">
        <f t="shared" si="32"/>
        <v>#REF!</v>
      </c>
      <c r="R180" s="51" t="e">
        <f t="shared" si="34"/>
        <v>#N/A</v>
      </c>
      <c r="S180" s="78" t="e">
        <f>HLOOKUP(LEFT(P180,3),$B$8:$H$11,4,FALSE)*VLOOKUP(O180,#REF!,2,FALSE)</f>
        <v>#REF!</v>
      </c>
      <c r="T180" s="78" t="e">
        <f t="shared" si="35"/>
        <v>#REF!</v>
      </c>
      <c r="U180" s="51" t="e">
        <f t="shared" si="36"/>
        <v>#N/A</v>
      </c>
      <c r="V180" s="56" t="e">
        <f t="shared" si="37"/>
        <v>#REF!</v>
      </c>
      <c r="AM180" s="66" t="e">
        <f t="shared" si="33"/>
        <v>#REF!</v>
      </c>
      <c r="AN180" s="67" t="e">
        <f t="shared" si="38"/>
        <v>#REF!</v>
      </c>
      <c r="AO180" s="68" t="e">
        <f t="shared" si="39"/>
        <v>#REF!</v>
      </c>
      <c r="AP180" s="82" t="e">
        <f t="shared" si="40"/>
        <v>#REF!</v>
      </c>
      <c r="AQ180" s="51">
        <v>1</v>
      </c>
    </row>
    <row r="181" spans="2:44" x14ac:dyDescent="0.25">
      <c r="B181"/>
      <c r="C181"/>
      <c r="D181"/>
      <c r="E181"/>
      <c r="F181"/>
      <c r="G181"/>
      <c r="H181"/>
      <c r="K181" s="64" t="e">
        <f t="shared" si="30"/>
        <v>#REF!</v>
      </c>
      <c r="L181" s="129" t="e">
        <f>IF(#REF!&gt;0,#REF!,"")</f>
        <v>#REF!</v>
      </c>
      <c r="M181" s="90" t="e">
        <f>#REF!</f>
        <v>#REF!</v>
      </c>
      <c r="N181" s="91">
        <f t="shared" si="31"/>
        <v>6</v>
      </c>
      <c r="O181" s="92">
        <v>44001</v>
      </c>
      <c r="P181" s="91" t="str">
        <f t="shared" si="29"/>
        <v>FRIDAY</v>
      </c>
      <c r="Q181" s="93" t="e">
        <f t="shared" si="32"/>
        <v>#REF!</v>
      </c>
      <c r="R181" s="51" t="e">
        <f t="shared" si="34"/>
        <v>#N/A</v>
      </c>
      <c r="S181" s="78" t="e">
        <f>HLOOKUP(LEFT(P181,3),$B$8:$H$11,4,FALSE)*VLOOKUP(O181,#REF!,2,FALSE)</f>
        <v>#REF!</v>
      </c>
      <c r="T181" s="78" t="e">
        <f t="shared" si="35"/>
        <v>#REF!</v>
      </c>
      <c r="U181" s="51" t="e">
        <f t="shared" si="36"/>
        <v>#N/A</v>
      </c>
      <c r="V181" s="56" t="e">
        <f t="shared" si="37"/>
        <v>#REF!</v>
      </c>
      <c r="AM181" s="66" t="e">
        <f t="shared" si="33"/>
        <v>#REF!</v>
      </c>
      <c r="AN181" s="67" t="e">
        <f t="shared" si="38"/>
        <v>#REF!</v>
      </c>
      <c r="AO181" s="68" t="e">
        <f t="shared" si="39"/>
        <v>#REF!</v>
      </c>
      <c r="AP181" s="82" t="e">
        <f t="shared" si="40"/>
        <v>#REF!</v>
      </c>
      <c r="AQ181" s="51">
        <v>1</v>
      </c>
    </row>
    <row r="182" spans="2:44" x14ac:dyDescent="0.25">
      <c r="B182"/>
      <c r="C182"/>
      <c r="D182"/>
      <c r="E182"/>
      <c r="F182"/>
      <c r="G182"/>
      <c r="H182"/>
      <c r="K182" s="64" t="e">
        <f t="shared" si="30"/>
        <v>#REF!</v>
      </c>
      <c r="L182" s="129" t="e">
        <f>IF(#REF!&gt;0,#REF!,"")</f>
        <v>#REF!</v>
      </c>
      <c r="M182" s="90" t="e">
        <f>#REF!</f>
        <v>#REF!</v>
      </c>
      <c r="N182" s="91">
        <f t="shared" si="31"/>
        <v>6</v>
      </c>
      <c r="O182" s="92">
        <v>44002</v>
      </c>
      <c r="P182" s="91" t="str">
        <f t="shared" si="29"/>
        <v>SATURDAY</v>
      </c>
      <c r="Q182" s="93" t="e">
        <f t="shared" si="32"/>
        <v>#REF!</v>
      </c>
      <c r="R182" s="51" t="e">
        <f t="shared" si="34"/>
        <v>#N/A</v>
      </c>
      <c r="S182" s="78" t="e">
        <f>HLOOKUP(LEFT(P182,3),$B$8:$H$11,4,FALSE)*VLOOKUP(O182,#REF!,2,FALSE)</f>
        <v>#REF!</v>
      </c>
      <c r="T182" s="78" t="e">
        <f t="shared" si="35"/>
        <v>#REF!</v>
      </c>
      <c r="U182" s="51" t="e">
        <f t="shared" si="36"/>
        <v>#N/A</v>
      </c>
      <c r="V182" s="56" t="e">
        <f t="shared" si="37"/>
        <v>#REF!</v>
      </c>
      <c r="AM182" s="66" t="e">
        <f t="shared" si="33"/>
        <v>#REF!</v>
      </c>
      <c r="AN182" s="67" t="e">
        <f t="shared" si="38"/>
        <v>#REF!</v>
      </c>
      <c r="AO182" s="68" t="e">
        <f t="shared" si="39"/>
        <v>#REF!</v>
      </c>
      <c r="AP182" s="82" t="e">
        <f t="shared" si="40"/>
        <v>#REF!</v>
      </c>
      <c r="AQ182" s="51">
        <v>1</v>
      </c>
    </row>
    <row r="183" spans="2:44" x14ac:dyDescent="0.25">
      <c r="B183"/>
      <c r="C183"/>
      <c r="D183"/>
      <c r="E183"/>
      <c r="F183"/>
      <c r="G183"/>
      <c r="H183"/>
      <c r="K183" s="64" t="e">
        <f t="shared" si="30"/>
        <v>#REF!</v>
      </c>
      <c r="L183" s="129" t="e">
        <f>IF(#REF!&gt;0,#REF!,"")</f>
        <v>#REF!</v>
      </c>
      <c r="M183" s="90" t="e">
        <f>#REF!</f>
        <v>#REF!</v>
      </c>
      <c r="N183" s="91">
        <f t="shared" si="31"/>
        <v>6</v>
      </c>
      <c r="O183" s="92">
        <v>44003</v>
      </c>
      <c r="P183" s="91" t="str">
        <f t="shared" si="29"/>
        <v>SUNDAY</v>
      </c>
      <c r="Q183" s="93" t="e">
        <f t="shared" si="32"/>
        <v>#REF!</v>
      </c>
      <c r="R183" s="51" t="e">
        <f t="shared" si="34"/>
        <v>#N/A</v>
      </c>
      <c r="S183" s="78" t="e">
        <f>HLOOKUP(LEFT(P183,3),$B$8:$H$11,4,FALSE)*VLOOKUP(O183,#REF!,2,FALSE)</f>
        <v>#REF!</v>
      </c>
      <c r="T183" s="78" t="e">
        <f t="shared" si="35"/>
        <v>#REF!</v>
      </c>
      <c r="U183" s="51" t="e">
        <f t="shared" si="36"/>
        <v>#N/A</v>
      </c>
      <c r="V183" s="56" t="e">
        <f t="shared" si="37"/>
        <v>#REF!</v>
      </c>
      <c r="AM183" s="66" t="e">
        <f t="shared" si="33"/>
        <v>#REF!</v>
      </c>
      <c r="AN183" s="67" t="e">
        <f t="shared" si="38"/>
        <v>#REF!</v>
      </c>
      <c r="AO183" s="68" t="e">
        <f t="shared" si="39"/>
        <v>#REF!</v>
      </c>
      <c r="AP183" s="82" t="e">
        <f t="shared" si="40"/>
        <v>#REF!</v>
      </c>
      <c r="AQ183" s="51">
        <v>1</v>
      </c>
      <c r="AR183" s="101" t="e">
        <f>SUM(Q183:Q189)</f>
        <v>#REF!</v>
      </c>
    </row>
    <row r="184" spans="2:44" x14ac:dyDescent="0.25">
      <c r="B184"/>
      <c r="C184"/>
      <c r="D184"/>
      <c r="E184"/>
      <c r="F184"/>
      <c r="G184"/>
      <c r="H184"/>
      <c r="K184" s="64" t="e">
        <f t="shared" si="30"/>
        <v>#REF!</v>
      </c>
      <c r="L184" s="129" t="e">
        <f>IF(#REF!&gt;0,#REF!,"")</f>
        <v>#REF!</v>
      </c>
      <c r="M184" s="90" t="e">
        <f>#REF!</f>
        <v>#REF!</v>
      </c>
      <c r="N184" s="91">
        <f t="shared" si="31"/>
        <v>6</v>
      </c>
      <c r="O184" s="92">
        <v>44004</v>
      </c>
      <c r="P184" s="91" t="str">
        <f t="shared" si="29"/>
        <v>MONDAY</v>
      </c>
      <c r="Q184" s="93" t="e">
        <f t="shared" si="32"/>
        <v>#REF!</v>
      </c>
      <c r="R184" s="51" t="e">
        <f t="shared" si="34"/>
        <v>#N/A</v>
      </c>
      <c r="S184" s="78" t="e">
        <f>HLOOKUP(LEFT(P184,3),$B$8:$H$11,4,FALSE)*VLOOKUP(O184,#REF!,2,FALSE)</f>
        <v>#REF!</v>
      </c>
      <c r="T184" s="78" t="e">
        <f t="shared" si="35"/>
        <v>#REF!</v>
      </c>
      <c r="U184" s="51" t="e">
        <f t="shared" si="36"/>
        <v>#N/A</v>
      </c>
      <c r="V184" s="56" t="e">
        <f t="shared" si="37"/>
        <v>#REF!</v>
      </c>
      <c r="AM184" s="66" t="e">
        <f t="shared" si="33"/>
        <v>#REF!</v>
      </c>
      <c r="AN184" s="67" t="e">
        <f t="shared" si="38"/>
        <v>#REF!</v>
      </c>
      <c r="AO184" s="68" t="e">
        <f t="shared" si="39"/>
        <v>#REF!</v>
      </c>
      <c r="AP184" s="82" t="e">
        <f t="shared" si="40"/>
        <v>#REF!</v>
      </c>
      <c r="AQ184" s="51">
        <v>1</v>
      </c>
    </row>
    <row r="185" spans="2:44" x14ac:dyDescent="0.25">
      <c r="B185"/>
      <c r="C185"/>
      <c r="D185"/>
      <c r="E185"/>
      <c r="F185"/>
      <c r="G185"/>
      <c r="H185"/>
      <c r="K185" s="64" t="e">
        <f t="shared" si="30"/>
        <v>#REF!</v>
      </c>
      <c r="L185" s="129" t="e">
        <f>IF(#REF!&gt;0,#REF!,"")</f>
        <v>#REF!</v>
      </c>
      <c r="M185" s="90" t="e">
        <f>#REF!</f>
        <v>#REF!</v>
      </c>
      <c r="N185" s="91">
        <f t="shared" si="31"/>
        <v>6</v>
      </c>
      <c r="O185" s="92">
        <v>44005</v>
      </c>
      <c r="P185" s="91" t="str">
        <f t="shared" si="29"/>
        <v>TUESDAY</v>
      </c>
      <c r="Q185" s="93" t="e">
        <f t="shared" si="32"/>
        <v>#REF!</v>
      </c>
      <c r="R185" s="51" t="e">
        <f t="shared" si="34"/>
        <v>#N/A</v>
      </c>
      <c r="S185" s="78" t="e">
        <f>HLOOKUP(LEFT(P185,3),$B$8:$H$11,4,FALSE)*VLOOKUP(O185,#REF!,2,FALSE)</f>
        <v>#REF!</v>
      </c>
      <c r="T185" s="78" t="e">
        <f t="shared" si="35"/>
        <v>#REF!</v>
      </c>
      <c r="U185" s="51" t="e">
        <f t="shared" si="36"/>
        <v>#N/A</v>
      </c>
      <c r="V185" s="56" t="e">
        <f t="shared" si="37"/>
        <v>#REF!</v>
      </c>
      <c r="AM185" s="66" t="e">
        <f t="shared" si="33"/>
        <v>#REF!</v>
      </c>
      <c r="AN185" s="67" t="e">
        <f t="shared" si="38"/>
        <v>#REF!</v>
      </c>
      <c r="AO185" s="68" t="e">
        <f t="shared" si="39"/>
        <v>#REF!</v>
      </c>
      <c r="AP185" s="82" t="e">
        <f t="shared" si="40"/>
        <v>#REF!</v>
      </c>
      <c r="AQ185" s="51">
        <v>1</v>
      </c>
    </row>
    <row r="186" spans="2:44" x14ac:dyDescent="0.25">
      <c r="B186"/>
      <c r="C186"/>
      <c r="D186"/>
      <c r="E186"/>
      <c r="F186"/>
      <c r="G186"/>
      <c r="H186"/>
      <c r="K186" s="64" t="e">
        <f t="shared" si="30"/>
        <v>#REF!</v>
      </c>
      <c r="L186" s="129" t="e">
        <f>IF(#REF!&gt;0,#REF!,"")</f>
        <v>#REF!</v>
      </c>
      <c r="M186" s="90" t="e">
        <f>#REF!</f>
        <v>#REF!</v>
      </c>
      <c r="N186" s="91">
        <f t="shared" si="31"/>
        <v>6</v>
      </c>
      <c r="O186" s="92">
        <v>44006</v>
      </c>
      <c r="P186" s="91" t="str">
        <f t="shared" si="29"/>
        <v>WEDNESDAY</v>
      </c>
      <c r="Q186" s="93" t="e">
        <f t="shared" si="32"/>
        <v>#REF!</v>
      </c>
      <c r="R186" s="51" t="e">
        <f t="shared" si="34"/>
        <v>#N/A</v>
      </c>
      <c r="S186" s="78" t="e">
        <f>HLOOKUP(LEFT(P186,3),$B$8:$H$11,4,FALSE)*VLOOKUP(O186,#REF!,2,FALSE)</f>
        <v>#REF!</v>
      </c>
      <c r="T186" s="78" t="e">
        <f t="shared" si="35"/>
        <v>#REF!</v>
      </c>
      <c r="U186" s="51" t="e">
        <f t="shared" si="36"/>
        <v>#N/A</v>
      </c>
      <c r="V186" s="56" t="e">
        <f t="shared" si="37"/>
        <v>#REF!</v>
      </c>
      <c r="AM186" s="66" t="e">
        <f t="shared" si="33"/>
        <v>#REF!</v>
      </c>
      <c r="AN186" s="67" t="e">
        <f t="shared" si="38"/>
        <v>#REF!</v>
      </c>
      <c r="AO186" s="68" t="e">
        <f t="shared" si="39"/>
        <v>#REF!</v>
      </c>
      <c r="AP186" s="82" t="e">
        <f t="shared" si="40"/>
        <v>#REF!</v>
      </c>
      <c r="AQ186" s="51">
        <v>1</v>
      </c>
    </row>
    <row r="187" spans="2:44" x14ac:dyDescent="0.25">
      <c r="B187"/>
      <c r="C187"/>
      <c r="D187"/>
      <c r="E187"/>
      <c r="F187"/>
      <c r="G187"/>
      <c r="H187"/>
      <c r="K187" s="64" t="e">
        <f t="shared" si="30"/>
        <v>#REF!</v>
      </c>
      <c r="L187" s="129" t="e">
        <f>IF(#REF!&gt;0,#REF!,"")</f>
        <v>#REF!</v>
      </c>
      <c r="M187" s="90" t="e">
        <f>#REF!</f>
        <v>#REF!</v>
      </c>
      <c r="N187" s="91">
        <f t="shared" si="31"/>
        <v>6</v>
      </c>
      <c r="O187" s="92">
        <v>44007</v>
      </c>
      <c r="P187" s="91" t="str">
        <f t="shared" si="29"/>
        <v>THURSDAY</v>
      </c>
      <c r="Q187" s="93" t="e">
        <f t="shared" si="32"/>
        <v>#REF!</v>
      </c>
      <c r="R187" s="51" t="e">
        <f t="shared" si="34"/>
        <v>#N/A</v>
      </c>
      <c r="S187" s="78" t="e">
        <f>HLOOKUP(LEFT(P187,3),$B$8:$H$11,4,FALSE)*VLOOKUP(O187,#REF!,2,FALSE)</f>
        <v>#REF!</v>
      </c>
      <c r="T187" s="78" t="e">
        <f t="shared" si="35"/>
        <v>#REF!</v>
      </c>
      <c r="U187" s="51" t="e">
        <f t="shared" si="36"/>
        <v>#N/A</v>
      </c>
      <c r="V187" s="56" t="e">
        <f t="shared" si="37"/>
        <v>#REF!</v>
      </c>
      <c r="AM187" s="66" t="e">
        <f t="shared" si="33"/>
        <v>#REF!</v>
      </c>
      <c r="AN187" s="67" t="e">
        <f t="shared" si="38"/>
        <v>#REF!</v>
      </c>
      <c r="AO187" s="68" t="e">
        <f t="shared" si="39"/>
        <v>#REF!</v>
      </c>
      <c r="AP187" s="82" t="e">
        <f t="shared" si="40"/>
        <v>#REF!</v>
      </c>
      <c r="AQ187" s="51">
        <v>1</v>
      </c>
    </row>
    <row r="188" spans="2:44" x14ac:dyDescent="0.25">
      <c r="B188"/>
      <c r="C188"/>
      <c r="D188"/>
      <c r="E188"/>
      <c r="F188"/>
      <c r="G188"/>
      <c r="H188"/>
      <c r="K188" s="64" t="e">
        <f t="shared" si="30"/>
        <v>#REF!</v>
      </c>
      <c r="L188" s="129" t="e">
        <f>IF(#REF!&gt;0,#REF!,"")</f>
        <v>#REF!</v>
      </c>
      <c r="M188" s="90" t="e">
        <f>#REF!</f>
        <v>#REF!</v>
      </c>
      <c r="N188" s="91">
        <f t="shared" si="31"/>
        <v>6</v>
      </c>
      <c r="O188" s="92">
        <v>44008</v>
      </c>
      <c r="P188" s="91" t="str">
        <f t="shared" si="29"/>
        <v>FRIDAY</v>
      </c>
      <c r="Q188" s="93" t="e">
        <f t="shared" si="32"/>
        <v>#REF!</v>
      </c>
      <c r="R188" s="51" t="e">
        <f t="shared" si="34"/>
        <v>#N/A</v>
      </c>
      <c r="S188" s="78" t="e">
        <f>HLOOKUP(LEFT(P188,3),$B$8:$H$11,4,FALSE)*VLOOKUP(O188,#REF!,2,FALSE)</f>
        <v>#REF!</v>
      </c>
      <c r="T188" s="78" t="e">
        <f t="shared" si="35"/>
        <v>#REF!</v>
      </c>
      <c r="U188" s="51" t="e">
        <f t="shared" si="36"/>
        <v>#N/A</v>
      </c>
      <c r="V188" s="56" t="e">
        <f t="shared" si="37"/>
        <v>#REF!</v>
      </c>
      <c r="AM188" s="66" t="e">
        <f t="shared" si="33"/>
        <v>#REF!</v>
      </c>
      <c r="AN188" s="67" t="e">
        <f t="shared" si="38"/>
        <v>#REF!</v>
      </c>
      <c r="AO188" s="68" t="e">
        <f t="shared" si="39"/>
        <v>#REF!</v>
      </c>
      <c r="AP188" s="82" t="e">
        <f t="shared" si="40"/>
        <v>#REF!</v>
      </c>
      <c r="AQ188" s="51">
        <v>1</v>
      </c>
    </row>
    <row r="189" spans="2:44" x14ac:dyDescent="0.25">
      <c r="B189"/>
      <c r="C189"/>
      <c r="D189"/>
      <c r="E189"/>
      <c r="F189"/>
      <c r="G189"/>
      <c r="H189"/>
      <c r="K189" s="64" t="e">
        <f t="shared" si="30"/>
        <v>#REF!</v>
      </c>
      <c r="L189" s="129" t="e">
        <f>IF(#REF!&gt;0,#REF!,"")</f>
        <v>#REF!</v>
      </c>
      <c r="M189" s="90" t="e">
        <f>#REF!</f>
        <v>#REF!</v>
      </c>
      <c r="N189" s="91">
        <f t="shared" si="31"/>
        <v>6</v>
      </c>
      <c r="O189" s="92">
        <v>44009</v>
      </c>
      <c r="P189" s="91" t="str">
        <f t="shared" si="29"/>
        <v>SATURDAY</v>
      </c>
      <c r="Q189" s="93" t="e">
        <f t="shared" si="32"/>
        <v>#REF!</v>
      </c>
      <c r="R189" s="51" t="e">
        <f t="shared" si="34"/>
        <v>#N/A</v>
      </c>
      <c r="S189" s="78" t="e">
        <f>HLOOKUP(LEFT(P189,3),$B$8:$H$11,4,FALSE)*VLOOKUP(O189,#REF!,2,FALSE)</f>
        <v>#REF!</v>
      </c>
      <c r="T189" s="78" t="e">
        <f t="shared" si="35"/>
        <v>#REF!</v>
      </c>
      <c r="U189" s="51" t="e">
        <f t="shared" si="36"/>
        <v>#N/A</v>
      </c>
      <c r="V189" s="56" t="e">
        <f t="shared" si="37"/>
        <v>#REF!</v>
      </c>
      <c r="AM189" s="66" t="e">
        <f t="shared" si="33"/>
        <v>#REF!</v>
      </c>
      <c r="AN189" s="67" t="e">
        <f t="shared" si="38"/>
        <v>#REF!</v>
      </c>
      <c r="AO189" s="68" t="e">
        <f t="shared" si="39"/>
        <v>#REF!</v>
      </c>
      <c r="AP189" s="82" t="e">
        <f t="shared" si="40"/>
        <v>#REF!</v>
      </c>
      <c r="AQ189" s="51">
        <v>1</v>
      </c>
    </row>
    <row r="190" spans="2:44" x14ac:dyDescent="0.25">
      <c r="B190"/>
      <c r="C190"/>
      <c r="D190"/>
      <c r="E190"/>
      <c r="F190"/>
      <c r="G190"/>
      <c r="H190"/>
      <c r="K190" s="64" t="e">
        <f t="shared" si="30"/>
        <v>#REF!</v>
      </c>
      <c r="L190" s="129" t="e">
        <f>IF(#REF!&gt;0,#REF!,"")</f>
        <v>#REF!</v>
      </c>
      <c r="M190" s="90" t="e">
        <f>#REF!</f>
        <v>#REF!</v>
      </c>
      <c r="N190" s="91">
        <f t="shared" si="31"/>
        <v>6</v>
      </c>
      <c r="O190" s="92">
        <v>44010</v>
      </c>
      <c r="P190" s="91" t="str">
        <f t="shared" si="29"/>
        <v>SUNDAY</v>
      </c>
      <c r="Q190" s="93" t="e">
        <f t="shared" si="32"/>
        <v>#REF!</v>
      </c>
      <c r="R190" s="51" t="e">
        <f t="shared" si="34"/>
        <v>#N/A</v>
      </c>
      <c r="S190" s="78" t="e">
        <f>HLOOKUP(LEFT(P190,3),$B$8:$H$11,4,FALSE)*VLOOKUP(O190,#REF!,2,FALSE)</f>
        <v>#REF!</v>
      </c>
      <c r="T190" s="78" t="e">
        <f t="shared" si="35"/>
        <v>#REF!</v>
      </c>
      <c r="U190" s="51" t="e">
        <f t="shared" si="36"/>
        <v>#N/A</v>
      </c>
      <c r="V190" s="56" t="e">
        <f t="shared" si="37"/>
        <v>#REF!</v>
      </c>
      <c r="AM190" s="66" t="e">
        <f t="shared" si="33"/>
        <v>#REF!</v>
      </c>
      <c r="AN190" s="67" t="e">
        <f t="shared" si="38"/>
        <v>#REF!</v>
      </c>
      <c r="AO190" s="68" t="e">
        <f t="shared" si="39"/>
        <v>#REF!</v>
      </c>
      <c r="AP190" s="82" t="e">
        <f t="shared" si="40"/>
        <v>#REF!</v>
      </c>
      <c r="AQ190" s="51">
        <v>1</v>
      </c>
      <c r="AR190" s="101" t="e">
        <f>SUM(Q190:Q196)</f>
        <v>#REF!</v>
      </c>
    </row>
    <row r="191" spans="2:44" x14ac:dyDescent="0.25">
      <c r="B191"/>
      <c r="C191"/>
      <c r="D191"/>
      <c r="E191"/>
      <c r="F191"/>
      <c r="G191"/>
      <c r="H191"/>
      <c r="K191" s="64" t="e">
        <f t="shared" si="30"/>
        <v>#REF!</v>
      </c>
      <c r="L191" s="129" t="e">
        <f>IF(#REF!&gt;0,#REF!,"")</f>
        <v>#REF!</v>
      </c>
      <c r="M191" s="90" t="e">
        <f>#REF!</f>
        <v>#REF!</v>
      </c>
      <c r="N191" s="91">
        <f t="shared" si="31"/>
        <v>6</v>
      </c>
      <c r="O191" s="92">
        <v>44011</v>
      </c>
      <c r="P191" s="91" t="str">
        <f t="shared" si="29"/>
        <v>MONDAY</v>
      </c>
      <c r="Q191" s="93" t="e">
        <f t="shared" si="32"/>
        <v>#REF!</v>
      </c>
      <c r="R191" s="51" t="e">
        <f t="shared" si="34"/>
        <v>#N/A</v>
      </c>
      <c r="S191" s="78" t="e">
        <f>HLOOKUP(LEFT(P191,3),$B$8:$H$11,4,FALSE)*VLOOKUP(O191,#REF!,2,FALSE)</f>
        <v>#REF!</v>
      </c>
      <c r="T191" s="78" t="e">
        <f t="shared" si="35"/>
        <v>#REF!</v>
      </c>
      <c r="U191" s="51" t="e">
        <f t="shared" si="36"/>
        <v>#N/A</v>
      </c>
      <c r="V191" s="56" t="e">
        <f t="shared" si="37"/>
        <v>#REF!</v>
      </c>
      <c r="AM191" s="66" t="e">
        <f t="shared" si="33"/>
        <v>#REF!</v>
      </c>
      <c r="AN191" s="67" t="e">
        <f t="shared" si="38"/>
        <v>#REF!</v>
      </c>
      <c r="AO191" s="68" t="e">
        <f t="shared" si="39"/>
        <v>#REF!</v>
      </c>
      <c r="AP191" s="82" t="e">
        <f t="shared" si="40"/>
        <v>#REF!</v>
      </c>
      <c r="AQ191" s="51">
        <v>1</v>
      </c>
    </row>
    <row r="192" spans="2:44" x14ac:dyDescent="0.25">
      <c r="B192"/>
      <c r="C192"/>
      <c r="D192"/>
      <c r="E192"/>
      <c r="F192"/>
      <c r="G192"/>
      <c r="H192"/>
      <c r="K192" s="64" t="e">
        <f t="shared" si="30"/>
        <v>#REF!</v>
      </c>
      <c r="L192" s="129" t="e">
        <f>IF(#REF!&gt;0,#REF!,"")</f>
        <v>#REF!</v>
      </c>
      <c r="M192" s="90" t="e">
        <f>#REF!</f>
        <v>#REF!</v>
      </c>
      <c r="N192" s="91">
        <f t="shared" si="31"/>
        <v>6</v>
      </c>
      <c r="O192" s="92">
        <v>44012</v>
      </c>
      <c r="P192" s="91" t="str">
        <f t="shared" si="29"/>
        <v>TUESDAY</v>
      </c>
      <c r="Q192" s="93" t="e">
        <f t="shared" si="32"/>
        <v>#REF!</v>
      </c>
      <c r="R192" s="51" t="e">
        <f t="shared" si="34"/>
        <v>#N/A</v>
      </c>
      <c r="S192" s="78" t="e">
        <f>HLOOKUP(LEFT(P192,3),$B$8:$H$11,4,FALSE)*VLOOKUP(O192,#REF!,2,FALSE)</f>
        <v>#REF!</v>
      </c>
      <c r="T192" s="78" t="e">
        <f t="shared" si="35"/>
        <v>#REF!</v>
      </c>
      <c r="U192" s="51" t="e">
        <f t="shared" si="36"/>
        <v>#N/A</v>
      </c>
      <c r="V192" s="56" t="e">
        <f t="shared" si="37"/>
        <v>#REF!</v>
      </c>
      <c r="AM192" s="66" t="e">
        <f t="shared" si="33"/>
        <v>#REF!</v>
      </c>
      <c r="AN192" s="67" t="e">
        <f t="shared" si="38"/>
        <v>#REF!</v>
      </c>
      <c r="AO192" s="68" t="e">
        <f t="shared" si="39"/>
        <v>#REF!</v>
      </c>
      <c r="AP192" s="82" t="e">
        <f t="shared" si="40"/>
        <v>#REF!</v>
      </c>
      <c r="AQ192" s="51">
        <v>1</v>
      </c>
    </row>
    <row r="193" spans="2:43" x14ac:dyDescent="0.25">
      <c r="B193"/>
      <c r="C193"/>
      <c r="D193"/>
      <c r="E193"/>
      <c r="F193"/>
      <c r="G193"/>
      <c r="H193"/>
      <c r="K193" s="64" t="e">
        <f t="shared" si="30"/>
        <v>#REF!</v>
      </c>
      <c r="L193" s="129" t="e">
        <f>IF(#REF!&gt;0,#REF!,"")</f>
        <v>#REF!</v>
      </c>
      <c r="M193" s="90" t="e">
        <f>#REF!</f>
        <v>#REF!</v>
      </c>
      <c r="N193" s="91">
        <f t="shared" si="31"/>
        <v>7</v>
      </c>
      <c r="O193" s="92">
        <v>44013</v>
      </c>
      <c r="P193" s="91" t="str">
        <f t="shared" si="29"/>
        <v>WEDNESDAY</v>
      </c>
      <c r="Q193" s="93" t="e">
        <f t="shared" si="32"/>
        <v>#REF!</v>
      </c>
      <c r="R193" s="51" t="e">
        <f t="shared" si="34"/>
        <v>#N/A</v>
      </c>
      <c r="S193" s="78" t="e">
        <f>HLOOKUP(LEFT(P193,3),$B$8:$H$11,4,FALSE)*VLOOKUP(O193,#REF!,2,FALSE)</f>
        <v>#REF!</v>
      </c>
      <c r="T193" s="78" t="e">
        <f t="shared" si="35"/>
        <v>#REF!</v>
      </c>
      <c r="U193" s="51" t="e">
        <f t="shared" si="36"/>
        <v>#N/A</v>
      </c>
      <c r="V193" s="56" t="e">
        <f t="shared" si="37"/>
        <v>#REF!</v>
      </c>
      <c r="AM193" s="66" t="e">
        <f t="shared" si="33"/>
        <v>#REF!</v>
      </c>
      <c r="AN193" s="67" t="e">
        <f t="shared" si="38"/>
        <v>#REF!</v>
      </c>
      <c r="AO193" s="68" t="e">
        <f t="shared" si="39"/>
        <v>#REF!</v>
      </c>
      <c r="AP193" s="82" t="e">
        <f t="shared" si="40"/>
        <v>#REF!</v>
      </c>
      <c r="AQ193" s="51">
        <v>1</v>
      </c>
    </row>
    <row r="194" spans="2:43" x14ac:dyDescent="0.25">
      <c r="B194"/>
      <c r="C194"/>
      <c r="D194"/>
      <c r="E194"/>
      <c r="F194"/>
      <c r="G194"/>
      <c r="H194"/>
      <c r="K194" s="64" t="e">
        <f t="shared" si="30"/>
        <v>#REF!</v>
      </c>
      <c r="L194" s="129" t="e">
        <f>IF(#REF!&gt;0,#REF!,"")</f>
        <v>#REF!</v>
      </c>
      <c r="M194" s="90" t="e">
        <f>#REF!</f>
        <v>#REF!</v>
      </c>
      <c r="N194" s="91">
        <f t="shared" si="31"/>
        <v>7</v>
      </c>
      <c r="O194" s="92">
        <v>44014</v>
      </c>
      <c r="P194" s="91" t="str">
        <f t="shared" si="29"/>
        <v>THURSDAY</v>
      </c>
      <c r="Q194" s="93" t="e">
        <f t="shared" si="32"/>
        <v>#REF!</v>
      </c>
      <c r="R194" s="51" t="e">
        <f t="shared" si="34"/>
        <v>#N/A</v>
      </c>
      <c r="S194" s="78" t="e">
        <f>HLOOKUP(LEFT(P194,3),$B$8:$H$11,4,FALSE)*VLOOKUP(O194,#REF!,2,FALSE)</f>
        <v>#REF!</v>
      </c>
      <c r="T194" s="78" t="e">
        <f t="shared" si="35"/>
        <v>#REF!</v>
      </c>
      <c r="U194" s="51" t="e">
        <f t="shared" si="36"/>
        <v>#N/A</v>
      </c>
      <c r="V194" s="56" t="e">
        <f t="shared" si="37"/>
        <v>#REF!</v>
      </c>
      <c r="AM194" s="66" t="e">
        <f t="shared" si="33"/>
        <v>#REF!</v>
      </c>
      <c r="AN194" s="67" t="e">
        <f t="shared" si="38"/>
        <v>#REF!</v>
      </c>
      <c r="AO194" s="68" t="e">
        <f t="shared" si="39"/>
        <v>#REF!</v>
      </c>
      <c r="AP194" s="82" t="e">
        <f t="shared" si="40"/>
        <v>#REF!</v>
      </c>
      <c r="AQ194" s="51">
        <v>1</v>
      </c>
    </row>
    <row r="195" spans="2:43" x14ac:dyDescent="0.25">
      <c r="B195"/>
      <c r="C195"/>
      <c r="D195"/>
      <c r="E195"/>
      <c r="F195"/>
      <c r="G195"/>
      <c r="H195"/>
      <c r="K195" s="64" t="e">
        <f t="shared" si="30"/>
        <v>#REF!</v>
      </c>
      <c r="L195" s="129" t="e">
        <f>IF(#REF!&gt;0,#REF!,"")</f>
        <v>#REF!</v>
      </c>
      <c r="M195" s="90" t="e">
        <f>#REF!</f>
        <v>#REF!</v>
      </c>
      <c r="N195" s="91">
        <f t="shared" si="31"/>
        <v>7</v>
      </c>
      <c r="O195" s="92">
        <v>44015</v>
      </c>
      <c r="P195" s="91" t="str">
        <f t="shared" si="29"/>
        <v>FRIDAY</v>
      </c>
      <c r="Q195" s="93" t="e">
        <f t="shared" si="32"/>
        <v>#REF!</v>
      </c>
      <c r="R195" s="51" t="e">
        <f t="shared" si="34"/>
        <v>#N/A</v>
      </c>
      <c r="S195" s="78" t="e">
        <f>HLOOKUP(LEFT(P195,3),$B$8:$H$11,4,FALSE)*VLOOKUP(O195,#REF!,2,FALSE)</f>
        <v>#REF!</v>
      </c>
      <c r="T195" s="78" t="e">
        <f t="shared" si="35"/>
        <v>#REF!</v>
      </c>
      <c r="U195" s="51" t="e">
        <f t="shared" si="36"/>
        <v>#N/A</v>
      </c>
      <c r="V195" s="56" t="e">
        <f t="shared" si="37"/>
        <v>#REF!</v>
      </c>
      <c r="AM195" s="66" t="e">
        <f t="shared" si="33"/>
        <v>#REF!</v>
      </c>
      <c r="AN195" s="67" t="e">
        <f t="shared" si="38"/>
        <v>#REF!</v>
      </c>
      <c r="AO195" s="68" t="e">
        <f t="shared" si="39"/>
        <v>#REF!</v>
      </c>
      <c r="AP195" s="82" t="e">
        <f t="shared" si="40"/>
        <v>#REF!</v>
      </c>
      <c r="AQ195" s="51">
        <v>1</v>
      </c>
    </row>
    <row r="196" spans="2:43" x14ac:dyDescent="0.25">
      <c r="B196"/>
      <c r="C196"/>
      <c r="D196"/>
      <c r="E196"/>
      <c r="F196"/>
      <c r="G196"/>
      <c r="H196"/>
      <c r="K196" s="64" t="e">
        <f t="shared" si="30"/>
        <v>#REF!</v>
      </c>
      <c r="L196" s="129" t="e">
        <f>IF(#REF!&gt;0,#REF!,"")</f>
        <v>#REF!</v>
      </c>
      <c r="M196" s="90" t="e">
        <f>#REF!</f>
        <v>#REF!</v>
      </c>
      <c r="N196" s="91">
        <f t="shared" si="31"/>
        <v>7</v>
      </c>
      <c r="O196" s="92">
        <v>44016</v>
      </c>
      <c r="P196" s="91" t="str">
        <f t="shared" si="29"/>
        <v>SATURDAY</v>
      </c>
      <c r="Q196" s="93" t="e">
        <f t="shared" si="32"/>
        <v>#REF!</v>
      </c>
      <c r="R196" s="51" t="e">
        <f t="shared" si="34"/>
        <v>#N/A</v>
      </c>
      <c r="S196" s="78" t="e">
        <f>HLOOKUP(LEFT(P196,3),$B$8:$H$11,4,FALSE)*VLOOKUP(O196,#REF!,2,FALSE)</f>
        <v>#REF!</v>
      </c>
      <c r="T196" s="78" t="e">
        <f t="shared" si="35"/>
        <v>#REF!</v>
      </c>
      <c r="U196" s="51" t="e">
        <f t="shared" si="36"/>
        <v>#N/A</v>
      </c>
      <c r="V196" s="56" t="e">
        <f t="shared" si="37"/>
        <v>#REF!</v>
      </c>
      <c r="AM196" s="66" t="e">
        <f t="shared" si="33"/>
        <v>#REF!</v>
      </c>
      <c r="AN196" s="67" t="e">
        <f t="shared" si="38"/>
        <v>#REF!</v>
      </c>
      <c r="AO196" s="68" t="e">
        <f t="shared" si="39"/>
        <v>#REF!</v>
      </c>
      <c r="AP196" s="82" t="e">
        <f t="shared" si="40"/>
        <v>#REF!</v>
      </c>
      <c r="AQ196" s="51">
        <v>1</v>
      </c>
    </row>
    <row r="197" spans="2:43" x14ac:dyDescent="0.25">
      <c r="B197"/>
      <c r="C197"/>
      <c r="D197"/>
      <c r="E197"/>
      <c r="F197"/>
      <c r="G197"/>
      <c r="H197"/>
      <c r="K197" s="64" t="e">
        <f t="shared" si="30"/>
        <v>#REF!</v>
      </c>
      <c r="L197" s="129" t="e">
        <f>IF(#REF!&gt;0,#REF!,"")</f>
        <v>#REF!</v>
      </c>
      <c r="M197" s="90" t="e">
        <f>#REF!</f>
        <v>#REF!</v>
      </c>
      <c r="N197" s="91">
        <f t="shared" si="31"/>
        <v>7</v>
      </c>
      <c r="O197" s="92">
        <v>44017</v>
      </c>
      <c r="P197" s="91" t="str">
        <f t="shared" si="29"/>
        <v>SUNDAY</v>
      </c>
      <c r="Q197" s="93" t="e">
        <f t="shared" si="32"/>
        <v>#REF!</v>
      </c>
      <c r="R197" s="51" t="e">
        <f t="shared" si="34"/>
        <v>#N/A</v>
      </c>
      <c r="S197" s="78" t="e">
        <f>HLOOKUP(LEFT(P197,3),$B$8:$H$11,4,FALSE)*VLOOKUP(O197,#REF!,2,FALSE)</f>
        <v>#REF!</v>
      </c>
      <c r="T197" s="78" t="e">
        <f t="shared" si="35"/>
        <v>#REF!</v>
      </c>
      <c r="U197" s="51" t="e">
        <f t="shared" si="36"/>
        <v>#N/A</v>
      </c>
      <c r="V197" s="56" t="e">
        <f t="shared" si="37"/>
        <v>#REF!</v>
      </c>
      <c r="AM197" s="66" t="e">
        <f t="shared" si="33"/>
        <v>#REF!</v>
      </c>
      <c r="AN197" s="67" t="e">
        <f t="shared" si="38"/>
        <v>#REF!</v>
      </c>
      <c r="AO197" s="68" t="e">
        <f t="shared" si="39"/>
        <v>#REF!</v>
      </c>
      <c r="AP197" s="82" t="e">
        <f t="shared" si="40"/>
        <v>#REF!</v>
      </c>
      <c r="AQ197" s="51">
        <v>1</v>
      </c>
    </row>
    <row r="198" spans="2:43" x14ac:dyDescent="0.25">
      <c r="K198" s="64" t="e">
        <f t="shared" si="30"/>
        <v>#REF!</v>
      </c>
      <c r="L198" s="129" t="e">
        <f>IF(#REF!&gt;0,#REF!,"")</f>
        <v>#REF!</v>
      </c>
      <c r="M198" s="90" t="e">
        <f>#REF!</f>
        <v>#REF!</v>
      </c>
      <c r="N198" s="91">
        <f t="shared" si="31"/>
        <v>7</v>
      </c>
      <c r="O198" s="92">
        <v>44018</v>
      </c>
      <c r="P198" s="91" t="str">
        <f t="shared" si="29"/>
        <v>MONDAY</v>
      </c>
      <c r="Q198" s="93" t="e">
        <f t="shared" si="32"/>
        <v>#REF!</v>
      </c>
      <c r="R198" s="51" t="e">
        <f t="shared" si="34"/>
        <v>#N/A</v>
      </c>
      <c r="S198" s="78" t="e">
        <f>HLOOKUP(LEFT(P198,3),$B$8:$H$11,4,FALSE)*VLOOKUP(O198,#REF!,2,FALSE)</f>
        <v>#REF!</v>
      </c>
      <c r="T198" s="78" t="e">
        <f t="shared" si="35"/>
        <v>#REF!</v>
      </c>
      <c r="U198" s="51" t="e">
        <f t="shared" si="36"/>
        <v>#N/A</v>
      </c>
      <c r="V198" s="56" t="e">
        <f t="shared" si="37"/>
        <v>#REF!</v>
      </c>
      <c r="AM198" s="66" t="e">
        <f t="shared" si="33"/>
        <v>#REF!</v>
      </c>
      <c r="AN198" s="67" t="e">
        <f t="shared" si="38"/>
        <v>#REF!</v>
      </c>
      <c r="AO198" s="68" t="e">
        <f t="shared" si="39"/>
        <v>#REF!</v>
      </c>
      <c r="AP198" s="82" t="e">
        <f t="shared" si="40"/>
        <v>#REF!</v>
      </c>
      <c r="AQ198" s="51">
        <v>1</v>
      </c>
    </row>
    <row r="199" spans="2:43" x14ac:dyDescent="0.25">
      <c r="K199" s="64" t="e">
        <f t="shared" si="30"/>
        <v>#REF!</v>
      </c>
      <c r="L199" s="129" t="e">
        <f>IF(#REF!&gt;0,#REF!,"")</f>
        <v>#REF!</v>
      </c>
      <c r="M199" s="90" t="e">
        <f>#REF!</f>
        <v>#REF!</v>
      </c>
      <c r="N199" s="91">
        <f t="shared" si="31"/>
        <v>7</v>
      </c>
      <c r="O199" s="92">
        <v>44019</v>
      </c>
      <c r="P199" s="91" t="str">
        <f t="shared" si="29"/>
        <v>TUESDAY</v>
      </c>
      <c r="Q199" s="93" t="e">
        <f t="shared" si="32"/>
        <v>#REF!</v>
      </c>
      <c r="R199" s="51" t="e">
        <f t="shared" si="34"/>
        <v>#N/A</v>
      </c>
      <c r="S199" s="78" t="e">
        <f>HLOOKUP(LEFT(P199,3),$B$8:$H$11,4,FALSE)*VLOOKUP(O199,#REF!,2,FALSE)</f>
        <v>#REF!</v>
      </c>
      <c r="T199" s="78" t="e">
        <f t="shared" si="35"/>
        <v>#REF!</v>
      </c>
      <c r="U199" s="51" t="e">
        <f t="shared" si="36"/>
        <v>#N/A</v>
      </c>
      <c r="V199" s="56" t="e">
        <f t="shared" si="37"/>
        <v>#REF!</v>
      </c>
      <c r="AM199" s="66" t="e">
        <f t="shared" si="33"/>
        <v>#REF!</v>
      </c>
      <c r="AN199" s="67" t="e">
        <f t="shared" si="38"/>
        <v>#REF!</v>
      </c>
      <c r="AO199" s="68" t="e">
        <f t="shared" si="39"/>
        <v>#REF!</v>
      </c>
      <c r="AP199" s="82" t="e">
        <f t="shared" si="40"/>
        <v>#REF!</v>
      </c>
      <c r="AQ199" s="51">
        <v>1</v>
      </c>
    </row>
    <row r="200" spans="2:43" x14ac:dyDescent="0.25">
      <c r="K200" s="64" t="e">
        <f t="shared" si="30"/>
        <v>#REF!</v>
      </c>
      <c r="L200" s="129" t="e">
        <f>IF(#REF!&gt;0,#REF!,"")</f>
        <v>#REF!</v>
      </c>
      <c r="M200" s="90" t="e">
        <f>#REF!</f>
        <v>#REF!</v>
      </c>
      <c r="N200" s="91">
        <f t="shared" si="31"/>
        <v>7</v>
      </c>
      <c r="O200" s="92">
        <v>44020</v>
      </c>
      <c r="P200" s="91" t="str">
        <f t="shared" ref="P200:P263" si="41">IF(WEEKDAY(O200)=1,"SUNDAY",IF(WEEKDAY(O200)=2,"MONDAY",IF(WEEKDAY(O200)=3,"TUESDAY",IF(WEEKDAY(O200)=4,"WEDNESDAY",IF(WEEKDAY(O200)=5,"THURSDAY",IF(WEEKDAY(O200)=6,"FRIDAY","SATURDAY"))))))</f>
        <v>WEDNESDAY</v>
      </c>
      <c r="Q200" s="93" t="e">
        <f t="shared" si="32"/>
        <v>#REF!</v>
      </c>
      <c r="R200" s="51" t="e">
        <f t="shared" si="34"/>
        <v>#N/A</v>
      </c>
      <c r="S200" s="78" t="e">
        <f>HLOOKUP(LEFT(P200,3),$B$8:$H$11,4,FALSE)*VLOOKUP(O200,#REF!,2,FALSE)</f>
        <v>#REF!</v>
      </c>
      <c r="T200" s="78" t="e">
        <f t="shared" si="35"/>
        <v>#REF!</v>
      </c>
      <c r="U200" s="51" t="e">
        <f t="shared" si="36"/>
        <v>#N/A</v>
      </c>
      <c r="V200" s="56" t="e">
        <f t="shared" si="37"/>
        <v>#REF!</v>
      </c>
      <c r="AM200" s="66" t="e">
        <f t="shared" si="33"/>
        <v>#REF!</v>
      </c>
      <c r="AN200" s="67" t="e">
        <f t="shared" si="38"/>
        <v>#REF!</v>
      </c>
      <c r="AO200" s="68" t="e">
        <f t="shared" si="39"/>
        <v>#REF!</v>
      </c>
      <c r="AP200" s="82" t="e">
        <f t="shared" si="40"/>
        <v>#REF!</v>
      </c>
      <c r="AQ200" s="51">
        <v>1</v>
      </c>
    </row>
    <row r="201" spans="2:43" x14ac:dyDescent="0.25">
      <c r="K201" s="64" t="e">
        <f t="shared" ref="K201:K264" si="42">L201-Q201</f>
        <v>#REF!</v>
      </c>
      <c r="L201" s="129" t="e">
        <f>IF(#REF!&gt;0,#REF!,"")</f>
        <v>#REF!</v>
      </c>
      <c r="M201" s="90" t="e">
        <f>#REF!</f>
        <v>#REF!</v>
      </c>
      <c r="N201" s="91">
        <f t="shared" ref="N201:N264" si="43">MONTH(O201)</f>
        <v>7</v>
      </c>
      <c r="O201" s="92">
        <v>44021</v>
      </c>
      <c r="P201" s="91" t="str">
        <f t="shared" si="41"/>
        <v>THURSDAY</v>
      </c>
      <c r="Q201" s="93" t="e">
        <f t="shared" ref="Q201:Q264" si="44">IF(L201="",U201,L201)</f>
        <v>#REF!</v>
      </c>
      <c r="R201" s="51" t="e">
        <f t="shared" si="34"/>
        <v>#N/A</v>
      </c>
      <c r="S201" s="78" t="e">
        <f>HLOOKUP(LEFT(P201,3),$B$8:$H$11,4,FALSE)*VLOOKUP(O201,#REF!,2,FALSE)</f>
        <v>#REF!</v>
      </c>
      <c r="T201" s="78" t="e">
        <f t="shared" si="35"/>
        <v>#REF!</v>
      </c>
      <c r="U201" s="51" t="e">
        <f t="shared" si="36"/>
        <v>#N/A</v>
      </c>
      <c r="V201" s="56" t="e">
        <f t="shared" si="37"/>
        <v>#REF!</v>
      </c>
      <c r="AM201" s="66" t="e">
        <f t="shared" ref="AM201:AM264" si="45">IF(L201="",IF(V201&gt;0,V201*U201,U201),L201)</f>
        <v>#REF!</v>
      </c>
      <c r="AN201" s="67" t="e">
        <f t="shared" si="38"/>
        <v>#REF!</v>
      </c>
      <c r="AO201" s="68" t="e">
        <f t="shared" si="39"/>
        <v>#REF!</v>
      </c>
      <c r="AP201" s="82" t="e">
        <f t="shared" si="40"/>
        <v>#REF!</v>
      </c>
      <c r="AQ201" s="51">
        <v>1</v>
      </c>
    </row>
    <row r="202" spans="2:43" x14ac:dyDescent="0.25">
      <c r="K202" s="64" t="e">
        <f t="shared" si="42"/>
        <v>#REF!</v>
      </c>
      <c r="L202" s="129" t="e">
        <f>IF(#REF!&gt;0,#REF!,"")</f>
        <v>#REF!</v>
      </c>
      <c r="M202" s="90" t="e">
        <f>#REF!</f>
        <v>#REF!</v>
      </c>
      <c r="N202" s="91">
        <f t="shared" si="43"/>
        <v>7</v>
      </c>
      <c r="O202" s="92">
        <v>44022</v>
      </c>
      <c r="P202" s="91" t="str">
        <f t="shared" si="41"/>
        <v>FRIDAY</v>
      </c>
      <c r="Q202" s="93" t="e">
        <f t="shared" si="44"/>
        <v>#REF!</v>
      </c>
      <c r="R202" s="51" t="e">
        <f t="shared" ref="R202:R265" si="46">VLOOKUP(N202,$G$14:$H$25,2,FALSE)</f>
        <v>#N/A</v>
      </c>
      <c r="S202" s="78" t="e">
        <f>HLOOKUP(LEFT(P202,3),$B$8:$H$11,4,FALSE)*VLOOKUP(O202,#REF!,2,FALSE)</f>
        <v>#REF!</v>
      </c>
      <c r="T202" s="78" t="e">
        <f t="shared" ref="T202:T265" si="47">S202/SUMIF($N$8:$N$374,N202,$S$8:$S$374)</f>
        <v>#REF!</v>
      </c>
      <c r="U202" s="51" t="e">
        <f t="shared" ref="U202:U265" si="48">R202*T202</f>
        <v>#N/A</v>
      </c>
      <c r="V202" s="56" t="e">
        <f t="shared" ref="V202:V265" si="49">IF(L202="",U202,L202)</f>
        <v>#REF!</v>
      </c>
      <c r="AM202" s="66" t="e">
        <f t="shared" si="45"/>
        <v>#REF!</v>
      </c>
      <c r="AN202" s="67" t="e">
        <f t="shared" ref="AN202:AN265" si="50">IF(V202=0,R202/(SUMIF($N$7:$N$374,N202,$S$7:$S$374))*(VLOOKUP(N202,$G$13:$I$25,3,FALSE)),0)</f>
        <v>#REF!</v>
      </c>
      <c r="AO202" s="68" t="e">
        <f t="shared" si="39"/>
        <v>#REF!</v>
      </c>
      <c r="AP202" s="82" t="e">
        <f t="shared" si="40"/>
        <v>#REF!</v>
      </c>
      <c r="AQ202" s="51">
        <v>1</v>
      </c>
    </row>
    <row r="203" spans="2:43" x14ac:dyDescent="0.25">
      <c r="K203" s="64" t="e">
        <f t="shared" si="42"/>
        <v>#REF!</v>
      </c>
      <c r="L203" s="129" t="e">
        <f>IF(#REF!&gt;0,#REF!,"")</f>
        <v>#REF!</v>
      </c>
      <c r="M203" s="90" t="e">
        <f>#REF!</f>
        <v>#REF!</v>
      </c>
      <c r="N203" s="91">
        <f t="shared" si="43"/>
        <v>7</v>
      </c>
      <c r="O203" s="92">
        <v>44023</v>
      </c>
      <c r="P203" s="91" t="str">
        <f t="shared" si="41"/>
        <v>SATURDAY</v>
      </c>
      <c r="Q203" s="93" t="e">
        <f t="shared" si="44"/>
        <v>#REF!</v>
      </c>
      <c r="R203" s="51" t="e">
        <f t="shared" si="46"/>
        <v>#N/A</v>
      </c>
      <c r="S203" s="78" t="e">
        <f>HLOOKUP(LEFT(P203,3),$B$8:$H$11,4,FALSE)*VLOOKUP(O203,#REF!,2,FALSE)</f>
        <v>#REF!</v>
      </c>
      <c r="T203" s="78" t="e">
        <f t="shared" si="47"/>
        <v>#REF!</v>
      </c>
      <c r="U203" s="51" t="e">
        <f t="shared" si="48"/>
        <v>#N/A</v>
      </c>
      <c r="V203" s="56" t="e">
        <f t="shared" si="49"/>
        <v>#REF!</v>
      </c>
      <c r="AM203" s="66" t="e">
        <f t="shared" si="45"/>
        <v>#REF!</v>
      </c>
      <c r="AN203" s="67" t="e">
        <f t="shared" si="50"/>
        <v>#REF!</v>
      </c>
      <c r="AO203" s="68" t="e">
        <f t="shared" ref="AO203:AO266" si="51">AM203+AN203</f>
        <v>#REF!</v>
      </c>
      <c r="AP203" s="82" t="e">
        <f t="shared" ref="AP203:AP266" si="52">AO203/(VLOOKUP(N203,$G$14:$H$25,2,FALSE))</f>
        <v>#REF!</v>
      </c>
      <c r="AQ203" s="51">
        <v>1</v>
      </c>
    </row>
    <row r="204" spans="2:43" x14ac:dyDescent="0.25">
      <c r="K204" s="64" t="e">
        <f t="shared" si="42"/>
        <v>#REF!</v>
      </c>
      <c r="L204" s="129" t="e">
        <f>IF(#REF!&gt;0,#REF!,"")</f>
        <v>#REF!</v>
      </c>
      <c r="M204" s="90" t="e">
        <f>#REF!</f>
        <v>#REF!</v>
      </c>
      <c r="N204" s="91">
        <f t="shared" si="43"/>
        <v>7</v>
      </c>
      <c r="O204" s="92">
        <v>44024</v>
      </c>
      <c r="P204" s="91" t="str">
        <f t="shared" si="41"/>
        <v>SUNDAY</v>
      </c>
      <c r="Q204" s="93" t="e">
        <f t="shared" si="44"/>
        <v>#REF!</v>
      </c>
      <c r="R204" s="51" t="e">
        <f t="shared" si="46"/>
        <v>#N/A</v>
      </c>
      <c r="S204" s="78" t="e">
        <f>HLOOKUP(LEFT(P204,3),$B$8:$H$11,4,FALSE)*VLOOKUP(O204,#REF!,2,FALSE)</f>
        <v>#REF!</v>
      </c>
      <c r="T204" s="78" t="e">
        <f t="shared" si="47"/>
        <v>#REF!</v>
      </c>
      <c r="U204" s="51" t="e">
        <f t="shared" si="48"/>
        <v>#N/A</v>
      </c>
      <c r="V204" s="56" t="e">
        <f t="shared" si="49"/>
        <v>#REF!</v>
      </c>
      <c r="AM204" s="66" t="e">
        <f t="shared" si="45"/>
        <v>#REF!</v>
      </c>
      <c r="AN204" s="67" t="e">
        <f t="shared" si="50"/>
        <v>#REF!</v>
      </c>
      <c r="AO204" s="68" t="e">
        <f t="shared" si="51"/>
        <v>#REF!</v>
      </c>
      <c r="AP204" s="82" t="e">
        <f t="shared" si="52"/>
        <v>#REF!</v>
      </c>
      <c r="AQ204" s="51">
        <v>1</v>
      </c>
    </row>
    <row r="205" spans="2:43" x14ac:dyDescent="0.25">
      <c r="K205" s="64" t="e">
        <f t="shared" si="42"/>
        <v>#REF!</v>
      </c>
      <c r="L205" s="129" t="e">
        <f>IF(#REF!&gt;0,#REF!,"")</f>
        <v>#REF!</v>
      </c>
      <c r="M205" s="90" t="e">
        <f>#REF!</f>
        <v>#REF!</v>
      </c>
      <c r="N205" s="91">
        <f t="shared" si="43"/>
        <v>7</v>
      </c>
      <c r="O205" s="92">
        <v>44025</v>
      </c>
      <c r="P205" s="91" t="str">
        <f t="shared" si="41"/>
        <v>MONDAY</v>
      </c>
      <c r="Q205" s="93" t="e">
        <f t="shared" si="44"/>
        <v>#REF!</v>
      </c>
      <c r="R205" s="51" t="e">
        <f t="shared" si="46"/>
        <v>#N/A</v>
      </c>
      <c r="S205" s="78" t="e">
        <f>HLOOKUP(LEFT(P205,3),$B$8:$H$11,4,FALSE)*VLOOKUP(O205,#REF!,2,FALSE)</f>
        <v>#REF!</v>
      </c>
      <c r="T205" s="78" t="e">
        <f t="shared" si="47"/>
        <v>#REF!</v>
      </c>
      <c r="U205" s="51" t="e">
        <f t="shared" si="48"/>
        <v>#N/A</v>
      </c>
      <c r="V205" s="56" t="e">
        <f t="shared" si="49"/>
        <v>#REF!</v>
      </c>
      <c r="AM205" s="66" t="e">
        <f t="shared" si="45"/>
        <v>#REF!</v>
      </c>
      <c r="AN205" s="67" t="e">
        <f t="shared" si="50"/>
        <v>#REF!</v>
      </c>
      <c r="AO205" s="68" t="e">
        <f t="shared" si="51"/>
        <v>#REF!</v>
      </c>
      <c r="AP205" s="82" t="e">
        <f t="shared" si="52"/>
        <v>#REF!</v>
      </c>
      <c r="AQ205" s="51">
        <v>1</v>
      </c>
    </row>
    <row r="206" spans="2:43" x14ac:dyDescent="0.25">
      <c r="K206" s="64" t="e">
        <f t="shared" si="42"/>
        <v>#REF!</v>
      </c>
      <c r="L206" s="129" t="e">
        <f>IF(#REF!&gt;0,#REF!,"")</f>
        <v>#REF!</v>
      </c>
      <c r="M206" s="90" t="e">
        <f>#REF!</f>
        <v>#REF!</v>
      </c>
      <c r="N206" s="91">
        <f t="shared" si="43"/>
        <v>7</v>
      </c>
      <c r="O206" s="92">
        <v>44026</v>
      </c>
      <c r="P206" s="91" t="str">
        <f t="shared" si="41"/>
        <v>TUESDAY</v>
      </c>
      <c r="Q206" s="93" t="e">
        <f t="shared" si="44"/>
        <v>#REF!</v>
      </c>
      <c r="R206" s="51" t="e">
        <f t="shared" si="46"/>
        <v>#N/A</v>
      </c>
      <c r="S206" s="78" t="e">
        <f>HLOOKUP(LEFT(P206,3),$B$8:$H$11,4,FALSE)*VLOOKUP(O206,#REF!,2,FALSE)</f>
        <v>#REF!</v>
      </c>
      <c r="T206" s="78" t="e">
        <f t="shared" si="47"/>
        <v>#REF!</v>
      </c>
      <c r="U206" s="51" t="e">
        <f t="shared" si="48"/>
        <v>#N/A</v>
      </c>
      <c r="V206" s="56" t="e">
        <f t="shared" si="49"/>
        <v>#REF!</v>
      </c>
      <c r="AM206" s="66" t="e">
        <f t="shared" si="45"/>
        <v>#REF!</v>
      </c>
      <c r="AN206" s="67" t="e">
        <f t="shared" si="50"/>
        <v>#REF!</v>
      </c>
      <c r="AO206" s="68" t="e">
        <f t="shared" si="51"/>
        <v>#REF!</v>
      </c>
      <c r="AP206" s="82" t="e">
        <f t="shared" si="52"/>
        <v>#REF!</v>
      </c>
      <c r="AQ206" s="51">
        <v>1</v>
      </c>
    </row>
    <row r="207" spans="2:43" x14ac:dyDescent="0.25">
      <c r="K207" s="64" t="e">
        <f t="shared" si="42"/>
        <v>#REF!</v>
      </c>
      <c r="L207" s="129" t="e">
        <f>IF(#REF!&gt;0,#REF!,"")</f>
        <v>#REF!</v>
      </c>
      <c r="M207" s="90" t="e">
        <f>#REF!</f>
        <v>#REF!</v>
      </c>
      <c r="N207" s="91">
        <f t="shared" si="43"/>
        <v>7</v>
      </c>
      <c r="O207" s="92">
        <v>44027</v>
      </c>
      <c r="P207" s="91" t="str">
        <f t="shared" si="41"/>
        <v>WEDNESDAY</v>
      </c>
      <c r="Q207" s="93" t="e">
        <f t="shared" si="44"/>
        <v>#REF!</v>
      </c>
      <c r="R207" s="51" t="e">
        <f t="shared" si="46"/>
        <v>#N/A</v>
      </c>
      <c r="S207" s="78" t="e">
        <f>HLOOKUP(LEFT(P207,3),$B$8:$H$11,4,FALSE)*VLOOKUP(O207,#REF!,2,FALSE)</f>
        <v>#REF!</v>
      </c>
      <c r="T207" s="78" t="e">
        <f t="shared" si="47"/>
        <v>#REF!</v>
      </c>
      <c r="U207" s="51" t="e">
        <f t="shared" si="48"/>
        <v>#N/A</v>
      </c>
      <c r="V207" s="56" t="e">
        <f t="shared" si="49"/>
        <v>#REF!</v>
      </c>
      <c r="AM207" s="66" t="e">
        <f t="shared" si="45"/>
        <v>#REF!</v>
      </c>
      <c r="AN207" s="67" t="e">
        <f t="shared" si="50"/>
        <v>#REF!</v>
      </c>
      <c r="AO207" s="68" t="e">
        <f t="shared" si="51"/>
        <v>#REF!</v>
      </c>
      <c r="AP207" s="82" t="e">
        <f t="shared" si="52"/>
        <v>#REF!</v>
      </c>
      <c r="AQ207" s="51">
        <v>1</v>
      </c>
    </row>
    <row r="208" spans="2:43" x14ac:dyDescent="0.25">
      <c r="K208" s="64" t="e">
        <f t="shared" si="42"/>
        <v>#REF!</v>
      </c>
      <c r="L208" s="129" t="e">
        <f>IF(#REF!&gt;0,#REF!,"")</f>
        <v>#REF!</v>
      </c>
      <c r="M208" s="90" t="e">
        <f>#REF!</f>
        <v>#REF!</v>
      </c>
      <c r="N208" s="91">
        <f t="shared" si="43"/>
        <v>7</v>
      </c>
      <c r="O208" s="92">
        <v>44028</v>
      </c>
      <c r="P208" s="91" t="str">
        <f t="shared" si="41"/>
        <v>THURSDAY</v>
      </c>
      <c r="Q208" s="93" t="e">
        <f t="shared" si="44"/>
        <v>#REF!</v>
      </c>
      <c r="R208" s="51" t="e">
        <f t="shared" si="46"/>
        <v>#N/A</v>
      </c>
      <c r="S208" s="78" t="e">
        <f>HLOOKUP(LEFT(P208,3),$B$8:$H$11,4,FALSE)*VLOOKUP(O208,#REF!,2,FALSE)</f>
        <v>#REF!</v>
      </c>
      <c r="T208" s="78" t="e">
        <f t="shared" si="47"/>
        <v>#REF!</v>
      </c>
      <c r="U208" s="51" t="e">
        <f t="shared" si="48"/>
        <v>#N/A</v>
      </c>
      <c r="V208" s="56" t="e">
        <f t="shared" si="49"/>
        <v>#REF!</v>
      </c>
      <c r="AM208" s="66" t="e">
        <f t="shared" si="45"/>
        <v>#REF!</v>
      </c>
      <c r="AN208" s="67" t="e">
        <f t="shared" si="50"/>
        <v>#REF!</v>
      </c>
      <c r="AO208" s="68" t="e">
        <f t="shared" si="51"/>
        <v>#REF!</v>
      </c>
      <c r="AP208" s="82" t="e">
        <f t="shared" si="52"/>
        <v>#REF!</v>
      </c>
      <c r="AQ208" s="51">
        <v>1</v>
      </c>
    </row>
    <row r="209" spans="11:43" x14ac:dyDescent="0.25">
      <c r="K209" s="64" t="e">
        <f t="shared" si="42"/>
        <v>#REF!</v>
      </c>
      <c r="L209" s="129" t="e">
        <f>IF(#REF!&gt;0,#REF!,"")</f>
        <v>#REF!</v>
      </c>
      <c r="M209" s="90" t="e">
        <f>#REF!</f>
        <v>#REF!</v>
      </c>
      <c r="N209" s="91">
        <f t="shared" si="43"/>
        <v>7</v>
      </c>
      <c r="O209" s="92">
        <v>44029</v>
      </c>
      <c r="P209" s="91" t="str">
        <f t="shared" si="41"/>
        <v>FRIDAY</v>
      </c>
      <c r="Q209" s="93" t="e">
        <f t="shared" si="44"/>
        <v>#REF!</v>
      </c>
      <c r="R209" s="51" t="e">
        <f t="shared" si="46"/>
        <v>#N/A</v>
      </c>
      <c r="S209" s="78" t="e">
        <f>HLOOKUP(LEFT(P209,3),$B$8:$H$11,4,FALSE)*VLOOKUP(O209,#REF!,2,FALSE)</f>
        <v>#REF!</v>
      </c>
      <c r="T209" s="78" t="e">
        <f t="shared" si="47"/>
        <v>#REF!</v>
      </c>
      <c r="U209" s="51" t="e">
        <f t="shared" si="48"/>
        <v>#N/A</v>
      </c>
      <c r="V209" s="56" t="e">
        <f t="shared" si="49"/>
        <v>#REF!</v>
      </c>
      <c r="AM209" s="66" t="e">
        <f t="shared" si="45"/>
        <v>#REF!</v>
      </c>
      <c r="AN209" s="67" t="e">
        <f t="shared" si="50"/>
        <v>#REF!</v>
      </c>
      <c r="AO209" s="68" t="e">
        <f t="shared" si="51"/>
        <v>#REF!</v>
      </c>
      <c r="AP209" s="82" t="e">
        <f t="shared" si="52"/>
        <v>#REF!</v>
      </c>
      <c r="AQ209" s="51">
        <v>1</v>
      </c>
    </row>
    <row r="210" spans="11:43" x14ac:dyDescent="0.25">
      <c r="K210" s="64" t="e">
        <f t="shared" si="42"/>
        <v>#REF!</v>
      </c>
      <c r="L210" s="129" t="e">
        <f>IF(#REF!&gt;0,#REF!,"")</f>
        <v>#REF!</v>
      </c>
      <c r="M210" s="90" t="e">
        <f>#REF!</f>
        <v>#REF!</v>
      </c>
      <c r="N210" s="91">
        <f t="shared" si="43"/>
        <v>7</v>
      </c>
      <c r="O210" s="92">
        <v>44030</v>
      </c>
      <c r="P210" s="91" t="str">
        <f t="shared" si="41"/>
        <v>SATURDAY</v>
      </c>
      <c r="Q210" s="93" t="e">
        <f t="shared" si="44"/>
        <v>#REF!</v>
      </c>
      <c r="R210" s="51" t="e">
        <f t="shared" si="46"/>
        <v>#N/A</v>
      </c>
      <c r="S210" s="78" t="e">
        <f>HLOOKUP(LEFT(P210,3),$B$8:$H$11,4,FALSE)*VLOOKUP(O210,#REF!,2,FALSE)</f>
        <v>#REF!</v>
      </c>
      <c r="T210" s="78" t="e">
        <f t="shared" si="47"/>
        <v>#REF!</v>
      </c>
      <c r="U210" s="51" t="e">
        <f t="shared" si="48"/>
        <v>#N/A</v>
      </c>
      <c r="V210" s="56" t="e">
        <f t="shared" si="49"/>
        <v>#REF!</v>
      </c>
      <c r="AM210" s="66" t="e">
        <f t="shared" si="45"/>
        <v>#REF!</v>
      </c>
      <c r="AN210" s="67" t="e">
        <f t="shared" si="50"/>
        <v>#REF!</v>
      </c>
      <c r="AO210" s="68" t="e">
        <f t="shared" si="51"/>
        <v>#REF!</v>
      </c>
      <c r="AP210" s="82" t="e">
        <f t="shared" si="52"/>
        <v>#REF!</v>
      </c>
      <c r="AQ210" s="51">
        <v>1</v>
      </c>
    </row>
    <row r="211" spans="11:43" x14ac:dyDescent="0.25">
      <c r="K211" s="64" t="e">
        <f t="shared" si="42"/>
        <v>#REF!</v>
      </c>
      <c r="L211" s="129" t="e">
        <f>IF(#REF!&gt;0,#REF!,"")</f>
        <v>#REF!</v>
      </c>
      <c r="M211" s="90" t="e">
        <f>#REF!</f>
        <v>#REF!</v>
      </c>
      <c r="N211" s="91">
        <f t="shared" si="43"/>
        <v>7</v>
      </c>
      <c r="O211" s="92">
        <v>44031</v>
      </c>
      <c r="P211" s="91" t="str">
        <f t="shared" si="41"/>
        <v>SUNDAY</v>
      </c>
      <c r="Q211" s="93" t="e">
        <f t="shared" si="44"/>
        <v>#REF!</v>
      </c>
      <c r="R211" s="51" t="e">
        <f t="shared" si="46"/>
        <v>#N/A</v>
      </c>
      <c r="S211" s="78" t="e">
        <f>HLOOKUP(LEFT(P211,3),$B$8:$H$11,4,FALSE)*VLOOKUP(O211,#REF!,2,FALSE)</f>
        <v>#REF!</v>
      </c>
      <c r="T211" s="78" t="e">
        <f t="shared" si="47"/>
        <v>#REF!</v>
      </c>
      <c r="U211" s="51" t="e">
        <f t="shared" si="48"/>
        <v>#N/A</v>
      </c>
      <c r="V211" s="56" t="e">
        <f t="shared" si="49"/>
        <v>#REF!</v>
      </c>
      <c r="AM211" s="66" t="e">
        <f t="shared" si="45"/>
        <v>#REF!</v>
      </c>
      <c r="AN211" s="67" t="e">
        <f t="shared" si="50"/>
        <v>#REF!</v>
      </c>
      <c r="AO211" s="68" t="e">
        <f t="shared" si="51"/>
        <v>#REF!</v>
      </c>
      <c r="AP211" s="82" t="e">
        <f t="shared" si="52"/>
        <v>#REF!</v>
      </c>
      <c r="AQ211" s="107">
        <v>0.94599999999999995</v>
      </c>
    </row>
    <row r="212" spans="11:43" x14ac:dyDescent="0.25">
      <c r="K212" s="64" t="e">
        <f t="shared" si="42"/>
        <v>#REF!</v>
      </c>
      <c r="L212" s="129" t="e">
        <f>IF(#REF!&gt;0,#REF!,"")</f>
        <v>#REF!</v>
      </c>
      <c r="M212" s="90" t="e">
        <f>#REF!</f>
        <v>#REF!</v>
      </c>
      <c r="N212" s="91">
        <f t="shared" si="43"/>
        <v>7</v>
      </c>
      <c r="O212" s="92">
        <v>44032</v>
      </c>
      <c r="P212" s="91" t="str">
        <f t="shared" si="41"/>
        <v>MONDAY</v>
      </c>
      <c r="Q212" s="93" t="e">
        <f t="shared" si="44"/>
        <v>#REF!</v>
      </c>
      <c r="R212" s="51" t="e">
        <f t="shared" si="46"/>
        <v>#N/A</v>
      </c>
      <c r="S212" s="78" t="e">
        <f>HLOOKUP(LEFT(P212,3),$B$8:$H$11,4,FALSE)*VLOOKUP(O212,#REF!,2,FALSE)</f>
        <v>#REF!</v>
      </c>
      <c r="T212" s="78" t="e">
        <f t="shared" si="47"/>
        <v>#REF!</v>
      </c>
      <c r="U212" s="51" t="e">
        <f t="shared" si="48"/>
        <v>#N/A</v>
      </c>
      <c r="V212" s="56" t="e">
        <f t="shared" si="49"/>
        <v>#REF!</v>
      </c>
      <c r="AM212" s="66" t="e">
        <f t="shared" si="45"/>
        <v>#REF!</v>
      </c>
      <c r="AN212" s="67" t="e">
        <f t="shared" si="50"/>
        <v>#REF!</v>
      </c>
      <c r="AO212" s="68" t="e">
        <f t="shared" si="51"/>
        <v>#REF!</v>
      </c>
      <c r="AP212" s="82" t="e">
        <f t="shared" si="52"/>
        <v>#REF!</v>
      </c>
      <c r="AQ212" s="107">
        <v>0.94599999999999995</v>
      </c>
    </row>
    <row r="213" spans="11:43" x14ac:dyDescent="0.25">
      <c r="K213" s="64" t="e">
        <f t="shared" si="42"/>
        <v>#REF!</v>
      </c>
      <c r="L213" s="129" t="e">
        <f>IF(#REF!&gt;0,#REF!,"")</f>
        <v>#REF!</v>
      </c>
      <c r="M213" s="90" t="e">
        <f>#REF!</f>
        <v>#REF!</v>
      </c>
      <c r="N213" s="91">
        <f t="shared" si="43"/>
        <v>7</v>
      </c>
      <c r="O213" s="92">
        <v>44033</v>
      </c>
      <c r="P213" s="91" t="str">
        <f t="shared" si="41"/>
        <v>TUESDAY</v>
      </c>
      <c r="Q213" s="93" t="e">
        <f t="shared" si="44"/>
        <v>#REF!</v>
      </c>
      <c r="R213" s="51" t="e">
        <f t="shared" si="46"/>
        <v>#N/A</v>
      </c>
      <c r="S213" s="78" t="e">
        <f>HLOOKUP(LEFT(P213,3),$B$8:$H$11,4,FALSE)*VLOOKUP(O213,#REF!,2,FALSE)</f>
        <v>#REF!</v>
      </c>
      <c r="T213" s="78" t="e">
        <f t="shared" si="47"/>
        <v>#REF!</v>
      </c>
      <c r="U213" s="51" t="e">
        <f t="shared" si="48"/>
        <v>#N/A</v>
      </c>
      <c r="V213" s="56" t="e">
        <f t="shared" si="49"/>
        <v>#REF!</v>
      </c>
      <c r="AM213" s="66" t="e">
        <f t="shared" si="45"/>
        <v>#REF!</v>
      </c>
      <c r="AN213" s="67" t="e">
        <f t="shared" si="50"/>
        <v>#REF!</v>
      </c>
      <c r="AO213" s="68" t="e">
        <f t="shared" si="51"/>
        <v>#REF!</v>
      </c>
      <c r="AP213" s="82" t="e">
        <f t="shared" si="52"/>
        <v>#REF!</v>
      </c>
      <c r="AQ213" s="107">
        <v>0.94599999999999995</v>
      </c>
    </row>
    <row r="214" spans="11:43" x14ac:dyDescent="0.25">
      <c r="K214" s="64" t="e">
        <f t="shared" si="42"/>
        <v>#REF!</v>
      </c>
      <c r="L214" s="129" t="e">
        <f>IF(#REF!&gt;0,#REF!,"")</f>
        <v>#REF!</v>
      </c>
      <c r="M214" s="90" t="e">
        <f>#REF!</f>
        <v>#REF!</v>
      </c>
      <c r="N214" s="91">
        <f t="shared" si="43"/>
        <v>7</v>
      </c>
      <c r="O214" s="92">
        <v>44034</v>
      </c>
      <c r="P214" s="91" t="str">
        <f t="shared" si="41"/>
        <v>WEDNESDAY</v>
      </c>
      <c r="Q214" s="93" t="e">
        <f t="shared" si="44"/>
        <v>#REF!</v>
      </c>
      <c r="R214" s="51" t="e">
        <f t="shared" si="46"/>
        <v>#N/A</v>
      </c>
      <c r="S214" s="78" t="e">
        <f>HLOOKUP(LEFT(P214,3),$B$8:$H$11,4,FALSE)*VLOOKUP(O214,#REF!,2,FALSE)</f>
        <v>#REF!</v>
      </c>
      <c r="T214" s="78" t="e">
        <f t="shared" si="47"/>
        <v>#REF!</v>
      </c>
      <c r="U214" s="51" t="e">
        <f t="shared" si="48"/>
        <v>#N/A</v>
      </c>
      <c r="V214" s="56" t="e">
        <f t="shared" si="49"/>
        <v>#REF!</v>
      </c>
      <c r="AM214" s="66" t="e">
        <f t="shared" si="45"/>
        <v>#REF!</v>
      </c>
      <c r="AN214" s="67" t="e">
        <f t="shared" si="50"/>
        <v>#REF!</v>
      </c>
      <c r="AO214" s="68" t="e">
        <f t="shared" si="51"/>
        <v>#REF!</v>
      </c>
      <c r="AP214" s="82" t="e">
        <f t="shared" si="52"/>
        <v>#REF!</v>
      </c>
      <c r="AQ214" s="107">
        <v>0.94599999999999995</v>
      </c>
    </row>
    <row r="215" spans="11:43" x14ac:dyDescent="0.25">
      <c r="K215" s="64" t="e">
        <f t="shared" si="42"/>
        <v>#REF!</v>
      </c>
      <c r="L215" s="129" t="e">
        <f>IF(#REF!&gt;0,#REF!,"")</f>
        <v>#REF!</v>
      </c>
      <c r="M215" s="90" t="e">
        <f>#REF!</f>
        <v>#REF!</v>
      </c>
      <c r="N215" s="91">
        <f t="shared" si="43"/>
        <v>7</v>
      </c>
      <c r="O215" s="92">
        <v>44035</v>
      </c>
      <c r="P215" s="91" t="str">
        <f t="shared" si="41"/>
        <v>THURSDAY</v>
      </c>
      <c r="Q215" s="93" t="e">
        <f t="shared" si="44"/>
        <v>#REF!</v>
      </c>
      <c r="R215" s="51" t="e">
        <f t="shared" si="46"/>
        <v>#N/A</v>
      </c>
      <c r="S215" s="78" t="e">
        <f>HLOOKUP(LEFT(P215,3),$B$8:$H$11,4,FALSE)*VLOOKUP(O215,#REF!,2,FALSE)</f>
        <v>#REF!</v>
      </c>
      <c r="T215" s="78" t="e">
        <f t="shared" si="47"/>
        <v>#REF!</v>
      </c>
      <c r="U215" s="51" t="e">
        <f t="shared" si="48"/>
        <v>#N/A</v>
      </c>
      <c r="V215" s="56" t="e">
        <f t="shared" si="49"/>
        <v>#REF!</v>
      </c>
      <c r="AM215" s="66" t="e">
        <f t="shared" si="45"/>
        <v>#REF!</v>
      </c>
      <c r="AN215" s="67" t="e">
        <f t="shared" si="50"/>
        <v>#REF!</v>
      </c>
      <c r="AO215" s="68" t="e">
        <f t="shared" si="51"/>
        <v>#REF!</v>
      </c>
      <c r="AP215" s="82" t="e">
        <f t="shared" si="52"/>
        <v>#REF!</v>
      </c>
      <c r="AQ215" s="107">
        <v>0.94599999999999995</v>
      </c>
    </row>
    <row r="216" spans="11:43" x14ac:dyDescent="0.25">
      <c r="K216" s="64" t="e">
        <f t="shared" si="42"/>
        <v>#REF!</v>
      </c>
      <c r="L216" s="129" t="e">
        <f>IF(#REF!&gt;0,#REF!,"")</f>
        <v>#REF!</v>
      </c>
      <c r="M216" s="90" t="e">
        <f>#REF!</f>
        <v>#REF!</v>
      </c>
      <c r="N216" s="91">
        <f t="shared" si="43"/>
        <v>7</v>
      </c>
      <c r="O216" s="92">
        <v>44036</v>
      </c>
      <c r="P216" s="91" t="str">
        <f t="shared" si="41"/>
        <v>FRIDAY</v>
      </c>
      <c r="Q216" s="93" t="e">
        <f t="shared" si="44"/>
        <v>#REF!</v>
      </c>
      <c r="R216" s="51" t="e">
        <f t="shared" si="46"/>
        <v>#N/A</v>
      </c>
      <c r="S216" s="78" t="e">
        <f>HLOOKUP(LEFT(P216,3),$B$8:$H$11,4,FALSE)*VLOOKUP(O216,#REF!,2,FALSE)</f>
        <v>#REF!</v>
      </c>
      <c r="T216" s="78" t="e">
        <f t="shared" si="47"/>
        <v>#REF!</v>
      </c>
      <c r="U216" s="51" t="e">
        <f t="shared" si="48"/>
        <v>#N/A</v>
      </c>
      <c r="V216" s="56" t="e">
        <f t="shared" si="49"/>
        <v>#REF!</v>
      </c>
      <c r="AM216" s="66" t="e">
        <f t="shared" si="45"/>
        <v>#REF!</v>
      </c>
      <c r="AN216" s="67" t="e">
        <f t="shared" si="50"/>
        <v>#REF!</v>
      </c>
      <c r="AO216" s="68" t="e">
        <f t="shared" si="51"/>
        <v>#REF!</v>
      </c>
      <c r="AP216" s="82" t="e">
        <f t="shared" si="52"/>
        <v>#REF!</v>
      </c>
      <c r="AQ216" s="107">
        <v>0.94599999999999995</v>
      </c>
    </row>
    <row r="217" spans="11:43" x14ac:dyDescent="0.25">
      <c r="K217" s="64" t="e">
        <f t="shared" si="42"/>
        <v>#REF!</v>
      </c>
      <c r="L217" s="129" t="e">
        <f>IF(#REF!&gt;0,#REF!,"")</f>
        <v>#REF!</v>
      </c>
      <c r="M217" s="90" t="e">
        <f>#REF!</f>
        <v>#REF!</v>
      </c>
      <c r="N217" s="91">
        <f t="shared" si="43"/>
        <v>7</v>
      </c>
      <c r="O217" s="92">
        <v>44037</v>
      </c>
      <c r="P217" s="91" t="str">
        <f t="shared" si="41"/>
        <v>SATURDAY</v>
      </c>
      <c r="Q217" s="93" t="e">
        <f t="shared" si="44"/>
        <v>#REF!</v>
      </c>
      <c r="R217" s="51" t="e">
        <f t="shared" si="46"/>
        <v>#N/A</v>
      </c>
      <c r="S217" s="78" t="e">
        <f>HLOOKUP(LEFT(P217,3),$B$8:$H$11,4,FALSE)*VLOOKUP(O217,#REF!,2,FALSE)</f>
        <v>#REF!</v>
      </c>
      <c r="T217" s="78" t="e">
        <f t="shared" si="47"/>
        <v>#REF!</v>
      </c>
      <c r="U217" s="51" t="e">
        <f t="shared" si="48"/>
        <v>#N/A</v>
      </c>
      <c r="V217" s="56" t="e">
        <f t="shared" si="49"/>
        <v>#REF!</v>
      </c>
      <c r="AM217" s="66" t="e">
        <f t="shared" si="45"/>
        <v>#REF!</v>
      </c>
      <c r="AN217" s="67" t="e">
        <f t="shared" si="50"/>
        <v>#REF!</v>
      </c>
      <c r="AO217" s="68" t="e">
        <f t="shared" si="51"/>
        <v>#REF!</v>
      </c>
      <c r="AP217" s="82" t="e">
        <f t="shared" si="52"/>
        <v>#REF!</v>
      </c>
      <c r="AQ217" s="107">
        <v>0.94599999999999995</v>
      </c>
    </row>
    <row r="218" spans="11:43" x14ac:dyDescent="0.25">
      <c r="K218" s="64" t="e">
        <f t="shared" si="42"/>
        <v>#REF!</v>
      </c>
      <c r="L218" s="129" t="e">
        <f>IF(#REF!&gt;0,#REF!,"")</f>
        <v>#REF!</v>
      </c>
      <c r="M218" s="90" t="e">
        <f>#REF!</f>
        <v>#REF!</v>
      </c>
      <c r="N218" s="91">
        <f t="shared" si="43"/>
        <v>7</v>
      </c>
      <c r="O218" s="92">
        <v>44038</v>
      </c>
      <c r="P218" s="91" t="str">
        <f t="shared" si="41"/>
        <v>SUNDAY</v>
      </c>
      <c r="Q218" s="93" t="e">
        <f t="shared" si="44"/>
        <v>#REF!</v>
      </c>
      <c r="R218" s="51" t="e">
        <f t="shared" si="46"/>
        <v>#N/A</v>
      </c>
      <c r="S218" s="78" t="e">
        <f>HLOOKUP(LEFT(P218,3),$B$8:$H$11,4,FALSE)*VLOOKUP(O218,#REF!,2,FALSE)</f>
        <v>#REF!</v>
      </c>
      <c r="T218" s="78" t="e">
        <f t="shared" si="47"/>
        <v>#REF!</v>
      </c>
      <c r="U218" s="51" t="e">
        <f t="shared" si="48"/>
        <v>#N/A</v>
      </c>
      <c r="V218" s="56" t="e">
        <f t="shared" si="49"/>
        <v>#REF!</v>
      </c>
      <c r="AM218" s="66" t="e">
        <f t="shared" si="45"/>
        <v>#REF!</v>
      </c>
      <c r="AN218" s="67" t="e">
        <f t="shared" si="50"/>
        <v>#REF!</v>
      </c>
      <c r="AO218" s="68" t="e">
        <f t="shared" si="51"/>
        <v>#REF!</v>
      </c>
      <c r="AP218" s="82" t="e">
        <f t="shared" si="52"/>
        <v>#REF!</v>
      </c>
      <c r="AQ218" s="51">
        <v>1</v>
      </c>
    </row>
    <row r="219" spans="11:43" x14ac:dyDescent="0.25">
      <c r="K219" s="64" t="e">
        <f t="shared" si="42"/>
        <v>#REF!</v>
      </c>
      <c r="L219" s="129" t="e">
        <f>IF(#REF!&gt;0,#REF!,"")</f>
        <v>#REF!</v>
      </c>
      <c r="M219" s="90" t="e">
        <f>#REF!</f>
        <v>#REF!</v>
      </c>
      <c r="N219" s="91">
        <f t="shared" si="43"/>
        <v>7</v>
      </c>
      <c r="O219" s="92">
        <v>44039</v>
      </c>
      <c r="P219" s="91" t="str">
        <f t="shared" si="41"/>
        <v>MONDAY</v>
      </c>
      <c r="Q219" s="93" t="e">
        <f t="shared" si="44"/>
        <v>#REF!</v>
      </c>
      <c r="R219" s="51" t="e">
        <f t="shared" si="46"/>
        <v>#N/A</v>
      </c>
      <c r="S219" s="78" t="e">
        <f>HLOOKUP(LEFT(P219,3),$B$8:$H$11,4,FALSE)*VLOOKUP(O219,#REF!,2,FALSE)</f>
        <v>#REF!</v>
      </c>
      <c r="T219" s="78" t="e">
        <f t="shared" si="47"/>
        <v>#REF!</v>
      </c>
      <c r="U219" s="51" t="e">
        <f t="shared" si="48"/>
        <v>#N/A</v>
      </c>
      <c r="V219" s="56" t="e">
        <f t="shared" si="49"/>
        <v>#REF!</v>
      </c>
      <c r="AM219" s="66" t="e">
        <f t="shared" si="45"/>
        <v>#REF!</v>
      </c>
      <c r="AN219" s="67" t="e">
        <f t="shared" si="50"/>
        <v>#REF!</v>
      </c>
      <c r="AO219" s="68" t="e">
        <f t="shared" si="51"/>
        <v>#REF!</v>
      </c>
      <c r="AP219" s="82" t="e">
        <f t="shared" si="52"/>
        <v>#REF!</v>
      </c>
      <c r="AQ219" s="51">
        <v>1</v>
      </c>
    </row>
    <row r="220" spans="11:43" x14ac:dyDescent="0.25">
      <c r="K220" s="64" t="e">
        <f t="shared" si="42"/>
        <v>#REF!</v>
      </c>
      <c r="L220" s="129" t="e">
        <f>IF(#REF!&gt;0,#REF!,"")</f>
        <v>#REF!</v>
      </c>
      <c r="M220" s="90" t="e">
        <f>#REF!</f>
        <v>#REF!</v>
      </c>
      <c r="N220" s="91">
        <f t="shared" si="43"/>
        <v>7</v>
      </c>
      <c r="O220" s="92">
        <v>44040</v>
      </c>
      <c r="P220" s="91" t="str">
        <f t="shared" si="41"/>
        <v>TUESDAY</v>
      </c>
      <c r="Q220" s="93" t="e">
        <f t="shared" si="44"/>
        <v>#REF!</v>
      </c>
      <c r="R220" s="51" t="e">
        <f t="shared" si="46"/>
        <v>#N/A</v>
      </c>
      <c r="S220" s="78" t="e">
        <f>HLOOKUP(LEFT(P220,3),$B$8:$H$11,4,FALSE)*VLOOKUP(O220,#REF!,2,FALSE)</f>
        <v>#REF!</v>
      </c>
      <c r="T220" s="78" t="e">
        <f t="shared" si="47"/>
        <v>#REF!</v>
      </c>
      <c r="U220" s="51" t="e">
        <f t="shared" si="48"/>
        <v>#N/A</v>
      </c>
      <c r="V220" s="56" t="e">
        <f t="shared" si="49"/>
        <v>#REF!</v>
      </c>
      <c r="AM220" s="66" t="e">
        <f t="shared" si="45"/>
        <v>#REF!</v>
      </c>
      <c r="AN220" s="67" t="e">
        <f t="shared" si="50"/>
        <v>#REF!</v>
      </c>
      <c r="AO220" s="68" t="e">
        <f t="shared" si="51"/>
        <v>#REF!</v>
      </c>
      <c r="AP220" s="82" t="e">
        <f t="shared" si="52"/>
        <v>#REF!</v>
      </c>
      <c r="AQ220" s="51">
        <v>1</v>
      </c>
    </row>
    <row r="221" spans="11:43" x14ac:dyDescent="0.25">
      <c r="K221" s="64" t="e">
        <f t="shared" si="42"/>
        <v>#REF!</v>
      </c>
      <c r="L221" s="129" t="e">
        <f>IF(#REF!&gt;0,#REF!,"")</f>
        <v>#REF!</v>
      </c>
      <c r="M221" s="90" t="e">
        <f>#REF!</f>
        <v>#REF!</v>
      </c>
      <c r="N221" s="91">
        <f t="shared" si="43"/>
        <v>7</v>
      </c>
      <c r="O221" s="92">
        <v>44041</v>
      </c>
      <c r="P221" s="91" t="str">
        <f t="shared" si="41"/>
        <v>WEDNESDAY</v>
      </c>
      <c r="Q221" s="93" t="e">
        <f t="shared" si="44"/>
        <v>#REF!</v>
      </c>
      <c r="R221" s="51" t="e">
        <f t="shared" si="46"/>
        <v>#N/A</v>
      </c>
      <c r="S221" s="78" t="e">
        <f>HLOOKUP(LEFT(P221,3),$B$8:$H$11,4,FALSE)*VLOOKUP(O221,#REF!,2,FALSE)</f>
        <v>#REF!</v>
      </c>
      <c r="T221" s="78" t="e">
        <f t="shared" si="47"/>
        <v>#REF!</v>
      </c>
      <c r="U221" s="51" t="e">
        <f t="shared" si="48"/>
        <v>#N/A</v>
      </c>
      <c r="V221" s="56" t="e">
        <f t="shared" si="49"/>
        <v>#REF!</v>
      </c>
      <c r="AM221" s="66" t="e">
        <f t="shared" si="45"/>
        <v>#REF!</v>
      </c>
      <c r="AN221" s="67" t="e">
        <f t="shared" si="50"/>
        <v>#REF!</v>
      </c>
      <c r="AO221" s="68" t="e">
        <f t="shared" si="51"/>
        <v>#REF!</v>
      </c>
      <c r="AP221" s="82" t="e">
        <f t="shared" si="52"/>
        <v>#REF!</v>
      </c>
      <c r="AQ221" s="51">
        <v>1</v>
      </c>
    </row>
    <row r="222" spans="11:43" x14ac:dyDescent="0.25">
      <c r="K222" s="64" t="e">
        <f t="shared" si="42"/>
        <v>#REF!</v>
      </c>
      <c r="L222" s="129" t="e">
        <f>IF(#REF!&gt;0,#REF!,"")</f>
        <v>#REF!</v>
      </c>
      <c r="M222" s="90" t="e">
        <f>#REF!</f>
        <v>#REF!</v>
      </c>
      <c r="N222" s="91">
        <f t="shared" si="43"/>
        <v>7</v>
      </c>
      <c r="O222" s="92">
        <v>44042</v>
      </c>
      <c r="P222" s="91" t="str">
        <f t="shared" si="41"/>
        <v>THURSDAY</v>
      </c>
      <c r="Q222" s="93" t="e">
        <f t="shared" si="44"/>
        <v>#REF!</v>
      </c>
      <c r="R222" s="51" t="e">
        <f t="shared" si="46"/>
        <v>#N/A</v>
      </c>
      <c r="S222" s="78" t="e">
        <f>HLOOKUP(LEFT(P222,3),$B$8:$H$11,4,FALSE)*VLOOKUP(O222,#REF!,2,FALSE)</f>
        <v>#REF!</v>
      </c>
      <c r="T222" s="78" t="e">
        <f t="shared" si="47"/>
        <v>#REF!</v>
      </c>
      <c r="U222" s="51" t="e">
        <f t="shared" si="48"/>
        <v>#N/A</v>
      </c>
      <c r="V222" s="56" t="e">
        <f t="shared" si="49"/>
        <v>#REF!</v>
      </c>
      <c r="AM222" s="66" t="e">
        <f t="shared" si="45"/>
        <v>#REF!</v>
      </c>
      <c r="AN222" s="67" t="e">
        <f t="shared" si="50"/>
        <v>#REF!</v>
      </c>
      <c r="AO222" s="68" t="e">
        <f t="shared" si="51"/>
        <v>#REF!</v>
      </c>
      <c r="AP222" s="82" t="e">
        <f t="shared" si="52"/>
        <v>#REF!</v>
      </c>
      <c r="AQ222" s="51">
        <v>1</v>
      </c>
    </row>
    <row r="223" spans="11:43" x14ac:dyDescent="0.25">
      <c r="K223" s="64" t="e">
        <f t="shared" si="42"/>
        <v>#REF!</v>
      </c>
      <c r="L223" s="129" t="e">
        <f>IF(#REF!&gt;0,#REF!,"")</f>
        <v>#REF!</v>
      </c>
      <c r="M223" s="90" t="e">
        <f>#REF!</f>
        <v>#REF!</v>
      </c>
      <c r="N223" s="91">
        <f t="shared" si="43"/>
        <v>7</v>
      </c>
      <c r="O223" s="92">
        <v>44043</v>
      </c>
      <c r="P223" s="91" t="str">
        <f t="shared" si="41"/>
        <v>FRIDAY</v>
      </c>
      <c r="Q223" s="93" t="e">
        <f t="shared" si="44"/>
        <v>#REF!</v>
      </c>
      <c r="R223" s="51" t="e">
        <f t="shared" si="46"/>
        <v>#N/A</v>
      </c>
      <c r="S223" s="78" t="e">
        <f>HLOOKUP(LEFT(P223,3),$B$8:$H$11,4,FALSE)*VLOOKUP(O223,#REF!,2,FALSE)</f>
        <v>#REF!</v>
      </c>
      <c r="T223" s="78" t="e">
        <f t="shared" si="47"/>
        <v>#REF!</v>
      </c>
      <c r="U223" s="51" t="e">
        <f t="shared" si="48"/>
        <v>#N/A</v>
      </c>
      <c r="V223" s="56" t="e">
        <f t="shared" si="49"/>
        <v>#REF!</v>
      </c>
      <c r="AM223" s="66" t="e">
        <f t="shared" si="45"/>
        <v>#REF!</v>
      </c>
      <c r="AN223" s="67" t="e">
        <f t="shared" si="50"/>
        <v>#REF!</v>
      </c>
      <c r="AO223" s="68" t="e">
        <f t="shared" si="51"/>
        <v>#REF!</v>
      </c>
      <c r="AP223" s="82" t="e">
        <f t="shared" si="52"/>
        <v>#REF!</v>
      </c>
      <c r="AQ223" s="51">
        <v>1</v>
      </c>
    </row>
    <row r="224" spans="11:43" x14ac:dyDescent="0.25">
      <c r="K224" s="64" t="e">
        <f t="shared" si="42"/>
        <v>#REF!</v>
      </c>
      <c r="L224" s="129" t="e">
        <f>IF(#REF!&gt;0,#REF!,"")</f>
        <v>#REF!</v>
      </c>
      <c r="M224" s="90" t="e">
        <f>#REF!</f>
        <v>#REF!</v>
      </c>
      <c r="N224" s="91">
        <f t="shared" si="43"/>
        <v>8</v>
      </c>
      <c r="O224" s="92">
        <v>44044</v>
      </c>
      <c r="P224" s="91" t="str">
        <f t="shared" si="41"/>
        <v>SATURDAY</v>
      </c>
      <c r="Q224" s="93" t="e">
        <f t="shared" si="44"/>
        <v>#REF!</v>
      </c>
      <c r="R224" s="51" t="e">
        <f t="shared" si="46"/>
        <v>#N/A</v>
      </c>
      <c r="S224" s="78" t="e">
        <f>HLOOKUP(LEFT(P224,3),$B$8:$H$11,4,FALSE)*VLOOKUP(O224,#REF!,2,FALSE)</f>
        <v>#REF!</v>
      </c>
      <c r="T224" s="78" t="e">
        <f t="shared" si="47"/>
        <v>#REF!</v>
      </c>
      <c r="U224" s="51" t="e">
        <f t="shared" si="48"/>
        <v>#N/A</v>
      </c>
      <c r="V224" s="56" t="e">
        <f t="shared" si="49"/>
        <v>#REF!</v>
      </c>
      <c r="AM224" s="66" t="e">
        <f t="shared" si="45"/>
        <v>#REF!</v>
      </c>
      <c r="AN224" s="67" t="e">
        <f t="shared" si="50"/>
        <v>#REF!</v>
      </c>
      <c r="AO224" s="68" t="e">
        <f t="shared" si="51"/>
        <v>#REF!</v>
      </c>
      <c r="AP224" s="82" t="e">
        <f t="shared" si="52"/>
        <v>#REF!</v>
      </c>
      <c r="AQ224" s="51">
        <v>1</v>
      </c>
    </row>
    <row r="225" spans="11:43" x14ac:dyDescent="0.25">
      <c r="K225" s="64" t="e">
        <f t="shared" si="42"/>
        <v>#REF!</v>
      </c>
      <c r="L225" s="129" t="e">
        <f>IF(#REF!&gt;0,#REF!,"")</f>
        <v>#REF!</v>
      </c>
      <c r="M225" s="90" t="e">
        <f>#REF!</f>
        <v>#REF!</v>
      </c>
      <c r="N225" s="91">
        <f t="shared" si="43"/>
        <v>8</v>
      </c>
      <c r="O225" s="92">
        <v>44045</v>
      </c>
      <c r="P225" s="91" t="str">
        <f t="shared" si="41"/>
        <v>SUNDAY</v>
      </c>
      <c r="Q225" s="93" t="e">
        <f t="shared" si="44"/>
        <v>#REF!</v>
      </c>
      <c r="R225" s="51" t="e">
        <f t="shared" si="46"/>
        <v>#N/A</v>
      </c>
      <c r="S225" s="78" t="e">
        <f>HLOOKUP(LEFT(P225,3),$B$8:$H$11,4,FALSE)*VLOOKUP(O225,#REF!,2,FALSE)</f>
        <v>#REF!</v>
      </c>
      <c r="T225" s="78" t="e">
        <f t="shared" si="47"/>
        <v>#REF!</v>
      </c>
      <c r="U225" s="51" t="e">
        <f t="shared" si="48"/>
        <v>#N/A</v>
      </c>
      <c r="V225" s="56" t="e">
        <f t="shared" si="49"/>
        <v>#REF!</v>
      </c>
      <c r="AM225" s="66" t="e">
        <f t="shared" si="45"/>
        <v>#REF!</v>
      </c>
      <c r="AN225" s="67" t="e">
        <f t="shared" si="50"/>
        <v>#REF!</v>
      </c>
      <c r="AO225" s="68" t="e">
        <f t="shared" si="51"/>
        <v>#REF!</v>
      </c>
      <c r="AP225" s="82" t="e">
        <f t="shared" si="52"/>
        <v>#REF!</v>
      </c>
      <c r="AQ225" s="51">
        <v>1</v>
      </c>
    </row>
    <row r="226" spans="11:43" x14ac:dyDescent="0.25">
      <c r="K226" s="64" t="e">
        <f t="shared" si="42"/>
        <v>#REF!</v>
      </c>
      <c r="L226" s="129" t="e">
        <f>IF(#REF!&gt;0,#REF!,"")</f>
        <v>#REF!</v>
      </c>
      <c r="M226" s="90" t="e">
        <f>#REF!</f>
        <v>#REF!</v>
      </c>
      <c r="N226" s="91">
        <f t="shared" si="43"/>
        <v>8</v>
      </c>
      <c r="O226" s="92">
        <v>44046</v>
      </c>
      <c r="P226" s="91" t="str">
        <f t="shared" si="41"/>
        <v>MONDAY</v>
      </c>
      <c r="Q226" s="93" t="e">
        <f t="shared" si="44"/>
        <v>#REF!</v>
      </c>
      <c r="R226" s="51" t="e">
        <f t="shared" si="46"/>
        <v>#N/A</v>
      </c>
      <c r="S226" s="78" t="e">
        <f>HLOOKUP(LEFT(P226,3),$B$8:$H$11,4,FALSE)*VLOOKUP(O226,#REF!,2,FALSE)</f>
        <v>#REF!</v>
      </c>
      <c r="T226" s="78" t="e">
        <f t="shared" si="47"/>
        <v>#REF!</v>
      </c>
      <c r="U226" s="51" t="e">
        <f t="shared" si="48"/>
        <v>#N/A</v>
      </c>
      <c r="V226" s="56" t="e">
        <f t="shared" si="49"/>
        <v>#REF!</v>
      </c>
      <c r="AM226" s="66" t="e">
        <f t="shared" si="45"/>
        <v>#REF!</v>
      </c>
      <c r="AN226" s="67" t="e">
        <f t="shared" si="50"/>
        <v>#REF!</v>
      </c>
      <c r="AO226" s="68" t="e">
        <f t="shared" si="51"/>
        <v>#REF!</v>
      </c>
      <c r="AP226" s="82" t="e">
        <f t="shared" si="52"/>
        <v>#REF!</v>
      </c>
      <c r="AQ226" s="51">
        <v>1</v>
      </c>
    </row>
    <row r="227" spans="11:43" x14ac:dyDescent="0.25">
      <c r="K227" s="64" t="e">
        <f t="shared" si="42"/>
        <v>#REF!</v>
      </c>
      <c r="L227" s="129" t="e">
        <f>IF(#REF!&gt;0,#REF!,"")</f>
        <v>#REF!</v>
      </c>
      <c r="M227" s="90" t="e">
        <f>#REF!</f>
        <v>#REF!</v>
      </c>
      <c r="N227" s="91">
        <f t="shared" si="43"/>
        <v>8</v>
      </c>
      <c r="O227" s="92">
        <v>44047</v>
      </c>
      <c r="P227" s="91" t="str">
        <f t="shared" si="41"/>
        <v>TUESDAY</v>
      </c>
      <c r="Q227" s="93" t="e">
        <f t="shared" si="44"/>
        <v>#REF!</v>
      </c>
      <c r="R227" s="51" t="e">
        <f t="shared" si="46"/>
        <v>#N/A</v>
      </c>
      <c r="S227" s="78" t="e">
        <f>HLOOKUP(LEFT(P227,3),$B$8:$H$11,4,FALSE)*VLOOKUP(O227,#REF!,2,FALSE)</f>
        <v>#REF!</v>
      </c>
      <c r="T227" s="78" t="e">
        <f t="shared" si="47"/>
        <v>#REF!</v>
      </c>
      <c r="U227" s="51" t="e">
        <f t="shared" si="48"/>
        <v>#N/A</v>
      </c>
      <c r="V227" s="56" t="e">
        <f t="shared" si="49"/>
        <v>#REF!</v>
      </c>
      <c r="AM227" s="66" t="e">
        <f t="shared" si="45"/>
        <v>#REF!</v>
      </c>
      <c r="AN227" s="67" t="e">
        <f t="shared" si="50"/>
        <v>#REF!</v>
      </c>
      <c r="AO227" s="68" t="e">
        <f t="shared" si="51"/>
        <v>#REF!</v>
      </c>
      <c r="AP227" s="82" t="e">
        <f t="shared" si="52"/>
        <v>#REF!</v>
      </c>
      <c r="AQ227" s="51">
        <v>1</v>
      </c>
    </row>
    <row r="228" spans="11:43" x14ac:dyDescent="0.25">
      <c r="K228" s="64" t="e">
        <f t="shared" si="42"/>
        <v>#REF!</v>
      </c>
      <c r="L228" s="129" t="e">
        <f>IF(#REF!&gt;0,#REF!,"")</f>
        <v>#REF!</v>
      </c>
      <c r="M228" s="90" t="e">
        <f>#REF!</f>
        <v>#REF!</v>
      </c>
      <c r="N228" s="91">
        <f t="shared" si="43"/>
        <v>8</v>
      </c>
      <c r="O228" s="92">
        <v>44048</v>
      </c>
      <c r="P228" s="91" t="str">
        <f t="shared" si="41"/>
        <v>WEDNESDAY</v>
      </c>
      <c r="Q228" s="93" t="e">
        <f t="shared" si="44"/>
        <v>#REF!</v>
      </c>
      <c r="R228" s="51" t="e">
        <f t="shared" si="46"/>
        <v>#N/A</v>
      </c>
      <c r="S228" s="78" t="e">
        <f>HLOOKUP(LEFT(P228,3),$B$8:$H$11,4,FALSE)*VLOOKUP(O228,#REF!,2,FALSE)</f>
        <v>#REF!</v>
      </c>
      <c r="T228" s="78" t="e">
        <f t="shared" si="47"/>
        <v>#REF!</v>
      </c>
      <c r="U228" s="51" t="e">
        <f t="shared" si="48"/>
        <v>#N/A</v>
      </c>
      <c r="V228" s="56" t="e">
        <f t="shared" si="49"/>
        <v>#REF!</v>
      </c>
      <c r="AM228" s="66" t="e">
        <f t="shared" si="45"/>
        <v>#REF!</v>
      </c>
      <c r="AN228" s="67" t="e">
        <f t="shared" si="50"/>
        <v>#REF!</v>
      </c>
      <c r="AO228" s="68" t="e">
        <f t="shared" si="51"/>
        <v>#REF!</v>
      </c>
      <c r="AP228" s="82" t="e">
        <f t="shared" si="52"/>
        <v>#REF!</v>
      </c>
      <c r="AQ228" s="51">
        <v>1</v>
      </c>
    </row>
    <row r="229" spans="11:43" x14ac:dyDescent="0.25">
      <c r="K229" s="64" t="e">
        <f t="shared" si="42"/>
        <v>#REF!</v>
      </c>
      <c r="L229" s="129" t="e">
        <f>IF(#REF!&gt;0,#REF!,"")</f>
        <v>#REF!</v>
      </c>
      <c r="M229" s="90" t="e">
        <f>#REF!</f>
        <v>#REF!</v>
      </c>
      <c r="N229" s="91">
        <f t="shared" si="43"/>
        <v>8</v>
      </c>
      <c r="O229" s="92">
        <v>44049</v>
      </c>
      <c r="P229" s="91" t="str">
        <f t="shared" si="41"/>
        <v>THURSDAY</v>
      </c>
      <c r="Q229" s="93" t="e">
        <f t="shared" si="44"/>
        <v>#REF!</v>
      </c>
      <c r="R229" s="51" t="e">
        <f t="shared" si="46"/>
        <v>#N/A</v>
      </c>
      <c r="S229" s="78" t="e">
        <f>HLOOKUP(LEFT(P229,3),$B$8:$H$11,4,FALSE)*VLOOKUP(O229,#REF!,2,FALSE)</f>
        <v>#REF!</v>
      </c>
      <c r="T229" s="78" t="e">
        <f t="shared" si="47"/>
        <v>#REF!</v>
      </c>
      <c r="U229" s="51" t="e">
        <f t="shared" si="48"/>
        <v>#N/A</v>
      </c>
      <c r="V229" s="56" t="e">
        <f t="shared" si="49"/>
        <v>#REF!</v>
      </c>
      <c r="AM229" s="66" t="e">
        <f t="shared" si="45"/>
        <v>#REF!</v>
      </c>
      <c r="AN229" s="67" t="e">
        <f t="shared" si="50"/>
        <v>#REF!</v>
      </c>
      <c r="AO229" s="68" t="e">
        <f t="shared" si="51"/>
        <v>#REF!</v>
      </c>
      <c r="AP229" s="82" t="e">
        <f t="shared" si="52"/>
        <v>#REF!</v>
      </c>
      <c r="AQ229" s="51">
        <v>1</v>
      </c>
    </row>
    <row r="230" spans="11:43" x14ac:dyDescent="0.25">
      <c r="K230" s="64" t="e">
        <f t="shared" si="42"/>
        <v>#REF!</v>
      </c>
      <c r="L230" s="129" t="e">
        <f>IF(#REF!&gt;0,#REF!,"")</f>
        <v>#REF!</v>
      </c>
      <c r="M230" s="90" t="e">
        <f>#REF!</f>
        <v>#REF!</v>
      </c>
      <c r="N230" s="91">
        <f t="shared" si="43"/>
        <v>8</v>
      </c>
      <c r="O230" s="92">
        <v>44050</v>
      </c>
      <c r="P230" s="91" t="str">
        <f t="shared" si="41"/>
        <v>FRIDAY</v>
      </c>
      <c r="Q230" s="93" t="e">
        <f t="shared" si="44"/>
        <v>#REF!</v>
      </c>
      <c r="R230" s="51" t="e">
        <f t="shared" si="46"/>
        <v>#N/A</v>
      </c>
      <c r="S230" s="78" t="e">
        <f>HLOOKUP(LEFT(P230,3),$B$8:$H$11,4,FALSE)*VLOOKUP(O230,#REF!,2,FALSE)</f>
        <v>#REF!</v>
      </c>
      <c r="T230" s="78" t="e">
        <f t="shared" si="47"/>
        <v>#REF!</v>
      </c>
      <c r="U230" s="51" t="e">
        <f t="shared" si="48"/>
        <v>#N/A</v>
      </c>
      <c r="V230" s="56" t="e">
        <f t="shared" si="49"/>
        <v>#REF!</v>
      </c>
      <c r="AM230" s="66" t="e">
        <f t="shared" si="45"/>
        <v>#REF!</v>
      </c>
      <c r="AN230" s="67" t="e">
        <f t="shared" si="50"/>
        <v>#REF!</v>
      </c>
      <c r="AO230" s="68" t="e">
        <f t="shared" si="51"/>
        <v>#REF!</v>
      </c>
      <c r="AP230" s="82" t="e">
        <f t="shared" si="52"/>
        <v>#REF!</v>
      </c>
      <c r="AQ230" s="51">
        <v>1</v>
      </c>
    </row>
    <row r="231" spans="11:43" x14ac:dyDescent="0.25">
      <c r="K231" s="64" t="e">
        <f t="shared" si="42"/>
        <v>#REF!</v>
      </c>
      <c r="L231" s="129" t="e">
        <f>IF(#REF!&gt;0,#REF!,"")</f>
        <v>#REF!</v>
      </c>
      <c r="M231" s="90" t="e">
        <f>#REF!</f>
        <v>#REF!</v>
      </c>
      <c r="N231" s="91">
        <f t="shared" si="43"/>
        <v>8</v>
      </c>
      <c r="O231" s="92">
        <v>44051</v>
      </c>
      <c r="P231" s="91" t="str">
        <f t="shared" si="41"/>
        <v>SATURDAY</v>
      </c>
      <c r="Q231" s="93" t="e">
        <f t="shared" si="44"/>
        <v>#REF!</v>
      </c>
      <c r="R231" s="51" t="e">
        <f t="shared" si="46"/>
        <v>#N/A</v>
      </c>
      <c r="S231" s="78" t="e">
        <f>HLOOKUP(LEFT(P231,3),$B$8:$H$11,4,FALSE)*VLOOKUP(O231,#REF!,2,FALSE)</f>
        <v>#REF!</v>
      </c>
      <c r="T231" s="78" t="e">
        <f t="shared" si="47"/>
        <v>#REF!</v>
      </c>
      <c r="U231" s="51" t="e">
        <f t="shared" si="48"/>
        <v>#N/A</v>
      </c>
      <c r="V231" s="56" t="e">
        <f t="shared" si="49"/>
        <v>#REF!</v>
      </c>
      <c r="AM231" s="66" t="e">
        <f t="shared" si="45"/>
        <v>#REF!</v>
      </c>
      <c r="AN231" s="67" t="e">
        <f t="shared" si="50"/>
        <v>#REF!</v>
      </c>
      <c r="AO231" s="68" t="e">
        <f t="shared" si="51"/>
        <v>#REF!</v>
      </c>
      <c r="AP231" s="82" t="e">
        <f t="shared" si="52"/>
        <v>#REF!</v>
      </c>
      <c r="AQ231" s="51">
        <v>1</v>
      </c>
    </row>
    <row r="232" spans="11:43" x14ac:dyDescent="0.25">
      <c r="K232" s="64" t="e">
        <f t="shared" si="42"/>
        <v>#REF!</v>
      </c>
      <c r="L232" s="129" t="e">
        <f>IF(#REF!&gt;0,#REF!,"")</f>
        <v>#REF!</v>
      </c>
      <c r="M232" s="90" t="e">
        <f>#REF!</f>
        <v>#REF!</v>
      </c>
      <c r="N232" s="91">
        <f t="shared" si="43"/>
        <v>8</v>
      </c>
      <c r="O232" s="92">
        <v>44052</v>
      </c>
      <c r="P232" s="91" t="str">
        <f t="shared" si="41"/>
        <v>SUNDAY</v>
      </c>
      <c r="Q232" s="93" t="e">
        <f t="shared" si="44"/>
        <v>#REF!</v>
      </c>
      <c r="R232" s="51" t="e">
        <f t="shared" si="46"/>
        <v>#N/A</v>
      </c>
      <c r="S232" s="78" t="e">
        <f>HLOOKUP(LEFT(P232,3),$B$8:$H$11,4,FALSE)*VLOOKUP(O232,#REF!,2,FALSE)</f>
        <v>#REF!</v>
      </c>
      <c r="T232" s="78" t="e">
        <f t="shared" si="47"/>
        <v>#REF!</v>
      </c>
      <c r="U232" s="51" t="e">
        <f t="shared" si="48"/>
        <v>#N/A</v>
      </c>
      <c r="V232" s="56" t="e">
        <f t="shared" si="49"/>
        <v>#REF!</v>
      </c>
      <c r="AM232" s="66" t="e">
        <f t="shared" si="45"/>
        <v>#REF!</v>
      </c>
      <c r="AN232" s="67" t="e">
        <f t="shared" si="50"/>
        <v>#REF!</v>
      </c>
      <c r="AO232" s="68" t="e">
        <f t="shared" si="51"/>
        <v>#REF!</v>
      </c>
      <c r="AP232" s="82" t="e">
        <f t="shared" si="52"/>
        <v>#REF!</v>
      </c>
      <c r="AQ232" s="51">
        <v>1</v>
      </c>
    </row>
    <row r="233" spans="11:43" x14ac:dyDescent="0.25">
      <c r="K233" s="64" t="e">
        <f t="shared" si="42"/>
        <v>#REF!</v>
      </c>
      <c r="L233" s="129" t="e">
        <f>IF(#REF!&gt;0,#REF!,"")</f>
        <v>#REF!</v>
      </c>
      <c r="M233" s="90" t="e">
        <f>#REF!</f>
        <v>#REF!</v>
      </c>
      <c r="N233" s="91">
        <f t="shared" si="43"/>
        <v>8</v>
      </c>
      <c r="O233" s="92">
        <v>44053</v>
      </c>
      <c r="P233" s="91" t="str">
        <f t="shared" si="41"/>
        <v>MONDAY</v>
      </c>
      <c r="Q233" s="93" t="e">
        <f t="shared" si="44"/>
        <v>#REF!</v>
      </c>
      <c r="R233" s="51" t="e">
        <f t="shared" si="46"/>
        <v>#N/A</v>
      </c>
      <c r="S233" s="78" t="e">
        <f>HLOOKUP(LEFT(P233,3),$B$8:$H$11,4,FALSE)*VLOOKUP(O233,#REF!,2,FALSE)</f>
        <v>#REF!</v>
      </c>
      <c r="T233" s="78" t="e">
        <f t="shared" si="47"/>
        <v>#REF!</v>
      </c>
      <c r="U233" s="51" t="e">
        <f t="shared" si="48"/>
        <v>#N/A</v>
      </c>
      <c r="V233" s="56" t="e">
        <f t="shared" si="49"/>
        <v>#REF!</v>
      </c>
      <c r="AM233" s="66" t="e">
        <f t="shared" si="45"/>
        <v>#REF!</v>
      </c>
      <c r="AN233" s="67" t="e">
        <f t="shared" si="50"/>
        <v>#REF!</v>
      </c>
      <c r="AO233" s="68" t="e">
        <f t="shared" si="51"/>
        <v>#REF!</v>
      </c>
      <c r="AP233" s="82" t="e">
        <f t="shared" si="52"/>
        <v>#REF!</v>
      </c>
      <c r="AQ233" s="51">
        <v>1</v>
      </c>
    </row>
    <row r="234" spans="11:43" x14ac:dyDescent="0.25">
      <c r="K234" s="64" t="e">
        <f t="shared" si="42"/>
        <v>#REF!</v>
      </c>
      <c r="L234" s="129" t="e">
        <f>IF(#REF!&gt;0,#REF!,"")</f>
        <v>#REF!</v>
      </c>
      <c r="M234" s="90" t="e">
        <f>#REF!</f>
        <v>#REF!</v>
      </c>
      <c r="N234" s="91">
        <f t="shared" si="43"/>
        <v>8</v>
      </c>
      <c r="O234" s="92">
        <v>44054</v>
      </c>
      <c r="P234" s="91" t="str">
        <f t="shared" si="41"/>
        <v>TUESDAY</v>
      </c>
      <c r="Q234" s="93" t="e">
        <f t="shared" si="44"/>
        <v>#REF!</v>
      </c>
      <c r="R234" s="51" t="e">
        <f t="shared" si="46"/>
        <v>#N/A</v>
      </c>
      <c r="S234" s="78" t="e">
        <f>HLOOKUP(LEFT(P234,3),$B$8:$H$11,4,FALSE)*VLOOKUP(O234,#REF!,2,FALSE)</f>
        <v>#REF!</v>
      </c>
      <c r="T234" s="78" t="e">
        <f t="shared" si="47"/>
        <v>#REF!</v>
      </c>
      <c r="U234" s="51" t="e">
        <f t="shared" si="48"/>
        <v>#N/A</v>
      </c>
      <c r="V234" s="56" t="e">
        <f t="shared" si="49"/>
        <v>#REF!</v>
      </c>
      <c r="AM234" s="66" t="e">
        <f t="shared" si="45"/>
        <v>#REF!</v>
      </c>
      <c r="AN234" s="67" t="e">
        <f t="shared" si="50"/>
        <v>#REF!</v>
      </c>
      <c r="AO234" s="68" t="e">
        <f t="shared" si="51"/>
        <v>#REF!</v>
      </c>
      <c r="AP234" s="82" t="e">
        <f t="shared" si="52"/>
        <v>#REF!</v>
      </c>
      <c r="AQ234" s="51">
        <v>1</v>
      </c>
    </row>
    <row r="235" spans="11:43" x14ac:dyDescent="0.25">
      <c r="K235" s="64" t="e">
        <f t="shared" si="42"/>
        <v>#REF!</v>
      </c>
      <c r="L235" s="129" t="e">
        <f>IF(#REF!&gt;0,#REF!,"")</f>
        <v>#REF!</v>
      </c>
      <c r="M235" s="90" t="e">
        <f>#REF!</f>
        <v>#REF!</v>
      </c>
      <c r="N235" s="91">
        <f t="shared" si="43"/>
        <v>8</v>
      </c>
      <c r="O235" s="92">
        <v>44055</v>
      </c>
      <c r="P235" s="91" t="str">
        <f t="shared" si="41"/>
        <v>WEDNESDAY</v>
      </c>
      <c r="Q235" s="93" t="e">
        <f t="shared" si="44"/>
        <v>#REF!</v>
      </c>
      <c r="R235" s="51" t="e">
        <f t="shared" si="46"/>
        <v>#N/A</v>
      </c>
      <c r="S235" s="78" t="e">
        <f>HLOOKUP(LEFT(P235,3),$B$8:$H$11,4,FALSE)*VLOOKUP(O235,#REF!,2,FALSE)</f>
        <v>#REF!</v>
      </c>
      <c r="T235" s="78" t="e">
        <f t="shared" si="47"/>
        <v>#REF!</v>
      </c>
      <c r="U235" s="51" t="e">
        <f t="shared" si="48"/>
        <v>#N/A</v>
      </c>
      <c r="V235" s="56" t="e">
        <f t="shared" si="49"/>
        <v>#REF!</v>
      </c>
      <c r="AM235" s="66" t="e">
        <f t="shared" si="45"/>
        <v>#REF!</v>
      </c>
      <c r="AN235" s="67" t="e">
        <f t="shared" si="50"/>
        <v>#REF!</v>
      </c>
      <c r="AO235" s="68" t="e">
        <f t="shared" si="51"/>
        <v>#REF!</v>
      </c>
      <c r="AP235" s="82" t="e">
        <f t="shared" si="52"/>
        <v>#REF!</v>
      </c>
      <c r="AQ235" s="51">
        <v>1</v>
      </c>
    </row>
    <row r="236" spans="11:43" x14ac:dyDescent="0.25">
      <c r="K236" s="64" t="e">
        <f t="shared" si="42"/>
        <v>#REF!</v>
      </c>
      <c r="L236" s="129" t="e">
        <f>IF(#REF!&gt;0,#REF!,"")</f>
        <v>#REF!</v>
      </c>
      <c r="M236" s="90" t="e">
        <f>#REF!</f>
        <v>#REF!</v>
      </c>
      <c r="N236" s="91">
        <f t="shared" si="43"/>
        <v>8</v>
      </c>
      <c r="O236" s="92">
        <v>44056</v>
      </c>
      <c r="P236" s="91" t="str">
        <f t="shared" si="41"/>
        <v>THURSDAY</v>
      </c>
      <c r="Q236" s="93" t="e">
        <f t="shared" si="44"/>
        <v>#REF!</v>
      </c>
      <c r="R236" s="51" t="e">
        <f t="shared" si="46"/>
        <v>#N/A</v>
      </c>
      <c r="S236" s="78" t="e">
        <f>HLOOKUP(LEFT(P236,3),$B$8:$H$11,4,FALSE)*VLOOKUP(O236,#REF!,2,FALSE)</f>
        <v>#REF!</v>
      </c>
      <c r="T236" s="78" t="e">
        <f t="shared" si="47"/>
        <v>#REF!</v>
      </c>
      <c r="U236" s="51" t="e">
        <f t="shared" si="48"/>
        <v>#N/A</v>
      </c>
      <c r="V236" s="56" t="e">
        <f t="shared" si="49"/>
        <v>#REF!</v>
      </c>
      <c r="AM236" s="66" t="e">
        <f t="shared" si="45"/>
        <v>#REF!</v>
      </c>
      <c r="AN236" s="67" t="e">
        <f t="shared" si="50"/>
        <v>#REF!</v>
      </c>
      <c r="AO236" s="68" t="e">
        <f t="shared" si="51"/>
        <v>#REF!</v>
      </c>
      <c r="AP236" s="82" t="e">
        <f t="shared" si="52"/>
        <v>#REF!</v>
      </c>
      <c r="AQ236" s="51">
        <v>1</v>
      </c>
    </row>
    <row r="237" spans="11:43" x14ac:dyDescent="0.25">
      <c r="K237" s="64" t="e">
        <f t="shared" si="42"/>
        <v>#REF!</v>
      </c>
      <c r="L237" s="129" t="e">
        <f>IF(#REF!&gt;0,#REF!,"")</f>
        <v>#REF!</v>
      </c>
      <c r="M237" s="90" t="e">
        <f>#REF!</f>
        <v>#REF!</v>
      </c>
      <c r="N237" s="91">
        <f t="shared" si="43"/>
        <v>8</v>
      </c>
      <c r="O237" s="92">
        <v>44057</v>
      </c>
      <c r="P237" s="91" t="str">
        <f t="shared" si="41"/>
        <v>FRIDAY</v>
      </c>
      <c r="Q237" s="93" t="e">
        <f t="shared" si="44"/>
        <v>#REF!</v>
      </c>
      <c r="R237" s="51" t="e">
        <f t="shared" si="46"/>
        <v>#N/A</v>
      </c>
      <c r="S237" s="78" t="e">
        <f>HLOOKUP(LEFT(P237,3),$B$8:$H$11,4,FALSE)*VLOOKUP(O237,#REF!,2,FALSE)</f>
        <v>#REF!</v>
      </c>
      <c r="T237" s="78" t="e">
        <f t="shared" si="47"/>
        <v>#REF!</v>
      </c>
      <c r="U237" s="51" t="e">
        <f t="shared" si="48"/>
        <v>#N/A</v>
      </c>
      <c r="V237" s="56" t="e">
        <f t="shared" si="49"/>
        <v>#REF!</v>
      </c>
      <c r="AM237" s="66" t="e">
        <f t="shared" si="45"/>
        <v>#REF!</v>
      </c>
      <c r="AN237" s="67" t="e">
        <f t="shared" si="50"/>
        <v>#REF!</v>
      </c>
      <c r="AO237" s="68" t="e">
        <f t="shared" si="51"/>
        <v>#REF!</v>
      </c>
      <c r="AP237" s="82" t="e">
        <f t="shared" si="52"/>
        <v>#REF!</v>
      </c>
      <c r="AQ237" s="51">
        <v>1</v>
      </c>
    </row>
    <row r="238" spans="11:43" x14ac:dyDescent="0.25">
      <c r="K238" s="64" t="e">
        <f t="shared" si="42"/>
        <v>#REF!</v>
      </c>
      <c r="L238" s="129" t="e">
        <f>IF(#REF!&gt;0,#REF!,"")</f>
        <v>#REF!</v>
      </c>
      <c r="M238" s="90" t="e">
        <f>#REF!</f>
        <v>#REF!</v>
      </c>
      <c r="N238" s="91">
        <f t="shared" si="43"/>
        <v>8</v>
      </c>
      <c r="O238" s="92">
        <v>44058</v>
      </c>
      <c r="P238" s="91" t="str">
        <f t="shared" si="41"/>
        <v>SATURDAY</v>
      </c>
      <c r="Q238" s="93" t="e">
        <f t="shared" si="44"/>
        <v>#REF!</v>
      </c>
      <c r="R238" s="51" t="e">
        <f t="shared" si="46"/>
        <v>#N/A</v>
      </c>
      <c r="S238" s="78" t="e">
        <f>HLOOKUP(LEFT(P238,3),$B$8:$H$11,4,FALSE)*VLOOKUP(O238,#REF!,2,FALSE)</f>
        <v>#REF!</v>
      </c>
      <c r="T238" s="78" t="e">
        <f t="shared" si="47"/>
        <v>#REF!</v>
      </c>
      <c r="U238" s="51" t="e">
        <f t="shared" si="48"/>
        <v>#N/A</v>
      </c>
      <c r="V238" s="56" t="e">
        <f t="shared" si="49"/>
        <v>#REF!</v>
      </c>
      <c r="AM238" s="66" t="e">
        <f t="shared" si="45"/>
        <v>#REF!</v>
      </c>
      <c r="AN238" s="67" t="e">
        <f t="shared" si="50"/>
        <v>#REF!</v>
      </c>
      <c r="AO238" s="68" t="e">
        <f t="shared" si="51"/>
        <v>#REF!</v>
      </c>
      <c r="AP238" s="82" t="e">
        <f t="shared" si="52"/>
        <v>#REF!</v>
      </c>
      <c r="AQ238" s="51">
        <v>1</v>
      </c>
    </row>
    <row r="239" spans="11:43" x14ac:dyDescent="0.25">
      <c r="K239" s="64" t="e">
        <f t="shared" si="42"/>
        <v>#REF!</v>
      </c>
      <c r="L239" s="129" t="e">
        <f>IF(#REF!&gt;0,#REF!,"")</f>
        <v>#REF!</v>
      </c>
      <c r="M239" s="90" t="e">
        <f>#REF!</f>
        <v>#REF!</v>
      </c>
      <c r="N239" s="91">
        <f t="shared" si="43"/>
        <v>8</v>
      </c>
      <c r="O239" s="92">
        <v>44059</v>
      </c>
      <c r="P239" s="91" t="str">
        <f t="shared" si="41"/>
        <v>SUNDAY</v>
      </c>
      <c r="Q239" s="93" t="e">
        <f t="shared" si="44"/>
        <v>#REF!</v>
      </c>
      <c r="R239" s="51" t="e">
        <f t="shared" si="46"/>
        <v>#N/A</v>
      </c>
      <c r="S239" s="78" t="e">
        <f>HLOOKUP(LEFT(P239,3),$B$8:$H$11,4,FALSE)*VLOOKUP(O239,#REF!,2,FALSE)</f>
        <v>#REF!</v>
      </c>
      <c r="T239" s="78" t="e">
        <f t="shared" si="47"/>
        <v>#REF!</v>
      </c>
      <c r="U239" s="51" t="e">
        <f t="shared" si="48"/>
        <v>#N/A</v>
      </c>
      <c r="V239" s="56" t="e">
        <f t="shared" si="49"/>
        <v>#REF!</v>
      </c>
      <c r="AM239" s="66" t="e">
        <f t="shared" si="45"/>
        <v>#REF!</v>
      </c>
      <c r="AN239" s="67" t="e">
        <f t="shared" si="50"/>
        <v>#REF!</v>
      </c>
      <c r="AO239" s="68" t="e">
        <f t="shared" si="51"/>
        <v>#REF!</v>
      </c>
      <c r="AP239" s="82" t="e">
        <f t="shared" si="52"/>
        <v>#REF!</v>
      </c>
      <c r="AQ239" s="51">
        <v>1</v>
      </c>
    </row>
    <row r="240" spans="11:43" x14ac:dyDescent="0.25">
      <c r="K240" s="64" t="e">
        <f t="shared" si="42"/>
        <v>#REF!</v>
      </c>
      <c r="L240" s="129" t="e">
        <f>IF(#REF!&gt;0,#REF!,"")</f>
        <v>#REF!</v>
      </c>
      <c r="M240" s="90" t="e">
        <f>#REF!</f>
        <v>#REF!</v>
      </c>
      <c r="N240" s="91">
        <f t="shared" si="43"/>
        <v>8</v>
      </c>
      <c r="O240" s="92">
        <v>44060</v>
      </c>
      <c r="P240" s="91" t="str">
        <f t="shared" si="41"/>
        <v>MONDAY</v>
      </c>
      <c r="Q240" s="93" t="e">
        <f t="shared" si="44"/>
        <v>#REF!</v>
      </c>
      <c r="R240" s="51" t="e">
        <f t="shared" si="46"/>
        <v>#N/A</v>
      </c>
      <c r="S240" s="78" t="e">
        <f>HLOOKUP(LEFT(P240,3),$B$8:$H$11,4,FALSE)*VLOOKUP(O240,#REF!,2,FALSE)</f>
        <v>#REF!</v>
      </c>
      <c r="T240" s="78" t="e">
        <f t="shared" si="47"/>
        <v>#REF!</v>
      </c>
      <c r="U240" s="51" t="e">
        <f t="shared" si="48"/>
        <v>#N/A</v>
      </c>
      <c r="V240" s="56" t="e">
        <f t="shared" si="49"/>
        <v>#REF!</v>
      </c>
      <c r="AM240" s="66" t="e">
        <f t="shared" si="45"/>
        <v>#REF!</v>
      </c>
      <c r="AN240" s="67" t="e">
        <f t="shared" si="50"/>
        <v>#REF!</v>
      </c>
      <c r="AO240" s="68" t="e">
        <f t="shared" si="51"/>
        <v>#REF!</v>
      </c>
      <c r="AP240" s="82" t="e">
        <f t="shared" si="52"/>
        <v>#REF!</v>
      </c>
      <c r="AQ240" s="51">
        <v>1</v>
      </c>
    </row>
    <row r="241" spans="11:43" x14ac:dyDescent="0.25">
      <c r="K241" s="64" t="e">
        <f t="shared" si="42"/>
        <v>#REF!</v>
      </c>
      <c r="L241" s="129" t="e">
        <f>IF(#REF!&gt;0,#REF!,"")</f>
        <v>#REF!</v>
      </c>
      <c r="M241" s="90" t="e">
        <f>#REF!</f>
        <v>#REF!</v>
      </c>
      <c r="N241" s="91">
        <f t="shared" si="43"/>
        <v>8</v>
      </c>
      <c r="O241" s="92">
        <v>44061</v>
      </c>
      <c r="P241" s="91" t="str">
        <f t="shared" si="41"/>
        <v>TUESDAY</v>
      </c>
      <c r="Q241" s="93" t="e">
        <f t="shared" si="44"/>
        <v>#REF!</v>
      </c>
      <c r="R241" s="51" t="e">
        <f t="shared" si="46"/>
        <v>#N/A</v>
      </c>
      <c r="S241" s="78" t="e">
        <f>HLOOKUP(LEFT(P241,3),$B$8:$H$11,4,FALSE)*VLOOKUP(O241,#REF!,2,FALSE)</f>
        <v>#REF!</v>
      </c>
      <c r="T241" s="78" t="e">
        <f t="shared" si="47"/>
        <v>#REF!</v>
      </c>
      <c r="U241" s="51" t="e">
        <f t="shared" si="48"/>
        <v>#N/A</v>
      </c>
      <c r="V241" s="56" t="e">
        <f t="shared" si="49"/>
        <v>#REF!</v>
      </c>
      <c r="AM241" s="66" t="e">
        <f t="shared" si="45"/>
        <v>#REF!</v>
      </c>
      <c r="AN241" s="67" t="e">
        <f t="shared" si="50"/>
        <v>#REF!</v>
      </c>
      <c r="AO241" s="68" t="e">
        <f t="shared" si="51"/>
        <v>#REF!</v>
      </c>
      <c r="AP241" s="82" t="e">
        <f t="shared" si="52"/>
        <v>#REF!</v>
      </c>
      <c r="AQ241" s="51">
        <v>1</v>
      </c>
    </row>
    <row r="242" spans="11:43" x14ac:dyDescent="0.25">
      <c r="K242" s="64" t="e">
        <f t="shared" si="42"/>
        <v>#REF!</v>
      </c>
      <c r="L242" s="129" t="e">
        <f>IF(#REF!&gt;0,#REF!,"")</f>
        <v>#REF!</v>
      </c>
      <c r="M242" s="90" t="e">
        <f>#REF!</f>
        <v>#REF!</v>
      </c>
      <c r="N242" s="91">
        <f t="shared" si="43"/>
        <v>8</v>
      </c>
      <c r="O242" s="92">
        <v>44062</v>
      </c>
      <c r="P242" s="91" t="str">
        <f t="shared" si="41"/>
        <v>WEDNESDAY</v>
      </c>
      <c r="Q242" s="93" t="e">
        <f t="shared" si="44"/>
        <v>#REF!</v>
      </c>
      <c r="R242" s="51" t="e">
        <f t="shared" si="46"/>
        <v>#N/A</v>
      </c>
      <c r="S242" s="78" t="e">
        <f>HLOOKUP(LEFT(P242,3),$B$8:$H$11,4,FALSE)*VLOOKUP(O242,#REF!,2,FALSE)</f>
        <v>#REF!</v>
      </c>
      <c r="T242" s="78" t="e">
        <f t="shared" si="47"/>
        <v>#REF!</v>
      </c>
      <c r="U242" s="51" t="e">
        <f t="shared" si="48"/>
        <v>#N/A</v>
      </c>
      <c r="V242" s="56" t="e">
        <f t="shared" si="49"/>
        <v>#REF!</v>
      </c>
      <c r="AM242" s="66" t="e">
        <f t="shared" si="45"/>
        <v>#REF!</v>
      </c>
      <c r="AN242" s="67" t="e">
        <f t="shared" si="50"/>
        <v>#REF!</v>
      </c>
      <c r="AO242" s="68" t="e">
        <f t="shared" si="51"/>
        <v>#REF!</v>
      </c>
      <c r="AP242" s="82" t="e">
        <f t="shared" si="52"/>
        <v>#REF!</v>
      </c>
      <c r="AQ242" s="51">
        <v>1</v>
      </c>
    </row>
    <row r="243" spans="11:43" x14ac:dyDescent="0.25">
      <c r="K243" s="64" t="e">
        <f t="shared" si="42"/>
        <v>#REF!</v>
      </c>
      <c r="L243" s="129" t="e">
        <f>IF(#REF!&gt;0,#REF!,"")</f>
        <v>#REF!</v>
      </c>
      <c r="M243" s="90" t="e">
        <f>#REF!</f>
        <v>#REF!</v>
      </c>
      <c r="N243" s="91">
        <f t="shared" si="43"/>
        <v>8</v>
      </c>
      <c r="O243" s="92">
        <v>44063</v>
      </c>
      <c r="P243" s="91" t="str">
        <f t="shared" si="41"/>
        <v>THURSDAY</v>
      </c>
      <c r="Q243" s="93" t="e">
        <f t="shared" si="44"/>
        <v>#REF!</v>
      </c>
      <c r="R243" s="51" t="e">
        <f t="shared" si="46"/>
        <v>#N/A</v>
      </c>
      <c r="S243" s="78" t="e">
        <f>HLOOKUP(LEFT(P243,3),$B$8:$H$11,4,FALSE)*VLOOKUP(O243,#REF!,2,FALSE)</f>
        <v>#REF!</v>
      </c>
      <c r="T243" s="78" t="e">
        <f t="shared" si="47"/>
        <v>#REF!</v>
      </c>
      <c r="U243" s="51" t="e">
        <f t="shared" si="48"/>
        <v>#N/A</v>
      </c>
      <c r="V243" s="56" t="e">
        <f t="shared" si="49"/>
        <v>#REF!</v>
      </c>
      <c r="AM243" s="66" t="e">
        <f t="shared" si="45"/>
        <v>#REF!</v>
      </c>
      <c r="AN243" s="67" t="e">
        <f t="shared" si="50"/>
        <v>#REF!</v>
      </c>
      <c r="AO243" s="68" t="e">
        <f t="shared" si="51"/>
        <v>#REF!</v>
      </c>
      <c r="AP243" s="82" t="e">
        <f t="shared" si="52"/>
        <v>#REF!</v>
      </c>
      <c r="AQ243" s="51">
        <v>1</v>
      </c>
    </row>
    <row r="244" spans="11:43" x14ac:dyDescent="0.25">
      <c r="K244" s="64" t="e">
        <f t="shared" si="42"/>
        <v>#REF!</v>
      </c>
      <c r="L244" s="129" t="e">
        <f>IF(#REF!&gt;0,#REF!,"")</f>
        <v>#REF!</v>
      </c>
      <c r="M244" s="90" t="e">
        <f>#REF!</f>
        <v>#REF!</v>
      </c>
      <c r="N244" s="91">
        <f t="shared" si="43"/>
        <v>8</v>
      </c>
      <c r="O244" s="92">
        <v>44064</v>
      </c>
      <c r="P244" s="91" t="str">
        <f t="shared" si="41"/>
        <v>FRIDAY</v>
      </c>
      <c r="Q244" s="93" t="e">
        <f t="shared" si="44"/>
        <v>#REF!</v>
      </c>
      <c r="R244" s="51" t="e">
        <f t="shared" si="46"/>
        <v>#N/A</v>
      </c>
      <c r="S244" s="78" t="e">
        <f>HLOOKUP(LEFT(P244,3),$B$8:$H$11,4,FALSE)*VLOOKUP(O244,#REF!,2,FALSE)</f>
        <v>#REF!</v>
      </c>
      <c r="T244" s="78" t="e">
        <f t="shared" si="47"/>
        <v>#REF!</v>
      </c>
      <c r="U244" s="51" t="e">
        <f t="shared" si="48"/>
        <v>#N/A</v>
      </c>
      <c r="V244" s="56" t="e">
        <f t="shared" si="49"/>
        <v>#REF!</v>
      </c>
      <c r="AM244" s="66" t="e">
        <f t="shared" si="45"/>
        <v>#REF!</v>
      </c>
      <c r="AN244" s="67" t="e">
        <f t="shared" si="50"/>
        <v>#REF!</v>
      </c>
      <c r="AO244" s="68" t="e">
        <f t="shared" si="51"/>
        <v>#REF!</v>
      </c>
      <c r="AP244" s="82" t="e">
        <f t="shared" si="52"/>
        <v>#REF!</v>
      </c>
      <c r="AQ244" s="51">
        <v>1</v>
      </c>
    </row>
    <row r="245" spans="11:43" x14ac:dyDescent="0.25">
      <c r="K245" s="64" t="e">
        <f t="shared" si="42"/>
        <v>#REF!</v>
      </c>
      <c r="L245" s="129" t="e">
        <f>IF(#REF!&gt;0,#REF!,"")</f>
        <v>#REF!</v>
      </c>
      <c r="M245" s="90" t="e">
        <f>#REF!</f>
        <v>#REF!</v>
      </c>
      <c r="N245" s="91">
        <f t="shared" si="43"/>
        <v>8</v>
      </c>
      <c r="O245" s="92">
        <v>44065</v>
      </c>
      <c r="P245" s="91" t="str">
        <f t="shared" si="41"/>
        <v>SATURDAY</v>
      </c>
      <c r="Q245" s="93" t="e">
        <f t="shared" si="44"/>
        <v>#REF!</v>
      </c>
      <c r="R245" s="51" t="e">
        <f t="shared" si="46"/>
        <v>#N/A</v>
      </c>
      <c r="S245" s="78" t="e">
        <f>HLOOKUP(LEFT(P245,3),$B$8:$H$11,4,FALSE)*VLOOKUP(O245,#REF!,2,FALSE)</f>
        <v>#REF!</v>
      </c>
      <c r="T245" s="78" t="e">
        <f t="shared" si="47"/>
        <v>#REF!</v>
      </c>
      <c r="U245" s="51" t="e">
        <f t="shared" si="48"/>
        <v>#N/A</v>
      </c>
      <c r="V245" s="56" t="e">
        <f t="shared" si="49"/>
        <v>#REF!</v>
      </c>
      <c r="AM245" s="66" t="e">
        <f t="shared" si="45"/>
        <v>#REF!</v>
      </c>
      <c r="AN245" s="67" t="e">
        <f t="shared" si="50"/>
        <v>#REF!</v>
      </c>
      <c r="AO245" s="68" t="e">
        <f t="shared" si="51"/>
        <v>#REF!</v>
      </c>
      <c r="AP245" s="82" t="e">
        <f t="shared" si="52"/>
        <v>#REF!</v>
      </c>
      <c r="AQ245" s="51">
        <v>1</v>
      </c>
    </row>
    <row r="246" spans="11:43" x14ac:dyDescent="0.25">
      <c r="K246" s="64" t="e">
        <f t="shared" si="42"/>
        <v>#REF!</v>
      </c>
      <c r="L246" s="129" t="e">
        <f>IF(#REF!&gt;0,#REF!,"")</f>
        <v>#REF!</v>
      </c>
      <c r="M246" s="90" t="e">
        <f>#REF!</f>
        <v>#REF!</v>
      </c>
      <c r="N246" s="91">
        <f t="shared" si="43"/>
        <v>8</v>
      </c>
      <c r="O246" s="92">
        <v>44066</v>
      </c>
      <c r="P246" s="91" t="str">
        <f t="shared" si="41"/>
        <v>SUNDAY</v>
      </c>
      <c r="Q246" s="93" t="e">
        <f t="shared" si="44"/>
        <v>#REF!</v>
      </c>
      <c r="R246" s="51" t="e">
        <f t="shared" si="46"/>
        <v>#N/A</v>
      </c>
      <c r="S246" s="78" t="e">
        <f>HLOOKUP(LEFT(P246,3),$B$8:$H$11,4,FALSE)*VLOOKUP(O246,#REF!,2,FALSE)</f>
        <v>#REF!</v>
      </c>
      <c r="T246" s="78" t="e">
        <f t="shared" si="47"/>
        <v>#REF!</v>
      </c>
      <c r="U246" s="51" t="e">
        <f t="shared" si="48"/>
        <v>#N/A</v>
      </c>
      <c r="V246" s="56" t="e">
        <f t="shared" si="49"/>
        <v>#REF!</v>
      </c>
      <c r="AM246" s="66" t="e">
        <f t="shared" si="45"/>
        <v>#REF!</v>
      </c>
      <c r="AN246" s="67" t="e">
        <f t="shared" si="50"/>
        <v>#REF!</v>
      </c>
      <c r="AO246" s="68" t="e">
        <f t="shared" si="51"/>
        <v>#REF!</v>
      </c>
      <c r="AP246" s="82" t="e">
        <f t="shared" si="52"/>
        <v>#REF!</v>
      </c>
      <c r="AQ246" s="51">
        <v>1</v>
      </c>
    </row>
    <row r="247" spans="11:43" x14ac:dyDescent="0.25">
      <c r="K247" s="64" t="e">
        <f t="shared" si="42"/>
        <v>#REF!</v>
      </c>
      <c r="L247" s="129" t="e">
        <f>IF(#REF!&gt;0,#REF!,"")</f>
        <v>#REF!</v>
      </c>
      <c r="M247" s="90" t="e">
        <f>#REF!</f>
        <v>#REF!</v>
      </c>
      <c r="N247" s="91">
        <f t="shared" si="43"/>
        <v>8</v>
      </c>
      <c r="O247" s="92">
        <v>44067</v>
      </c>
      <c r="P247" s="91" t="str">
        <f t="shared" si="41"/>
        <v>MONDAY</v>
      </c>
      <c r="Q247" s="93" t="e">
        <f t="shared" si="44"/>
        <v>#REF!</v>
      </c>
      <c r="R247" s="51" t="e">
        <f t="shared" si="46"/>
        <v>#N/A</v>
      </c>
      <c r="S247" s="78" t="e">
        <f>HLOOKUP(LEFT(P247,3),$B$8:$H$11,4,FALSE)*VLOOKUP(O247,#REF!,2,FALSE)</f>
        <v>#REF!</v>
      </c>
      <c r="T247" s="78" t="e">
        <f t="shared" si="47"/>
        <v>#REF!</v>
      </c>
      <c r="U247" s="51" t="e">
        <f t="shared" si="48"/>
        <v>#N/A</v>
      </c>
      <c r="V247" s="56" t="e">
        <f t="shared" si="49"/>
        <v>#REF!</v>
      </c>
      <c r="AM247" s="66" t="e">
        <f t="shared" si="45"/>
        <v>#REF!</v>
      </c>
      <c r="AN247" s="67" t="e">
        <f t="shared" si="50"/>
        <v>#REF!</v>
      </c>
      <c r="AO247" s="68" t="e">
        <f t="shared" si="51"/>
        <v>#REF!</v>
      </c>
      <c r="AP247" s="82" t="e">
        <f t="shared" si="52"/>
        <v>#REF!</v>
      </c>
      <c r="AQ247" s="51">
        <v>1</v>
      </c>
    </row>
    <row r="248" spans="11:43" x14ac:dyDescent="0.25">
      <c r="K248" s="64" t="e">
        <f t="shared" si="42"/>
        <v>#REF!</v>
      </c>
      <c r="L248" s="129" t="e">
        <f>IF(#REF!&gt;0,#REF!,"")</f>
        <v>#REF!</v>
      </c>
      <c r="M248" s="90" t="e">
        <f>#REF!</f>
        <v>#REF!</v>
      </c>
      <c r="N248" s="91">
        <f t="shared" si="43"/>
        <v>8</v>
      </c>
      <c r="O248" s="92">
        <v>44068</v>
      </c>
      <c r="P248" s="91" t="str">
        <f t="shared" si="41"/>
        <v>TUESDAY</v>
      </c>
      <c r="Q248" s="93" t="e">
        <f t="shared" si="44"/>
        <v>#REF!</v>
      </c>
      <c r="R248" s="51" t="e">
        <f t="shared" si="46"/>
        <v>#N/A</v>
      </c>
      <c r="S248" s="78" t="e">
        <f>HLOOKUP(LEFT(P248,3),$B$8:$H$11,4,FALSE)*VLOOKUP(O248,#REF!,2,FALSE)</f>
        <v>#REF!</v>
      </c>
      <c r="T248" s="78" t="e">
        <f t="shared" si="47"/>
        <v>#REF!</v>
      </c>
      <c r="U248" s="51" t="e">
        <f t="shared" si="48"/>
        <v>#N/A</v>
      </c>
      <c r="V248" s="56" t="e">
        <f t="shared" si="49"/>
        <v>#REF!</v>
      </c>
      <c r="AM248" s="66" t="e">
        <f t="shared" si="45"/>
        <v>#REF!</v>
      </c>
      <c r="AN248" s="67" t="e">
        <f t="shared" si="50"/>
        <v>#REF!</v>
      </c>
      <c r="AO248" s="68" t="e">
        <f t="shared" si="51"/>
        <v>#REF!</v>
      </c>
      <c r="AP248" s="82" t="e">
        <f t="shared" si="52"/>
        <v>#REF!</v>
      </c>
      <c r="AQ248" s="51">
        <v>1</v>
      </c>
    </row>
    <row r="249" spans="11:43" x14ac:dyDescent="0.25">
      <c r="K249" s="64" t="e">
        <f t="shared" si="42"/>
        <v>#REF!</v>
      </c>
      <c r="L249" s="129" t="e">
        <f>IF(#REF!&gt;0,#REF!,"")</f>
        <v>#REF!</v>
      </c>
      <c r="M249" s="90" t="e">
        <f>#REF!</f>
        <v>#REF!</v>
      </c>
      <c r="N249" s="91">
        <f t="shared" si="43"/>
        <v>8</v>
      </c>
      <c r="O249" s="92">
        <v>44069</v>
      </c>
      <c r="P249" s="91" t="str">
        <f t="shared" si="41"/>
        <v>WEDNESDAY</v>
      </c>
      <c r="Q249" s="93" t="e">
        <f t="shared" si="44"/>
        <v>#REF!</v>
      </c>
      <c r="R249" s="51" t="e">
        <f t="shared" si="46"/>
        <v>#N/A</v>
      </c>
      <c r="S249" s="78" t="e">
        <f>HLOOKUP(LEFT(P249,3),$B$8:$H$11,4,FALSE)*VLOOKUP(O249,#REF!,2,FALSE)</f>
        <v>#REF!</v>
      </c>
      <c r="T249" s="78" t="e">
        <f t="shared" si="47"/>
        <v>#REF!</v>
      </c>
      <c r="U249" s="51" t="e">
        <f t="shared" si="48"/>
        <v>#N/A</v>
      </c>
      <c r="V249" s="56" t="e">
        <f t="shared" si="49"/>
        <v>#REF!</v>
      </c>
      <c r="AM249" s="66" t="e">
        <f t="shared" si="45"/>
        <v>#REF!</v>
      </c>
      <c r="AN249" s="67" t="e">
        <f t="shared" si="50"/>
        <v>#REF!</v>
      </c>
      <c r="AO249" s="68" t="e">
        <f t="shared" si="51"/>
        <v>#REF!</v>
      </c>
      <c r="AP249" s="82" t="e">
        <f t="shared" si="52"/>
        <v>#REF!</v>
      </c>
      <c r="AQ249" s="51">
        <v>1</v>
      </c>
    </row>
    <row r="250" spans="11:43" x14ac:dyDescent="0.25">
      <c r="K250" s="64" t="e">
        <f t="shared" si="42"/>
        <v>#REF!</v>
      </c>
      <c r="L250" s="129" t="e">
        <f>IF(#REF!&gt;0,#REF!,"")</f>
        <v>#REF!</v>
      </c>
      <c r="M250" s="90" t="e">
        <f>#REF!</f>
        <v>#REF!</v>
      </c>
      <c r="N250" s="91">
        <f t="shared" si="43"/>
        <v>8</v>
      </c>
      <c r="O250" s="92">
        <v>44070</v>
      </c>
      <c r="P250" s="91" t="str">
        <f t="shared" si="41"/>
        <v>THURSDAY</v>
      </c>
      <c r="Q250" s="93" t="e">
        <f t="shared" si="44"/>
        <v>#REF!</v>
      </c>
      <c r="R250" s="51" t="e">
        <f t="shared" si="46"/>
        <v>#N/A</v>
      </c>
      <c r="S250" s="78" t="e">
        <f>HLOOKUP(LEFT(P250,3),$B$8:$H$11,4,FALSE)*VLOOKUP(O250,#REF!,2,FALSE)</f>
        <v>#REF!</v>
      </c>
      <c r="T250" s="78" t="e">
        <f t="shared" si="47"/>
        <v>#REF!</v>
      </c>
      <c r="U250" s="51" t="e">
        <f t="shared" si="48"/>
        <v>#N/A</v>
      </c>
      <c r="V250" s="56" t="e">
        <f t="shared" si="49"/>
        <v>#REF!</v>
      </c>
      <c r="AM250" s="66" t="e">
        <f t="shared" si="45"/>
        <v>#REF!</v>
      </c>
      <c r="AN250" s="67" t="e">
        <f t="shared" si="50"/>
        <v>#REF!</v>
      </c>
      <c r="AO250" s="68" t="e">
        <f t="shared" si="51"/>
        <v>#REF!</v>
      </c>
      <c r="AP250" s="82" t="e">
        <f t="shared" si="52"/>
        <v>#REF!</v>
      </c>
      <c r="AQ250" s="51">
        <v>1</v>
      </c>
    </row>
    <row r="251" spans="11:43" x14ac:dyDescent="0.25">
      <c r="K251" s="64" t="e">
        <f t="shared" si="42"/>
        <v>#REF!</v>
      </c>
      <c r="L251" s="129" t="e">
        <f>IF(#REF!&gt;0,#REF!,"")</f>
        <v>#REF!</v>
      </c>
      <c r="M251" s="90" t="e">
        <f>#REF!</f>
        <v>#REF!</v>
      </c>
      <c r="N251" s="91">
        <f t="shared" si="43"/>
        <v>8</v>
      </c>
      <c r="O251" s="92">
        <v>44071</v>
      </c>
      <c r="P251" s="91" t="str">
        <f t="shared" si="41"/>
        <v>FRIDAY</v>
      </c>
      <c r="Q251" s="93" t="e">
        <f t="shared" si="44"/>
        <v>#REF!</v>
      </c>
      <c r="R251" s="51" t="e">
        <f t="shared" si="46"/>
        <v>#N/A</v>
      </c>
      <c r="S251" s="78" t="e">
        <f>HLOOKUP(LEFT(P251,3),$B$8:$H$11,4,FALSE)*VLOOKUP(O251,#REF!,2,FALSE)</f>
        <v>#REF!</v>
      </c>
      <c r="T251" s="78" t="e">
        <f t="shared" si="47"/>
        <v>#REF!</v>
      </c>
      <c r="U251" s="51" t="e">
        <f t="shared" si="48"/>
        <v>#N/A</v>
      </c>
      <c r="V251" s="56" t="e">
        <f t="shared" si="49"/>
        <v>#REF!</v>
      </c>
      <c r="AM251" s="66" t="e">
        <f t="shared" si="45"/>
        <v>#REF!</v>
      </c>
      <c r="AN251" s="67" t="e">
        <f t="shared" si="50"/>
        <v>#REF!</v>
      </c>
      <c r="AO251" s="68" t="e">
        <f t="shared" si="51"/>
        <v>#REF!</v>
      </c>
      <c r="AP251" s="82" t="e">
        <f t="shared" si="52"/>
        <v>#REF!</v>
      </c>
      <c r="AQ251" s="51">
        <v>1</v>
      </c>
    </row>
    <row r="252" spans="11:43" x14ac:dyDescent="0.25">
      <c r="K252" s="64" t="e">
        <f t="shared" si="42"/>
        <v>#REF!</v>
      </c>
      <c r="L252" s="129" t="e">
        <f>IF(#REF!&gt;0,#REF!,"")</f>
        <v>#REF!</v>
      </c>
      <c r="M252" s="90" t="e">
        <f>#REF!</f>
        <v>#REF!</v>
      </c>
      <c r="N252" s="91">
        <f t="shared" si="43"/>
        <v>8</v>
      </c>
      <c r="O252" s="92">
        <v>44072</v>
      </c>
      <c r="P252" s="91" t="str">
        <f t="shared" si="41"/>
        <v>SATURDAY</v>
      </c>
      <c r="Q252" s="93" t="e">
        <f t="shared" si="44"/>
        <v>#REF!</v>
      </c>
      <c r="R252" s="51" t="e">
        <f t="shared" si="46"/>
        <v>#N/A</v>
      </c>
      <c r="S252" s="78" t="e">
        <f>HLOOKUP(LEFT(P252,3),$B$8:$H$11,4,FALSE)*VLOOKUP(O252,#REF!,2,FALSE)</f>
        <v>#REF!</v>
      </c>
      <c r="T252" s="78" t="e">
        <f t="shared" si="47"/>
        <v>#REF!</v>
      </c>
      <c r="U252" s="51" t="e">
        <f t="shared" si="48"/>
        <v>#N/A</v>
      </c>
      <c r="V252" s="56" t="e">
        <f t="shared" si="49"/>
        <v>#REF!</v>
      </c>
      <c r="AM252" s="66" t="e">
        <f t="shared" si="45"/>
        <v>#REF!</v>
      </c>
      <c r="AN252" s="67" t="e">
        <f t="shared" si="50"/>
        <v>#REF!</v>
      </c>
      <c r="AO252" s="68" t="e">
        <f t="shared" si="51"/>
        <v>#REF!</v>
      </c>
      <c r="AP252" s="82" t="e">
        <f t="shared" si="52"/>
        <v>#REF!</v>
      </c>
      <c r="AQ252" s="51">
        <v>1</v>
      </c>
    </row>
    <row r="253" spans="11:43" x14ac:dyDescent="0.25">
      <c r="K253" s="64" t="e">
        <f t="shared" si="42"/>
        <v>#REF!</v>
      </c>
      <c r="L253" s="129" t="e">
        <f>IF(#REF!&gt;0,#REF!,"")</f>
        <v>#REF!</v>
      </c>
      <c r="M253" s="90" t="e">
        <f>#REF!</f>
        <v>#REF!</v>
      </c>
      <c r="N253" s="91">
        <f t="shared" si="43"/>
        <v>8</v>
      </c>
      <c r="O253" s="92">
        <v>44073</v>
      </c>
      <c r="P253" s="91" t="str">
        <f t="shared" si="41"/>
        <v>SUNDAY</v>
      </c>
      <c r="Q253" s="93" t="e">
        <f t="shared" si="44"/>
        <v>#REF!</v>
      </c>
      <c r="R253" s="51" t="e">
        <f t="shared" si="46"/>
        <v>#N/A</v>
      </c>
      <c r="S253" s="78" t="e">
        <f>HLOOKUP(LEFT(P253,3),$B$8:$H$11,4,FALSE)*VLOOKUP(O253,#REF!,2,FALSE)</f>
        <v>#REF!</v>
      </c>
      <c r="T253" s="78" t="e">
        <f t="shared" si="47"/>
        <v>#REF!</v>
      </c>
      <c r="U253" s="51" t="e">
        <f t="shared" si="48"/>
        <v>#N/A</v>
      </c>
      <c r="V253" s="56" t="e">
        <f t="shared" si="49"/>
        <v>#REF!</v>
      </c>
      <c r="AM253" s="66" t="e">
        <f t="shared" si="45"/>
        <v>#REF!</v>
      </c>
      <c r="AN253" s="67" t="e">
        <f t="shared" si="50"/>
        <v>#REF!</v>
      </c>
      <c r="AO253" s="68" t="e">
        <f t="shared" si="51"/>
        <v>#REF!</v>
      </c>
      <c r="AP253" s="82" t="e">
        <f t="shared" si="52"/>
        <v>#REF!</v>
      </c>
      <c r="AQ253" s="51">
        <v>1</v>
      </c>
    </row>
    <row r="254" spans="11:43" x14ac:dyDescent="0.25">
      <c r="K254" s="64" t="e">
        <f t="shared" si="42"/>
        <v>#REF!</v>
      </c>
      <c r="L254" s="129" t="e">
        <f>IF(#REF!&gt;0,#REF!,"")</f>
        <v>#REF!</v>
      </c>
      <c r="M254" s="90" t="e">
        <f>#REF!</f>
        <v>#REF!</v>
      </c>
      <c r="N254" s="91">
        <f t="shared" si="43"/>
        <v>8</v>
      </c>
      <c r="O254" s="92">
        <v>44074</v>
      </c>
      <c r="P254" s="91" t="str">
        <f t="shared" si="41"/>
        <v>MONDAY</v>
      </c>
      <c r="Q254" s="93" t="e">
        <f t="shared" si="44"/>
        <v>#REF!</v>
      </c>
      <c r="R254" s="51" t="e">
        <f t="shared" si="46"/>
        <v>#N/A</v>
      </c>
      <c r="S254" s="78" t="e">
        <f>HLOOKUP(LEFT(P254,3),$B$8:$H$11,4,FALSE)*VLOOKUP(O254,#REF!,2,FALSE)</f>
        <v>#REF!</v>
      </c>
      <c r="T254" s="78" t="e">
        <f t="shared" si="47"/>
        <v>#REF!</v>
      </c>
      <c r="U254" s="51" t="e">
        <f t="shared" si="48"/>
        <v>#N/A</v>
      </c>
      <c r="V254" s="56" t="e">
        <f t="shared" si="49"/>
        <v>#REF!</v>
      </c>
      <c r="AM254" s="66" t="e">
        <f t="shared" si="45"/>
        <v>#REF!</v>
      </c>
      <c r="AN254" s="67" t="e">
        <f t="shared" si="50"/>
        <v>#REF!</v>
      </c>
      <c r="AO254" s="68" t="e">
        <f t="shared" si="51"/>
        <v>#REF!</v>
      </c>
      <c r="AP254" s="82" t="e">
        <f t="shared" si="52"/>
        <v>#REF!</v>
      </c>
      <c r="AQ254" s="51">
        <v>1</v>
      </c>
    </row>
    <row r="255" spans="11:43" x14ac:dyDescent="0.25">
      <c r="K255" s="64" t="e">
        <f t="shared" si="42"/>
        <v>#REF!</v>
      </c>
      <c r="L255" s="129" t="e">
        <f>IF(#REF!&gt;0,#REF!,"")</f>
        <v>#REF!</v>
      </c>
      <c r="M255" s="90" t="e">
        <f>#REF!</f>
        <v>#REF!</v>
      </c>
      <c r="N255" s="91">
        <f t="shared" si="43"/>
        <v>9</v>
      </c>
      <c r="O255" s="92">
        <v>44075</v>
      </c>
      <c r="P255" s="91" t="str">
        <f t="shared" si="41"/>
        <v>TUESDAY</v>
      </c>
      <c r="Q255" s="93" t="e">
        <f t="shared" si="44"/>
        <v>#REF!</v>
      </c>
      <c r="R255" s="51" t="e">
        <f t="shared" si="46"/>
        <v>#N/A</v>
      </c>
      <c r="S255" s="78" t="e">
        <f>HLOOKUP(LEFT(P255,3),$B$8:$H$11,4,FALSE)*VLOOKUP(O255,#REF!,2,FALSE)</f>
        <v>#REF!</v>
      </c>
      <c r="T255" s="78" t="e">
        <f t="shared" si="47"/>
        <v>#REF!</v>
      </c>
      <c r="U255" s="51" t="e">
        <f t="shared" si="48"/>
        <v>#N/A</v>
      </c>
      <c r="V255" s="56" t="e">
        <f t="shared" si="49"/>
        <v>#REF!</v>
      </c>
      <c r="AM255" s="66" t="e">
        <f t="shared" si="45"/>
        <v>#REF!</v>
      </c>
      <c r="AN255" s="67" t="e">
        <f t="shared" si="50"/>
        <v>#REF!</v>
      </c>
      <c r="AO255" s="68" t="e">
        <f t="shared" si="51"/>
        <v>#REF!</v>
      </c>
      <c r="AP255" s="82" t="e">
        <f t="shared" si="52"/>
        <v>#REF!</v>
      </c>
      <c r="AQ255" s="51">
        <v>1</v>
      </c>
    </row>
    <row r="256" spans="11:43" x14ac:dyDescent="0.25">
      <c r="K256" s="64" t="e">
        <f t="shared" si="42"/>
        <v>#REF!</v>
      </c>
      <c r="L256" s="129" t="e">
        <f>IF(#REF!&gt;0,#REF!,"")</f>
        <v>#REF!</v>
      </c>
      <c r="M256" s="90" t="e">
        <f>#REF!</f>
        <v>#REF!</v>
      </c>
      <c r="N256" s="91">
        <f t="shared" si="43"/>
        <v>9</v>
      </c>
      <c r="O256" s="92">
        <v>44076</v>
      </c>
      <c r="P256" s="91" t="str">
        <f t="shared" si="41"/>
        <v>WEDNESDAY</v>
      </c>
      <c r="Q256" s="93" t="e">
        <f t="shared" si="44"/>
        <v>#REF!</v>
      </c>
      <c r="R256" s="51" t="e">
        <f t="shared" si="46"/>
        <v>#N/A</v>
      </c>
      <c r="S256" s="78" t="e">
        <f>HLOOKUP(LEFT(P256,3),$B$8:$H$11,4,FALSE)*VLOOKUP(O256,#REF!,2,FALSE)</f>
        <v>#REF!</v>
      </c>
      <c r="T256" s="78" t="e">
        <f t="shared" si="47"/>
        <v>#REF!</v>
      </c>
      <c r="U256" s="51" t="e">
        <f t="shared" si="48"/>
        <v>#N/A</v>
      </c>
      <c r="V256" s="56" t="e">
        <f t="shared" si="49"/>
        <v>#REF!</v>
      </c>
      <c r="AM256" s="66" t="e">
        <f t="shared" si="45"/>
        <v>#REF!</v>
      </c>
      <c r="AN256" s="67" t="e">
        <f t="shared" si="50"/>
        <v>#REF!</v>
      </c>
      <c r="AO256" s="68" t="e">
        <f t="shared" si="51"/>
        <v>#REF!</v>
      </c>
      <c r="AP256" s="82" t="e">
        <f t="shared" si="52"/>
        <v>#REF!</v>
      </c>
      <c r="AQ256" s="51">
        <v>1</v>
      </c>
    </row>
    <row r="257" spans="11:43" x14ac:dyDescent="0.25">
      <c r="K257" s="64" t="e">
        <f t="shared" si="42"/>
        <v>#REF!</v>
      </c>
      <c r="L257" s="129" t="e">
        <f>IF(#REF!&gt;0,#REF!,"")</f>
        <v>#REF!</v>
      </c>
      <c r="M257" s="90" t="e">
        <f>#REF!</f>
        <v>#REF!</v>
      </c>
      <c r="N257" s="91">
        <f t="shared" si="43"/>
        <v>9</v>
      </c>
      <c r="O257" s="92">
        <v>44077</v>
      </c>
      <c r="P257" s="91" t="str">
        <f t="shared" si="41"/>
        <v>THURSDAY</v>
      </c>
      <c r="Q257" s="93" t="e">
        <f t="shared" si="44"/>
        <v>#REF!</v>
      </c>
      <c r="R257" s="51" t="e">
        <f t="shared" si="46"/>
        <v>#N/A</v>
      </c>
      <c r="S257" s="78" t="e">
        <f>HLOOKUP(LEFT(P257,3),$B$8:$H$11,4,FALSE)*VLOOKUP(O257,#REF!,2,FALSE)</f>
        <v>#REF!</v>
      </c>
      <c r="T257" s="78" t="e">
        <f t="shared" si="47"/>
        <v>#REF!</v>
      </c>
      <c r="U257" s="51" t="e">
        <f t="shared" si="48"/>
        <v>#N/A</v>
      </c>
      <c r="V257" s="56" t="e">
        <f t="shared" si="49"/>
        <v>#REF!</v>
      </c>
      <c r="AM257" s="66" t="e">
        <f t="shared" si="45"/>
        <v>#REF!</v>
      </c>
      <c r="AN257" s="67" t="e">
        <f t="shared" si="50"/>
        <v>#REF!</v>
      </c>
      <c r="AO257" s="68" t="e">
        <f t="shared" si="51"/>
        <v>#REF!</v>
      </c>
      <c r="AP257" s="82" t="e">
        <f t="shared" si="52"/>
        <v>#REF!</v>
      </c>
      <c r="AQ257" s="51">
        <v>1</v>
      </c>
    </row>
    <row r="258" spans="11:43" x14ac:dyDescent="0.25">
      <c r="K258" s="64" t="e">
        <f t="shared" si="42"/>
        <v>#REF!</v>
      </c>
      <c r="L258" s="129" t="e">
        <f>IF(#REF!&gt;0,#REF!,"")</f>
        <v>#REF!</v>
      </c>
      <c r="M258" s="90" t="e">
        <f>#REF!</f>
        <v>#REF!</v>
      </c>
      <c r="N258" s="91">
        <f t="shared" si="43"/>
        <v>9</v>
      </c>
      <c r="O258" s="92">
        <v>44078</v>
      </c>
      <c r="P258" s="91" t="str">
        <f t="shared" si="41"/>
        <v>FRIDAY</v>
      </c>
      <c r="Q258" s="93" t="e">
        <f t="shared" si="44"/>
        <v>#REF!</v>
      </c>
      <c r="R258" s="51" t="e">
        <f t="shared" si="46"/>
        <v>#N/A</v>
      </c>
      <c r="S258" s="78" t="e">
        <f>HLOOKUP(LEFT(P258,3),$B$8:$H$11,4,FALSE)*VLOOKUP(O258,#REF!,2,FALSE)</f>
        <v>#REF!</v>
      </c>
      <c r="T258" s="78" t="e">
        <f t="shared" si="47"/>
        <v>#REF!</v>
      </c>
      <c r="U258" s="51" t="e">
        <f t="shared" si="48"/>
        <v>#N/A</v>
      </c>
      <c r="V258" s="56" t="e">
        <f t="shared" si="49"/>
        <v>#REF!</v>
      </c>
      <c r="AM258" s="66" t="e">
        <f t="shared" si="45"/>
        <v>#REF!</v>
      </c>
      <c r="AN258" s="67" t="e">
        <f t="shared" si="50"/>
        <v>#REF!</v>
      </c>
      <c r="AO258" s="68" t="e">
        <f t="shared" si="51"/>
        <v>#REF!</v>
      </c>
      <c r="AP258" s="82" t="e">
        <f t="shared" si="52"/>
        <v>#REF!</v>
      </c>
      <c r="AQ258" s="51">
        <v>1</v>
      </c>
    </row>
    <row r="259" spans="11:43" x14ac:dyDescent="0.25">
      <c r="K259" s="64" t="e">
        <f t="shared" si="42"/>
        <v>#REF!</v>
      </c>
      <c r="L259" s="129" t="e">
        <f>IF(#REF!&gt;0,#REF!,"")</f>
        <v>#REF!</v>
      </c>
      <c r="M259" s="90" t="e">
        <f>#REF!</f>
        <v>#REF!</v>
      </c>
      <c r="N259" s="91">
        <f t="shared" si="43"/>
        <v>9</v>
      </c>
      <c r="O259" s="92">
        <v>44079</v>
      </c>
      <c r="P259" s="91" t="str">
        <f t="shared" si="41"/>
        <v>SATURDAY</v>
      </c>
      <c r="Q259" s="93" t="e">
        <f t="shared" si="44"/>
        <v>#REF!</v>
      </c>
      <c r="R259" s="51" t="e">
        <f t="shared" si="46"/>
        <v>#N/A</v>
      </c>
      <c r="S259" s="78" t="e">
        <f>HLOOKUP(LEFT(P259,3),$B$8:$H$11,4,FALSE)*VLOOKUP(O259,#REF!,2,FALSE)</f>
        <v>#REF!</v>
      </c>
      <c r="T259" s="78" t="e">
        <f t="shared" si="47"/>
        <v>#REF!</v>
      </c>
      <c r="U259" s="51" t="e">
        <f t="shared" si="48"/>
        <v>#N/A</v>
      </c>
      <c r="V259" s="56" t="e">
        <f t="shared" si="49"/>
        <v>#REF!</v>
      </c>
      <c r="AM259" s="66" t="e">
        <f t="shared" si="45"/>
        <v>#REF!</v>
      </c>
      <c r="AN259" s="67" t="e">
        <f t="shared" si="50"/>
        <v>#REF!</v>
      </c>
      <c r="AO259" s="68" t="e">
        <f t="shared" si="51"/>
        <v>#REF!</v>
      </c>
      <c r="AP259" s="82" t="e">
        <f t="shared" si="52"/>
        <v>#REF!</v>
      </c>
      <c r="AQ259" s="51">
        <v>1</v>
      </c>
    </row>
    <row r="260" spans="11:43" x14ac:dyDescent="0.25">
      <c r="K260" s="64" t="e">
        <f t="shared" si="42"/>
        <v>#REF!</v>
      </c>
      <c r="L260" s="129" t="e">
        <f>IF(#REF!&gt;0,#REF!,"")</f>
        <v>#REF!</v>
      </c>
      <c r="M260" s="90" t="e">
        <f>#REF!</f>
        <v>#REF!</v>
      </c>
      <c r="N260" s="91">
        <f t="shared" si="43"/>
        <v>9</v>
      </c>
      <c r="O260" s="92">
        <v>44080</v>
      </c>
      <c r="P260" s="91" t="str">
        <f t="shared" si="41"/>
        <v>SUNDAY</v>
      </c>
      <c r="Q260" s="93" t="e">
        <f t="shared" si="44"/>
        <v>#REF!</v>
      </c>
      <c r="R260" s="51" t="e">
        <f t="shared" si="46"/>
        <v>#N/A</v>
      </c>
      <c r="S260" s="78" t="e">
        <f>HLOOKUP(LEFT(P260,3),$B$8:$H$11,4,FALSE)*VLOOKUP(O260,#REF!,2,FALSE)</f>
        <v>#REF!</v>
      </c>
      <c r="T260" s="78" t="e">
        <f t="shared" si="47"/>
        <v>#REF!</v>
      </c>
      <c r="U260" s="51" t="e">
        <f t="shared" si="48"/>
        <v>#N/A</v>
      </c>
      <c r="V260" s="56" t="e">
        <f t="shared" si="49"/>
        <v>#REF!</v>
      </c>
      <c r="AM260" s="66" t="e">
        <f t="shared" si="45"/>
        <v>#REF!</v>
      </c>
      <c r="AN260" s="67" t="e">
        <f t="shared" si="50"/>
        <v>#REF!</v>
      </c>
      <c r="AO260" s="68" t="e">
        <f t="shared" si="51"/>
        <v>#REF!</v>
      </c>
      <c r="AP260" s="82" t="e">
        <f t="shared" si="52"/>
        <v>#REF!</v>
      </c>
      <c r="AQ260" s="51">
        <v>1</v>
      </c>
    </row>
    <row r="261" spans="11:43" x14ac:dyDescent="0.25">
      <c r="K261" s="64" t="e">
        <f t="shared" si="42"/>
        <v>#REF!</v>
      </c>
      <c r="L261" s="129" t="e">
        <f>IF(#REF!&gt;0,#REF!,"")</f>
        <v>#REF!</v>
      </c>
      <c r="M261" s="90" t="e">
        <f>#REF!</f>
        <v>#REF!</v>
      </c>
      <c r="N261" s="91">
        <f t="shared" si="43"/>
        <v>9</v>
      </c>
      <c r="O261" s="92">
        <v>44081</v>
      </c>
      <c r="P261" s="91" t="str">
        <f t="shared" si="41"/>
        <v>MONDAY</v>
      </c>
      <c r="Q261" s="93" t="e">
        <f t="shared" si="44"/>
        <v>#REF!</v>
      </c>
      <c r="R261" s="51" t="e">
        <f t="shared" si="46"/>
        <v>#N/A</v>
      </c>
      <c r="S261" s="78" t="e">
        <f>HLOOKUP(LEFT(P261,3),$B$8:$H$11,4,FALSE)*VLOOKUP(O261,#REF!,2,FALSE)</f>
        <v>#REF!</v>
      </c>
      <c r="T261" s="78" t="e">
        <f t="shared" si="47"/>
        <v>#REF!</v>
      </c>
      <c r="U261" s="51" t="e">
        <f t="shared" si="48"/>
        <v>#N/A</v>
      </c>
      <c r="V261" s="56" t="e">
        <f t="shared" si="49"/>
        <v>#REF!</v>
      </c>
      <c r="AM261" s="66" t="e">
        <f t="shared" si="45"/>
        <v>#REF!</v>
      </c>
      <c r="AN261" s="67" t="e">
        <f t="shared" si="50"/>
        <v>#REF!</v>
      </c>
      <c r="AO261" s="68" t="e">
        <f t="shared" si="51"/>
        <v>#REF!</v>
      </c>
      <c r="AP261" s="82" t="e">
        <f t="shared" si="52"/>
        <v>#REF!</v>
      </c>
      <c r="AQ261" s="51">
        <v>1</v>
      </c>
    </row>
    <row r="262" spans="11:43" x14ac:dyDescent="0.25">
      <c r="K262" s="64" t="e">
        <f t="shared" si="42"/>
        <v>#REF!</v>
      </c>
      <c r="L262" s="129" t="e">
        <f>IF(#REF!&gt;0,#REF!,"")</f>
        <v>#REF!</v>
      </c>
      <c r="M262" s="90" t="e">
        <f>#REF!</f>
        <v>#REF!</v>
      </c>
      <c r="N262" s="91">
        <f t="shared" si="43"/>
        <v>9</v>
      </c>
      <c r="O262" s="92">
        <v>44082</v>
      </c>
      <c r="P262" s="91" t="str">
        <f t="shared" si="41"/>
        <v>TUESDAY</v>
      </c>
      <c r="Q262" s="93" t="e">
        <f t="shared" si="44"/>
        <v>#REF!</v>
      </c>
      <c r="R262" s="51" t="e">
        <f t="shared" si="46"/>
        <v>#N/A</v>
      </c>
      <c r="S262" s="78" t="e">
        <f>HLOOKUP(LEFT(P262,3),$B$8:$H$11,4,FALSE)*VLOOKUP(O262,#REF!,2,FALSE)</f>
        <v>#REF!</v>
      </c>
      <c r="T262" s="78" t="e">
        <f t="shared" si="47"/>
        <v>#REF!</v>
      </c>
      <c r="U262" s="51" t="e">
        <f t="shared" si="48"/>
        <v>#N/A</v>
      </c>
      <c r="V262" s="56" t="e">
        <f t="shared" si="49"/>
        <v>#REF!</v>
      </c>
      <c r="AM262" s="66" t="e">
        <f t="shared" si="45"/>
        <v>#REF!</v>
      </c>
      <c r="AN262" s="67" t="e">
        <f t="shared" si="50"/>
        <v>#REF!</v>
      </c>
      <c r="AO262" s="68" t="e">
        <f t="shared" si="51"/>
        <v>#REF!</v>
      </c>
      <c r="AP262" s="82" t="e">
        <f t="shared" si="52"/>
        <v>#REF!</v>
      </c>
      <c r="AQ262" s="51">
        <v>1</v>
      </c>
    </row>
    <row r="263" spans="11:43" x14ac:dyDescent="0.25">
      <c r="K263" s="64" t="e">
        <f t="shared" si="42"/>
        <v>#REF!</v>
      </c>
      <c r="L263" s="129" t="e">
        <f>IF(#REF!&gt;0,#REF!,"")</f>
        <v>#REF!</v>
      </c>
      <c r="M263" s="90" t="e">
        <f>#REF!</f>
        <v>#REF!</v>
      </c>
      <c r="N263" s="91">
        <f t="shared" si="43"/>
        <v>9</v>
      </c>
      <c r="O263" s="92">
        <v>44083</v>
      </c>
      <c r="P263" s="91" t="str">
        <f t="shared" si="41"/>
        <v>WEDNESDAY</v>
      </c>
      <c r="Q263" s="93" t="e">
        <f t="shared" si="44"/>
        <v>#REF!</v>
      </c>
      <c r="R263" s="51" t="e">
        <f t="shared" si="46"/>
        <v>#N/A</v>
      </c>
      <c r="S263" s="78" t="e">
        <f>HLOOKUP(LEFT(P263,3),$B$8:$H$11,4,FALSE)*VLOOKUP(O263,#REF!,2,FALSE)</f>
        <v>#REF!</v>
      </c>
      <c r="T263" s="78" t="e">
        <f t="shared" si="47"/>
        <v>#REF!</v>
      </c>
      <c r="U263" s="51" t="e">
        <f t="shared" si="48"/>
        <v>#N/A</v>
      </c>
      <c r="V263" s="56" t="e">
        <f t="shared" si="49"/>
        <v>#REF!</v>
      </c>
      <c r="AM263" s="66" t="e">
        <f t="shared" si="45"/>
        <v>#REF!</v>
      </c>
      <c r="AN263" s="67" t="e">
        <f t="shared" si="50"/>
        <v>#REF!</v>
      </c>
      <c r="AO263" s="68" t="e">
        <f t="shared" si="51"/>
        <v>#REF!</v>
      </c>
      <c r="AP263" s="82" t="e">
        <f t="shared" si="52"/>
        <v>#REF!</v>
      </c>
      <c r="AQ263" s="51">
        <v>1</v>
      </c>
    </row>
    <row r="264" spans="11:43" x14ac:dyDescent="0.25">
      <c r="K264" s="64" t="e">
        <f t="shared" si="42"/>
        <v>#REF!</v>
      </c>
      <c r="L264" s="129" t="e">
        <f>IF(#REF!&gt;0,#REF!,"")</f>
        <v>#REF!</v>
      </c>
      <c r="M264" s="90" t="e">
        <f>#REF!</f>
        <v>#REF!</v>
      </c>
      <c r="N264" s="91">
        <f t="shared" si="43"/>
        <v>9</v>
      </c>
      <c r="O264" s="92">
        <v>44084</v>
      </c>
      <c r="P264" s="91" t="str">
        <f t="shared" ref="P264:P327" si="53">IF(WEEKDAY(O264)=1,"SUNDAY",IF(WEEKDAY(O264)=2,"MONDAY",IF(WEEKDAY(O264)=3,"TUESDAY",IF(WEEKDAY(O264)=4,"WEDNESDAY",IF(WEEKDAY(O264)=5,"THURSDAY",IF(WEEKDAY(O264)=6,"FRIDAY","SATURDAY"))))))</f>
        <v>THURSDAY</v>
      </c>
      <c r="Q264" s="93" t="e">
        <f t="shared" si="44"/>
        <v>#REF!</v>
      </c>
      <c r="R264" s="51" t="e">
        <f t="shared" si="46"/>
        <v>#N/A</v>
      </c>
      <c r="S264" s="78" t="e">
        <f>HLOOKUP(LEFT(P264,3),$B$8:$H$11,4,FALSE)*VLOOKUP(O264,#REF!,2,FALSE)</f>
        <v>#REF!</v>
      </c>
      <c r="T264" s="78" t="e">
        <f t="shared" si="47"/>
        <v>#REF!</v>
      </c>
      <c r="U264" s="51" t="e">
        <f t="shared" si="48"/>
        <v>#N/A</v>
      </c>
      <c r="V264" s="56" t="e">
        <f t="shared" si="49"/>
        <v>#REF!</v>
      </c>
      <c r="AM264" s="66" t="e">
        <f t="shared" si="45"/>
        <v>#REF!</v>
      </c>
      <c r="AN264" s="67" t="e">
        <f t="shared" si="50"/>
        <v>#REF!</v>
      </c>
      <c r="AO264" s="68" t="e">
        <f t="shared" si="51"/>
        <v>#REF!</v>
      </c>
      <c r="AP264" s="82" t="e">
        <f t="shared" si="52"/>
        <v>#REF!</v>
      </c>
      <c r="AQ264" s="51">
        <v>1</v>
      </c>
    </row>
    <row r="265" spans="11:43" x14ac:dyDescent="0.25">
      <c r="K265" s="64" t="e">
        <f t="shared" ref="K265:K328" si="54">L265-Q265</f>
        <v>#REF!</v>
      </c>
      <c r="L265" s="129" t="e">
        <f>IF(#REF!&gt;0,#REF!,"")</f>
        <v>#REF!</v>
      </c>
      <c r="M265" s="90" t="e">
        <f>#REF!</f>
        <v>#REF!</v>
      </c>
      <c r="N265" s="91">
        <f t="shared" ref="N265:N328" si="55">MONTH(O265)</f>
        <v>9</v>
      </c>
      <c r="O265" s="92">
        <v>44085</v>
      </c>
      <c r="P265" s="91" t="str">
        <f t="shared" si="53"/>
        <v>FRIDAY</v>
      </c>
      <c r="Q265" s="93" t="e">
        <f t="shared" ref="Q265:Q328" si="56">IF(L265="",U265,L265)</f>
        <v>#REF!</v>
      </c>
      <c r="R265" s="51" t="e">
        <f t="shared" si="46"/>
        <v>#N/A</v>
      </c>
      <c r="S265" s="78" t="e">
        <f>HLOOKUP(LEFT(P265,3),$B$8:$H$11,4,FALSE)*VLOOKUP(O265,#REF!,2,FALSE)</f>
        <v>#REF!</v>
      </c>
      <c r="T265" s="78" t="e">
        <f t="shared" si="47"/>
        <v>#REF!</v>
      </c>
      <c r="U265" s="51" t="e">
        <f t="shared" si="48"/>
        <v>#N/A</v>
      </c>
      <c r="V265" s="56" t="e">
        <f t="shared" si="49"/>
        <v>#REF!</v>
      </c>
      <c r="AM265" s="66" t="e">
        <f t="shared" ref="AM265:AM328" si="57">IF(L265="",IF(V265&gt;0,V265*U265,U265),L265)</f>
        <v>#REF!</v>
      </c>
      <c r="AN265" s="67" t="e">
        <f t="shared" si="50"/>
        <v>#REF!</v>
      </c>
      <c r="AO265" s="68" t="e">
        <f t="shared" si="51"/>
        <v>#REF!</v>
      </c>
      <c r="AP265" s="82" t="e">
        <f t="shared" si="52"/>
        <v>#REF!</v>
      </c>
      <c r="AQ265" s="51">
        <v>1</v>
      </c>
    </row>
    <row r="266" spans="11:43" x14ac:dyDescent="0.25">
      <c r="K266" s="64" t="e">
        <f t="shared" si="54"/>
        <v>#REF!</v>
      </c>
      <c r="L266" s="129" t="e">
        <f>IF(#REF!&gt;0,#REF!,"")</f>
        <v>#REF!</v>
      </c>
      <c r="M266" s="90" t="e">
        <f>#REF!</f>
        <v>#REF!</v>
      </c>
      <c r="N266" s="91">
        <f t="shared" si="55"/>
        <v>9</v>
      </c>
      <c r="O266" s="92">
        <v>44086</v>
      </c>
      <c r="P266" s="91" t="str">
        <f t="shared" si="53"/>
        <v>SATURDAY</v>
      </c>
      <c r="Q266" s="93" t="e">
        <f t="shared" si="56"/>
        <v>#REF!</v>
      </c>
      <c r="R266" s="51" t="e">
        <f t="shared" ref="R266:R329" si="58">VLOOKUP(N266,$G$14:$H$25,2,FALSE)</f>
        <v>#N/A</v>
      </c>
      <c r="S266" s="78" t="e">
        <f>HLOOKUP(LEFT(P266,3),$B$8:$H$11,4,FALSE)*VLOOKUP(O266,#REF!,2,FALSE)</f>
        <v>#REF!</v>
      </c>
      <c r="T266" s="78" t="e">
        <f t="shared" ref="T266:T329" si="59">S266/SUMIF($N$8:$N$374,N266,$S$8:$S$374)</f>
        <v>#REF!</v>
      </c>
      <c r="U266" s="51" t="e">
        <f t="shared" ref="U266:U329" si="60">R266*T266</f>
        <v>#N/A</v>
      </c>
      <c r="V266" s="56" t="e">
        <f t="shared" ref="V266:V329" si="61">IF(L266="",U266,L266)</f>
        <v>#REF!</v>
      </c>
      <c r="AM266" s="66" t="e">
        <f t="shared" si="57"/>
        <v>#REF!</v>
      </c>
      <c r="AN266" s="67" t="e">
        <f t="shared" ref="AN266:AN329" si="62">IF(V266=0,R266/(SUMIF($N$7:$N$374,N266,$S$7:$S$374))*(VLOOKUP(N266,$G$13:$I$25,3,FALSE)),0)</f>
        <v>#REF!</v>
      </c>
      <c r="AO266" s="68" t="e">
        <f t="shared" si="51"/>
        <v>#REF!</v>
      </c>
      <c r="AP266" s="82" t="e">
        <f t="shared" si="52"/>
        <v>#REF!</v>
      </c>
      <c r="AQ266" s="51">
        <v>1</v>
      </c>
    </row>
    <row r="267" spans="11:43" x14ac:dyDescent="0.25">
      <c r="K267" s="64" t="e">
        <f t="shared" si="54"/>
        <v>#REF!</v>
      </c>
      <c r="L267" s="129" t="e">
        <f>IF(#REF!&gt;0,#REF!,"")</f>
        <v>#REF!</v>
      </c>
      <c r="M267" s="90" t="e">
        <f>#REF!</f>
        <v>#REF!</v>
      </c>
      <c r="N267" s="91">
        <f t="shared" si="55"/>
        <v>9</v>
      </c>
      <c r="O267" s="92">
        <v>44087</v>
      </c>
      <c r="P267" s="91" t="str">
        <f t="shared" si="53"/>
        <v>SUNDAY</v>
      </c>
      <c r="Q267" s="93" t="e">
        <f t="shared" si="56"/>
        <v>#REF!</v>
      </c>
      <c r="R267" s="51" t="e">
        <f t="shared" si="58"/>
        <v>#N/A</v>
      </c>
      <c r="S267" s="78" t="e">
        <f>HLOOKUP(LEFT(P267,3),$B$8:$H$11,4,FALSE)*VLOOKUP(O267,#REF!,2,FALSE)</f>
        <v>#REF!</v>
      </c>
      <c r="T267" s="78" t="e">
        <f t="shared" si="59"/>
        <v>#REF!</v>
      </c>
      <c r="U267" s="51" t="e">
        <f t="shared" si="60"/>
        <v>#N/A</v>
      </c>
      <c r="V267" s="56" t="e">
        <f t="shared" si="61"/>
        <v>#REF!</v>
      </c>
      <c r="AM267" s="66" t="e">
        <f t="shared" si="57"/>
        <v>#REF!</v>
      </c>
      <c r="AN267" s="67" t="e">
        <f t="shared" si="62"/>
        <v>#REF!</v>
      </c>
      <c r="AO267" s="68" t="e">
        <f t="shared" ref="AO267:AO330" si="63">AM267+AN267</f>
        <v>#REF!</v>
      </c>
      <c r="AP267" s="82" t="e">
        <f t="shared" ref="AP267:AP330" si="64">AO267/(VLOOKUP(N267,$G$14:$H$25,2,FALSE))</f>
        <v>#REF!</v>
      </c>
      <c r="AQ267" s="51">
        <v>1</v>
      </c>
    </row>
    <row r="268" spans="11:43" x14ac:dyDescent="0.25">
      <c r="K268" s="64" t="e">
        <f t="shared" si="54"/>
        <v>#REF!</v>
      </c>
      <c r="L268" s="129" t="e">
        <f>IF(#REF!&gt;0,#REF!,"")</f>
        <v>#REF!</v>
      </c>
      <c r="M268" s="90" t="e">
        <f>#REF!</f>
        <v>#REF!</v>
      </c>
      <c r="N268" s="91">
        <f t="shared" si="55"/>
        <v>9</v>
      </c>
      <c r="O268" s="92">
        <v>44088</v>
      </c>
      <c r="P268" s="91" t="str">
        <f t="shared" si="53"/>
        <v>MONDAY</v>
      </c>
      <c r="Q268" s="93" t="e">
        <f t="shared" si="56"/>
        <v>#REF!</v>
      </c>
      <c r="R268" s="51" t="e">
        <f t="shared" si="58"/>
        <v>#N/A</v>
      </c>
      <c r="S268" s="78" t="e">
        <f>HLOOKUP(LEFT(P268,3),$B$8:$H$11,4,FALSE)*VLOOKUP(O268,#REF!,2,FALSE)</f>
        <v>#REF!</v>
      </c>
      <c r="T268" s="78" t="e">
        <f t="shared" si="59"/>
        <v>#REF!</v>
      </c>
      <c r="U268" s="51" t="e">
        <f t="shared" si="60"/>
        <v>#N/A</v>
      </c>
      <c r="V268" s="56" t="e">
        <f t="shared" si="61"/>
        <v>#REF!</v>
      </c>
      <c r="AM268" s="66" t="e">
        <f t="shared" si="57"/>
        <v>#REF!</v>
      </c>
      <c r="AN268" s="67" t="e">
        <f t="shared" si="62"/>
        <v>#REF!</v>
      </c>
      <c r="AO268" s="68" t="e">
        <f t="shared" si="63"/>
        <v>#REF!</v>
      </c>
      <c r="AP268" s="82" t="e">
        <f t="shared" si="64"/>
        <v>#REF!</v>
      </c>
      <c r="AQ268" s="51">
        <v>1</v>
      </c>
    </row>
    <row r="269" spans="11:43" x14ac:dyDescent="0.25">
      <c r="K269" s="64" t="e">
        <f t="shared" si="54"/>
        <v>#REF!</v>
      </c>
      <c r="L269" s="129" t="e">
        <f>IF(#REF!&gt;0,#REF!,"")</f>
        <v>#REF!</v>
      </c>
      <c r="M269" s="90" t="e">
        <f>#REF!</f>
        <v>#REF!</v>
      </c>
      <c r="N269" s="91">
        <f t="shared" si="55"/>
        <v>9</v>
      </c>
      <c r="O269" s="92">
        <v>44089</v>
      </c>
      <c r="P269" s="91" t="str">
        <f t="shared" si="53"/>
        <v>TUESDAY</v>
      </c>
      <c r="Q269" s="93" t="e">
        <f t="shared" si="56"/>
        <v>#REF!</v>
      </c>
      <c r="R269" s="51" t="e">
        <f t="shared" si="58"/>
        <v>#N/A</v>
      </c>
      <c r="S269" s="78" t="e">
        <f>HLOOKUP(LEFT(P269,3),$B$8:$H$11,4,FALSE)*VLOOKUP(O269,#REF!,2,FALSE)</f>
        <v>#REF!</v>
      </c>
      <c r="T269" s="78" t="e">
        <f t="shared" si="59"/>
        <v>#REF!</v>
      </c>
      <c r="U269" s="51" t="e">
        <f t="shared" si="60"/>
        <v>#N/A</v>
      </c>
      <c r="V269" s="56" t="e">
        <f t="shared" si="61"/>
        <v>#REF!</v>
      </c>
      <c r="AM269" s="66" t="e">
        <f t="shared" si="57"/>
        <v>#REF!</v>
      </c>
      <c r="AN269" s="67" t="e">
        <f t="shared" si="62"/>
        <v>#REF!</v>
      </c>
      <c r="AO269" s="68" t="e">
        <f t="shared" si="63"/>
        <v>#REF!</v>
      </c>
      <c r="AP269" s="82" t="e">
        <f t="shared" si="64"/>
        <v>#REF!</v>
      </c>
      <c r="AQ269" s="51">
        <v>1</v>
      </c>
    </row>
    <row r="270" spans="11:43" x14ac:dyDescent="0.25">
      <c r="K270" s="64" t="e">
        <f t="shared" si="54"/>
        <v>#REF!</v>
      </c>
      <c r="L270" s="129" t="e">
        <f>IF(#REF!&gt;0,#REF!,"")</f>
        <v>#REF!</v>
      </c>
      <c r="M270" s="90" t="e">
        <f>#REF!</f>
        <v>#REF!</v>
      </c>
      <c r="N270" s="91">
        <f t="shared" si="55"/>
        <v>9</v>
      </c>
      <c r="O270" s="92">
        <v>44090</v>
      </c>
      <c r="P270" s="91" t="str">
        <f t="shared" si="53"/>
        <v>WEDNESDAY</v>
      </c>
      <c r="Q270" s="93" t="e">
        <f t="shared" si="56"/>
        <v>#REF!</v>
      </c>
      <c r="R270" s="51" t="e">
        <f t="shared" si="58"/>
        <v>#N/A</v>
      </c>
      <c r="S270" s="78" t="e">
        <f>HLOOKUP(LEFT(P270,3),$B$8:$H$11,4,FALSE)*VLOOKUP(O270,#REF!,2,FALSE)</f>
        <v>#REF!</v>
      </c>
      <c r="T270" s="78" t="e">
        <f t="shared" si="59"/>
        <v>#REF!</v>
      </c>
      <c r="U270" s="51" t="e">
        <f t="shared" si="60"/>
        <v>#N/A</v>
      </c>
      <c r="V270" s="56" t="e">
        <f t="shared" si="61"/>
        <v>#REF!</v>
      </c>
      <c r="AM270" s="66" t="e">
        <f t="shared" si="57"/>
        <v>#REF!</v>
      </c>
      <c r="AN270" s="67" t="e">
        <f t="shared" si="62"/>
        <v>#REF!</v>
      </c>
      <c r="AO270" s="68" t="e">
        <f t="shared" si="63"/>
        <v>#REF!</v>
      </c>
      <c r="AP270" s="82" t="e">
        <f t="shared" si="64"/>
        <v>#REF!</v>
      </c>
      <c r="AQ270" s="51">
        <v>1</v>
      </c>
    </row>
    <row r="271" spans="11:43" x14ac:dyDescent="0.25">
      <c r="K271" s="64" t="e">
        <f t="shared" si="54"/>
        <v>#REF!</v>
      </c>
      <c r="L271" s="129" t="e">
        <f>IF(#REF!&gt;0,#REF!,"")</f>
        <v>#REF!</v>
      </c>
      <c r="M271" s="90" t="e">
        <f>#REF!</f>
        <v>#REF!</v>
      </c>
      <c r="N271" s="91">
        <f t="shared" si="55"/>
        <v>9</v>
      </c>
      <c r="O271" s="92">
        <v>44091</v>
      </c>
      <c r="P271" s="91" t="str">
        <f t="shared" si="53"/>
        <v>THURSDAY</v>
      </c>
      <c r="Q271" s="93" t="e">
        <f t="shared" si="56"/>
        <v>#REF!</v>
      </c>
      <c r="R271" s="51" t="e">
        <f t="shared" si="58"/>
        <v>#N/A</v>
      </c>
      <c r="S271" s="78" t="e">
        <f>HLOOKUP(LEFT(P271,3),$B$8:$H$11,4,FALSE)*VLOOKUP(O271,#REF!,2,FALSE)</f>
        <v>#REF!</v>
      </c>
      <c r="T271" s="78" t="e">
        <f t="shared" si="59"/>
        <v>#REF!</v>
      </c>
      <c r="U271" s="51" t="e">
        <f t="shared" si="60"/>
        <v>#N/A</v>
      </c>
      <c r="V271" s="56" t="e">
        <f t="shared" si="61"/>
        <v>#REF!</v>
      </c>
      <c r="AM271" s="66" t="e">
        <f t="shared" si="57"/>
        <v>#REF!</v>
      </c>
      <c r="AN271" s="67" t="e">
        <f t="shared" si="62"/>
        <v>#REF!</v>
      </c>
      <c r="AO271" s="68" t="e">
        <f t="shared" si="63"/>
        <v>#REF!</v>
      </c>
      <c r="AP271" s="82" t="e">
        <f t="shared" si="64"/>
        <v>#REF!</v>
      </c>
      <c r="AQ271" s="51">
        <v>1</v>
      </c>
    </row>
    <row r="272" spans="11:43" x14ac:dyDescent="0.25">
      <c r="K272" s="64" t="e">
        <f t="shared" si="54"/>
        <v>#REF!</v>
      </c>
      <c r="L272" s="129" t="e">
        <f>IF(#REF!&gt;0,#REF!,"")</f>
        <v>#REF!</v>
      </c>
      <c r="M272" s="90" t="e">
        <f>#REF!</f>
        <v>#REF!</v>
      </c>
      <c r="N272" s="91">
        <f t="shared" si="55"/>
        <v>9</v>
      </c>
      <c r="O272" s="92">
        <v>44092</v>
      </c>
      <c r="P272" s="91" t="str">
        <f t="shared" si="53"/>
        <v>FRIDAY</v>
      </c>
      <c r="Q272" s="93" t="e">
        <f t="shared" si="56"/>
        <v>#REF!</v>
      </c>
      <c r="R272" s="51" t="e">
        <f t="shared" si="58"/>
        <v>#N/A</v>
      </c>
      <c r="S272" s="78" t="e">
        <f>HLOOKUP(LEFT(P272,3),$B$8:$H$11,4,FALSE)*VLOOKUP(O272,#REF!,2,FALSE)</f>
        <v>#REF!</v>
      </c>
      <c r="T272" s="78" t="e">
        <f t="shared" si="59"/>
        <v>#REF!</v>
      </c>
      <c r="U272" s="51" t="e">
        <f t="shared" si="60"/>
        <v>#N/A</v>
      </c>
      <c r="V272" s="56" t="e">
        <f t="shared" si="61"/>
        <v>#REF!</v>
      </c>
      <c r="AM272" s="66" t="e">
        <f t="shared" si="57"/>
        <v>#REF!</v>
      </c>
      <c r="AN272" s="67" t="e">
        <f t="shared" si="62"/>
        <v>#REF!</v>
      </c>
      <c r="AO272" s="68" t="e">
        <f t="shared" si="63"/>
        <v>#REF!</v>
      </c>
      <c r="AP272" s="82" t="e">
        <f t="shared" si="64"/>
        <v>#REF!</v>
      </c>
      <c r="AQ272" s="51">
        <v>1</v>
      </c>
    </row>
    <row r="273" spans="11:43" x14ac:dyDescent="0.25">
      <c r="K273" s="64" t="e">
        <f t="shared" si="54"/>
        <v>#REF!</v>
      </c>
      <c r="L273" s="129" t="e">
        <f>IF(#REF!&gt;0,#REF!,"")</f>
        <v>#REF!</v>
      </c>
      <c r="M273" s="90" t="e">
        <f>#REF!</f>
        <v>#REF!</v>
      </c>
      <c r="N273" s="91">
        <f t="shared" si="55"/>
        <v>9</v>
      </c>
      <c r="O273" s="92">
        <v>44093</v>
      </c>
      <c r="P273" s="91" t="str">
        <f t="shared" si="53"/>
        <v>SATURDAY</v>
      </c>
      <c r="Q273" s="93" t="e">
        <f t="shared" si="56"/>
        <v>#REF!</v>
      </c>
      <c r="R273" s="51" t="e">
        <f t="shared" si="58"/>
        <v>#N/A</v>
      </c>
      <c r="S273" s="78" t="e">
        <f>HLOOKUP(LEFT(P273,3),$B$8:$H$11,4,FALSE)*VLOOKUP(O273,#REF!,2,FALSE)</f>
        <v>#REF!</v>
      </c>
      <c r="T273" s="78" t="e">
        <f t="shared" si="59"/>
        <v>#REF!</v>
      </c>
      <c r="U273" s="51" t="e">
        <f t="shared" si="60"/>
        <v>#N/A</v>
      </c>
      <c r="V273" s="56" t="e">
        <f t="shared" si="61"/>
        <v>#REF!</v>
      </c>
      <c r="AM273" s="66" t="e">
        <f t="shared" si="57"/>
        <v>#REF!</v>
      </c>
      <c r="AN273" s="67" t="e">
        <f t="shared" si="62"/>
        <v>#REF!</v>
      </c>
      <c r="AO273" s="68" t="e">
        <f t="shared" si="63"/>
        <v>#REF!</v>
      </c>
      <c r="AP273" s="82" t="e">
        <f t="shared" si="64"/>
        <v>#REF!</v>
      </c>
      <c r="AQ273" s="51">
        <v>1</v>
      </c>
    </row>
    <row r="274" spans="11:43" x14ac:dyDescent="0.25">
      <c r="K274" s="64" t="e">
        <f t="shared" si="54"/>
        <v>#REF!</v>
      </c>
      <c r="L274" s="129" t="e">
        <f>IF(#REF!&gt;0,#REF!,"")</f>
        <v>#REF!</v>
      </c>
      <c r="M274" s="90" t="e">
        <f>#REF!</f>
        <v>#REF!</v>
      </c>
      <c r="N274" s="91">
        <f t="shared" si="55"/>
        <v>9</v>
      </c>
      <c r="O274" s="92">
        <v>44094</v>
      </c>
      <c r="P274" s="91" t="str">
        <f t="shared" si="53"/>
        <v>SUNDAY</v>
      </c>
      <c r="Q274" s="93" t="e">
        <f t="shared" si="56"/>
        <v>#REF!</v>
      </c>
      <c r="R274" s="51" t="e">
        <f t="shared" si="58"/>
        <v>#N/A</v>
      </c>
      <c r="S274" s="78" t="e">
        <f>HLOOKUP(LEFT(P274,3),$B$8:$H$11,4,FALSE)*VLOOKUP(O274,#REF!,2,FALSE)</f>
        <v>#REF!</v>
      </c>
      <c r="T274" s="78" t="e">
        <f t="shared" si="59"/>
        <v>#REF!</v>
      </c>
      <c r="U274" s="51" t="e">
        <f t="shared" si="60"/>
        <v>#N/A</v>
      </c>
      <c r="V274" s="56" t="e">
        <f t="shared" si="61"/>
        <v>#REF!</v>
      </c>
      <c r="AM274" s="66" t="e">
        <f t="shared" si="57"/>
        <v>#REF!</v>
      </c>
      <c r="AN274" s="67" t="e">
        <f t="shared" si="62"/>
        <v>#REF!</v>
      </c>
      <c r="AO274" s="68" t="e">
        <f t="shared" si="63"/>
        <v>#REF!</v>
      </c>
      <c r="AP274" s="82" t="e">
        <f t="shared" si="64"/>
        <v>#REF!</v>
      </c>
      <c r="AQ274" s="51">
        <v>1</v>
      </c>
    </row>
    <row r="275" spans="11:43" x14ac:dyDescent="0.25">
      <c r="K275" s="64" t="e">
        <f t="shared" si="54"/>
        <v>#REF!</v>
      </c>
      <c r="L275" s="129" t="e">
        <f>IF(#REF!&gt;0,#REF!,"")</f>
        <v>#REF!</v>
      </c>
      <c r="M275" s="90" t="e">
        <f>#REF!</f>
        <v>#REF!</v>
      </c>
      <c r="N275" s="91">
        <f t="shared" si="55"/>
        <v>9</v>
      </c>
      <c r="O275" s="92">
        <v>44095</v>
      </c>
      <c r="P275" s="91" t="str">
        <f t="shared" si="53"/>
        <v>MONDAY</v>
      </c>
      <c r="Q275" s="93" t="e">
        <f t="shared" si="56"/>
        <v>#REF!</v>
      </c>
      <c r="R275" s="51" t="e">
        <f t="shared" si="58"/>
        <v>#N/A</v>
      </c>
      <c r="S275" s="78" t="e">
        <f>HLOOKUP(LEFT(P275,3),$B$8:$H$11,4,FALSE)*VLOOKUP(O275,#REF!,2,FALSE)</f>
        <v>#REF!</v>
      </c>
      <c r="T275" s="78" t="e">
        <f t="shared" si="59"/>
        <v>#REF!</v>
      </c>
      <c r="U275" s="51" t="e">
        <f t="shared" si="60"/>
        <v>#N/A</v>
      </c>
      <c r="V275" s="56" t="e">
        <f t="shared" si="61"/>
        <v>#REF!</v>
      </c>
      <c r="AM275" s="66" t="e">
        <f t="shared" si="57"/>
        <v>#REF!</v>
      </c>
      <c r="AN275" s="67" t="e">
        <f t="shared" si="62"/>
        <v>#REF!</v>
      </c>
      <c r="AO275" s="68" t="e">
        <f t="shared" si="63"/>
        <v>#REF!</v>
      </c>
      <c r="AP275" s="82" t="e">
        <f t="shared" si="64"/>
        <v>#REF!</v>
      </c>
      <c r="AQ275" s="51">
        <v>1</v>
      </c>
    </row>
    <row r="276" spans="11:43" x14ac:dyDescent="0.25">
      <c r="K276" s="64" t="e">
        <f t="shared" si="54"/>
        <v>#REF!</v>
      </c>
      <c r="L276" s="129" t="e">
        <f>IF(#REF!&gt;0,#REF!,"")</f>
        <v>#REF!</v>
      </c>
      <c r="M276" s="90" t="e">
        <f>#REF!</f>
        <v>#REF!</v>
      </c>
      <c r="N276" s="91">
        <f t="shared" si="55"/>
        <v>9</v>
      </c>
      <c r="O276" s="92">
        <v>44096</v>
      </c>
      <c r="P276" s="91" t="str">
        <f t="shared" si="53"/>
        <v>TUESDAY</v>
      </c>
      <c r="Q276" s="93" t="e">
        <f t="shared" si="56"/>
        <v>#REF!</v>
      </c>
      <c r="R276" s="51" t="e">
        <f t="shared" si="58"/>
        <v>#N/A</v>
      </c>
      <c r="S276" s="78" t="e">
        <f>HLOOKUP(LEFT(P276,3),$B$8:$H$11,4,FALSE)*VLOOKUP(O276,#REF!,2,FALSE)</f>
        <v>#REF!</v>
      </c>
      <c r="T276" s="78" t="e">
        <f t="shared" si="59"/>
        <v>#REF!</v>
      </c>
      <c r="U276" s="51" t="e">
        <f t="shared" si="60"/>
        <v>#N/A</v>
      </c>
      <c r="V276" s="56" t="e">
        <f t="shared" si="61"/>
        <v>#REF!</v>
      </c>
      <c r="AM276" s="66" t="e">
        <f t="shared" si="57"/>
        <v>#REF!</v>
      </c>
      <c r="AN276" s="67" t="e">
        <f t="shared" si="62"/>
        <v>#REF!</v>
      </c>
      <c r="AO276" s="68" t="e">
        <f t="shared" si="63"/>
        <v>#REF!</v>
      </c>
      <c r="AP276" s="82" t="e">
        <f t="shared" si="64"/>
        <v>#REF!</v>
      </c>
      <c r="AQ276" s="51">
        <v>1</v>
      </c>
    </row>
    <row r="277" spans="11:43" x14ac:dyDescent="0.25">
      <c r="K277" s="64" t="e">
        <f t="shared" si="54"/>
        <v>#REF!</v>
      </c>
      <c r="L277" s="129" t="e">
        <f>IF(#REF!&gt;0,#REF!,"")</f>
        <v>#REF!</v>
      </c>
      <c r="M277" s="90" t="e">
        <f>#REF!</f>
        <v>#REF!</v>
      </c>
      <c r="N277" s="91">
        <f t="shared" si="55"/>
        <v>9</v>
      </c>
      <c r="O277" s="92">
        <v>44097</v>
      </c>
      <c r="P277" s="91" t="str">
        <f t="shared" si="53"/>
        <v>WEDNESDAY</v>
      </c>
      <c r="Q277" s="93" t="e">
        <f t="shared" si="56"/>
        <v>#REF!</v>
      </c>
      <c r="R277" s="51" t="e">
        <f t="shared" si="58"/>
        <v>#N/A</v>
      </c>
      <c r="S277" s="78" t="e">
        <f>HLOOKUP(LEFT(P277,3),$B$8:$H$11,4,FALSE)*VLOOKUP(O277,#REF!,2,FALSE)</f>
        <v>#REF!</v>
      </c>
      <c r="T277" s="78" t="e">
        <f t="shared" si="59"/>
        <v>#REF!</v>
      </c>
      <c r="U277" s="51" t="e">
        <f t="shared" si="60"/>
        <v>#N/A</v>
      </c>
      <c r="V277" s="56" t="e">
        <f t="shared" si="61"/>
        <v>#REF!</v>
      </c>
      <c r="AM277" s="66" t="e">
        <f t="shared" si="57"/>
        <v>#REF!</v>
      </c>
      <c r="AN277" s="67" t="e">
        <f t="shared" si="62"/>
        <v>#REF!</v>
      </c>
      <c r="AO277" s="68" t="e">
        <f t="shared" si="63"/>
        <v>#REF!</v>
      </c>
      <c r="AP277" s="82" t="e">
        <f t="shared" si="64"/>
        <v>#REF!</v>
      </c>
      <c r="AQ277" s="51">
        <v>1</v>
      </c>
    </row>
    <row r="278" spans="11:43" x14ac:dyDescent="0.25">
      <c r="K278" s="64" t="e">
        <f t="shared" si="54"/>
        <v>#REF!</v>
      </c>
      <c r="L278" s="129" t="e">
        <f>IF(#REF!&gt;0,#REF!,"")</f>
        <v>#REF!</v>
      </c>
      <c r="M278" s="90" t="e">
        <f>#REF!</f>
        <v>#REF!</v>
      </c>
      <c r="N278" s="91">
        <f t="shared" si="55"/>
        <v>9</v>
      </c>
      <c r="O278" s="92">
        <v>44098</v>
      </c>
      <c r="P278" s="91" t="str">
        <f t="shared" si="53"/>
        <v>THURSDAY</v>
      </c>
      <c r="Q278" s="93" t="e">
        <f t="shared" si="56"/>
        <v>#REF!</v>
      </c>
      <c r="R278" s="51" t="e">
        <f t="shared" si="58"/>
        <v>#N/A</v>
      </c>
      <c r="S278" s="78" t="e">
        <f>HLOOKUP(LEFT(P278,3),$B$8:$H$11,4,FALSE)*VLOOKUP(O278,#REF!,2,FALSE)</f>
        <v>#REF!</v>
      </c>
      <c r="T278" s="78" t="e">
        <f t="shared" si="59"/>
        <v>#REF!</v>
      </c>
      <c r="U278" s="51" t="e">
        <f t="shared" si="60"/>
        <v>#N/A</v>
      </c>
      <c r="V278" s="56" t="e">
        <f t="shared" si="61"/>
        <v>#REF!</v>
      </c>
      <c r="AM278" s="66" t="e">
        <f t="shared" si="57"/>
        <v>#REF!</v>
      </c>
      <c r="AN278" s="67" t="e">
        <f t="shared" si="62"/>
        <v>#REF!</v>
      </c>
      <c r="AO278" s="68" t="e">
        <f t="shared" si="63"/>
        <v>#REF!</v>
      </c>
      <c r="AP278" s="82" t="e">
        <f t="shared" si="64"/>
        <v>#REF!</v>
      </c>
      <c r="AQ278" s="51">
        <v>1</v>
      </c>
    </row>
    <row r="279" spans="11:43" x14ac:dyDescent="0.25">
      <c r="K279" s="64" t="e">
        <f t="shared" si="54"/>
        <v>#REF!</v>
      </c>
      <c r="L279" s="129" t="e">
        <f>IF(#REF!&gt;0,#REF!,"")</f>
        <v>#REF!</v>
      </c>
      <c r="M279" s="90" t="e">
        <f>#REF!</f>
        <v>#REF!</v>
      </c>
      <c r="N279" s="91">
        <f t="shared" si="55"/>
        <v>9</v>
      </c>
      <c r="O279" s="92">
        <v>44099</v>
      </c>
      <c r="P279" s="91" t="str">
        <f t="shared" si="53"/>
        <v>FRIDAY</v>
      </c>
      <c r="Q279" s="93" t="e">
        <f t="shared" si="56"/>
        <v>#REF!</v>
      </c>
      <c r="R279" s="51" t="e">
        <f t="shared" si="58"/>
        <v>#N/A</v>
      </c>
      <c r="S279" s="78" t="e">
        <f>HLOOKUP(LEFT(P279,3),$B$8:$H$11,4,FALSE)*VLOOKUP(O279,#REF!,2,FALSE)</f>
        <v>#REF!</v>
      </c>
      <c r="T279" s="78" t="e">
        <f t="shared" si="59"/>
        <v>#REF!</v>
      </c>
      <c r="U279" s="51" t="e">
        <f t="shared" si="60"/>
        <v>#N/A</v>
      </c>
      <c r="V279" s="56" t="e">
        <f t="shared" si="61"/>
        <v>#REF!</v>
      </c>
      <c r="AM279" s="66" t="e">
        <f t="shared" si="57"/>
        <v>#REF!</v>
      </c>
      <c r="AN279" s="67" t="e">
        <f t="shared" si="62"/>
        <v>#REF!</v>
      </c>
      <c r="AO279" s="68" t="e">
        <f t="shared" si="63"/>
        <v>#REF!</v>
      </c>
      <c r="AP279" s="82" t="e">
        <f t="shared" si="64"/>
        <v>#REF!</v>
      </c>
      <c r="AQ279" s="51">
        <v>1</v>
      </c>
    </row>
    <row r="280" spans="11:43" x14ac:dyDescent="0.25">
      <c r="K280" s="64" t="e">
        <f t="shared" si="54"/>
        <v>#REF!</v>
      </c>
      <c r="L280" s="129" t="e">
        <f>IF(#REF!&gt;0,#REF!,"")</f>
        <v>#REF!</v>
      </c>
      <c r="M280" s="90" t="e">
        <f>#REF!</f>
        <v>#REF!</v>
      </c>
      <c r="N280" s="91">
        <f t="shared" si="55"/>
        <v>9</v>
      </c>
      <c r="O280" s="92">
        <v>44100</v>
      </c>
      <c r="P280" s="91" t="str">
        <f t="shared" si="53"/>
        <v>SATURDAY</v>
      </c>
      <c r="Q280" s="93" t="e">
        <f t="shared" si="56"/>
        <v>#REF!</v>
      </c>
      <c r="R280" s="51" t="e">
        <f t="shared" si="58"/>
        <v>#N/A</v>
      </c>
      <c r="S280" s="78" t="e">
        <f>HLOOKUP(LEFT(P280,3),$B$8:$H$11,4,FALSE)*VLOOKUP(O280,#REF!,2,FALSE)</f>
        <v>#REF!</v>
      </c>
      <c r="T280" s="78" t="e">
        <f t="shared" si="59"/>
        <v>#REF!</v>
      </c>
      <c r="U280" s="51" t="e">
        <f t="shared" si="60"/>
        <v>#N/A</v>
      </c>
      <c r="V280" s="56" t="e">
        <f t="shared" si="61"/>
        <v>#REF!</v>
      </c>
      <c r="AM280" s="66" t="e">
        <f t="shared" si="57"/>
        <v>#REF!</v>
      </c>
      <c r="AN280" s="67" t="e">
        <f t="shared" si="62"/>
        <v>#REF!</v>
      </c>
      <c r="AO280" s="68" t="e">
        <f t="shared" si="63"/>
        <v>#REF!</v>
      </c>
      <c r="AP280" s="82" t="e">
        <f t="shared" si="64"/>
        <v>#REF!</v>
      </c>
      <c r="AQ280" s="51">
        <v>1</v>
      </c>
    </row>
    <row r="281" spans="11:43" x14ac:dyDescent="0.25">
      <c r="K281" s="64" t="e">
        <f t="shared" si="54"/>
        <v>#REF!</v>
      </c>
      <c r="L281" s="129" t="e">
        <f>IF(#REF!&gt;0,#REF!,"")</f>
        <v>#REF!</v>
      </c>
      <c r="M281" s="90" t="e">
        <f>#REF!</f>
        <v>#REF!</v>
      </c>
      <c r="N281" s="91">
        <f t="shared" si="55"/>
        <v>9</v>
      </c>
      <c r="O281" s="92">
        <v>44101</v>
      </c>
      <c r="P281" s="91" t="str">
        <f t="shared" si="53"/>
        <v>SUNDAY</v>
      </c>
      <c r="Q281" s="93" t="e">
        <f t="shared" si="56"/>
        <v>#REF!</v>
      </c>
      <c r="R281" s="51" t="e">
        <f t="shared" si="58"/>
        <v>#N/A</v>
      </c>
      <c r="S281" s="78" t="e">
        <f>HLOOKUP(LEFT(P281,3),$B$8:$H$11,4,FALSE)*VLOOKUP(O281,#REF!,2,FALSE)</f>
        <v>#REF!</v>
      </c>
      <c r="T281" s="78" t="e">
        <f t="shared" si="59"/>
        <v>#REF!</v>
      </c>
      <c r="U281" s="51" t="e">
        <f t="shared" si="60"/>
        <v>#N/A</v>
      </c>
      <c r="V281" s="56" t="e">
        <f t="shared" si="61"/>
        <v>#REF!</v>
      </c>
      <c r="AM281" s="66" t="e">
        <f t="shared" si="57"/>
        <v>#REF!</v>
      </c>
      <c r="AN281" s="67" t="e">
        <f t="shared" si="62"/>
        <v>#REF!</v>
      </c>
      <c r="AO281" s="68" t="e">
        <f t="shared" si="63"/>
        <v>#REF!</v>
      </c>
      <c r="AP281" s="82" t="e">
        <f t="shared" si="64"/>
        <v>#REF!</v>
      </c>
      <c r="AQ281" s="51">
        <v>1</v>
      </c>
    </row>
    <row r="282" spans="11:43" x14ac:dyDescent="0.25">
      <c r="K282" s="64" t="e">
        <f t="shared" si="54"/>
        <v>#REF!</v>
      </c>
      <c r="L282" s="129" t="e">
        <f>IF(#REF!&gt;0,#REF!,"")</f>
        <v>#REF!</v>
      </c>
      <c r="M282" s="90" t="e">
        <f>#REF!</f>
        <v>#REF!</v>
      </c>
      <c r="N282" s="91">
        <f t="shared" si="55"/>
        <v>9</v>
      </c>
      <c r="O282" s="92">
        <v>44102</v>
      </c>
      <c r="P282" s="91" t="str">
        <f t="shared" si="53"/>
        <v>MONDAY</v>
      </c>
      <c r="Q282" s="93" t="e">
        <f t="shared" si="56"/>
        <v>#REF!</v>
      </c>
      <c r="R282" s="51" t="e">
        <f t="shared" si="58"/>
        <v>#N/A</v>
      </c>
      <c r="S282" s="78" t="e">
        <f>HLOOKUP(LEFT(P282,3),$B$8:$H$11,4,FALSE)*VLOOKUP(O282,#REF!,2,FALSE)</f>
        <v>#REF!</v>
      </c>
      <c r="T282" s="78" t="e">
        <f t="shared" si="59"/>
        <v>#REF!</v>
      </c>
      <c r="U282" s="51" t="e">
        <f t="shared" si="60"/>
        <v>#N/A</v>
      </c>
      <c r="V282" s="56" t="e">
        <f t="shared" si="61"/>
        <v>#REF!</v>
      </c>
      <c r="AM282" s="66" t="e">
        <f t="shared" si="57"/>
        <v>#REF!</v>
      </c>
      <c r="AN282" s="67" t="e">
        <f t="shared" si="62"/>
        <v>#REF!</v>
      </c>
      <c r="AO282" s="68" t="e">
        <f t="shared" si="63"/>
        <v>#REF!</v>
      </c>
      <c r="AP282" s="82" t="e">
        <f t="shared" si="64"/>
        <v>#REF!</v>
      </c>
      <c r="AQ282" s="51">
        <v>1</v>
      </c>
    </row>
    <row r="283" spans="11:43" x14ac:dyDescent="0.25">
      <c r="K283" s="64" t="e">
        <f t="shared" si="54"/>
        <v>#REF!</v>
      </c>
      <c r="L283" s="129" t="e">
        <f>IF(#REF!&gt;0,#REF!,"")</f>
        <v>#REF!</v>
      </c>
      <c r="M283" s="90" t="e">
        <f>#REF!</f>
        <v>#REF!</v>
      </c>
      <c r="N283" s="91">
        <f t="shared" si="55"/>
        <v>9</v>
      </c>
      <c r="O283" s="92">
        <v>44103</v>
      </c>
      <c r="P283" s="91" t="str">
        <f t="shared" si="53"/>
        <v>TUESDAY</v>
      </c>
      <c r="Q283" s="93" t="e">
        <f t="shared" si="56"/>
        <v>#REF!</v>
      </c>
      <c r="R283" s="51" t="e">
        <f t="shared" si="58"/>
        <v>#N/A</v>
      </c>
      <c r="S283" s="78" t="e">
        <f>HLOOKUP(LEFT(P283,3),$B$8:$H$11,4,FALSE)*VLOOKUP(O283,#REF!,2,FALSE)</f>
        <v>#REF!</v>
      </c>
      <c r="T283" s="78" t="e">
        <f t="shared" si="59"/>
        <v>#REF!</v>
      </c>
      <c r="U283" s="51" t="e">
        <f t="shared" si="60"/>
        <v>#N/A</v>
      </c>
      <c r="V283" s="56" t="e">
        <f t="shared" si="61"/>
        <v>#REF!</v>
      </c>
      <c r="AM283" s="66" t="e">
        <f t="shared" si="57"/>
        <v>#REF!</v>
      </c>
      <c r="AN283" s="67" t="e">
        <f t="shared" si="62"/>
        <v>#REF!</v>
      </c>
      <c r="AO283" s="68" t="e">
        <f t="shared" si="63"/>
        <v>#REF!</v>
      </c>
      <c r="AP283" s="82" t="e">
        <f t="shared" si="64"/>
        <v>#REF!</v>
      </c>
      <c r="AQ283" s="51">
        <v>1</v>
      </c>
    </row>
    <row r="284" spans="11:43" x14ac:dyDescent="0.25">
      <c r="K284" s="64" t="e">
        <f t="shared" si="54"/>
        <v>#REF!</v>
      </c>
      <c r="L284" s="129" t="e">
        <f>IF(#REF!&gt;0,#REF!,"")</f>
        <v>#REF!</v>
      </c>
      <c r="M284" s="90" t="e">
        <f>#REF!</f>
        <v>#REF!</v>
      </c>
      <c r="N284" s="91">
        <f t="shared" si="55"/>
        <v>9</v>
      </c>
      <c r="O284" s="92">
        <v>44104</v>
      </c>
      <c r="P284" s="91" t="str">
        <f t="shared" si="53"/>
        <v>WEDNESDAY</v>
      </c>
      <c r="Q284" s="93" t="e">
        <f t="shared" si="56"/>
        <v>#REF!</v>
      </c>
      <c r="R284" s="51" t="e">
        <f t="shared" si="58"/>
        <v>#N/A</v>
      </c>
      <c r="S284" s="78" t="e">
        <f>HLOOKUP(LEFT(P284,3),$B$8:$H$11,4,FALSE)*VLOOKUP(O284,#REF!,2,FALSE)</f>
        <v>#REF!</v>
      </c>
      <c r="T284" s="78" t="e">
        <f t="shared" si="59"/>
        <v>#REF!</v>
      </c>
      <c r="U284" s="51" t="e">
        <f t="shared" si="60"/>
        <v>#N/A</v>
      </c>
      <c r="V284" s="56" t="e">
        <f t="shared" si="61"/>
        <v>#REF!</v>
      </c>
      <c r="AM284" s="66" t="e">
        <f t="shared" si="57"/>
        <v>#REF!</v>
      </c>
      <c r="AN284" s="67" t="e">
        <f t="shared" si="62"/>
        <v>#REF!</v>
      </c>
      <c r="AO284" s="68" t="e">
        <f t="shared" si="63"/>
        <v>#REF!</v>
      </c>
      <c r="AP284" s="82" t="e">
        <f t="shared" si="64"/>
        <v>#REF!</v>
      </c>
      <c r="AQ284" s="51">
        <v>1</v>
      </c>
    </row>
    <row r="285" spans="11:43" x14ac:dyDescent="0.25">
      <c r="K285" s="64" t="e">
        <f t="shared" si="54"/>
        <v>#REF!</v>
      </c>
      <c r="L285" s="129" t="e">
        <f>IF(#REF!&gt;0,#REF!,"")</f>
        <v>#REF!</v>
      </c>
      <c r="M285" s="90" t="e">
        <f>#REF!</f>
        <v>#REF!</v>
      </c>
      <c r="N285" s="91">
        <f t="shared" si="55"/>
        <v>10</v>
      </c>
      <c r="O285" s="92">
        <v>44105</v>
      </c>
      <c r="P285" s="91" t="str">
        <f t="shared" si="53"/>
        <v>THURSDAY</v>
      </c>
      <c r="Q285" s="93" t="e">
        <f t="shared" si="56"/>
        <v>#REF!</v>
      </c>
      <c r="R285" s="51" t="e">
        <f t="shared" si="58"/>
        <v>#N/A</v>
      </c>
      <c r="S285" s="78" t="e">
        <f>HLOOKUP(LEFT(P285,3),$B$8:$H$11,4,FALSE)*VLOOKUP(O285,#REF!,2,FALSE)</f>
        <v>#REF!</v>
      </c>
      <c r="T285" s="78" t="e">
        <f t="shared" si="59"/>
        <v>#REF!</v>
      </c>
      <c r="U285" s="51" t="e">
        <f t="shared" si="60"/>
        <v>#N/A</v>
      </c>
      <c r="V285" s="56" t="e">
        <f t="shared" si="61"/>
        <v>#REF!</v>
      </c>
      <c r="AM285" s="66" t="e">
        <f t="shared" si="57"/>
        <v>#REF!</v>
      </c>
      <c r="AN285" s="67" t="e">
        <f t="shared" si="62"/>
        <v>#REF!</v>
      </c>
      <c r="AO285" s="68" t="e">
        <f t="shared" si="63"/>
        <v>#REF!</v>
      </c>
      <c r="AP285" s="82" t="e">
        <f t="shared" si="64"/>
        <v>#REF!</v>
      </c>
      <c r="AQ285" s="51">
        <v>1</v>
      </c>
    </row>
    <row r="286" spans="11:43" x14ac:dyDescent="0.25">
      <c r="K286" s="64" t="e">
        <f t="shared" si="54"/>
        <v>#REF!</v>
      </c>
      <c r="L286" s="129" t="e">
        <f>IF(#REF!&gt;0,#REF!,"")</f>
        <v>#REF!</v>
      </c>
      <c r="M286" s="90" t="e">
        <f>#REF!</f>
        <v>#REF!</v>
      </c>
      <c r="N286" s="91">
        <f t="shared" si="55"/>
        <v>10</v>
      </c>
      <c r="O286" s="92">
        <v>44106</v>
      </c>
      <c r="P286" s="91" t="str">
        <f t="shared" si="53"/>
        <v>FRIDAY</v>
      </c>
      <c r="Q286" s="93" t="e">
        <f t="shared" si="56"/>
        <v>#REF!</v>
      </c>
      <c r="R286" s="51" t="e">
        <f t="shared" si="58"/>
        <v>#N/A</v>
      </c>
      <c r="S286" s="78" t="e">
        <f>HLOOKUP(LEFT(P286,3),$B$8:$H$11,4,FALSE)*VLOOKUP(O286,#REF!,2,FALSE)</f>
        <v>#REF!</v>
      </c>
      <c r="T286" s="78" t="e">
        <f t="shared" si="59"/>
        <v>#REF!</v>
      </c>
      <c r="U286" s="51" t="e">
        <f t="shared" si="60"/>
        <v>#N/A</v>
      </c>
      <c r="V286" s="56" t="e">
        <f t="shared" si="61"/>
        <v>#REF!</v>
      </c>
      <c r="AM286" s="66" t="e">
        <f t="shared" si="57"/>
        <v>#REF!</v>
      </c>
      <c r="AN286" s="67" t="e">
        <f t="shared" si="62"/>
        <v>#REF!</v>
      </c>
      <c r="AO286" s="68" t="e">
        <f t="shared" si="63"/>
        <v>#REF!</v>
      </c>
      <c r="AP286" s="82" t="e">
        <f t="shared" si="64"/>
        <v>#REF!</v>
      </c>
      <c r="AQ286" s="51">
        <v>1</v>
      </c>
    </row>
    <row r="287" spans="11:43" x14ac:dyDescent="0.25">
      <c r="K287" s="64" t="e">
        <f t="shared" si="54"/>
        <v>#REF!</v>
      </c>
      <c r="L287" s="129" t="e">
        <f>IF(#REF!&gt;0,#REF!,"")</f>
        <v>#REF!</v>
      </c>
      <c r="M287" s="90" t="e">
        <f>#REF!</f>
        <v>#REF!</v>
      </c>
      <c r="N287" s="91">
        <f t="shared" si="55"/>
        <v>10</v>
      </c>
      <c r="O287" s="92">
        <v>44107</v>
      </c>
      <c r="P287" s="91" t="str">
        <f t="shared" si="53"/>
        <v>SATURDAY</v>
      </c>
      <c r="Q287" s="93" t="e">
        <f t="shared" si="56"/>
        <v>#REF!</v>
      </c>
      <c r="R287" s="51" t="e">
        <f t="shared" si="58"/>
        <v>#N/A</v>
      </c>
      <c r="S287" s="78" t="e">
        <f>HLOOKUP(LEFT(P287,3),$B$8:$H$11,4,FALSE)*VLOOKUP(O287,#REF!,2,FALSE)</f>
        <v>#REF!</v>
      </c>
      <c r="T287" s="78" t="e">
        <f t="shared" si="59"/>
        <v>#REF!</v>
      </c>
      <c r="U287" s="51" t="e">
        <f t="shared" si="60"/>
        <v>#N/A</v>
      </c>
      <c r="V287" s="56" t="e">
        <f t="shared" si="61"/>
        <v>#REF!</v>
      </c>
      <c r="AM287" s="66" t="e">
        <f t="shared" si="57"/>
        <v>#REF!</v>
      </c>
      <c r="AN287" s="67" t="e">
        <f t="shared" si="62"/>
        <v>#REF!</v>
      </c>
      <c r="AO287" s="68" t="e">
        <f t="shared" si="63"/>
        <v>#REF!</v>
      </c>
      <c r="AP287" s="82" t="e">
        <f t="shared" si="64"/>
        <v>#REF!</v>
      </c>
      <c r="AQ287" s="51">
        <v>1</v>
      </c>
    </row>
    <row r="288" spans="11:43" x14ac:dyDescent="0.25">
      <c r="K288" s="64" t="e">
        <f t="shared" si="54"/>
        <v>#REF!</v>
      </c>
      <c r="L288" s="129" t="e">
        <f>IF(#REF!&gt;0,#REF!,"")</f>
        <v>#REF!</v>
      </c>
      <c r="M288" s="90" t="e">
        <f>#REF!</f>
        <v>#REF!</v>
      </c>
      <c r="N288" s="91">
        <f t="shared" si="55"/>
        <v>10</v>
      </c>
      <c r="O288" s="92">
        <v>44108</v>
      </c>
      <c r="P288" s="91" t="str">
        <f t="shared" si="53"/>
        <v>SUNDAY</v>
      </c>
      <c r="Q288" s="93" t="e">
        <f t="shared" si="56"/>
        <v>#REF!</v>
      </c>
      <c r="R288" s="51" t="e">
        <f t="shared" si="58"/>
        <v>#N/A</v>
      </c>
      <c r="S288" s="78" t="e">
        <f>HLOOKUP(LEFT(P288,3),$B$8:$H$11,4,FALSE)*VLOOKUP(O288,#REF!,2,FALSE)</f>
        <v>#REF!</v>
      </c>
      <c r="T288" s="78" t="e">
        <f t="shared" si="59"/>
        <v>#REF!</v>
      </c>
      <c r="U288" s="51" t="e">
        <f t="shared" si="60"/>
        <v>#N/A</v>
      </c>
      <c r="V288" s="56" t="e">
        <f t="shared" si="61"/>
        <v>#REF!</v>
      </c>
      <c r="AM288" s="66" t="e">
        <f t="shared" si="57"/>
        <v>#REF!</v>
      </c>
      <c r="AN288" s="67" t="e">
        <f t="shared" si="62"/>
        <v>#REF!</v>
      </c>
      <c r="AO288" s="68" t="e">
        <f t="shared" si="63"/>
        <v>#REF!</v>
      </c>
      <c r="AP288" s="82" t="e">
        <f t="shared" si="64"/>
        <v>#REF!</v>
      </c>
      <c r="AQ288" s="51">
        <v>1</v>
      </c>
    </row>
    <row r="289" spans="11:43" x14ac:dyDescent="0.25">
      <c r="K289" s="64" t="e">
        <f t="shared" si="54"/>
        <v>#REF!</v>
      </c>
      <c r="L289" s="129" t="e">
        <f>IF(#REF!&gt;0,#REF!,"")</f>
        <v>#REF!</v>
      </c>
      <c r="M289" s="90" t="e">
        <f>#REF!</f>
        <v>#REF!</v>
      </c>
      <c r="N289" s="91">
        <f t="shared" si="55"/>
        <v>10</v>
      </c>
      <c r="O289" s="92">
        <v>44109</v>
      </c>
      <c r="P289" s="91" t="str">
        <f t="shared" si="53"/>
        <v>MONDAY</v>
      </c>
      <c r="Q289" s="93" t="e">
        <f t="shared" si="56"/>
        <v>#REF!</v>
      </c>
      <c r="R289" s="51" t="e">
        <f t="shared" si="58"/>
        <v>#N/A</v>
      </c>
      <c r="S289" s="78" t="e">
        <f>HLOOKUP(LEFT(P289,3),$B$8:$H$11,4,FALSE)*VLOOKUP(O289,#REF!,2,FALSE)</f>
        <v>#REF!</v>
      </c>
      <c r="T289" s="78" t="e">
        <f t="shared" si="59"/>
        <v>#REF!</v>
      </c>
      <c r="U289" s="51" t="e">
        <f t="shared" si="60"/>
        <v>#N/A</v>
      </c>
      <c r="V289" s="56" t="e">
        <f t="shared" si="61"/>
        <v>#REF!</v>
      </c>
      <c r="AM289" s="66" t="e">
        <f t="shared" si="57"/>
        <v>#REF!</v>
      </c>
      <c r="AN289" s="67" t="e">
        <f t="shared" si="62"/>
        <v>#REF!</v>
      </c>
      <c r="AO289" s="68" t="e">
        <f t="shared" si="63"/>
        <v>#REF!</v>
      </c>
      <c r="AP289" s="82" t="e">
        <f t="shared" si="64"/>
        <v>#REF!</v>
      </c>
      <c r="AQ289" s="51">
        <v>1</v>
      </c>
    </row>
    <row r="290" spans="11:43" x14ac:dyDescent="0.25">
      <c r="K290" s="64" t="e">
        <f t="shared" si="54"/>
        <v>#REF!</v>
      </c>
      <c r="L290" s="129" t="e">
        <f>IF(#REF!&gt;0,#REF!,"")</f>
        <v>#REF!</v>
      </c>
      <c r="M290" s="90" t="e">
        <f>#REF!</f>
        <v>#REF!</v>
      </c>
      <c r="N290" s="91">
        <f t="shared" si="55"/>
        <v>10</v>
      </c>
      <c r="O290" s="92">
        <v>44110</v>
      </c>
      <c r="P290" s="91" t="str">
        <f t="shared" si="53"/>
        <v>TUESDAY</v>
      </c>
      <c r="Q290" s="93" t="e">
        <f t="shared" si="56"/>
        <v>#REF!</v>
      </c>
      <c r="R290" s="51" t="e">
        <f t="shared" si="58"/>
        <v>#N/A</v>
      </c>
      <c r="S290" s="78" t="e">
        <f>HLOOKUP(LEFT(P290,3),$B$8:$H$11,4,FALSE)*VLOOKUP(O290,#REF!,2,FALSE)</f>
        <v>#REF!</v>
      </c>
      <c r="T290" s="78" t="e">
        <f t="shared" si="59"/>
        <v>#REF!</v>
      </c>
      <c r="U290" s="51" t="e">
        <f t="shared" si="60"/>
        <v>#N/A</v>
      </c>
      <c r="V290" s="56" t="e">
        <f t="shared" si="61"/>
        <v>#REF!</v>
      </c>
      <c r="AM290" s="66" t="e">
        <f t="shared" si="57"/>
        <v>#REF!</v>
      </c>
      <c r="AN290" s="67" t="e">
        <f t="shared" si="62"/>
        <v>#REF!</v>
      </c>
      <c r="AO290" s="68" t="e">
        <f t="shared" si="63"/>
        <v>#REF!</v>
      </c>
      <c r="AP290" s="82" t="e">
        <f t="shared" si="64"/>
        <v>#REF!</v>
      </c>
      <c r="AQ290" s="51">
        <v>1</v>
      </c>
    </row>
    <row r="291" spans="11:43" x14ac:dyDescent="0.25">
      <c r="K291" s="64" t="e">
        <f t="shared" si="54"/>
        <v>#REF!</v>
      </c>
      <c r="L291" s="129" t="e">
        <f>IF(#REF!&gt;0,#REF!,"")</f>
        <v>#REF!</v>
      </c>
      <c r="M291" s="90" t="e">
        <f>#REF!</f>
        <v>#REF!</v>
      </c>
      <c r="N291" s="91">
        <f t="shared" si="55"/>
        <v>10</v>
      </c>
      <c r="O291" s="92">
        <v>44111</v>
      </c>
      <c r="P291" s="91" t="str">
        <f t="shared" si="53"/>
        <v>WEDNESDAY</v>
      </c>
      <c r="Q291" s="93" t="e">
        <f t="shared" si="56"/>
        <v>#REF!</v>
      </c>
      <c r="R291" s="51" t="e">
        <f t="shared" si="58"/>
        <v>#N/A</v>
      </c>
      <c r="S291" s="78" t="e">
        <f>HLOOKUP(LEFT(P291,3),$B$8:$H$11,4,FALSE)*VLOOKUP(O291,#REF!,2,FALSE)</f>
        <v>#REF!</v>
      </c>
      <c r="T291" s="78" t="e">
        <f t="shared" si="59"/>
        <v>#REF!</v>
      </c>
      <c r="U291" s="51" t="e">
        <f t="shared" si="60"/>
        <v>#N/A</v>
      </c>
      <c r="V291" s="56" t="e">
        <f t="shared" si="61"/>
        <v>#REF!</v>
      </c>
      <c r="AM291" s="66" t="e">
        <f t="shared" si="57"/>
        <v>#REF!</v>
      </c>
      <c r="AN291" s="67" t="e">
        <f t="shared" si="62"/>
        <v>#REF!</v>
      </c>
      <c r="AO291" s="68" t="e">
        <f t="shared" si="63"/>
        <v>#REF!</v>
      </c>
      <c r="AP291" s="82" t="e">
        <f t="shared" si="64"/>
        <v>#REF!</v>
      </c>
      <c r="AQ291" s="51">
        <v>1</v>
      </c>
    </row>
    <row r="292" spans="11:43" x14ac:dyDescent="0.25">
      <c r="K292" s="64" t="e">
        <f t="shared" si="54"/>
        <v>#REF!</v>
      </c>
      <c r="L292" s="129" t="e">
        <f>IF(#REF!&gt;0,#REF!,"")</f>
        <v>#REF!</v>
      </c>
      <c r="M292" s="90" t="e">
        <f>#REF!</f>
        <v>#REF!</v>
      </c>
      <c r="N292" s="91">
        <f t="shared" si="55"/>
        <v>10</v>
      </c>
      <c r="O292" s="92">
        <v>44112</v>
      </c>
      <c r="P292" s="91" t="str">
        <f t="shared" si="53"/>
        <v>THURSDAY</v>
      </c>
      <c r="Q292" s="93" t="e">
        <f t="shared" si="56"/>
        <v>#REF!</v>
      </c>
      <c r="R292" s="51" t="e">
        <f t="shared" si="58"/>
        <v>#N/A</v>
      </c>
      <c r="S292" s="78" t="e">
        <f>HLOOKUP(LEFT(P292,3),$B$8:$H$11,4,FALSE)*VLOOKUP(O292,#REF!,2,FALSE)</f>
        <v>#REF!</v>
      </c>
      <c r="T292" s="78" t="e">
        <f t="shared" si="59"/>
        <v>#REF!</v>
      </c>
      <c r="U292" s="51" t="e">
        <f t="shared" si="60"/>
        <v>#N/A</v>
      </c>
      <c r="V292" s="56" t="e">
        <f t="shared" si="61"/>
        <v>#REF!</v>
      </c>
      <c r="AM292" s="66" t="e">
        <f t="shared" si="57"/>
        <v>#REF!</v>
      </c>
      <c r="AN292" s="67" t="e">
        <f t="shared" si="62"/>
        <v>#REF!</v>
      </c>
      <c r="AO292" s="68" t="e">
        <f t="shared" si="63"/>
        <v>#REF!</v>
      </c>
      <c r="AP292" s="82" t="e">
        <f t="shared" si="64"/>
        <v>#REF!</v>
      </c>
      <c r="AQ292" s="51">
        <v>1</v>
      </c>
    </row>
    <row r="293" spans="11:43" x14ac:dyDescent="0.25">
      <c r="K293" s="64" t="e">
        <f t="shared" si="54"/>
        <v>#REF!</v>
      </c>
      <c r="L293" s="129" t="e">
        <f>IF(#REF!&gt;0,#REF!,"")</f>
        <v>#REF!</v>
      </c>
      <c r="M293" s="90" t="e">
        <f>#REF!</f>
        <v>#REF!</v>
      </c>
      <c r="N293" s="91">
        <f t="shared" si="55"/>
        <v>10</v>
      </c>
      <c r="O293" s="92">
        <v>44113</v>
      </c>
      <c r="P293" s="91" t="str">
        <f t="shared" si="53"/>
        <v>FRIDAY</v>
      </c>
      <c r="Q293" s="93" t="e">
        <f t="shared" si="56"/>
        <v>#REF!</v>
      </c>
      <c r="R293" s="51" t="e">
        <f t="shared" si="58"/>
        <v>#N/A</v>
      </c>
      <c r="S293" s="78" t="e">
        <f>HLOOKUP(LEFT(P293,3),$B$8:$H$11,4,FALSE)*VLOOKUP(O293,#REF!,2,FALSE)</f>
        <v>#REF!</v>
      </c>
      <c r="T293" s="78" t="e">
        <f t="shared" si="59"/>
        <v>#REF!</v>
      </c>
      <c r="U293" s="51" t="e">
        <f t="shared" si="60"/>
        <v>#N/A</v>
      </c>
      <c r="V293" s="56" t="e">
        <f t="shared" si="61"/>
        <v>#REF!</v>
      </c>
      <c r="AM293" s="66" t="e">
        <f t="shared" si="57"/>
        <v>#REF!</v>
      </c>
      <c r="AN293" s="67" t="e">
        <f t="shared" si="62"/>
        <v>#REF!</v>
      </c>
      <c r="AO293" s="68" t="e">
        <f t="shared" si="63"/>
        <v>#REF!</v>
      </c>
      <c r="AP293" s="82" t="e">
        <f t="shared" si="64"/>
        <v>#REF!</v>
      </c>
      <c r="AQ293" s="51">
        <v>1</v>
      </c>
    </row>
    <row r="294" spans="11:43" x14ac:dyDescent="0.25">
      <c r="K294" s="64" t="e">
        <f t="shared" si="54"/>
        <v>#REF!</v>
      </c>
      <c r="L294" s="129" t="e">
        <f>IF(#REF!&gt;0,#REF!,"")</f>
        <v>#REF!</v>
      </c>
      <c r="M294" s="90" t="e">
        <f>#REF!</f>
        <v>#REF!</v>
      </c>
      <c r="N294" s="91">
        <f t="shared" si="55"/>
        <v>10</v>
      </c>
      <c r="O294" s="92">
        <v>44114</v>
      </c>
      <c r="P294" s="91" t="str">
        <f t="shared" si="53"/>
        <v>SATURDAY</v>
      </c>
      <c r="Q294" s="93" t="e">
        <f t="shared" si="56"/>
        <v>#REF!</v>
      </c>
      <c r="R294" s="51" t="e">
        <f t="shared" si="58"/>
        <v>#N/A</v>
      </c>
      <c r="S294" s="78" t="e">
        <f>HLOOKUP(LEFT(P294,3),$B$8:$H$11,4,FALSE)*VLOOKUP(O294,#REF!,2,FALSE)</f>
        <v>#REF!</v>
      </c>
      <c r="T294" s="78" t="e">
        <f t="shared" si="59"/>
        <v>#REF!</v>
      </c>
      <c r="U294" s="51" t="e">
        <f t="shared" si="60"/>
        <v>#N/A</v>
      </c>
      <c r="V294" s="56" t="e">
        <f t="shared" si="61"/>
        <v>#REF!</v>
      </c>
      <c r="AM294" s="66" t="e">
        <f t="shared" si="57"/>
        <v>#REF!</v>
      </c>
      <c r="AN294" s="67" t="e">
        <f t="shared" si="62"/>
        <v>#REF!</v>
      </c>
      <c r="AO294" s="68" t="e">
        <f t="shared" si="63"/>
        <v>#REF!</v>
      </c>
      <c r="AP294" s="82" t="e">
        <f t="shared" si="64"/>
        <v>#REF!</v>
      </c>
      <c r="AQ294" s="51">
        <v>1</v>
      </c>
    </row>
    <row r="295" spans="11:43" x14ac:dyDescent="0.25">
      <c r="K295" s="64" t="e">
        <f t="shared" si="54"/>
        <v>#REF!</v>
      </c>
      <c r="L295" s="129" t="e">
        <f>IF(#REF!&gt;0,#REF!,"")</f>
        <v>#REF!</v>
      </c>
      <c r="M295" s="90" t="e">
        <f>#REF!</f>
        <v>#REF!</v>
      </c>
      <c r="N295" s="91">
        <f t="shared" si="55"/>
        <v>10</v>
      </c>
      <c r="O295" s="92">
        <v>44115</v>
      </c>
      <c r="P295" s="91" t="str">
        <f t="shared" si="53"/>
        <v>SUNDAY</v>
      </c>
      <c r="Q295" s="93" t="e">
        <f t="shared" si="56"/>
        <v>#REF!</v>
      </c>
      <c r="R295" s="51" t="e">
        <f t="shared" si="58"/>
        <v>#N/A</v>
      </c>
      <c r="S295" s="78" t="e">
        <f>HLOOKUP(LEFT(P295,3),$B$8:$H$11,4,FALSE)*VLOOKUP(O295,#REF!,2,FALSE)</f>
        <v>#REF!</v>
      </c>
      <c r="T295" s="78" t="e">
        <f t="shared" si="59"/>
        <v>#REF!</v>
      </c>
      <c r="U295" s="51" t="e">
        <f t="shared" si="60"/>
        <v>#N/A</v>
      </c>
      <c r="V295" s="56" t="e">
        <f t="shared" si="61"/>
        <v>#REF!</v>
      </c>
      <c r="AM295" s="66" t="e">
        <f t="shared" si="57"/>
        <v>#REF!</v>
      </c>
      <c r="AN295" s="67" t="e">
        <f t="shared" si="62"/>
        <v>#REF!</v>
      </c>
      <c r="AO295" s="68" t="e">
        <f t="shared" si="63"/>
        <v>#REF!</v>
      </c>
      <c r="AP295" s="82" t="e">
        <f t="shared" si="64"/>
        <v>#REF!</v>
      </c>
      <c r="AQ295" s="51">
        <v>1</v>
      </c>
    </row>
    <row r="296" spans="11:43" x14ac:dyDescent="0.25">
      <c r="K296" s="64" t="e">
        <f t="shared" si="54"/>
        <v>#REF!</v>
      </c>
      <c r="L296" s="129" t="e">
        <f>IF(#REF!&gt;0,#REF!,"")</f>
        <v>#REF!</v>
      </c>
      <c r="M296" s="90" t="e">
        <f>#REF!</f>
        <v>#REF!</v>
      </c>
      <c r="N296" s="91">
        <f t="shared" si="55"/>
        <v>10</v>
      </c>
      <c r="O296" s="92">
        <v>44116</v>
      </c>
      <c r="P296" s="91" t="str">
        <f t="shared" si="53"/>
        <v>MONDAY</v>
      </c>
      <c r="Q296" s="93" t="e">
        <f t="shared" si="56"/>
        <v>#REF!</v>
      </c>
      <c r="R296" s="51" t="e">
        <f t="shared" si="58"/>
        <v>#N/A</v>
      </c>
      <c r="S296" s="78" t="e">
        <f>HLOOKUP(LEFT(P296,3),$B$8:$H$11,4,FALSE)*VLOOKUP(O296,#REF!,2,FALSE)</f>
        <v>#REF!</v>
      </c>
      <c r="T296" s="78" t="e">
        <f t="shared" si="59"/>
        <v>#REF!</v>
      </c>
      <c r="U296" s="51" t="e">
        <f t="shared" si="60"/>
        <v>#N/A</v>
      </c>
      <c r="V296" s="56" t="e">
        <f t="shared" si="61"/>
        <v>#REF!</v>
      </c>
      <c r="AM296" s="66" t="e">
        <f t="shared" si="57"/>
        <v>#REF!</v>
      </c>
      <c r="AN296" s="67" t="e">
        <f t="shared" si="62"/>
        <v>#REF!</v>
      </c>
      <c r="AO296" s="68" t="e">
        <f t="shared" si="63"/>
        <v>#REF!</v>
      </c>
      <c r="AP296" s="82" t="e">
        <f t="shared" si="64"/>
        <v>#REF!</v>
      </c>
      <c r="AQ296" s="51">
        <v>1</v>
      </c>
    </row>
    <row r="297" spans="11:43" x14ac:dyDescent="0.25">
      <c r="K297" s="64" t="e">
        <f t="shared" si="54"/>
        <v>#REF!</v>
      </c>
      <c r="L297" s="129" t="e">
        <f>IF(#REF!&gt;0,#REF!,"")</f>
        <v>#REF!</v>
      </c>
      <c r="M297" s="90" t="e">
        <f>#REF!</f>
        <v>#REF!</v>
      </c>
      <c r="N297" s="91">
        <f t="shared" si="55"/>
        <v>10</v>
      </c>
      <c r="O297" s="92">
        <v>44117</v>
      </c>
      <c r="P297" s="91" t="str">
        <f t="shared" si="53"/>
        <v>TUESDAY</v>
      </c>
      <c r="Q297" s="93" t="e">
        <f t="shared" si="56"/>
        <v>#REF!</v>
      </c>
      <c r="R297" s="51" t="e">
        <f t="shared" si="58"/>
        <v>#N/A</v>
      </c>
      <c r="S297" s="78" t="e">
        <f>HLOOKUP(LEFT(P297,3),$B$8:$H$11,4,FALSE)*VLOOKUP(O297,#REF!,2,FALSE)</f>
        <v>#REF!</v>
      </c>
      <c r="T297" s="78" t="e">
        <f t="shared" si="59"/>
        <v>#REF!</v>
      </c>
      <c r="U297" s="51" t="e">
        <f t="shared" si="60"/>
        <v>#N/A</v>
      </c>
      <c r="V297" s="56" t="e">
        <f t="shared" si="61"/>
        <v>#REF!</v>
      </c>
      <c r="AM297" s="66" t="e">
        <f t="shared" si="57"/>
        <v>#REF!</v>
      </c>
      <c r="AN297" s="67" t="e">
        <f t="shared" si="62"/>
        <v>#REF!</v>
      </c>
      <c r="AO297" s="68" t="e">
        <f t="shared" si="63"/>
        <v>#REF!</v>
      </c>
      <c r="AP297" s="82" t="e">
        <f t="shared" si="64"/>
        <v>#REF!</v>
      </c>
      <c r="AQ297" s="51">
        <v>1</v>
      </c>
    </row>
    <row r="298" spans="11:43" x14ac:dyDescent="0.25">
      <c r="K298" s="64" t="e">
        <f t="shared" si="54"/>
        <v>#REF!</v>
      </c>
      <c r="L298" s="129" t="e">
        <f>IF(#REF!&gt;0,#REF!,"")</f>
        <v>#REF!</v>
      </c>
      <c r="M298" s="90" t="e">
        <f>#REF!</f>
        <v>#REF!</v>
      </c>
      <c r="N298" s="91">
        <f t="shared" si="55"/>
        <v>10</v>
      </c>
      <c r="O298" s="92">
        <v>44118</v>
      </c>
      <c r="P298" s="91" t="str">
        <f t="shared" si="53"/>
        <v>WEDNESDAY</v>
      </c>
      <c r="Q298" s="93" t="e">
        <f t="shared" si="56"/>
        <v>#REF!</v>
      </c>
      <c r="R298" s="51" t="e">
        <f t="shared" si="58"/>
        <v>#N/A</v>
      </c>
      <c r="S298" s="78" t="e">
        <f>HLOOKUP(LEFT(P298,3),$B$8:$H$11,4,FALSE)*VLOOKUP(O298,#REF!,2,FALSE)</f>
        <v>#REF!</v>
      </c>
      <c r="T298" s="78" t="e">
        <f t="shared" si="59"/>
        <v>#REF!</v>
      </c>
      <c r="U298" s="51" t="e">
        <f t="shared" si="60"/>
        <v>#N/A</v>
      </c>
      <c r="V298" s="56" t="e">
        <f t="shared" si="61"/>
        <v>#REF!</v>
      </c>
      <c r="AM298" s="66" t="e">
        <f t="shared" si="57"/>
        <v>#REF!</v>
      </c>
      <c r="AN298" s="67" t="e">
        <f t="shared" si="62"/>
        <v>#REF!</v>
      </c>
      <c r="AO298" s="68" t="e">
        <f t="shared" si="63"/>
        <v>#REF!</v>
      </c>
      <c r="AP298" s="82" t="e">
        <f t="shared" si="64"/>
        <v>#REF!</v>
      </c>
      <c r="AQ298" s="51">
        <v>1</v>
      </c>
    </row>
    <row r="299" spans="11:43" x14ac:dyDescent="0.25">
      <c r="K299" s="64" t="e">
        <f t="shared" si="54"/>
        <v>#REF!</v>
      </c>
      <c r="L299" s="129" t="e">
        <f>IF(#REF!&gt;0,#REF!,"")</f>
        <v>#REF!</v>
      </c>
      <c r="M299" s="90" t="e">
        <f>#REF!</f>
        <v>#REF!</v>
      </c>
      <c r="N299" s="91">
        <f t="shared" si="55"/>
        <v>10</v>
      </c>
      <c r="O299" s="92">
        <v>44119</v>
      </c>
      <c r="P299" s="91" t="str">
        <f t="shared" si="53"/>
        <v>THURSDAY</v>
      </c>
      <c r="Q299" s="93" t="e">
        <f t="shared" si="56"/>
        <v>#REF!</v>
      </c>
      <c r="R299" s="51" t="e">
        <f t="shared" si="58"/>
        <v>#N/A</v>
      </c>
      <c r="S299" s="78" t="e">
        <f>HLOOKUP(LEFT(P299,3),$B$8:$H$11,4,FALSE)*VLOOKUP(O299,#REF!,2,FALSE)</f>
        <v>#REF!</v>
      </c>
      <c r="T299" s="78" t="e">
        <f t="shared" si="59"/>
        <v>#REF!</v>
      </c>
      <c r="U299" s="51" t="e">
        <f t="shared" si="60"/>
        <v>#N/A</v>
      </c>
      <c r="V299" s="56" t="e">
        <f t="shared" si="61"/>
        <v>#REF!</v>
      </c>
      <c r="AM299" s="66" t="e">
        <f t="shared" si="57"/>
        <v>#REF!</v>
      </c>
      <c r="AN299" s="67" t="e">
        <f t="shared" si="62"/>
        <v>#REF!</v>
      </c>
      <c r="AO299" s="68" t="e">
        <f t="shared" si="63"/>
        <v>#REF!</v>
      </c>
      <c r="AP299" s="82" t="e">
        <f t="shared" si="64"/>
        <v>#REF!</v>
      </c>
      <c r="AQ299" s="51">
        <v>1</v>
      </c>
    </row>
    <row r="300" spans="11:43" x14ac:dyDescent="0.25">
      <c r="K300" s="64" t="e">
        <f t="shared" si="54"/>
        <v>#REF!</v>
      </c>
      <c r="L300" s="129" t="e">
        <f>IF(#REF!&gt;0,#REF!,"")</f>
        <v>#REF!</v>
      </c>
      <c r="M300" s="90" t="e">
        <f>#REF!</f>
        <v>#REF!</v>
      </c>
      <c r="N300" s="91">
        <f t="shared" si="55"/>
        <v>10</v>
      </c>
      <c r="O300" s="92">
        <v>44120</v>
      </c>
      <c r="P300" s="91" t="str">
        <f t="shared" si="53"/>
        <v>FRIDAY</v>
      </c>
      <c r="Q300" s="93" t="e">
        <f t="shared" si="56"/>
        <v>#REF!</v>
      </c>
      <c r="R300" s="51" t="e">
        <f t="shared" si="58"/>
        <v>#N/A</v>
      </c>
      <c r="S300" s="78" t="e">
        <f>HLOOKUP(LEFT(P300,3),$B$8:$H$11,4,FALSE)*VLOOKUP(O300,#REF!,2,FALSE)</f>
        <v>#REF!</v>
      </c>
      <c r="T300" s="78" t="e">
        <f t="shared" si="59"/>
        <v>#REF!</v>
      </c>
      <c r="U300" s="51" t="e">
        <f t="shared" si="60"/>
        <v>#N/A</v>
      </c>
      <c r="V300" s="56" t="e">
        <f t="shared" si="61"/>
        <v>#REF!</v>
      </c>
      <c r="AM300" s="66" t="e">
        <f t="shared" si="57"/>
        <v>#REF!</v>
      </c>
      <c r="AN300" s="67" t="e">
        <f t="shared" si="62"/>
        <v>#REF!</v>
      </c>
      <c r="AO300" s="68" t="e">
        <f t="shared" si="63"/>
        <v>#REF!</v>
      </c>
      <c r="AP300" s="82" t="e">
        <f t="shared" si="64"/>
        <v>#REF!</v>
      </c>
      <c r="AQ300" s="51">
        <v>1</v>
      </c>
    </row>
    <row r="301" spans="11:43" x14ac:dyDescent="0.25">
      <c r="K301" s="64" t="e">
        <f t="shared" si="54"/>
        <v>#REF!</v>
      </c>
      <c r="L301" s="129" t="e">
        <f>IF(#REF!&gt;0,#REF!,"")</f>
        <v>#REF!</v>
      </c>
      <c r="M301" s="90" t="e">
        <f>#REF!</f>
        <v>#REF!</v>
      </c>
      <c r="N301" s="91">
        <f t="shared" si="55"/>
        <v>10</v>
      </c>
      <c r="O301" s="92">
        <v>44121</v>
      </c>
      <c r="P301" s="91" t="str">
        <f t="shared" si="53"/>
        <v>SATURDAY</v>
      </c>
      <c r="Q301" s="93" t="e">
        <f t="shared" si="56"/>
        <v>#REF!</v>
      </c>
      <c r="R301" s="51" t="e">
        <f t="shared" si="58"/>
        <v>#N/A</v>
      </c>
      <c r="S301" s="78" t="e">
        <f>HLOOKUP(LEFT(P301,3),$B$8:$H$11,4,FALSE)*VLOOKUP(O301,#REF!,2,FALSE)</f>
        <v>#REF!</v>
      </c>
      <c r="T301" s="78" t="e">
        <f t="shared" si="59"/>
        <v>#REF!</v>
      </c>
      <c r="U301" s="51" t="e">
        <f t="shared" si="60"/>
        <v>#N/A</v>
      </c>
      <c r="V301" s="56" t="e">
        <f t="shared" si="61"/>
        <v>#REF!</v>
      </c>
      <c r="AM301" s="66" t="e">
        <f t="shared" si="57"/>
        <v>#REF!</v>
      </c>
      <c r="AN301" s="67" t="e">
        <f t="shared" si="62"/>
        <v>#REF!</v>
      </c>
      <c r="AO301" s="68" t="e">
        <f t="shared" si="63"/>
        <v>#REF!</v>
      </c>
      <c r="AP301" s="82" t="e">
        <f t="shared" si="64"/>
        <v>#REF!</v>
      </c>
      <c r="AQ301" s="51">
        <v>1</v>
      </c>
    </row>
    <row r="302" spans="11:43" x14ac:dyDescent="0.25">
      <c r="K302" s="64" t="e">
        <f t="shared" si="54"/>
        <v>#REF!</v>
      </c>
      <c r="L302" s="129" t="e">
        <f>IF(#REF!&gt;0,#REF!,"")</f>
        <v>#REF!</v>
      </c>
      <c r="M302" s="90" t="e">
        <f>#REF!</f>
        <v>#REF!</v>
      </c>
      <c r="N302" s="91">
        <f t="shared" si="55"/>
        <v>10</v>
      </c>
      <c r="O302" s="92">
        <v>44122</v>
      </c>
      <c r="P302" s="91" t="str">
        <f t="shared" si="53"/>
        <v>SUNDAY</v>
      </c>
      <c r="Q302" s="93" t="e">
        <f t="shared" si="56"/>
        <v>#REF!</v>
      </c>
      <c r="R302" s="51" t="e">
        <f t="shared" si="58"/>
        <v>#N/A</v>
      </c>
      <c r="S302" s="78" t="e">
        <f>HLOOKUP(LEFT(P302,3),$B$8:$H$11,4,FALSE)*VLOOKUP(O302,#REF!,2,FALSE)</f>
        <v>#REF!</v>
      </c>
      <c r="T302" s="78" t="e">
        <f t="shared" si="59"/>
        <v>#REF!</v>
      </c>
      <c r="U302" s="51" t="e">
        <f t="shared" si="60"/>
        <v>#N/A</v>
      </c>
      <c r="V302" s="56" t="e">
        <f t="shared" si="61"/>
        <v>#REF!</v>
      </c>
      <c r="AM302" s="66" t="e">
        <f t="shared" si="57"/>
        <v>#REF!</v>
      </c>
      <c r="AN302" s="67" t="e">
        <f t="shared" si="62"/>
        <v>#REF!</v>
      </c>
      <c r="AO302" s="68" t="e">
        <f t="shared" si="63"/>
        <v>#REF!</v>
      </c>
      <c r="AP302" s="82" t="e">
        <f t="shared" si="64"/>
        <v>#REF!</v>
      </c>
      <c r="AQ302" s="51">
        <v>1</v>
      </c>
    </row>
    <row r="303" spans="11:43" x14ac:dyDescent="0.25">
      <c r="K303" s="64" t="e">
        <f t="shared" si="54"/>
        <v>#REF!</v>
      </c>
      <c r="L303" s="129" t="e">
        <f>IF(#REF!&gt;0,#REF!,"")</f>
        <v>#REF!</v>
      </c>
      <c r="M303" s="90" t="e">
        <f>#REF!</f>
        <v>#REF!</v>
      </c>
      <c r="N303" s="91">
        <f t="shared" si="55"/>
        <v>10</v>
      </c>
      <c r="O303" s="92">
        <v>44123</v>
      </c>
      <c r="P303" s="91" t="str">
        <f t="shared" si="53"/>
        <v>MONDAY</v>
      </c>
      <c r="Q303" s="93" t="e">
        <f t="shared" si="56"/>
        <v>#REF!</v>
      </c>
      <c r="R303" s="51" t="e">
        <f t="shared" si="58"/>
        <v>#N/A</v>
      </c>
      <c r="S303" s="78" t="e">
        <f>HLOOKUP(LEFT(P303,3),$B$8:$H$11,4,FALSE)*VLOOKUP(O303,#REF!,2,FALSE)</f>
        <v>#REF!</v>
      </c>
      <c r="T303" s="78" t="e">
        <f t="shared" si="59"/>
        <v>#REF!</v>
      </c>
      <c r="U303" s="51" t="e">
        <f t="shared" si="60"/>
        <v>#N/A</v>
      </c>
      <c r="V303" s="56" t="e">
        <f t="shared" si="61"/>
        <v>#REF!</v>
      </c>
      <c r="AM303" s="66" t="e">
        <f t="shared" si="57"/>
        <v>#REF!</v>
      </c>
      <c r="AN303" s="67" t="e">
        <f t="shared" si="62"/>
        <v>#REF!</v>
      </c>
      <c r="AO303" s="68" t="e">
        <f t="shared" si="63"/>
        <v>#REF!</v>
      </c>
      <c r="AP303" s="82" t="e">
        <f t="shared" si="64"/>
        <v>#REF!</v>
      </c>
      <c r="AQ303" s="51">
        <v>1</v>
      </c>
    </row>
    <row r="304" spans="11:43" x14ac:dyDescent="0.25">
      <c r="K304" s="64" t="e">
        <f t="shared" si="54"/>
        <v>#REF!</v>
      </c>
      <c r="L304" s="129" t="e">
        <f>IF(#REF!&gt;0,#REF!,"")</f>
        <v>#REF!</v>
      </c>
      <c r="M304" s="90" t="e">
        <f>#REF!</f>
        <v>#REF!</v>
      </c>
      <c r="N304" s="91">
        <f t="shared" si="55"/>
        <v>10</v>
      </c>
      <c r="O304" s="92">
        <v>44124</v>
      </c>
      <c r="P304" s="91" t="str">
        <f t="shared" si="53"/>
        <v>TUESDAY</v>
      </c>
      <c r="Q304" s="93" t="e">
        <f t="shared" si="56"/>
        <v>#REF!</v>
      </c>
      <c r="R304" s="51" t="e">
        <f t="shared" si="58"/>
        <v>#N/A</v>
      </c>
      <c r="S304" s="78" t="e">
        <f>HLOOKUP(LEFT(P304,3),$B$8:$H$11,4,FALSE)*VLOOKUP(O304,#REF!,2,FALSE)</f>
        <v>#REF!</v>
      </c>
      <c r="T304" s="78" t="e">
        <f t="shared" si="59"/>
        <v>#REF!</v>
      </c>
      <c r="U304" s="51" t="e">
        <f t="shared" si="60"/>
        <v>#N/A</v>
      </c>
      <c r="V304" s="56" t="e">
        <f t="shared" si="61"/>
        <v>#REF!</v>
      </c>
      <c r="AM304" s="66" t="e">
        <f t="shared" si="57"/>
        <v>#REF!</v>
      </c>
      <c r="AN304" s="67" t="e">
        <f t="shared" si="62"/>
        <v>#REF!</v>
      </c>
      <c r="AO304" s="68" t="e">
        <f t="shared" si="63"/>
        <v>#REF!</v>
      </c>
      <c r="AP304" s="82" t="e">
        <f t="shared" si="64"/>
        <v>#REF!</v>
      </c>
      <c r="AQ304" s="51">
        <v>1</v>
      </c>
    </row>
    <row r="305" spans="11:43" x14ac:dyDescent="0.25">
      <c r="K305" s="64" t="e">
        <f t="shared" si="54"/>
        <v>#REF!</v>
      </c>
      <c r="L305" s="129" t="e">
        <f>IF(#REF!&gt;0,#REF!,"")</f>
        <v>#REF!</v>
      </c>
      <c r="M305" s="90" t="e">
        <f>#REF!</f>
        <v>#REF!</v>
      </c>
      <c r="N305" s="91">
        <f t="shared" si="55"/>
        <v>10</v>
      </c>
      <c r="O305" s="92">
        <v>44125</v>
      </c>
      <c r="P305" s="91" t="str">
        <f t="shared" si="53"/>
        <v>WEDNESDAY</v>
      </c>
      <c r="Q305" s="93" t="e">
        <f t="shared" si="56"/>
        <v>#REF!</v>
      </c>
      <c r="R305" s="51" t="e">
        <f t="shared" si="58"/>
        <v>#N/A</v>
      </c>
      <c r="S305" s="78" t="e">
        <f>HLOOKUP(LEFT(P305,3),$B$8:$H$11,4,FALSE)*VLOOKUP(O305,#REF!,2,FALSE)</f>
        <v>#REF!</v>
      </c>
      <c r="T305" s="78" t="e">
        <f t="shared" si="59"/>
        <v>#REF!</v>
      </c>
      <c r="U305" s="51" t="e">
        <f t="shared" si="60"/>
        <v>#N/A</v>
      </c>
      <c r="V305" s="56" t="e">
        <f t="shared" si="61"/>
        <v>#REF!</v>
      </c>
      <c r="AM305" s="66" t="e">
        <f t="shared" si="57"/>
        <v>#REF!</v>
      </c>
      <c r="AN305" s="67" t="e">
        <f t="shared" si="62"/>
        <v>#REF!</v>
      </c>
      <c r="AO305" s="68" t="e">
        <f t="shared" si="63"/>
        <v>#REF!</v>
      </c>
      <c r="AP305" s="82" t="e">
        <f t="shared" si="64"/>
        <v>#REF!</v>
      </c>
      <c r="AQ305" s="51">
        <v>1</v>
      </c>
    </row>
    <row r="306" spans="11:43" x14ac:dyDescent="0.25">
      <c r="K306" s="64" t="e">
        <f t="shared" si="54"/>
        <v>#REF!</v>
      </c>
      <c r="L306" s="129" t="e">
        <f>IF(#REF!&gt;0,#REF!,"")</f>
        <v>#REF!</v>
      </c>
      <c r="M306" s="90" t="e">
        <f>#REF!</f>
        <v>#REF!</v>
      </c>
      <c r="N306" s="91">
        <f t="shared" si="55"/>
        <v>10</v>
      </c>
      <c r="O306" s="92">
        <v>44126</v>
      </c>
      <c r="P306" s="91" t="str">
        <f t="shared" si="53"/>
        <v>THURSDAY</v>
      </c>
      <c r="Q306" s="93" t="e">
        <f t="shared" si="56"/>
        <v>#REF!</v>
      </c>
      <c r="R306" s="51" t="e">
        <f t="shared" si="58"/>
        <v>#N/A</v>
      </c>
      <c r="S306" s="78" t="e">
        <f>HLOOKUP(LEFT(P306,3),$B$8:$H$11,4,FALSE)*VLOOKUP(O306,#REF!,2,FALSE)</f>
        <v>#REF!</v>
      </c>
      <c r="T306" s="78" t="e">
        <f t="shared" si="59"/>
        <v>#REF!</v>
      </c>
      <c r="U306" s="51" t="e">
        <f t="shared" si="60"/>
        <v>#N/A</v>
      </c>
      <c r="V306" s="56" t="e">
        <f t="shared" si="61"/>
        <v>#REF!</v>
      </c>
      <c r="AM306" s="66" t="e">
        <f t="shared" si="57"/>
        <v>#REF!</v>
      </c>
      <c r="AN306" s="67" t="e">
        <f t="shared" si="62"/>
        <v>#REF!</v>
      </c>
      <c r="AO306" s="68" t="e">
        <f t="shared" si="63"/>
        <v>#REF!</v>
      </c>
      <c r="AP306" s="82" t="e">
        <f t="shared" si="64"/>
        <v>#REF!</v>
      </c>
      <c r="AQ306" s="51">
        <v>1</v>
      </c>
    </row>
    <row r="307" spans="11:43" x14ac:dyDescent="0.25">
      <c r="K307" s="64" t="e">
        <f t="shared" si="54"/>
        <v>#REF!</v>
      </c>
      <c r="L307" s="129" t="e">
        <f>IF(#REF!&gt;0,#REF!,"")</f>
        <v>#REF!</v>
      </c>
      <c r="M307" s="90" t="e">
        <f>#REF!</f>
        <v>#REF!</v>
      </c>
      <c r="N307" s="91">
        <f t="shared" si="55"/>
        <v>10</v>
      </c>
      <c r="O307" s="92">
        <v>44127</v>
      </c>
      <c r="P307" s="91" t="str">
        <f t="shared" si="53"/>
        <v>FRIDAY</v>
      </c>
      <c r="Q307" s="93" t="e">
        <f t="shared" si="56"/>
        <v>#REF!</v>
      </c>
      <c r="R307" s="51" t="e">
        <f t="shared" si="58"/>
        <v>#N/A</v>
      </c>
      <c r="S307" s="78" t="e">
        <f>HLOOKUP(LEFT(P307,3),$B$8:$H$11,4,FALSE)*VLOOKUP(O307,#REF!,2,FALSE)</f>
        <v>#REF!</v>
      </c>
      <c r="T307" s="78" t="e">
        <f t="shared" si="59"/>
        <v>#REF!</v>
      </c>
      <c r="U307" s="51" t="e">
        <f t="shared" si="60"/>
        <v>#N/A</v>
      </c>
      <c r="V307" s="56" t="e">
        <f t="shared" si="61"/>
        <v>#REF!</v>
      </c>
      <c r="AM307" s="66" t="e">
        <f t="shared" si="57"/>
        <v>#REF!</v>
      </c>
      <c r="AN307" s="67" t="e">
        <f t="shared" si="62"/>
        <v>#REF!</v>
      </c>
      <c r="AO307" s="68" t="e">
        <f t="shared" si="63"/>
        <v>#REF!</v>
      </c>
      <c r="AP307" s="82" t="e">
        <f t="shared" si="64"/>
        <v>#REF!</v>
      </c>
      <c r="AQ307" s="51">
        <v>1</v>
      </c>
    </row>
    <row r="308" spans="11:43" x14ac:dyDescent="0.25">
      <c r="K308" s="64" t="e">
        <f t="shared" si="54"/>
        <v>#REF!</v>
      </c>
      <c r="L308" s="129" t="e">
        <f>IF(#REF!&gt;0,#REF!,"")</f>
        <v>#REF!</v>
      </c>
      <c r="M308" s="90" t="e">
        <f>#REF!</f>
        <v>#REF!</v>
      </c>
      <c r="N308" s="91">
        <f t="shared" si="55"/>
        <v>10</v>
      </c>
      <c r="O308" s="92">
        <v>44128</v>
      </c>
      <c r="P308" s="91" t="str">
        <f t="shared" si="53"/>
        <v>SATURDAY</v>
      </c>
      <c r="Q308" s="93" t="e">
        <f t="shared" si="56"/>
        <v>#REF!</v>
      </c>
      <c r="R308" s="51" t="e">
        <f t="shared" si="58"/>
        <v>#N/A</v>
      </c>
      <c r="S308" s="78" t="e">
        <f>HLOOKUP(LEFT(P308,3),$B$8:$H$11,4,FALSE)*VLOOKUP(O308,#REF!,2,FALSE)</f>
        <v>#REF!</v>
      </c>
      <c r="T308" s="78" t="e">
        <f t="shared" si="59"/>
        <v>#REF!</v>
      </c>
      <c r="U308" s="51" t="e">
        <f t="shared" si="60"/>
        <v>#N/A</v>
      </c>
      <c r="V308" s="56" t="e">
        <f t="shared" si="61"/>
        <v>#REF!</v>
      </c>
      <c r="AM308" s="66" t="e">
        <f t="shared" si="57"/>
        <v>#REF!</v>
      </c>
      <c r="AN308" s="67" t="e">
        <f t="shared" si="62"/>
        <v>#REF!</v>
      </c>
      <c r="AO308" s="68" t="e">
        <f t="shared" si="63"/>
        <v>#REF!</v>
      </c>
      <c r="AP308" s="82" t="e">
        <f t="shared" si="64"/>
        <v>#REF!</v>
      </c>
      <c r="AQ308" s="51">
        <v>1</v>
      </c>
    </row>
    <row r="309" spans="11:43" x14ac:dyDescent="0.25">
      <c r="K309" s="64" t="e">
        <f t="shared" si="54"/>
        <v>#REF!</v>
      </c>
      <c r="L309" s="129" t="e">
        <f>IF(#REF!&gt;0,#REF!,"")</f>
        <v>#REF!</v>
      </c>
      <c r="M309" s="90" t="e">
        <f>#REF!</f>
        <v>#REF!</v>
      </c>
      <c r="N309" s="91">
        <f t="shared" si="55"/>
        <v>10</v>
      </c>
      <c r="O309" s="92">
        <v>44129</v>
      </c>
      <c r="P309" s="91" t="str">
        <f t="shared" si="53"/>
        <v>SUNDAY</v>
      </c>
      <c r="Q309" s="93" t="e">
        <f t="shared" si="56"/>
        <v>#REF!</v>
      </c>
      <c r="R309" s="51" t="e">
        <f t="shared" si="58"/>
        <v>#N/A</v>
      </c>
      <c r="S309" s="78" t="e">
        <f>HLOOKUP(LEFT(P309,3),$B$8:$H$11,4,FALSE)*VLOOKUP(O309,#REF!,2,FALSE)</f>
        <v>#REF!</v>
      </c>
      <c r="T309" s="78" t="e">
        <f t="shared" si="59"/>
        <v>#REF!</v>
      </c>
      <c r="U309" s="51" t="e">
        <f t="shared" si="60"/>
        <v>#N/A</v>
      </c>
      <c r="V309" s="56" t="e">
        <f t="shared" si="61"/>
        <v>#REF!</v>
      </c>
      <c r="AM309" s="66" t="e">
        <f t="shared" si="57"/>
        <v>#REF!</v>
      </c>
      <c r="AN309" s="67" t="e">
        <f t="shared" si="62"/>
        <v>#REF!</v>
      </c>
      <c r="AO309" s="68" t="e">
        <f t="shared" si="63"/>
        <v>#REF!</v>
      </c>
      <c r="AP309" s="82" t="e">
        <f t="shared" si="64"/>
        <v>#REF!</v>
      </c>
      <c r="AQ309" s="51">
        <v>1</v>
      </c>
    </row>
    <row r="310" spans="11:43" x14ac:dyDescent="0.25">
      <c r="K310" s="64" t="e">
        <f t="shared" si="54"/>
        <v>#REF!</v>
      </c>
      <c r="L310" s="129" t="e">
        <f>IF(#REF!&gt;0,#REF!,"")</f>
        <v>#REF!</v>
      </c>
      <c r="M310" s="90" t="e">
        <f>#REF!</f>
        <v>#REF!</v>
      </c>
      <c r="N310" s="91">
        <f t="shared" si="55"/>
        <v>10</v>
      </c>
      <c r="O310" s="92">
        <v>44130</v>
      </c>
      <c r="P310" s="91" t="str">
        <f t="shared" si="53"/>
        <v>MONDAY</v>
      </c>
      <c r="Q310" s="93" t="e">
        <f t="shared" si="56"/>
        <v>#REF!</v>
      </c>
      <c r="R310" s="51" t="e">
        <f t="shared" si="58"/>
        <v>#N/A</v>
      </c>
      <c r="S310" s="78" t="e">
        <f>HLOOKUP(LEFT(P310,3),$B$8:$H$11,4,FALSE)*VLOOKUP(O310,#REF!,2,FALSE)</f>
        <v>#REF!</v>
      </c>
      <c r="T310" s="78" t="e">
        <f t="shared" si="59"/>
        <v>#REF!</v>
      </c>
      <c r="U310" s="51" t="e">
        <f t="shared" si="60"/>
        <v>#N/A</v>
      </c>
      <c r="V310" s="56" t="e">
        <f t="shared" si="61"/>
        <v>#REF!</v>
      </c>
      <c r="AM310" s="66" t="e">
        <f t="shared" si="57"/>
        <v>#REF!</v>
      </c>
      <c r="AN310" s="67" t="e">
        <f t="shared" si="62"/>
        <v>#REF!</v>
      </c>
      <c r="AO310" s="68" t="e">
        <f t="shared" si="63"/>
        <v>#REF!</v>
      </c>
      <c r="AP310" s="82" t="e">
        <f t="shared" si="64"/>
        <v>#REF!</v>
      </c>
      <c r="AQ310" s="51">
        <v>1</v>
      </c>
    </row>
    <row r="311" spans="11:43" x14ac:dyDescent="0.25">
      <c r="K311" s="64" t="e">
        <f t="shared" si="54"/>
        <v>#REF!</v>
      </c>
      <c r="L311" s="129" t="e">
        <f>IF(#REF!&gt;0,#REF!,"")</f>
        <v>#REF!</v>
      </c>
      <c r="M311" s="90" t="e">
        <f>#REF!</f>
        <v>#REF!</v>
      </c>
      <c r="N311" s="91">
        <f t="shared" si="55"/>
        <v>10</v>
      </c>
      <c r="O311" s="92">
        <v>44131</v>
      </c>
      <c r="P311" s="91" t="str">
        <f t="shared" si="53"/>
        <v>TUESDAY</v>
      </c>
      <c r="Q311" s="93" t="e">
        <f t="shared" si="56"/>
        <v>#REF!</v>
      </c>
      <c r="R311" s="51" t="e">
        <f t="shared" si="58"/>
        <v>#N/A</v>
      </c>
      <c r="S311" s="78" t="e">
        <f>HLOOKUP(LEFT(P311,3),$B$8:$H$11,4,FALSE)*VLOOKUP(O311,#REF!,2,FALSE)</f>
        <v>#REF!</v>
      </c>
      <c r="T311" s="78" t="e">
        <f t="shared" si="59"/>
        <v>#REF!</v>
      </c>
      <c r="U311" s="51" t="e">
        <f t="shared" si="60"/>
        <v>#N/A</v>
      </c>
      <c r="V311" s="56" t="e">
        <f t="shared" si="61"/>
        <v>#REF!</v>
      </c>
      <c r="AM311" s="66" t="e">
        <f t="shared" si="57"/>
        <v>#REF!</v>
      </c>
      <c r="AN311" s="67" t="e">
        <f t="shared" si="62"/>
        <v>#REF!</v>
      </c>
      <c r="AO311" s="68" t="e">
        <f t="shared" si="63"/>
        <v>#REF!</v>
      </c>
      <c r="AP311" s="82" t="e">
        <f t="shared" si="64"/>
        <v>#REF!</v>
      </c>
      <c r="AQ311" s="51">
        <v>1</v>
      </c>
    </row>
    <row r="312" spans="11:43" x14ac:dyDescent="0.25">
      <c r="K312" s="64" t="e">
        <f t="shared" si="54"/>
        <v>#REF!</v>
      </c>
      <c r="L312" s="129" t="e">
        <f>IF(#REF!&gt;0,#REF!,"")</f>
        <v>#REF!</v>
      </c>
      <c r="M312" s="90" t="e">
        <f>#REF!</f>
        <v>#REF!</v>
      </c>
      <c r="N312" s="91">
        <f t="shared" si="55"/>
        <v>10</v>
      </c>
      <c r="O312" s="92">
        <v>44132</v>
      </c>
      <c r="P312" s="91" t="str">
        <f t="shared" si="53"/>
        <v>WEDNESDAY</v>
      </c>
      <c r="Q312" s="93" t="e">
        <f t="shared" si="56"/>
        <v>#REF!</v>
      </c>
      <c r="R312" s="51" t="e">
        <f t="shared" si="58"/>
        <v>#N/A</v>
      </c>
      <c r="S312" s="78" t="e">
        <f>HLOOKUP(LEFT(P312,3),$B$8:$H$11,4,FALSE)*VLOOKUP(O312,#REF!,2,FALSE)</f>
        <v>#REF!</v>
      </c>
      <c r="T312" s="78" t="e">
        <f t="shared" si="59"/>
        <v>#REF!</v>
      </c>
      <c r="U312" s="51" t="e">
        <f t="shared" si="60"/>
        <v>#N/A</v>
      </c>
      <c r="V312" s="56" t="e">
        <f t="shared" si="61"/>
        <v>#REF!</v>
      </c>
      <c r="AM312" s="66" t="e">
        <f t="shared" si="57"/>
        <v>#REF!</v>
      </c>
      <c r="AN312" s="67" t="e">
        <f t="shared" si="62"/>
        <v>#REF!</v>
      </c>
      <c r="AO312" s="68" t="e">
        <f t="shared" si="63"/>
        <v>#REF!</v>
      </c>
      <c r="AP312" s="82" t="e">
        <f t="shared" si="64"/>
        <v>#REF!</v>
      </c>
      <c r="AQ312" s="51">
        <v>1</v>
      </c>
    </row>
    <row r="313" spans="11:43" x14ac:dyDescent="0.25">
      <c r="K313" s="64" t="e">
        <f t="shared" si="54"/>
        <v>#REF!</v>
      </c>
      <c r="L313" s="129" t="e">
        <f>IF(#REF!&gt;0,#REF!,"")</f>
        <v>#REF!</v>
      </c>
      <c r="M313" s="90" t="e">
        <f>#REF!</f>
        <v>#REF!</v>
      </c>
      <c r="N313" s="91">
        <f t="shared" si="55"/>
        <v>10</v>
      </c>
      <c r="O313" s="92">
        <v>44133</v>
      </c>
      <c r="P313" s="91" t="str">
        <f t="shared" si="53"/>
        <v>THURSDAY</v>
      </c>
      <c r="Q313" s="93" t="e">
        <f t="shared" si="56"/>
        <v>#REF!</v>
      </c>
      <c r="R313" s="51" t="e">
        <f t="shared" si="58"/>
        <v>#N/A</v>
      </c>
      <c r="S313" s="78" t="e">
        <f>HLOOKUP(LEFT(P313,3),$B$8:$H$11,4,FALSE)*VLOOKUP(O313,#REF!,2,FALSE)</f>
        <v>#REF!</v>
      </c>
      <c r="T313" s="78" t="e">
        <f t="shared" si="59"/>
        <v>#REF!</v>
      </c>
      <c r="U313" s="51" t="e">
        <f t="shared" si="60"/>
        <v>#N/A</v>
      </c>
      <c r="V313" s="56" t="e">
        <f t="shared" si="61"/>
        <v>#REF!</v>
      </c>
      <c r="AM313" s="66" t="e">
        <f t="shared" si="57"/>
        <v>#REF!</v>
      </c>
      <c r="AN313" s="67" t="e">
        <f t="shared" si="62"/>
        <v>#REF!</v>
      </c>
      <c r="AO313" s="68" t="e">
        <f t="shared" si="63"/>
        <v>#REF!</v>
      </c>
      <c r="AP313" s="82" t="e">
        <f t="shared" si="64"/>
        <v>#REF!</v>
      </c>
      <c r="AQ313" s="51">
        <v>1</v>
      </c>
    </row>
    <row r="314" spans="11:43" x14ac:dyDescent="0.25">
      <c r="K314" s="64" t="e">
        <f t="shared" si="54"/>
        <v>#REF!</v>
      </c>
      <c r="L314" s="129" t="e">
        <f>IF(#REF!&gt;0,#REF!,"")</f>
        <v>#REF!</v>
      </c>
      <c r="M314" s="90" t="e">
        <f>#REF!</f>
        <v>#REF!</v>
      </c>
      <c r="N314" s="91">
        <f t="shared" si="55"/>
        <v>10</v>
      </c>
      <c r="O314" s="92">
        <v>44134</v>
      </c>
      <c r="P314" s="91" t="str">
        <f t="shared" si="53"/>
        <v>FRIDAY</v>
      </c>
      <c r="Q314" s="93" t="e">
        <f t="shared" si="56"/>
        <v>#REF!</v>
      </c>
      <c r="R314" s="51" t="e">
        <f t="shared" si="58"/>
        <v>#N/A</v>
      </c>
      <c r="S314" s="78" t="e">
        <f>HLOOKUP(LEFT(P314,3),$B$8:$H$11,4,FALSE)*VLOOKUP(O314,#REF!,2,FALSE)</f>
        <v>#REF!</v>
      </c>
      <c r="T314" s="78" t="e">
        <f t="shared" si="59"/>
        <v>#REF!</v>
      </c>
      <c r="U314" s="51" t="e">
        <f t="shared" si="60"/>
        <v>#N/A</v>
      </c>
      <c r="V314" s="56" t="e">
        <f t="shared" si="61"/>
        <v>#REF!</v>
      </c>
      <c r="AM314" s="66" t="e">
        <f t="shared" si="57"/>
        <v>#REF!</v>
      </c>
      <c r="AN314" s="67" t="e">
        <f t="shared" si="62"/>
        <v>#REF!</v>
      </c>
      <c r="AO314" s="68" t="e">
        <f t="shared" si="63"/>
        <v>#REF!</v>
      </c>
      <c r="AP314" s="82" t="e">
        <f t="shared" si="64"/>
        <v>#REF!</v>
      </c>
      <c r="AQ314" s="51">
        <v>1</v>
      </c>
    </row>
    <row r="315" spans="11:43" x14ac:dyDescent="0.25">
      <c r="K315" s="64" t="e">
        <f t="shared" si="54"/>
        <v>#REF!</v>
      </c>
      <c r="L315" s="129" t="e">
        <f>IF(#REF!&gt;0,#REF!,"")</f>
        <v>#REF!</v>
      </c>
      <c r="M315" s="90" t="e">
        <f>#REF!</f>
        <v>#REF!</v>
      </c>
      <c r="N315" s="91">
        <f t="shared" si="55"/>
        <v>10</v>
      </c>
      <c r="O315" s="92">
        <v>44135</v>
      </c>
      <c r="P315" s="91" t="str">
        <f t="shared" si="53"/>
        <v>SATURDAY</v>
      </c>
      <c r="Q315" s="93" t="e">
        <f t="shared" si="56"/>
        <v>#REF!</v>
      </c>
      <c r="R315" s="51" t="e">
        <f t="shared" si="58"/>
        <v>#N/A</v>
      </c>
      <c r="S315" s="78" t="e">
        <f>HLOOKUP(LEFT(P315,3),$B$8:$H$11,4,FALSE)*VLOOKUP(O315,#REF!,2,FALSE)</f>
        <v>#REF!</v>
      </c>
      <c r="T315" s="78" t="e">
        <f t="shared" si="59"/>
        <v>#REF!</v>
      </c>
      <c r="U315" s="51" t="e">
        <f t="shared" si="60"/>
        <v>#N/A</v>
      </c>
      <c r="V315" s="56" t="e">
        <f t="shared" si="61"/>
        <v>#REF!</v>
      </c>
      <c r="AM315" s="66" t="e">
        <f t="shared" si="57"/>
        <v>#REF!</v>
      </c>
      <c r="AN315" s="67" t="e">
        <f t="shared" si="62"/>
        <v>#REF!</v>
      </c>
      <c r="AO315" s="68" t="e">
        <f t="shared" si="63"/>
        <v>#REF!</v>
      </c>
      <c r="AP315" s="82" t="e">
        <f t="shared" si="64"/>
        <v>#REF!</v>
      </c>
      <c r="AQ315" s="51">
        <v>1</v>
      </c>
    </row>
    <row r="316" spans="11:43" x14ac:dyDescent="0.25">
      <c r="K316" s="64" t="e">
        <f t="shared" si="54"/>
        <v>#REF!</v>
      </c>
      <c r="L316" s="129" t="e">
        <f>IF(#REF!&gt;0,#REF!,"")</f>
        <v>#REF!</v>
      </c>
      <c r="M316" s="90" t="e">
        <f>#REF!</f>
        <v>#REF!</v>
      </c>
      <c r="N316" s="91">
        <f t="shared" si="55"/>
        <v>11</v>
      </c>
      <c r="O316" s="92">
        <v>44136</v>
      </c>
      <c r="P316" s="91" t="str">
        <f t="shared" si="53"/>
        <v>SUNDAY</v>
      </c>
      <c r="Q316" s="93" t="e">
        <f t="shared" si="56"/>
        <v>#REF!</v>
      </c>
      <c r="R316" s="51" t="e">
        <f t="shared" si="58"/>
        <v>#N/A</v>
      </c>
      <c r="S316" s="78" t="e">
        <f>HLOOKUP(LEFT(P316,3),$B$8:$H$11,4,FALSE)*VLOOKUP(O316,#REF!,2,FALSE)</f>
        <v>#REF!</v>
      </c>
      <c r="T316" s="78" t="e">
        <f t="shared" si="59"/>
        <v>#REF!</v>
      </c>
      <c r="U316" s="51" t="e">
        <f t="shared" si="60"/>
        <v>#N/A</v>
      </c>
      <c r="V316" s="56" t="e">
        <f t="shared" si="61"/>
        <v>#REF!</v>
      </c>
      <c r="AM316" s="66" t="e">
        <f t="shared" si="57"/>
        <v>#REF!</v>
      </c>
      <c r="AN316" s="67" t="e">
        <f t="shared" si="62"/>
        <v>#REF!</v>
      </c>
      <c r="AO316" s="68" t="e">
        <f t="shared" si="63"/>
        <v>#REF!</v>
      </c>
      <c r="AP316" s="82" t="e">
        <f t="shared" si="64"/>
        <v>#REF!</v>
      </c>
      <c r="AQ316" s="51">
        <v>1</v>
      </c>
    </row>
    <row r="317" spans="11:43" x14ac:dyDescent="0.25">
      <c r="K317" s="64" t="e">
        <f t="shared" si="54"/>
        <v>#REF!</v>
      </c>
      <c r="L317" s="129" t="e">
        <f>IF(#REF!&gt;0,#REF!,"")</f>
        <v>#REF!</v>
      </c>
      <c r="M317" s="90" t="e">
        <f>#REF!</f>
        <v>#REF!</v>
      </c>
      <c r="N317" s="91">
        <f t="shared" si="55"/>
        <v>11</v>
      </c>
      <c r="O317" s="92">
        <v>44137</v>
      </c>
      <c r="P317" s="91" t="str">
        <f t="shared" si="53"/>
        <v>MONDAY</v>
      </c>
      <c r="Q317" s="93" t="e">
        <f t="shared" si="56"/>
        <v>#REF!</v>
      </c>
      <c r="R317" s="51" t="e">
        <f t="shared" si="58"/>
        <v>#N/A</v>
      </c>
      <c r="S317" s="78" t="e">
        <f>HLOOKUP(LEFT(P317,3),$B$8:$H$11,4,FALSE)*VLOOKUP(O317,#REF!,2,FALSE)</f>
        <v>#REF!</v>
      </c>
      <c r="T317" s="78" t="e">
        <f t="shared" si="59"/>
        <v>#REF!</v>
      </c>
      <c r="U317" s="51" t="e">
        <f t="shared" si="60"/>
        <v>#N/A</v>
      </c>
      <c r="V317" s="56" t="e">
        <f t="shared" si="61"/>
        <v>#REF!</v>
      </c>
      <c r="AM317" s="66" t="e">
        <f t="shared" si="57"/>
        <v>#REF!</v>
      </c>
      <c r="AN317" s="67" t="e">
        <f t="shared" si="62"/>
        <v>#REF!</v>
      </c>
      <c r="AO317" s="68" t="e">
        <f t="shared" si="63"/>
        <v>#REF!</v>
      </c>
      <c r="AP317" s="82" t="e">
        <f t="shared" si="64"/>
        <v>#REF!</v>
      </c>
      <c r="AQ317" s="51">
        <v>1</v>
      </c>
    </row>
    <row r="318" spans="11:43" x14ac:dyDescent="0.25">
      <c r="K318" s="64" t="e">
        <f t="shared" si="54"/>
        <v>#REF!</v>
      </c>
      <c r="L318" s="129" t="e">
        <f>IF(#REF!&gt;0,#REF!,"")</f>
        <v>#REF!</v>
      </c>
      <c r="M318" s="90" t="e">
        <f>#REF!</f>
        <v>#REF!</v>
      </c>
      <c r="N318" s="91">
        <f t="shared" si="55"/>
        <v>11</v>
      </c>
      <c r="O318" s="92">
        <v>44138</v>
      </c>
      <c r="P318" s="91" t="str">
        <f t="shared" si="53"/>
        <v>TUESDAY</v>
      </c>
      <c r="Q318" s="93" t="e">
        <f t="shared" si="56"/>
        <v>#REF!</v>
      </c>
      <c r="R318" s="51" t="e">
        <f t="shared" si="58"/>
        <v>#N/A</v>
      </c>
      <c r="S318" s="78" t="e">
        <f>HLOOKUP(LEFT(P318,3),$B$8:$H$11,4,FALSE)*VLOOKUP(O318,#REF!,2,FALSE)</f>
        <v>#REF!</v>
      </c>
      <c r="T318" s="78" t="e">
        <f t="shared" si="59"/>
        <v>#REF!</v>
      </c>
      <c r="U318" s="51" t="e">
        <f t="shared" si="60"/>
        <v>#N/A</v>
      </c>
      <c r="V318" s="56" t="e">
        <f t="shared" si="61"/>
        <v>#REF!</v>
      </c>
      <c r="AM318" s="66" t="e">
        <f t="shared" si="57"/>
        <v>#REF!</v>
      </c>
      <c r="AN318" s="67" t="e">
        <f t="shared" si="62"/>
        <v>#REF!</v>
      </c>
      <c r="AO318" s="68" t="e">
        <f t="shared" si="63"/>
        <v>#REF!</v>
      </c>
      <c r="AP318" s="82" t="e">
        <f t="shared" si="64"/>
        <v>#REF!</v>
      </c>
      <c r="AQ318" s="51">
        <v>1</v>
      </c>
    </row>
    <row r="319" spans="11:43" x14ac:dyDescent="0.25">
      <c r="K319" s="64" t="e">
        <f t="shared" si="54"/>
        <v>#REF!</v>
      </c>
      <c r="L319" s="129" t="e">
        <f>IF(#REF!&gt;0,#REF!,"")</f>
        <v>#REF!</v>
      </c>
      <c r="M319" s="90" t="e">
        <f>#REF!</f>
        <v>#REF!</v>
      </c>
      <c r="N319" s="91">
        <f t="shared" si="55"/>
        <v>11</v>
      </c>
      <c r="O319" s="92">
        <v>44139</v>
      </c>
      <c r="P319" s="91" t="str">
        <f t="shared" si="53"/>
        <v>WEDNESDAY</v>
      </c>
      <c r="Q319" s="93" t="e">
        <f t="shared" si="56"/>
        <v>#REF!</v>
      </c>
      <c r="R319" s="51" t="e">
        <f t="shared" si="58"/>
        <v>#N/A</v>
      </c>
      <c r="S319" s="78" t="e">
        <f>HLOOKUP(LEFT(P319,3),$B$8:$H$11,4,FALSE)*VLOOKUP(O319,#REF!,2,FALSE)</f>
        <v>#REF!</v>
      </c>
      <c r="T319" s="78" t="e">
        <f t="shared" si="59"/>
        <v>#REF!</v>
      </c>
      <c r="U319" s="51" t="e">
        <f t="shared" si="60"/>
        <v>#N/A</v>
      </c>
      <c r="V319" s="56" t="e">
        <f t="shared" si="61"/>
        <v>#REF!</v>
      </c>
      <c r="AM319" s="66" t="e">
        <f t="shared" si="57"/>
        <v>#REF!</v>
      </c>
      <c r="AN319" s="67" t="e">
        <f t="shared" si="62"/>
        <v>#REF!</v>
      </c>
      <c r="AO319" s="68" t="e">
        <f t="shared" si="63"/>
        <v>#REF!</v>
      </c>
      <c r="AP319" s="82" t="e">
        <f t="shared" si="64"/>
        <v>#REF!</v>
      </c>
      <c r="AQ319" s="51">
        <v>1</v>
      </c>
    </row>
    <row r="320" spans="11:43" x14ac:dyDescent="0.25">
      <c r="K320" s="64" t="e">
        <f t="shared" si="54"/>
        <v>#REF!</v>
      </c>
      <c r="L320" s="129" t="e">
        <f>IF(#REF!&gt;0,#REF!,"")</f>
        <v>#REF!</v>
      </c>
      <c r="M320" s="90" t="e">
        <f>#REF!</f>
        <v>#REF!</v>
      </c>
      <c r="N320" s="91">
        <f t="shared" si="55"/>
        <v>11</v>
      </c>
      <c r="O320" s="92">
        <v>44140</v>
      </c>
      <c r="P320" s="91" t="str">
        <f t="shared" si="53"/>
        <v>THURSDAY</v>
      </c>
      <c r="Q320" s="93" t="e">
        <f t="shared" si="56"/>
        <v>#REF!</v>
      </c>
      <c r="R320" s="51" t="e">
        <f t="shared" si="58"/>
        <v>#N/A</v>
      </c>
      <c r="S320" s="78" t="e">
        <f>HLOOKUP(LEFT(P320,3),$B$8:$H$11,4,FALSE)*VLOOKUP(O320,#REF!,2,FALSE)</f>
        <v>#REF!</v>
      </c>
      <c r="T320" s="78" t="e">
        <f t="shared" si="59"/>
        <v>#REF!</v>
      </c>
      <c r="U320" s="51" t="e">
        <f t="shared" si="60"/>
        <v>#N/A</v>
      </c>
      <c r="V320" s="56" t="e">
        <f t="shared" si="61"/>
        <v>#REF!</v>
      </c>
      <c r="AM320" s="66" t="e">
        <f t="shared" si="57"/>
        <v>#REF!</v>
      </c>
      <c r="AN320" s="67" t="e">
        <f t="shared" si="62"/>
        <v>#REF!</v>
      </c>
      <c r="AO320" s="68" t="e">
        <f t="shared" si="63"/>
        <v>#REF!</v>
      </c>
      <c r="AP320" s="82" t="e">
        <f t="shared" si="64"/>
        <v>#REF!</v>
      </c>
      <c r="AQ320" s="51">
        <v>1</v>
      </c>
    </row>
    <row r="321" spans="11:43" x14ac:dyDescent="0.25">
      <c r="K321" s="64" t="e">
        <f t="shared" si="54"/>
        <v>#REF!</v>
      </c>
      <c r="L321" s="129" t="e">
        <f>IF(#REF!&gt;0,#REF!,"")</f>
        <v>#REF!</v>
      </c>
      <c r="M321" s="90" t="e">
        <f>#REF!</f>
        <v>#REF!</v>
      </c>
      <c r="N321" s="91">
        <f t="shared" si="55"/>
        <v>11</v>
      </c>
      <c r="O321" s="92">
        <v>44141</v>
      </c>
      <c r="P321" s="91" t="str">
        <f t="shared" si="53"/>
        <v>FRIDAY</v>
      </c>
      <c r="Q321" s="93" t="e">
        <f t="shared" si="56"/>
        <v>#REF!</v>
      </c>
      <c r="R321" s="51" t="e">
        <f t="shared" si="58"/>
        <v>#N/A</v>
      </c>
      <c r="S321" s="78" t="e">
        <f>HLOOKUP(LEFT(P321,3),$B$8:$H$11,4,FALSE)*VLOOKUP(O321,#REF!,2,FALSE)</f>
        <v>#REF!</v>
      </c>
      <c r="T321" s="78" t="e">
        <f t="shared" si="59"/>
        <v>#REF!</v>
      </c>
      <c r="U321" s="51" t="e">
        <f t="shared" si="60"/>
        <v>#N/A</v>
      </c>
      <c r="V321" s="56" t="e">
        <f t="shared" si="61"/>
        <v>#REF!</v>
      </c>
      <c r="AM321" s="66" t="e">
        <f t="shared" si="57"/>
        <v>#REF!</v>
      </c>
      <c r="AN321" s="67" t="e">
        <f t="shared" si="62"/>
        <v>#REF!</v>
      </c>
      <c r="AO321" s="68" t="e">
        <f t="shared" si="63"/>
        <v>#REF!</v>
      </c>
      <c r="AP321" s="82" t="e">
        <f t="shared" si="64"/>
        <v>#REF!</v>
      </c>
      <c r="AQ321" s="51">
        <v>1</v>
      </c>
    </row>
    <row r="322" spans="11:43" x14ac:dyDescent="0.25">
      <c r="K322" s="64" t="e">
        <f t="shared" si="54"/>
        <v>#REF!</v>
      </c>
      <c r="L322" s="129" t="e">
        <f>IF(#REF!&gt;0,#REF!,"")</f>
        <v>#REF!</v>
      </c>
      <c r="M322" s="90" t="e">
        <f>#REF!</f>
        <v>#REF!</v>
      </c>
      <c r="N322" s="91">
        <f t="shared" si="55"/>
        <v>11</v>
      </c>
      <c r="O322" s="92">
        <v>44142</v>
      </c>
      <c r="P322" s="91" t="str">
        <f t="shared" si="53"/>
        <v>SATURDAY</v>
      </c>
      <c r="Q322" s="93" t="e">
        <f t="shared" si="56"/>
        <v>#REF!</v>
      </c>
      <c r="R322" s="51" t="e">
        <f t="shared" si="58"/>
        <v>#N/A</v>
      </c>
      <c r="S322" s="78" t="e">
        <f>HLOOKUP(LEFT(P322,3),$B$8:$H$11,4,FALSE)*VLOOKUP(O322,#REF!,2,FALSE)</f>
        <v>#REF!</v>
      </c>
      <c r="T322" s="78" t="e">
        <f t="shared" si="59"/>
        <v>#REF!</v>
      </c>
      <c r="U322" s="51" t="e">
        <f t="shared" si="60"/>
        <v>#N/A</v>
      </c>
      <c r="V322" s="56" t="e">
        <f t="shared" si="61"/>
        <v>#REF!</v>
      </c>
      <c r="AM322" s="66" t="e">
        <f t="shared" si="57"/>
        <v>#REF!</v>
      </c>
      <c r="AN322" s="67" t="e">
        <f t="shared" si="62"/>
        <v>#REF!</v>
      </c>
      <c r="AO322" s="68" t="e">
        <f t="shared" si="63"/>
        <v>#REF!</v>
      </c>
      <c r="AP322" s="82" t="e">
        <f t="shared" si="64"/>
        <v>#REF!</v>
      </c>
      <c r="AQ322" s="51">
        <v>1</v>
      </c>
    </row>
    <row r="323" spans="11:43" x14ac:dyDescent="0.25">
      <c r="K323" s="64" t="e">
        <f t="shared" si="54"/>
        <v>#REF!</v>
      </c>
      <c r="L323" s="129" t="e">
        <f>IF(#REF!&gt;0,#REF!,"")</f>
        <v>#REF!</v>
      </c>
      <c r="M323" s="90" t="e">
        <f>#REF!</f>
        <v>#REF!</v>
      </c>
      <c r="N323" s="91">
        <f t="shared" si="55"/>
        <v>11</v>
      </c>
      <c r="O323" s="92">
        <v>44143</v>
      </c>
      <c r="P323" s="91" t="str">
        <f t="shared" si="53"/>
        <v>SUNDAY</v>
      </c>
      <c r="Q323" s="93" t="e">
        <f t="shared" si="56"/>
        <v>#REF!</v>
      </c>
      <c r="R323" s="51" t="e">
        <f t="shared" si="58"/>
        <v>#N/A</v>
      </c>
      <c r="S323" s="78" t="e">
        <f>HLOOKUP(LEFT(P323,3),$B$8:$H$11,4,FALSE)*VLOOKUP(O323,#REF!,2,FALSE)</f>
        <v>#REF!</v>
      </c>
      <c r="T323" s="78" t="e">
        <f t="shared" si="59"/>
        <v>#REF!</v>
      </c>
      <c r="U323" s="51" t="e">
        <f t="shared" si="60"/>
        <v>#N/A</v>
      </c>
      <c r="V323" s="56" t="e">
        <f t="shared" si="61"/>
        <v>#REF!</v>
      </c>
      <c r="AM323" s="66" t="e">
        <f t="shared" si="57"/>
        <v>#REF!</v>
      </c>
      <c r="AN323" s="67" t="e">
        <f t="shared" si="62"/>
        <v>#REF!</v>
      </c>
      <c r="AO323" s="68" t="e">
        <f t="shared" si="63"/>
        <v>#REF!</v>
      </c>
      <c r="AP323" s="82" t="e">
        <f t="shared" si="64"/>
        <v>#REF!</v>
      </c>
      <c r="AQ323" s="51">
        <v>1</v>
      </c>
    </row>
    <row r="324" spans="11:43" x14ac:dyDescent="0.25">
      <c r="K324" s="64" t="e">
        <f t="shared" si="54"/>
        <v>#REF!</v>
      </c>
      <c r="L324" s="129" t="e">
        <f>IF(#REF!&gt;0,#REF!,"")</f>
        <v>#REF!</v>
      </c>
      <c r="M324" s="90" t="e">
        <f>#REF!</f>
        <v>#REF!</v>
      </c>
      <c r="N324" s="91">
        <f t="shared" si="55"/>
        <v>11</v>
      </c>
      <c r="O324" s="92">
        <v>44144</v>
      </c>
      <c r="P324" s="91" t="str">
        <f t="shared" si="53"/>
        <v>MONDAY</v>
      </c>
      <c r="Q324" s="93" t="e">
        <f t="shared" si="56"/>
        <v>#REF!</v>
      </c>
      <c r="R324" s="51" t="e">
        <f t="shared" si="58"/>
        <v>#N/A</v>
      </c>
      <c r="S324" s="78" t="e">
        <f>HLOOKUP(LEFT(P324,3),$B$8:$H$11,4,FALSE)*VLOOKUP(O324,#REF!,2,FALSE)</f>
        <v>#REF!</v>
      </c>
      <c r="T324" s="78" t="e">
        <f t="shared" si="59"/>
        <v>#REF!</v>
      </c>
      <c r="U324" s="51" t="e">
        <f t="shared" si="60"/>
        <v>#N/A</v>
      </c>
      <c r="V324" s="56" t="e">
        <f t="shared" si="61"/>
        <v>#REF!</v>
      </c>
      <c r="AM324" s="66" t="e">
        <f t="shared" si="57"/>
        <v>#REF!</v>
      </c>
      <c r="AN324" s="67" t="e">
        <f t="shared" si="62"/>
        <v>#REF!</v>
      </c>
      <c r="AO324" s="68" t="e">
        <f t="shared" si="63"/>
        <v>#REF!</v>
      </c>
      <c r="AP324" s="82" t="e">
        <f t="shared" si="64"/>
        <v>#REF!</v>
      </c>
      <c r="AQ324" s="51">
        <v>1</v>
      </c>
    </row>
    <row r="325" spans="11:43" x14ac:dyDescent="0.25">
      <c r="K325" s="64" t="e">
        <f t="shared" si="54"/>
        <v>#REF!</v>
      </c>
      <c r="L325" s="129" t="e">
        <f>IF(#REF!&gt;0,#REF!,"")</f>
        <v>#REF!</v>
      </c>
      <c r="M325" s="90" t="e">
        <f>#REF!</f>
        <v>#REF!</v>
      </c>
      <c r="N325" s="91">
        <f t="shared" si="55"/>
        <v>11</v>
      </c>
      <c r="O325" s="92">
        <v>44145</v>
      </c>
      <c r="P325" s="91" t="str">
        <f t="shared" si="53"/>
        <v>TUESDAY</v>
      </c>
      <c r="Q325" s="93" t="e">
        <f t="shared" si="56"/>
        <v>#REF!</v>
      </c>
      <c r="R325" s="51" t="e">
        <f t="shared" si="58"/>
        <v>#N/A</v>
      </c>
      <c r="S325" s="78" t="e">
        <f>HLOOKUP(LEFT(P325,3),$B$8:$H$11,4,FALSE)*VLOOKUP(O325,#REF!,2,FALSE)</f>
        <v>#REF!</v>
      </c>
      <c r="T325" s="78" t="e">
        <f t="shared" si="59"/>
        <v>#REF!</v>
      </c>
      <c r="U325" s="51" t="e">
        <f t="shared" si="60"/>
        <v>#N/A</v>
      </c>
      <c r="V325" s="56" t="e">
        <f t="shared" si="61"/>
        <v>#REF!</v>
      </c>
      <c r="AM325" s="66" t="e">
        <f t="shared" si="57"/>
        <v>#REF!</v>
      </c>
      <c r="AN325" s="67" t="e">
        <f t="shared" si="62"/>
        <v>#REF!</v>
      </c>
      <c r="AO325" s="68" t="e">
        <f t="shared" si="63"/>
        <v>#REF!</v>
      </c>
      <c r="AP325" s="82" t="e">
        <f t="shared" si="64"/>
        <v>#REF!</v>
      </c>
      <c r="AQ325" s="51">
        <v>1</v>
      </c>
    </row>
    <row r="326" spans="11:43" x14ac:dyDescent="0.25">
      <c r="K326" s="64" t="e">
        <f t="shared" si="54"/>
        <v>#REF!</v>
      </c>
      <c r="L326" s="129" t="e">
        <f>IF(#REF!&gt;0,#REF!,"")</f>
        <v>#REF!</v>
      </c>
      <c r="M326" s="90" t="e">
        <f>#REF!</f>
        <v>#REF!</v>
      </c>
      <c r="N326" s="91">
        <f t="shared" si="55"/>
        <v>11</v>
      </c>
      <c r="O326" s="92">
        <v>44146</v>
      </c>
      <c r="P326" s="91" t="str">
        <f t="shared" si="53"/>
        <v>WEDNESDAY</v>
      </c>
      <c r="Q326" s="93" t="e">
        <f t="shared" si="56"/>
        <v>#REF!</v>
      </c>
      <c r="R326" s="51" t="e">
        <f t="shared" si="58"/>
        <v>#N/A</v>
      </c>
      <c r="S326" s="78" t="e">
        <f>HLOOKUP(LEFT(P326,3),$B$8:$H$11,4,FALSE)*VLOOKUP(O326,#REF!,2,FALSE)</f>
        <v>#REF!</v>
      </c>
      <c r="T326" s="78" t="e">
        <f t="shared" si="59"/>
        <v>#REF!</v>
      </c>
      <c r="U326" s="51" t="e">
        <f t="shared" si="60"/>
        <v>#N/A</v>
      </c>
      <c r="V326" s="56" t="e">
        <f t="shared" si="61"/>
        <v>#REF!</v>
      </c>
      <c r="AM326" s="66" t="e">
        <f t="shared" si="57"/>
        <v>#REF!</v>
      </c>
      <c r="AN326" s="67" t="e">
        <f t="shared" si="62"/>
        <v>#REF!</v>
      </c>
      <c r="AO326" s="68" t="e">
        <f t="shared" si="63"/>
        <v>#REF!</v>
      </c>
      <c r="AP326" s="82" t="e">
        <f t="shared" si="64"/>
        <v>#REF!</v>
      </c>
      <c r="AQ326" s="51">
        <v>1</v>
      </c>
    </row>
    <row r="327" spans="11:43" x14ac:dyDescent="0.25">
      <c r="K327" s="64" t="e">
        <f t="shared" si="54"/>
        <v>#REF!</v>
      </c>
      <c r="L327" s="129" t="e">
        <f>IF(#REF!&gt;0,#REF!,"")</f>
        <v>#REF!</v>
      </c>
      <c r="M327" s="90" t="e">
        <f>#REF!</f>
        <v>#REF!</v>
      </c>
      <c r="N327" s="91">
        <f t="shared" si="55"/>
        <v>11</v>
      </c>
      <c r="O327" s="92">
        <v>44147</v>
      </c>
      <c r="P327" s="91" t="str">
        <f t="shared" si="53"/>
        <v>THURSDAY</v>
      </c>
      <c r="Q327" s="93" t="e">
        <f t="shared" si="56"/>
        <v>#REF!</v>
      </c>
      <c r="R327" s="51" t="e">
        <f t="shared" si="58"/>
        <v>#N/A</v>
      </c>
      <c r="S327" s="78" t="e">
        <f>HLOOKUP(LEFT(P327,3),$B$8:$H$11,4,FALSE)*VLOOKUP(O327,#REF!,2,FALSE)</f>
        <v>#REF!</v>
      </c>
      <c r="T327" s="78" t="e">
        <f t="shared" si="59"/>
        <v>#REF!</v>
      </c>
      <c r="U327" s="51" t="e">
        <f t="shared" si="60"/>
        <v>#N/A</v>
      </c>
      <c r="V327" s="56" t="e">
        <f t="shared" si="61"/>
        <v>#REF!</v>
      </c>
      <c r="AM327" s="66" t="e">
        <f t="shared" si="57"/>
        <v>#REF!</v>
      </c>
      <c r="AN327" s="67" t="e">
        <f t="shared" si="62"/>
        <v>#REF!</v>
      </c>
      <c r="AO327" s="68" t="e">
        <f t="shared" si="63"/>
        <v>#REF!</v>
      </c>
      <c r="AP327" s="82" t="e">
        <f t="shared" si="64"/>
        <v>#REF!</v>
      </c>
      <c r="AQ327" s="51">
        <v>1</v>
      </c>
    </row>
    <row r="328" spans="11:43" x14ac:dyDescent="0.25">
      <c r="K328" s="64" t="e">
        <f t="shared" si="54"/>
        <v>#REF!</v>
      </c>
      <c r="L328" s="129" t="e">
        <f>IF(#REF!&gt;0,#REF!,"")</f>
        <v>#REF!</v>
      </c>
      <c r="M328" s="90" t="e">
        <f>#REF!</f>
        <v>#REF!</v>
      </c>
      <c r="N328" s="91">
        <f t="shared" si="55"/>
        <v>11</v>
      </c>
      <c r="O328" s="92">
        <v>44148</v>
      </c>
      <c r="P328" s="91" t="str">
        <f t="shared" ref="P328:P373" si="65">IF(WEEKDAY(O328)=1,"SUNDAY",IF(WEEKDAY(O328)=2,"MONDAY",IF(WEEKDAY(O328)=3,"TUESDAY",IF(WEEKDAY(O328)=4,"WEDNESDAY",IF(WEEKDAY(O328)=5,"THURSDAY",IF(WEEKDAY(O328)=6,"FRIDAY","SATURDAY"))))))</f>
        <v>FRIDAY</v>
      </c>
      <c r="Q328" s="93" t="e">
        <f t="shared" si="56"/>
        <v>#REF!</v>
      </c>
      <c r="R328" s="51" t="e">
        <f t="shared" si="58"/>
        <v>#N/A</v>
      </c>
      <c r="S328" s="78" t="e">
        <f>HLOOKUP(LEFT(P328,3),$B$8:$H$11,4,FALSE)*VLOOKUP(O328,#REF!,2,FALSE)</f>
        <v>#REF!</v>
      </c>
      <c r="T328" s="78" t="e">
        <f t="shared" si="59"/>
        <v>#REF!</v>
      </c>
      <c r="U328" s="51" t="e">
        <f t="shared" si="60"/>
        <v>#N/A</v>
      </c>
      <c r="V328" s="56" t="e">
        <f t="shared" si="61"/>
        <v>#REF!</v>
      </c>
      <c r="AM328" s="66" t="e">
        <f t="shared" si="57"/>
        <v>#REF!</v>
      </c>
      <c r="AN328" s="67" t="e">
        <f t="shared" si="62"/>
        <v>#REF!</v>
      </c>
      <c r="AO328" s="68" t="e">
        <f t="shared" si="63"/>
        <v>#REF!</v>
      </c>
      <c r="AP328" s="82" t="e">
        <f t="shared" si="64"/>
        <v>#REF!</v>
      </c>
      <c r="AQ328" s="51">
        <v>1</v>
      </c>
    </row>
    <row r="329" spans="11:43" x14ac:dyDescent="0.25">
      <c r="K329" s="64" t="e">
        <f t="shared" ref="K329:K373" si="66">L329-Q329</f>
        <v>#REF!</v>
      </c>
      <c r="L329" s="129" t="e">
        <f>IF(#REF!&gt;0,#REF!,"")</f>
        <v>#REF!</v>
      </c>
      <c r="M329" s="90" t="e">
        <f>#REF!</f>
        <v>#REF!</v>
      </c>
      <c r="N329" s="91">
        <f t="shared" ref="N329:N373" si="67">MONTH(O329)</f>
        <v>11</v>
      </c>
      <c r="O329" s="92">
        <v>44149</v>
      </c>
      <c r="P329" s="91" t="str">
        <f t="shared" si="65"/>
        <v>SATURDAY</v>
      </c>
      <c r="Q329" s="93" t="e">
        <f t="shared" ref="Q329:Q373" si="68">IF(L329="",U329,L329)</f>
        <v>#REF!</v>
      </c>
      <c r="R329" s="51" t="e">
        <f t="shared" si="58"/>
        <v>#N/A</v>
      </c>
      <c r="S329" s="78" t="e">
        <f>HLOOKUP(LEFT(P329,3),$B$8:$H$11,4,FALSE)*VLOOKUP(O329,#REF!,2,FALSE)</f>
        <v>#REF!</v>
      </c>
      <c r="T329" s="78" t="e">
        <f t="shared" si="59"/>
        <v>#REF!</v>
      </c>
      <c r="U329" s="51" t="e">
        <f t="shared" si="60"/>
        <v>#N/A</v>
      </c>
      <c r="V329" s="56" t="e">
        <f t="shared" si="61"/>
        <v>#REF!</v>
      </c>
      <c r="AM329" s="66" t="e">
        <f t="shared" ref="AM329:AM373" si="69">IF(L329="",IF(V329&gt;0,V329*U329,U329),L329)</f>
        <v>#REF!</v>
      </c>
      <c r="AN329" s="67" t="e">
        <f t="shared" si="62"/>
        <v>#REF!</v>
      </c>
      <c r="AO329" s="68" t="e">
        <f t="shared" si="63"/>
        <v>#REF!</v>
      </c>
      <c r="AP329" s="82" t="e">
        <f t="shared" si="64"/>
        <v>#REF!</v>
      </c>
      <c r="AQ329" s="51">
        <v>1</v>
      </c>
    </row>
    <row r="330" spans="11:43" x14ac:dyDescent="0.25">
      <c r="K330" s="64" t="e">
        <f t="shared" si="66"/>
        <v>#REF!</v>
      </c>
      <c r="L330" s="129" t="e">
        <f>IF(#REF!&gt;0,#REF!,"")</f>
        <v>#REF!</v>
      </c>
      <c r="M330" s="90" t="e">
        <f>#REF!</f>
        <v>#REF!</v>
      </c>
      <c r="N330" s="91">
        <f t="shared" si="67"/>
        <v>11</v>
      </c>
      <c r="O330" s="92">
        <v>44150</v>
      </c>
      <c r="P330" s="91" t="str">
        <f t="shared" si="65"/>
        <v>SUNDAY</v>
      </c>
      <c r="Q330" s="93" t="e">
        <f t="shared" si="68"/>
        <v>#REF!</v>
      </c>
      <c r="R330" s="51" t="e">
        <f t="shared" ref="R330:R373" si="70">VLOOKUP(N330,$G$14:$H$25,2,FALSE)</f>
        <v>#N/A</v>
      </c>
      <c r="S330" s="78" t="e">
        <f>HLOOKUP(LEFT(P330,3),$B$8:$H$11,4,FALSE)*VLOOKUP(O330,#REF!,2,FALSE)</f>
        <v>#REF!</v>
      </c>
      <c r="T330" s="78" t="e">
        <f t="shared" ref="T330:T373" si="71">S330/SUMIF($N$8:$N$374,N330,$S$8:$S$374)</f>
        <v>#REF!</v>
      </c>
      <c r="U330" s="51" t="e">
        <f t="shared" ref="U330:U373" si="72">R330*T330</f>
        <v>#N/A</v>
      </c>
      <c r="V330" s="56" t="e">
        <f t="shared" ref="V330:V373" si="73">IF(L330="",U330,L330)</f>
        <v>#REF!</v>
      </c>
      <c r="AM330" s="66" t="e">
        <f t="shared" si="69"/>
        <v>#REF!</v>
      </c>
      <c r="AN330" s="67" t="e">
        <f t="shared" ref="AN330:AN373" si="74">IF(V330=0,R330/(SUMIF($N$7:$N$374,N330,$S$7:$S$374))*(VLOOKUP(N330,$G$13:$I$25,3,FALSE)),0)</f>
        <v>#REF!</v>
      </c>
      <c r="AO330" s="68" t="e">
        <f t="shared" si="63"/>
        <v>#REF!</v>
      </c>
      <c r="AP330" s="82" t="e">
        <f t="shared" si="64"/>
        <v>#REF!</v>
      </c>
      <c r="AQ330" s="51">
        <v>1</v>
      </c>
    </row>
    <row r="331" spans="11:43" x14ac:dyDescent="0.25">
      <c r="K331" s="64" t="e">
        <f t="shared" si="66"/>
        <v>#REF!</v>
      </c>
      <c r="L331" s="129" t="e">
        <f>IF(#REF!&gt;0,#REF!,"")</f>
        <v>#REF!</v>
      </c>
      <c r="M331" s="90" t="e">
        <f>#REF!</f>
        <v>#REF!</v>
      </c>
      <c r="N331" s="91">
        <f t="shared" si="67"/>
        <v>11</v>
      </c>
      <c r="O331" s="92">
        <v>44151</v>
      </c>
      <c r="P331" s="91" t="str">
        <f t="shared" si="65"/>
        <v>MONDAY</v>
      </c>
      <c r="Q331" s="93" t="e">
        <f t="shared" si="68"/>
        <v>#REF!</v>
      </c>
      <c r="R331" s="51" t="e">
        <f t="shared" si="70"/>
        <v>#N/A</v>
      </c>
      <c r="S331" s="78" t="e">
        <f>HLOOKUP(LEFT(P331,3),$B$8:$H$11,4,FALSE)*VLOOKUP(O331,#REF!,2,FALSE)</f>
        <v>#REF!</v>
      </c>
      <c r="T331" s="78" t="e">
        <f t="shared" si="71"/>
        <v>#REF!</v>
      </c>
      <c r="U331" s="51" t="e">
        <f t="shared" si="72"/>
        <v>#N/A</v>
      </c>
      <c r="V331" s="56" t="e">
        <f t="shared" si="73"/>
        <v>#REF!</v>
      </c>
      <c r="AM331" s="66" t="e">
        <f t="shared" si="69"/>
        <v>#REF!</v>
      </c>
      <c r="AN331" s="67" t="e">
        <f t="shared" si="74"/>
        <v>#REF!</v>
      </c>
      <c r="AO331" s="68" t="e">
        <f t="shared" ref="AO331:AO373" si="75">AM331+AN331</f>
        <v>#REF!</v>
      </c>
      <c r="AP331" s="82" t="e">
        <f t="shared" ref="AP331:AP373" si="76">AO331/(VLOOKUP(N331,$G$14:$H$25,2,FALSE))</f>
        <v>#REF!</v>
      </c>
      <c r="AQ331" s="51">
        <v>1</v>
      </c>
    </row>
    <row r="332" spans="11:43" x14ac:dyDescent="0.25">
      <c r="K332" s="64" t="e">
        <f t="shared" si="66"/>
        <v>#REF!</v>
      </c>
      <c r="L332" s="129" t="e">
        <f>IF(#REF!&gt;0,#REF!,"")</f>
        <v>#REF!</v>
      </c>
      <c r="M332" s="90" t="e">
        <f>#REF!</f>
        <v>#REF!</v>
      </c>
      <c r="N332" s="91">
        <f t="shared" si="67"/>
        <v>11</v>
      </c>
      <c r="O332" s="92">
        <v>44152</v>
      </c>
      <c r="P332" s="91" t="str">
        <f t="shared" si="65"/>
        <v>TUESDAY</v>
      </c>
      <c r="Q332" s="93" t="e">
        <f t="shared" si="68"/>
        <v>#REF!</v>
      </c>
      <c r="R332" s="51" t="e">
        <f t="shared" si="70"/>
        <v>#N/A</v>
      </c>
      <c r="S332" s="78" t="e">
        <f>HLOOKUP(LEFT(P332,3),$B$8:$H$11,4,FALSE)*VLOOKUP(O332,#REF!,2,FALSE)</f>
        <v>#REF!</v>
      </c>
      <c r="T332" s="78" t="e">
        <f t="shared" si="71"/>
        <v>#REF!</v>
      </c>
      <c r="U332" s="51" t="e">
        <f t="shared" si="72"/>
        <v>#N/A</v>
      </c>
      <c r="V332" s="56" t="e">
        <f t="shared" si="73"/>
        <v>#REF!</v>
      </c>
      <c r="AM332" s="66" t="e">
        <f t="shared" si="69"/>
        <v>#REF!</v>
      </c>
      <c r="AN332" s="67" t="e">
        <f t="shared" si="74"/>
        <v>#REF!</v>
      </c>
      <c r="AO332" s="68" t="e">
        <f t="shared" si="75"/>
        <v>#REF!</v>
      </c>
      <c r="AP332" s="82" t="e">
        <f t="shared" si="76"/>
        <v>#REF!</v>
      </c>
      <c r="AQ332" s="51">
        <v>1</v>
      </c>
    </row>
    <row r="333" spans="11:43" x14ac:dyDescent="0.25">
      <c r="K333" s="64" t="e">
        <f t="shared" si="66"/>
        <v>#REF!</v>
      </c>
      <c r="L333" s="129" t="e">
        <f>IF(#REF!&gt;0,#REF!,"")</f>
        <v>#REF!</v>
      </c>
      <c r="M333" s="90" t="e">
        <f>#REF!</f>
        <v>#REF!</v>
      </c>
      <c r="N333" s="91">
        <f t="shared" si="67"/>
        <v>11</v>
      </c>
      <c r="O333" s="92">
        <v>44153</v>
      </c>
      <c r="P333" s="91" t="str">
        <f t="shared" si="65"/>
        <v>WEDNESDAY</v>
      </c>
      <c r="Q333" s="93" t="e">
        <f t="shared" si="68"/>
        <v>#REF!</v>
      </c>
      <c r="R333" s="51" t="e">
        <f t="shared" si="70"/>
        <v>#N/A</v>
      </c>
      <c r="S333" s="78" t="e">
        <f>HLOOKUP(LEFT(P333,3),$B$8:$H$11,4,FALSE)*VLOOKUP(O333,#REF!,2,FALSE)</f>
        <v>#REF!</v>
      </c>
      <c r="T333" s="78" t="e">
        <f t="shared" si="71"/>
        <v>#REF!</v>
      </c>
      <c r="U333" s="51" t="e">
        <f t="shared" si="72"/>
        <v>#N/A</v>
      </c>
      <c r="V333" s="56" t="e">
        <f t="shared" si="73"/>
        <v>#REF!</v>
      </c>
      <c r="AM333" s="66" t="e">
        <f t="shared" si="69"/>
        <v>#REF!</v>
      </c>
      <c r="AN333" s="67" t="e">
        <f t="shared" si="74"/>
        <v>#REF!</v>
      </c>
      <c r="AO333" s="68" t="e">
        <f t="shared" si="75"/>
        <v>#REF!</v>
      </c>
      <c r="AP333" s="82" t="e">
        <f t="shared" si="76"/>
        <v>#REF!</v>
      </c>
      <c r="AQ333" s="51">
        <v>1</v>
      </c>
    </row>
    <row r="334" spans="11:43" x14ac:dyDescent="0.25">
      <c r="K334" s="64" t="e">
        <f t="shared" si="66"/>
        <v>#REF!</v>
      </c>
      <c r="L334" s="129" t="e">
        <f>IF(#REF!&gt;0,#REF!,"")</f>
        <v>#REF!</v>
      </c>
      <c r="M334" s="90" t="e">
        <f>#REF!</f>
        <v>#REF!</v>
      </c>
      <c r="N334" s="91">
        <f t="shared" si="67"/>
        <v>11</v>
      </c>
      <c r="O334" s="92">
        <v>44154</v>
      </c>
      <c r="P334" s="91" t="str">
        <f t="shared" si="65"/>
        <v>THURSDAY</v>
      </c>
      <c r="Q334" s="93" t="e">
        <f t="shared" si="68"/>
        <v>#REF!</v>
      </c>
      <c r="R334" s="51" t="e">
        <f t="shared" si="70"/>
        <v>#N/A</v>
      </c>
      <c r="S334" s="78" t="e">
        <f>HLOOKUP(LEFT(P334,3),$B$8:$H$11,4,FALSE)*VLOOKUP(O334,#REF!,2,FALSE)</f>
        <v>#REF!</v>
      </c>
      <c r="T334" s="78" t="e">
        <f t="shared" si="71"/>
        <v>#REF!</v>
      </c>
      <c r="U334" s="51" t="e">
        <f t="shared" si="72"/>
        <v>#N/A</v>
      </c>
      <c r="V334" s="56" t="e">
        <f t="shared" si="73"/>
        <v>#REF!</v>
      </c>
      <c r="AM334" s="66" t="e">
        <f t="shared" si="69"/>
        <v>#REF!</v>
      </c>
      <c r="AN334" s="67" t="e">
        <f t="shared" si="74"/>
        <v>#REF!</v>
      </c>
      <c r="AO334" s="68" t="e">
        <f t="shared" si="75"/>
        <v>#REF!</v>
      </c>
      <c r="AP334" s="82" t="e">
        <f t="shared" si="76"/>
        <v>#REF!</v>
      </c>
      <c r="AQ334" s="51">
        <v>1</v>
      </c>
    </row>
    <row r="335" spans="11:43" x14ac:dyDescent="0.25">
      <c r="K335" s="64" t="e">
        <f t="shared" si="66"/>
        <v>#REF!</v>
      </c>
      <c r="L335" s="129" t="e">
        <f>IF(#REF!&gt;0,#REF!,"")</f>
        <v>#REF!</v>
      </c>
      <c r="M335" s="90" t="e">
        <f>#REF!</f>
        <v>#REF!</v>
      </c>
      <c r="N335" s="91">
        <f t="shared" si="67"/>
        <v>11</v>
      </c>
      <c r="O335" s="92">
        <v>44155</v>
      </c>
      <c r="P335" s="91" t="str">
        <f t="shared" si="65"/>
        <v>FRIDAY</v>
      </c>
      <c r="Q335" s="93" t="e">
        <f t="shared" si="68"/>
        <v>#REF!</v>
      </c>
      <c r="R335" s="51" t="e">
        <f t="shared" si="70"/>
        <v>#N/A</v>
      </c>
      <c r="S335" s="78" t="e">
        <f>HLOOKUP(LEFT(P335,3),$B$8:$H$11,4,FALSE)*VLOOKUP(O335,#REF!,2,FALSE)</f>
        <v>#REF!</v>
      </c>
      <c r="T335" s="78" t="e">
        <f t="shared" si="71"/>
        <v>#REF!</v>
      </c>
      <c r="U335" s="51" t="e">
        <f t="shared" si="72"/>
        <v>#N/A</v>
      </c>
      <c r="V335" s="56" t="e">
        <f t="shared" si="73"/>
        <v>#REF!</v>
      </c>
      <c r="AM335" s="66" t="e">
        <f t="shared" si="69"/>
        <v>#REF!</v>
      </c>
      <c r="AN335" s="67" t="e">
        <f t="shared" si="74"/>
        <v>#REF!</v>
      </c>
      <c r="AO335" s="68" t="e">
        <f t="shared" si="75"/>
        <v>#REF!</v>
      </c>
      <c r="AP335" s="82" t="e">
        <f t="shared" si="76"/>
        <v>#REF!</v>
      </c>
      <c r="AQ335" s="51">
        <v>1</v>
      </c>
    </row>
    <row r="336" spans="11:43" x14ac:dyDescent="0.25">
      <c r="K336" s="64" t="e">
        <f t="shared" si="66"/>
        <v>#REF!</v>
      </c>
      <c r="L336" s="129" t="e">
        <f>IF(#REF!&gt;0,#REF!,"")</f>
        <v>#REF!</v>
      </c>
      <c r="M336" s="90" t="e">
        <f>#REF!</f>
        <v>#REF!</v>
      </c>
      <c r="N336" s="91">
        <f t="shared" si="67"/>
        <v>11</v>
      </c>
      <c r="O336" s="92">
        <v>44156</v>
      </c>
      <c r="P336" s="91" t="str">
        <f t="shared" si="65"/>
        <v>SATURDAY</v>
      </c>
      <c r="Q336" s="93" t="e">
        <f t="shared" si="68"/>
        <v>#REF!</v>
      </c>
      <c r="R336" s="51" t="e">
        <f t="shared" si="70"/>
        <v>#N/A</v>
      </c>
      <c r="S336" s="78" t="e">
        <f>HLOOKUP(LEFT(P336,3),$B$8:$H$11,4,FALSE)*VLOOKUP(O336,#REF!,2,FALSE)</f>
        <v>#REF!</v>
      </c>
      <c r="T336" s="78" t="e">
        <f t="shared" si="71"/>
        <v>#REF!</v>
      </c>
      <c r="U336" s="51" t="e">
        <f t="shared" si="72"/>
        <v>#N/A</v>
      </c>
      <c r="V336" s="56" t="e">
        <f t="shared" si="73"/>
        <v>#REF!</v>
      </c>
      <c r="AM336" s="66" t="e">
        <f t="shared" si="69"/>
        <v>#REF!</v>
      </c>
      <c r="AN336" s="67" t="e">
        <f t="shared" si="74"/>
        <v>#REF!</v>
      </c>
      <c r="AO336" s="68" t="e">
        <f t="shared" si="75"/>
        <v>#REF!</v>
      </c>
      <c r="AP336" s="82" t="e">
        <f t="shared" si="76"/>
        <v>#REF!</v>
      </c>
      <c r="AQ336" s="51">
        <v>1</v>
      </c>
    </row>
    <row r="337" spans="11:43" x14ac:dyDescent="0.25">
      <c r="K337" s="64" t="e">
        <f t="shared" si="66"/>
        <v>#REF!</v>
      </c>
      <c r="L337" s="129" t="e">
        <f>IF(#REF!&gt;0,#REF!,"")</f>
        <v>#REF!</v>
      </c>
      <c r="M337" s="90" t="e">
        <f>#REF!</f>
        <v>#REF!</v>
      </c>
      <c r="N337" s="91">
        <f t="shared" si="67"/>
        <v>11</v>
      </c>
      <c r="O337" s="92">
        <v>44157</v>
      </c>
      <c r="P337" s="91" t="str">
        <f t="shared" si="65"/>
        <v>SUNDAY</v>
      </c>
      <c r="Q337" s="93" t="e">
        <f t="shared" si="68"/>
        <v>#REF!</v>
      </c>
      <c r="R337" s="51" t="e">
        <f t="shared" si="70"/>
        <v>#N/A</v>
      </c>
      <c r="S337" s="78" t="e">
        <f>HLOOKUP(LEFT(P337,3),$B$8:$H$11,4,FALSE)*VLOOKUP(O337,#REF!,2,FALSE)</f>
        <v>#REF!</v>
      </c>
      <c r="T337" s="78" t="e">
        <f t="shared" si="71"/>
        <v>#REF!</v>
      </c>
      <c r="U337" s="51" t="e">
        <f t="shared" si="72"/>
        <v>#N/A</v>
      </c>
      <c r="V337" s="56" t="e">
        <f t="shared" si="73"/>
        <v>#REF!</v>
      </c>
      <c r="AM337" s="66" t="e">
        <f t="shared" si="69"/>
        <v>#REF!</v>
      </c>
      <c r="AN337" s="67" t="e">
        <f t="shared" si="74"/>
        <v>#REF!</v>
      </c>
      <c r="AO337" s="68" t="e">
        <f t="shared" si="75"/>
        <v>#REF!</v>
      </c>
      <c r="AP337" s="82" t="e">
        <f t="shared" si="76"/>
        <v>#REF!</v>
      </c>
      <c r="AQ337" s="51">
        <v>1</v>
      </c>
    </row>
    <row r="338" spans="11:43" x14ac:dyDescent="0.25">
      <c r="K338" s="64" t="e">
        <f t="shared" si="66"/>
        <v>#REF!</v>
      </c>
      <c r="L338" s="129" t="e">
        <f>IF(#REF!&gt;0,#REF!,"")</f>
        <v>#REF!</v>
      </c>
      <c r="M338" s="90" t="e">
        <f>#REF!</f>
        <v>#REF!</v>
      </c>
      <c r="N338" s="91">
        <f t="shared" si="67"/>
        <v>11</v>
      </c>
      <c r="O338" s="92">
        <v>44158</v>
      </c>
      <c r="P338" s="91" t="str">
        <f t="shared" si="65"/>
        <v>MONDAY</v>
      </c>
      <c r="Q338" s="93" t="e">
        <f t="shared" si="68"/>
        <v>#REF!</v>
      </c>
      <c r="R338" s="51" t="e">
        <f t="shared" si="70"/>
        <v>#N/A</v>
      </c>
      <c r="S338" s="78" t="e">
        <f>HLOOKUP(LEFT(P338,3),$B$8:$H$11,4,FALSE)*VLOOKUP(O338,#REF!,2,FALSE)</f>
        <v>#REF!</v>
      </c>
      <c r="T338" s="78" t="e">
        <f t="shared" si="71"/>
        <v>#REF!</v>
      </c>
      <c r="U338" s="51" t="e">
        <f t="shared" si="72"/>
        <v>#N/A</v>
      </c>
      <c r="V338" s="56" t="e">
        <f t="shared" si="73"/>
        <v>#REF!</v>
      </c>
      <c r="AM338" s="66" t="e">
        <f t="shared" si="69"/>
        <v>#REF!</v>
      </c>
      <c r="AN338" s="67" t="e">
        <f t="shared" si="74"/>
        <v>#REF!</v>
      </c>
      <c r="AO338" s="68" t="e">
        <f t="shared" si="75"/>
        <v>#REF!</v>
      </c>
      <c r="AP338" s="82" t="e">
        <f t="shared" si="76"/>
        <v>#REF!</v>
      </c>
      <c r="AQ338" s="51">
        <v>1</v>
      </c>
    </row>
    <row r="339" spans="11:43" x14ac:dyDescent="0.25">
      <c r="K339" s="64" t="e">
        <f t="shared" si="66"/>
        <v>#REF!</v>
      </c>
      <c r="L339" s="129" t="e">
        <f>IF(#REF!&gt;0,#REF!,"")</f>
        <v>#REF!</v>
      </c>
      <c r="M339" s="90" t="e">
        <f>#REF!</f>
        <v>#REF!</v>
      </c>
      <c r="N339" s="91">
        <f t="shared" si="67"/>
        <v>11</v>
      </c>
      <c r="O339" s="92">
        <v>44159</v>
      </c>
      <c r="P339" s="91" t="str">
        <f t="shared" si="65"/>
        <v>TUESDAY</v>
      </c>
      <c r="Q339" s="93" t="e">
        <f t="shared" si="68"/>
        <v>#REF!</v>
      </c>
      <c r="R339" s="51" t="e">
        <f t="shared" si="70"/>
        <v>#N/A</v>
      </c>
      <c r="S339" s="78" t="e">
        <f>HLOOKUP(LEFT(P339,3),$B$8:$H$11,4,FALSE)*VLOOKUP(O339,#REF!,2,FALSE)</f>
        <v>#REF!</v>
      </c>
      <c r="T339" s="78" t="e">
        <f t="shared" si="71"/>
        <v>#REF!</v>
      </c>
      <c r="U339" s="51" t="e">
        <f t="shared" si="72"/>
        <v>#N/A</v>
      </c>
      <c r="V339" s="56" t="e">
        <f t="shared" si="73"/>
        <v>#REF!</v>
      </c>
      <c r="AM339" s="66" t="e">
        <f t="shared" si="69"/>
        <v>#REF!</v>
      </c>
      <c r="AN339" s="67" t="e">
        <f t="shared" si="74"/>
        <v>#REF!</v>
      </c>
      <c r="AO339" s="68" t="e">
        <f t="shared" si="75"/>
        <v>#REF!</v>
      </c>
      <c r="AP339" s="82" t="e">
        <f t="shared" si="76"/>
        <v>#REF!</v>
      </c>
      <c r="AQ339" s="51">
        <v>1</v>
      </c>
    </row>
    <row r="340" spans="11:43" x14ac:dyDescent="0.25">
      <c r="K340" s="64" t="e">
        <f t="shared" si="66"/>
        <v>#REF!</v>
      </c>
      <c r="L340" s="129" t="e">
        <f>IF(#REF!&gt;0,#REF!,"")</f>
        <v>#REF!</v>
      </c>
      <c r="M340" s="90" t="e">
        <f>#REF!</f>
        <v>#REF!</v>
      </c>
      <c r="N340" s="91">
        <f t="shared" si="67"/>
        <v>11</v>
      </c>
      <c r="O340" s="92">
        <v>44160</v>
      </c>
      <c r="P340" s="91" t="str">
        <f t="shared" si="65"/>
        <v>WEDNESDAY</v>
      </c>
      <c r="Q340" s="93" t="e">
        <f t="shared" si="68"/>
        <v>#REF!</v>
      </c>
      <c r="R340" s="51" t="e">
        <f t="shared" si="70"/>
        <v>#N/A</v>
      </c>
      <c r="S340" s="78" t="e">
        <f>HLOOKUP(LEFT(P340,3),$B$8:$H$11,4,FALSE)*VLOOKUP(O340,#REF!,2,FALSE)</f>
        <v>#REF!</v>
      </c>
      <c r="T340" s="78" t="e">
        <f t="shared" si="71"/>
        <v>#REF!</v>
      </c>
      <c r="U340" s="51" t="e">
        <f t="shared" si="72"/>
        <v>#N/A</v>
      </c>
      <c r="V340" s="56" t="e">
        <f t="shared" si="73"/>
        <v>#REF!</v>
      </c>
      <c r="AM340" s="66" t="e">
        <f t="shared" si="69"/>
        <v>#REF!</v>
      </c>
      <c r="AN340" s="67" t="e">
        <f t="shared" si="74"/>
        <v>#REF!</v>
      </c>
      <c r="AO340" s="68" t="e">
        <f t="shared" si="75"/>
        <v>#REF!</v>
      </c>
      <c r="AP340" s="82" t="e">
        <f t="shared" si="76"/>
        <v>#REF!</v>
      </c>
      <c r="AQ340" s="51">
        <v>1</v>
      </c>
    </row>
    <row r="341" spans="11:43" x14ac:dyDescent="0.25">
      <c r="K341" s="64" t="e">
        <f t="shared" si="66"/>
        <v>#REF!</v>
      </c>
      <c r="L341" s="129" t="e">
        <f>IF(#REF!&gt;0,#REF!,"")</f>
        <v>#REF!</v>
      </c>
      <c r="M341" s="90" t="e">
        <f>#REF!</f>
        <v>#REF!</v>
      </c>
      <c r="N341" s="91">
        <f t="shared" si="67"/>
        <v>11</v>
      </c>
      <c r="O341" s="92">
        <v>44161</v>
      </c>
      <c r="P341" s="91" t="str">
        <f t="shared" si="65"/>
        <v>THURSDAY</v>
      </c>
      <c r="Q341" s="93" t="e">
        <f t="shared" si="68"/>
        <v>#REF!</v>
      </c>
      <c r="R341" s="51" t="e">
        <f t="shared" si="70"/>
        <v>#N/A</v>
      </c>
      <c r="S341" s="78" t="e">
        <f>HLOOKUP(LEFT(P341,3),$B$8:$H$11,4,FALSE)*VLOOKUP(O341,#REF!,2,FALSE)</f>
        <v>#REF!</v>
      </c>
      <c r="T341" s="78" t="e">
        <f t="shared" si="71"/>
        <v>#REF!</v>
      </c>
      <c r="U341" s="51" t="e">
        <f t="shared" si="72"/>
        <v>#N/A</v>
      </c>
      <c r="V341" s="56" t="e">
        <f t="shared" si="73"/>
        <v>#REF!</v>
      </c>
      <c r="AM341" s="66" t="e">
        <f t="shared" si="69"/>
        <v>#REF!</v>
      </c>
      <c r="AN341" s="67" t="e">
        <f t="shared" si="74"/>
        <v>#REF!</v>
      </c>
      <c r="AO341" s="68" t="e">
        <f t="shared" si="75"/>
        <v>#REF!</v>
      </c>
      <c r="AP341" s="82" t="e">
        <f t="shared" si="76"/>
        <v>#REF!</v>
      </c>
      <c r="AQ341" s="51">
        <v>1</v>
      </c>
    </row>
    <row r="342" spans="11:43" x14ac:dyDescent="0.25">
      <c r="K342" s="64" t="e">
        <f t="shared" si="66"/>
        <v>#REF!</v>
      </c>
      <c r="L342" s="129" t="e">
        <f>IF(#REF!&gt;0,#REF!,"")</f>
        <v>#REF!</v>
      </c>
      <c r="M342" s="90" t="e">
        <f>#REF!</f>
        <v>#REF!</v>
      </c>
      <c r="N342" s="91">
        <f t="shared" si="67"/>
        <v>11</v>
      </c>
      <c r="O342" s="92">
        <v>44162</v>
      </c>
      <c r="P342" s="91" t="str">
        <f t="shared" si="65"/>
        <v>FRIDAY</v>
      </c>
      <c r="Q342" s="93" t="e">
        <f t="shared" si="68"/>
        <v>#REF!</v>
      </c>
      <c r="R342" s="51" t="e">
        <f t="shared" si="70"/>
        <v>#N/A</v>
      </c>
      <c r="S342" s="78" t="e">
        <f>HLOOKUP(LEFT(P342,3),$B$8:$H$11,4,FALSE)*VLOOKUP(O342,#REF!,2,FALSE)</f>
        <v>#REF!</v>
      </c>
      <c r="T342" s="78" t="e">
        <f t="shared" si="71"/>
        <v>#REF!</v>
      </c>
      <c r="U342" s="51" t="e">
        <f t="shared" si="72"/>
        <v>#N/A</v>
      </c>
      <c r="V342" s="56" t="e">
        <f>IF(L342="",U342,L342)</f>
        <v>#REF!</v>
      </c>
      <c r="AM342" s="66" t="e">
        <f t="shared" si="69"/>
        <v>#REF!</v>
      </c>
      <c r="AN342" s="67" t="e">
        <f t="shared" si="74"/>
        <v>#REF!</v>
      </c>
      <c r="AO342" s="68" t="e">
        <f t="shared" si="75"/>
        <v>#REF!</v>
      </c>
      <c r="AP342" s="82" t="e">
        <f t="shared" si="76"/>
        <v>#REF!</v>
      </c>
      <c r="AQ342" s="51">
        <v>1</v>
      </c>
    </row>
    <row r="343" spans="11:43" x14ac:dyDescent="0.25">
      <c r="K343" s="64" t="e">
        <f t="shared" si="66"/>
        <v>#REF!</v>
      </c>
      <c r="L343" s="129" t="e">
        <f>IF(#REF!&gt;0,#REF!,"")</f>
        <v>#REF!</v>
      </c>
      <c r="M343" s="90" t="e">
        <f>#REF!</f>
        <v>#REF!</v>
      </c>
      <c r="N343" s="91">
        <f t="shared" si="67"/>
        <v>11</v>
      </c>
      <c r="O343" s="92">
        <v>44163</v>
      </c>
      <c r="P343" s="91" t="str">
        <f t="shared" si="65"/>
        <v>SATURDAY</v>
      </c>
      <c r="Q343" s="93" t="e">
        <f t="shared" si="68"/>
        <v>#REF!</v>
      </c>
      <c r="R343" s="51" t="e">
        <f t="shared" si="70"/>
        <v>#N/A</v>
      </c>
      <c r="S343" s="78" t="e">
        <f>HLOOKUP(LEFT(P343,3),$B$8:$H$11,4,FALSE)*VLOOKUP(O343,#REF!,2,FALSE)</f>
        <v>#REF!</v>
      </c>
      <c r="T343" s="78" t="e">
        <f t="shared" si="71"/>
        <v>#REF!</v>
      </c>
      <c r="U343" s="51" t="e">
        <f t="shared" si="72"/>
        <v>#N/A</v>
      </c>
      <c r="V343" s="56" t="e">
        <f t="shared" si="73"/>
        <v>#REF!</v>
      </c>
      <c r="AM343" s="66" t="e">
        <f t="shared" si="69"/>
        <v>#REF!</v>
      </c>
      <c r="AN343" s="67" t="e">
        <f t="shared" si="74"/>
        <v>#REF!</v>
      </c>
      <c r="AO343" s="68" t="e">
        <f t="shared" si="75"/>
        <v>#REF!</v>
      </c>
      <c r="AP343" s="82" t="e">
        <f t="shared" si="76"/>
        <v>#REF!</v>
      </c>
      <c r="AQ343" s="51">
        <v>1</v>
      </c>
    </row>
    <row r="344" spans="11:43" x14ac:dyDescent="0.25">
      <c r="K344" s="64" t="e">
        <f t="shared" si="66"/>
        <v>#REF!</v>
      </c>
      <c r="L344" s="129" t="e">
        <f>IF(#REF!&gt;0,#REF!,"")</f>
        <v>#REF!</v>
      </c>
      <c r="M344" s="90" t="e">
        <f>#REF!</f>
        <v>#REF!</v>
      </c>
      <c r="N344" s="91">
        <f t="shared" si="67"/>
        <v>11</v>
      </c>
      <c r="O344" s="92">
        <v>44164</v>
      </c>
      <c r="P344" s="91" t="str">
        <f t="shared" si="65"/>
        <v>SUNDAY</v>
      </c>
      <c r="Q344" s="93" t="e">
        <f t="shared" si="68"/>
        <v>#REF!</v>
      </c>
      <c r="R344" s="51" t="e">
        <f t="shared" si="70"/>
        <v>#N/A</v>
      </c>
      <c r="S344" s="78" t="e">
        <f>HLOOKUP(LEFT(P344,3),$B$8:$H$11,4,FALSE)*VLOOKUP(O344,#REF!,2,FALSE)</f>
        <v>#REF!</v>
      </c>
      <c r="T344" s="78" t="e">
        <f t="shared" si="71"/>
        <v>#REF!</v>
      </c>
      <c r="U344" s="51" t="e">
        <f t="shared" si="72"/>
        <v>#N/A</v>
      </c>
      <c r="V344" s="56" t="e">
        <f t="shared" si="73"/>
        <v>#REF!</v>
      </c>
      <c r="AM344" s="66" t="e">
        <f t="shared" si="69"/>
        <v>#REF!</v>
      </c>
      <c r="AN344" s="67" t="e">
        <f t="shared" si="74"/>
        <v>#REF!</v>
      </c>
      <c r="AO344" s="68" t="e">
        <f t="shared" si="75"/>
        <v>#REF!</v>
      </c>
      <c r="AP344" s="82" t="e">
        <f t="shared" si="76"/>
        <v>#REF!</v>
      </c>
      <c r="AQ344" s="51">
        <v>1</v>
      </c>
    </row>
    <row r="345" spans="11:43" x14ac:dyDescent="0.25">
      <c r="K345" s="64" t="e">
        <f t="shared" si="66"/>
        <v>#REF!</v>
      </c>
      <c r="L345" s="129" t="e">
        <f>IF(#REF!&gt;0,#REF!,"")</f>
        <v>#REF!</v>
      </c>
      <c r="M345" s="90" t="e">
        <f>#REF!</f>
        <v>#REF!</v>
      </c>
      <c r="N345" s="91">
        <f t="shared" si="67"/>
        <v>11</v>
      </c>
      <c r="O345" s="92">
        <v>44165</v>
      </c>
      <c r="P345" s="91" t="str">
        <f t="shared" si="65"/>
        <v>MONDAY</v>
      </c>
      <c r="Q345" s="93" t="e">
        <f t="shared" si="68"/>
        <v>#REF!</v>
      </c>
      <c r="R345" s="51" t="e">
        <f t="shared" si="70"/>
        <v>#N/A</v>
      </c>
      <c r="S345" s="78" t="e">
        <f>HLOOKUP(LEFT(P345,3),$B$8:$H$11,4,FALSE)*VLOOKUP(O345,#REF!,2,FALSE)</f>
        <v>#REF!</v>
      </c>
      <c r="T345" s="78" t="e">
        <f t="shared" si="71"/>
        <v>#REF!</v>
      </c>
      <c r="U345" s="51" t="e">
        <f t="shared" si="72"/>
        <v>#N/A</v>
      </c>
      <c r="V345" s="56" t="e">
        <f t="shared" si="73"/>
        <v>#REF!</v>
      </c>
      <c r="AM345" s="66" t="e">
        <f t="shared" si="69"/>
        <v>#REF!</v>
      </c>
      <c r="AN345" s="67" t="e">
        <f t="shared" si="74"/>
        <v>#REF!</v>
      </c>
      <c r="AO345" s="68" t="e">
        <f t="shared" si="75"/>
        <v>#REF!</v>
      </c>
      <c r="AP345" s="82" t="e">
        <f t="shared" si="76"/>
        <v>#REF!</v>
      </c>
      <c r="AQ345" s="51">
        <v>1</v>
      </c>
    </row>
    <row r="346" spans="11:43" x14ac:dyDescent="0.25">
      <c r="K346" s="64" t="e">
        <f t="shared" si="66"/>
        <v>#REF!</v>
      </c>
      <c r="L346" s="129" t="e">
        <f>IF(#REF!&gt;0,#REF!,"")</f>
        <v>#REF!</v>
      </c>
      <c r="M346" s="90" t="e">
        <f>#REF!</f>
        <v>#REF!</v>
      </c>
      <c r="N346" s="91">
        <f t="shared" si="67"/>
        <v>12</v>
      </c>
      <c r="O346" s="92">
        <v>44166</v>
      </c>
      <c r="P346" s="91" t="str">
        <f t="shared" si="65"/>
        <v>TUESDAY</v>
      </c>
      <c r="Q346" s="93" t="e">
        <f t="shared" si="68"/>
        <v>#REF!</v>
      </c>
      <c r="R346" s="51" t="e">
        <f t="shared" si="70"/>
        <v>#N/A</v>
      </c>
      <c r="S346" s="78" t="e">
        <f>HLOOKUP(LEFT(P346,3),$B$8:$H$11,4,FALSE)*VLOOKUP(O346,#REF!,2,FALSE)</f>
        <v>#REF!</v>
      </c>
      <c r="T346" s="78" t="e">
        <f t="shared" si="71"/>
        <v>#REF!</v>
      </c>
      <c r="U346" s="51" t="e">
        <f t="shared" si="72"/>
        <v>#N/A</v>
      </c>
      <c r="V346" s="56" t="e">
        <f t="shared" si="73"/>
        <v>#REF!</v>
      </c>
      <c r="AM346" s="66" t="e">
        <f t="shared" si="69"/>
        <v>#REF!</v>
      </c>
      <c r="AN346" s="67" t="e">
        <f t="shared" si="74"/>
        <v>#REF!</v>
      </c>
      <c r="AO346" s="68" t="e">
        <f t="shared" si="75"/>
        <v>#REF!</v>
      </c>
      <c r="AP346" s="82" t="e">
        <f t="shared" si="76"/>
        <v>#REF!</v>
      </c>
      <c r="AQ346" s="51">
        <v>1</v>
      </c>
    </row>
    <row r="347" spans="11:43" x14ac:dyDescent="0.25">
      <c r="K347" s="64" t="e">
        <f t="shared" si="66"/>
        <v>#REF!</v>
      </c>
      <c r="L347" s="129" t="e">
        <f>IF(#REF!&gt;0,#REF!,"")</f>
        <v>#REF!</v>
      </c>
      <c r="M347" s="90" t="e">
        <f>#REF!</f>
        <v>#REF!</v>
      </c>
      <c r="N347" s="91">
        <f t="shared" si="67"/>
        <v>12</v>
      </c>
      <c r="O347" s="92">
        <v>44167</v>
      </c>
      <c r="P347" s="91" t="str">
        <f t="shared" si="65"/>
        <v>WEDNESDAY</v>
      </c>
      <c r="Q347" s="93" t="e">
        <f t="shared" si="68"/>
        <v>#REF!</v>
      </c>
      <c r="R347" s="51" t="e">
        <f t="shared" si="70"/>
        <v>#N/A</v>
      </c>
      <c r="S347" s="78" t="e">
        <f>HLOOKUP(LEFT(P347,3),$B$8:$H$11,4,FALSE)*VLOOKUP(O347,#REF!,2,FALSE)</f>
        <v>#REF!</v>
      </c>
      <c r="T347" s="78" t="e">
        <f t="shared" si="71"/>
        <v>#REF!</v>
      </c>
      <c r="U347" s="51" t="e">
        <f t="shared" si="72"/>
        <v>#N/A</v>
      </c>
      <c r="V347" s="56" t="e">
        <f t="shared" si="73"/>
        <v>#REF!</v>
      </c>
      <c r="AM347" s="66" t="e">
        <f t="shared" si="69"/>
        <v>#REF!</v>
      </c>
      <c r="AN347" s="67" t="e">
        <f t="shared" si="74"/>
        <v>#REF!</v>
      </c>
      <c r="AO347" s="68" t="e">
        <f t="shared" si="75"/>
        <v>#REF!</v>
      </c>
      <c r="AP347" s="82" t="e">
        <f t="shared" si="76"/>
        <v>#REF!</v>
      </c>
      <c r="AQ347" s="51">
        <v>1</v>
      </c>
    </row>
    <row r="348" spans="11:43" x14ac:dyDescent="0.25">
      <c r="K348" s="64" t="e">
        <f t="shared" si="66"/>
        <v>#REF!</v>
      </c>
      <c r="L348" s="129" t="e">
        <f>IF(#REF!&gt;0,#REF!,"")</f>
        <v>#REF!</v>
      </c>
      <c r="M348" s="90" t="e">
        <f>#REF!</f>
        <v>#REF!</v>
      </c>
      <c r="N348" s="91">
        <f t="shared" si="67"/>
        <v>12</v>
      </c>
      <c r="O348" s="92">
        <v>44168</v>
      </c>
      <c r="P348" s="91" t="str">
        <f t="shared" si="65"/>
        <v>THURSDAY</v>
      </c>
      <c r="Q348" s="93" t="e">
        <f t="shared" si="68"/>
        <v>#REF!</v>
      </c>
      <c r="R348" s="51" t="e">
        <f t="shared" si="70"/>
        <v>#N/A</v>
      </c>
      <c r="S348" s="78" t="e">
        <f>HLOOKUP(LEFT(P348,3),$B$8:$H$11,4,FALSE)*VLOOKUP(O348,#REF!,2,FALSE)</f>
        <v>#REF!</v>
      </c>
      <c r="T348" s="78" t="e">
        <f t="shared" si="71"/>
        <v>#REF!</v>
      </c>
      <c r="U348" s="51" t="e">
        <f t="shared" si="72"/>
        <v>#N/A</v>
      </c>
      <c r="V348" s="56" t="e">
        <f t="shared" si="73"/>
        <v>#REF!</v>
      </c>
      <c r="AM348" s="66" t="e">
        <f t="shared" si="69"/>
        <v>#REF!</v>
      </c>
      <c r="AN348" s="67" t="e">
        <f t="shared" si="74"/>
        <v>#REF!</v>
      </c>
      <c r="AO348" s="68" t="e">
        <f t="shared" si="75"/>
        <v>#REF!</v>
      </c>
      <c r="AP348" s="82" t="e">
        <f t="shared" si="76"/>
        <v>#REF!</v>
      </c>
      <c r="AQ348" s="51">
        <v>1</v>
      </c>
    </row>
    <row r="349" spans="11:43" x14ac:dyDescent="0.25">
      <c r="K349" s="64" t="e">
        <f t="shared" si="66"/>
        <v>#REF!</v>
      </c>
      <c r="L349" s="129" t="e">
        <f>IF(#REF!&gt;0,#REF!,"")</f>
        <v>#REF!</v>
      </c>
      <c r="M349" s="90" t="e">
        <f>#REF!</f>
        <v>#REF!</v>
      </c>
      <c r="N349" s="91">
        <f t="shared" si="67"/>
        <v>12</v>
      </c>
      <c r="O349" s="92">
        <v>44169</v>
      </c>
      <c r="P349" s="91" t="str">
        <f t="shared" si="65"/>
        <v>FRIDAY</v>
      </c>
      <c r="Q349" s="93" t="e">
        <f t="shared" si="68"/>
        <v>#REF!</v>
      </c>
      <c r="R349" s="51" t="e">
        <f t="shared" si="70"/>
        <v>#N/A</v>
      </c>
      <c r="S349" s="78" t="e">
        <f>HLOOKUP(LEFT(P349,3),$B$8:$H$11,4,FALSE)*VLOOKUP(O349,#REF!,2,FALSE)</f>
        <v>#REF!</v>
      </c>
      <c r="T349" s="78" t="e">
        <f t="shared" si="71"/>
        <v>#REF!</v>
      </c>
      <c r="U349" s="51" t="e">
        <f t="shared" si="72"/>
        <v>#N/A</v>
      </c>
      <c r="V349" s="56" t="e">
        <f t="shared" si="73"/>
        <v>#REF!</v>
      </c>
      <c r="AM349" s="66" t="e">
        <f t="shared" si="69"/>
        <v>#REF!</v>
      </c>
      <c r="AN349" s="67" t="e">
        <f t="shared" si="74"/>
        <v>#REF!</v>
      </c>
      <c r="AO349" s="68" t="e">
        <f t="shared" si="75"/>
        <v>#REF!</v>
      </c>
      <c r="AP349" s="82" t="e">
        <f t="shared" si="76"/>
        <v>#REF!</v>
      </c>
      <c r="AQ349" s="51">
        <v>1</v>
      </c>
    </row>
    <row r="350" spans="11:43" x14ac:dyDescent="0.25">
      <c r="K350" s="64" t="e">
        <f t="shared" si="66"/>
        <v>#REF!</v>
      </c>
      <c r="L350" s="129" t="e">
        <f>IF(#REF!&gt;0,#REF!,"")</f>
        <v>#REF!</v>
      </c>
      <c r="M350" s="90" t="e">
        <f>#REF!</f>
        <v>#REF!</v>
      </c>
      <c r="N350" s="91">
        <f t="shared" si="67"/>
        <v>12</v>
      </c>
      <c r="O350" s="92">
        <v>44170</v>
      </c>
      <c r="P350" s="91" t="str">
        <f t="shared" si="65"/>
        <v>SATURDAY</v>
      </c>
      <c r="Q350" s="93" t="e">
        <f t="shared" si="68"/>
        <v>#REF!</v>
      </c>
      <c r="R350" s="51" t="e">
        <f t="shared" si="70"/>
        <v>#N/A</v>
      </c>
      <c r="S350" s="78" t="e">
        <f>HLOOKUP(LEFT(P350,3),$B$8:$H$11,4,FALSE)*VLOOKUP(O350,#REF!,2,FALSE)</f>
        <v>#REF!</v>
      </c>
      <c r="T350" s="78" t="e">
        <f t="shared" si="71"/>
        <v>#REF!</v>
      </c>
      <c r="U350" s="51" t="e">
        <f t="shared" si="72"/>
        <v>#N/A</v>
      </c>
      <c r="V350" s="56" t="e">
        <f t="shared" si="73"/>
        <v>#REF!</v>
      </c>
      <c r="AM350" s="66" t="e">
        <f t="shared" si="69"/>
        <v>#REF!</v>
      </c>
      <c r="AN350" s="67" t="e">
        <f t="shared" si="74"/>
        <v>#REF!</v>
      </c>
      <c r="AO350" s="68" t="e">
        <f t="shared" si="75"/>
        <v>#REF!</v>
      </c>
      <c r="AP350" s="82" t="e">
        <f t="shared" si="76"/>
        <v>#REF!</v>
      </c>
      <c r="AQ350" s="51">
        <v>1</v>
      </c>
    </row>
    <row r="351" spans="11:43" x14ac:dyDescent="0.25">
      <c r="K351" s="64" t="e">
        <f t="shared" si="66"/>
        <v>#REF!</v>
      </c>
      <c r="L351" s="129" t="e">
        <f>IF(#REF!&gt;0,#REF!,"")</f>
        <v>#REF!</v>
      </c>
      <c r="M351" s="90" t="e">
        <f>#REF!</f>
        <v>#REF!</v>
      </c>
      <c r="N351" s="91">
        <f t="shared" si="67"/>
        <v>12</v>
      </c>
      <c r="O351" s="92">
        <v>44171</v>
      </c>
      <c r="P351" s="91" t="str">
        <f t="shared" si="65"/>
        <v>SUNDAY</v>
      </c>
      <c r="Q351" s="93" t="e">
        <f t="shared" si="68"/>
        <v>#REF!</v>
      </c>
      <c r="R351" s="51" t="e">
        <f t="shared" si="70"/>
        <v>#N/A</v>
      </c>
      <c r="S351" s="78" t="e">
        <f>HLOOKUP(LEFT(P351,3),$B$8:$H$11,4,FALSE)*VLOOKUP(O351,#REF!,2,FALSE)</f>
        <v>#REF!</v>
      </c>
      <c r="T351" s="78" t="e">
        <f t="shared" si="71"/>
        <v>#REF!</v>
      </c>
      <c r="U351" s="51" t="e">
        <f t="shared" si="72"/>
        <v>#N/A</v>
      </c>
      <c r="V351" s="56" t="e">
        <f t="shared" si="73"/>
        <v>#REF!</v>
      </c>
      <c r="AM351" s="66" t="e">
        <f t="shared" si="69"/>
        <v>#REF!</v>
      </c>
      <c r="AN351" s="67" t="e">
        <f t="shared" si="74"/>
        <v>#REF!</v>
      </c>
      <c r="AO351" s="68" t="e">
        <f t="shared" si="75"/>
        <v>#REF!</v>
      </c>
      <c r="AP351" s="82" t="e">
        <f t="shared" si="76"/>
        <v>#REF!</v>
      </c>
      <c r="AQ351" s="51">
        <v>1</v>
      </c>
    </row>
    <row r="352" spans="11:43" x14ac:dyDescent="0.25">
      <c r="K352" s="64" t="e">
        <f t="shared" si="66"/>
        <v>#REF!</v>
      </c>
      <c r="L352" s="129" t="e">
        <f>IF(#REF!&gt;0,#REF!,"")</f>
        <v>#REF!</v>
      </c>
      <c r="M352" s="90" t="e">
        <f>#REF!</f>
        <v>#REF!</v>
      </c>
      <c r="N352" s="91">
        <f t="shared" si="67"/>
        <v>12</v>
      </c>
      <c r="O352" s="92">
        <v>44172</v>
      </c>
      <c r="P352" s="91" t="str">
        <f t="shared" si="65"/>
        <v>MONDAY</v>
      </c>
      <c r="Q352" s="93" t="e">
        <f t="shared" si="68"/>
        <v>#REF!</v>
      </c>
      <c r="R352" s="51" t="e">
        <f t="shared" si="70"/>
        <v>#N/A</v>
      </c>
      <c r="S352" s="78" t="e">
        <f>HLOOKUP(LEFT(P352,3),$B$8:$H$11,4,FALSE)*VLOOKUP(O352,#REF!,2,FALSE)</f>
        <v>#REF!</v>
      </c>
      <c r="T352" s="78" t="e">
        <f t="shared" si="71"/>
        <v>#REF!</v>
      </c>
      <c r="U352" s="51" t="e">
        <f t="shared" si="72"/>
        <v>#N/A</v>
      </c>
      <c r="V352" s="56" t="e">
        <f t="shared" si="73"/>
        <v>#REF!</v>
      </c>
      <c r="AM352" s="66" t="e">
        <f t="shared" si="69"/>
        <v>#REF!</v>
      </c>
      <c r="AN352" s="67" t="e">
        <f t="shared" si="74"/>
        <v>#REF!</v>
      </c>
      <c r="AO352" s="68" t="e">
        <f t="shared" si="75"/>
        <v>#REF!</v>
      </c>
      <c r="AP352" s="82" t="e">
        <f t="shared" si="76"/>
        <v>#REF!</v>
      </c>
      <c r="AQ352" s="51">
        <v>1</v>
      </c>
    </row>
    <row r="353" spans="11:43" x14ac:dyDescent="0.25">
      <c r="K353" s="64" t="e">
        <f t="shared" si="66"/>
        <v>#REF!</v>
      </c>
      <c r="L353" s="129" t="e">
        <f>IF(#REF!&gt;0,#REF!,"")</f>
        <v>#REF!</v>
      </c>
      <c r="M353" s="90" t="e">
        <f>#REF!</f>
        <v>#REF!</v>
      </c>
      <c r="N353" s="91">
        <f t="shared" si="67"/>
        <v>12</v>
      </c>
      <c r="O353" s="92">
        <v>44173</v>
      </c>
      <c r="P353" s="91" t="str">
        <f t="shared" si="65"/>
        <v>TUESDAY</v>
      </c>
      <c r="Q353" s="93" t="e">
        <f t="shared" si="68"/>
        <v>#REF!</v>
      </c>
      <c r="R353" s="51" t="e">
        <f t="shared" si="70"/>
        <v>#N/A</v>
      </c>
      <c r="S353" s="78" t="e">
        <f>HLOOKUP(LEFT(P353,3),$B$8:$H$11,4,FALSE)*VLOOKUP(O353,#REF!,2,FALSE)</f>
        <v>#REF!</v>
      </c>
      <c r="T353" s="78" t="e">
        <f t="shared" si="71"/>
        <v>#REF!</v>
      </c>
      <c r="U353" s="51" t="e">
        <f t="shared" si="72"/>
        <v>#N/A</v>
      </c>
      <c r="V353" s="56" t="e">
        <f t="shared" si="73"/>
        <v>#REF!</v>
      </c>
      <c r="AM353" s="66" t="e">
        <f t="shared" si="69"/>
        <v>#REF!</v>
      </c>
      <c r="AN353" s="67" t="e">
        <f t="shared" si="74"/>
        <v>#REF!</v>
      </c>
      <c r="AO353" s="68" t="e">
        <f t="shared" si="75"/>
        <v>#REF!</v>
      </c>
      <c r="AP353" s="82" t="e">
        <f t="shared" si="76"/>
        <v>#REF!</v>
      </c>
      <c r="AQ353" s="51">
        <v>1</v>
      </c>
    </row>
    <row r="354" spans="11:43" x14ac:dyDescent="0.25">
      <c r="K354" s="64" t="e">
        <f t="shared" si="66"/>
        <v>#REF!</v>
      </c>
      <c r="L354" s="129" t="e">
        <f>IF(#REF!&gt;0,#REF!,"")</f>
        <v>#REF!</v>
      </c>
      <c r="M354" s="90" t="e">
        <f>#REF!</f>
        <v>#REF!</v>
      </c>
      <c r="N354" s="91">
        <f t="shared" si="67"/>
        <v>12</v>
      </c>
      <c r="O354" s="92">
        <v>44174</v>
      </c>
      <c r="P354" s="91" t="str">
        <f t="shared" si="65"/>
        <v>WEDNESDAY</v>
      </c>
      <c r="Q354" s="93" t="e">
        <f t="shared" si="68"/>
        <v>#REF!</v>
      </c>
      <c r="R354" s="51" t="e">
        <f t="shared" si="70"/>
        <v>#N/A</v>
      </c>
      <c r="S354" s="78" t="e">
        <f>HLOOKUP(LEFT(P354,3),$B$8:$H$11,4,FALSE)*VLOOKUP(O354,#REF!,2,FALSE)</f>
        <v>#REF!</v>
      </c>
      <c r="T354" s="78" t="e">
        <f t="shared" si="71"/>
        <v>#REF!</v>
      </c>
      <c r="U354" s="51" t="e">
        <f t="shared" si="72"/>
        <v>#N/A</v>
      </c>
      <c r="V354" s="56" t="e">
        <f t="shared" si="73"/>
        <v>#REF!</v>
      </c>
      <c r="AM354" s="66" t="e">
        <f t="shared" si="69"/>
        <v>#REF!</v>
      </c>
      <c r="AN354" s="67" t="e">
        <f t="shared" si="74"/>
        <v>#REF!</v>
      </c>
      <c r="AO354" s="68" t="e">
        <f t="shared" si="75"/>
        <v>#REF!</v>
      </c>
      <c r="AP354" s="82" t="e">
        <f t="shared" si="76"/>
        <v>#REF!</v>
      </c>
      <c r="AQ354" s="51">
        <v>1</v>
      </c>
    </row>
    <row r="355" spans="11:43" x14ac:dyDescent="0.25">
      <c r="K355" s="64" t="e">
        <f t="shared" si="66"/>
        <v>#REF!</v>
      </c>
      <c r="L355" s="129" t="e">
        <f>IF(#REF!&gt;0,#REF!,"")</f>
        <v>#REF!</v>
      </c>
      <c r="M355" s="90" t="e">
        <f>#REF!</f>
        <v>#REF!</v>
      </c>
      <c r="N355" s="91">
        <f t="shared" si="67"/>
        <v>12</v>
      </c>
      <c r="O355" s="92">
        <v>44175</v>
      </c>
      <c r="P355" s="91" t="str">
        <f t="shared" si="65"/>
        <v>THURSDAY</v>
      </c>
      <c r="Q355" s="93" t="e">
        <f t="shared" si="68"/>
        <v>#REF!</v>
      </c>
      <c r="R355" s="51" t="e">
        <f t="shared" si="70"/>
        <v>#N/A</v>
      </c>
      <c r="S355" s="78" t="e">
        <f>HLOOKUP(LEFT(P355,3),$B$8:$H$11,4,FALSE)*VLOOKUP(O355,#REF!,2,FALSE)</f>
        <v>#REF!</v>
      </c>
      <c r="T355" s="78" t="e">
        <f t="shared" si="71"/>
        <v>#REF!</v>
      </c>
      <c r="U355" s="51" t="e">
        <f t="shared" si="72"/>
        <v>#N/A</v>
      </c>
      <c r="V355" s="56" t="e">
        <f t="shared" si="73"/>
        <v>#REF!</v>
      </c>
      <c r="AM355" s="66" t="e">
        <f t="shared" si="69"/>
        <v>#REF!</v>
      </c>
      <c r="AN355" s="67" t="e">
        <f t="shared" si="74"/>
        <v>#REF!</v>
      </c>
      <c r="AO355" s="68" t="e">
        <f t="shared" si="75"/>
        <v>#REF!</v>
      </c>
      <c r="AP355" s="82" t="e">
        <f t="shared" si="76"/>
        <v>#REF!</v>
      </c>
      <c r="AQ355" s="51">
        <v>1</v>
      </c>
    </row>
    <row r="356" spans="11:43" x14ac:dyDescent="0.25">
      <c r="K356" s="64" t="e">
        <f t="shared" si="66"/>
        <v>#REF!</v>
      </c>
      <c r="L356" s="129" t="e">
        <f>IF(#REF!&gt;0,#REF!,"")</f>
        <v>#REF!</v>
      </c>
      <c r="M356" s="90" t="e">
        <f>#REF!</f>
        <v>#REF!</v>
      </c>
      <c r="N356" s="91">
        <f t="shared" si="67"/>
        <v>12</v>
      </c>
      <c r="O356" s="92">
        <v>44176</v>
      </c>
      <c r="P356" s="91" t="str">
        <f t="shared" si="65"/>
        <v>FRIDAY</v>
      </c>
      <c r="Q356" s="93" t="e">
        <f t="shared" si="68"/>
        <v>#REF!</v>
      </c>
      <c r="R356" s="51" t="e">
        <f t="shared" si="70"/>
        <v>#N/A</v>
      </c>
      <c r="S356" s="78" t="e">
        <f>HLOOKUP(LEFT(P356,3),$B$8:$H$11,4,FALSE)*VLOOKUP(O356,#REF!,2,FALSE)</f>
        <v>#REF!</v>
      </c>
      <c r="T356" s="78" t="e">
        <f t="shared" si="71"/>
        <v>#REF!</v>
      </c>
      <c r="U356" s="51" t="e">
        <f t="shared" si="72"/>
        <v>#N/A</v>
      </c>
      <c r="V356" s="56" t="e">
        <f t="shared" si="73"/>
        <v>#REF!</v>
      </c>
      <c r="AM356" s="66" t="e">
        <f t="shared" si="69"/>
        <v>#REF!</v>
      </c>
      <c r="AN356" s="67" t="e">
        <f t="shared" si="74"/>
        <v>#REF!</v>
      </c>
      <c r="AO356" s="68" t="e">
        <f t="shared" si="75"/>
        <v>#REF!</v>
      </c>
      <c r="AP356" s="82" t="e">
        <f t="shared" si="76"/>
        <v>#REF!</v>
      </c>
      <c r="AQ356" s="51">
        <v>1</v>
      </c>
    </row>
    <row r="357" spans="11:43" x14ac:dyDescent="0.25">
      <c r="K357" s="64" t="e">
        <f t="shared" si="66"/>
        <v>#REF!</v>
      </c>
      <c r="L357" s="129" t="e">
        <f>IF(#REF!&gt;0,#REF!,"")</f>
        <v>#REF!</v>
      </c>
      <c r="M357" s="90" t="e">
        <f>#REF!</f>
        <v>#REF!</v>
      </c>
      <c r="N357" s="91">
        <f t="shared" si="67"/>
        <v>12</v>
      </c>
      <c r="O357" s="92">
        <v>44177</v>
      </c>
      <c r="P357" s="91" t="str">
        <f t="shared" si="65"/>
        <v>SATURDAY</v>
      </c>
      <c r="Q357" s="93" t="e">
        <f t="shared" si="68"/>
        <v>#REF!</v>
      </c>
      <c r="R357" s="51" t="e">
        <f t="shared" si="70"/>
        <v>#N/A</v>
      </c>
      <c r="S357" s="78" t="e">
        <f>HLOOKUP(LEFT(P357,3),$B$8:$H$11,4,FALSE)*VLOOKUP(O357,#REF!,2,FALSE)</f>
        <v>#REF!</v>
      </c>
      <c r="T357" s="78" t="e">
        <f t="shared" si="71"/>
        <v>#REF!</v>
      </c>
      <c r="U357" s="51" t="e">
        <f t="shared" si="72"/>
        <v>#N/A</v>
      </c>
      <c r="V357" s="56" t="e">
        <f t="shared" si="73"/>
        <v>#REF!</v>
      </c>
      <c r="AM357" s="66" t="e">
        <f t="shared" si="69"/>
        <v>#REF!</v>
      </c>
      <c r="AN357" s="67" t="e">
        <f t="shared" si="74"/>
        <v>#REF!</v>
      </c>
      <c r="AO357" s="68" t="e">
        <f t="shared" si="75"/>
        <v>#REF!</v>
      </c>
      <c r="AP357" s="82" t="e">
        <f t="shared" si="76"/>
        <v>#REF!</v>
      </c>
      <c r="AQ357" s="51">
        <v>1</v>
      </c>
    </row>
    <row r="358" spans="11:43" x14ac:dyDescent="0.25">
      <c r="K358" s="64" t="e">
        <f t="shared" si="66"/>
        <v>#REF!</v>
      </c>
      <c r="L358" s="129" t="e">
        <f>IF(#REF!&gt;0,#REF!,"")</f>
        <v>#REF!</v>
      </c>
      <c r="M358" s="90" t="e">
        <f>#REF!</f>
        <v>#REF!</v>
      </c>
      <c r="N358" s="91">
        <f t="shared" si="67"/>
        <v>12</v>
      </c>
      <c r="O358" s="92">
        <v>44178</v>
      </c>
      <c r="P358" s="91" t="str">
        <f t="shared" si="65"/>
        <v>SUNDAY</v>
      </c>
      <c r="Q358" s="93" t="e">
        <f t="shared" si="68"/>
        <v>#REF!</v>
      </c>
      <c r="R358" s="51" t="e">
        <f t="shared" si="70"/>
        <v>#N/A</v>
      </c>
      <c r="S358" s="78" t="e">
        <f>HLOOKUP(LEFT(P358,3),$B$8:$H$11,4,FALSE)*VLOOKUP(O358,#REF!,2,FALSE)</f>
        <v>#REF!</v>
      </c>
      <c r="T358" s="78" t="e">
        <f t="shared" si="71"/>
        <v>#REF!</v>
      </c>
      <c r="U358" s="51" t="e">
        <f t="shared" si="72"/>
        <v>#N/A</v>
      </c>
      <c r="V358" s="56" t="e">
        <f t="shared" si="73"/>
        <v>#REF!</v>
      </c>
      <c r="AM358" s="66" t="e">
        <f t="shared" si="69"/>
        <v>#REF!</v>
      </c>
      <c r="AN358" s="67" t="e">
        <f t="shared" si="74"/>
        <v>#REF!</v>
      </c>
      <c r="AO358" s="68" t="e">
        <f t="shared" si="75"/>
        <v>#REF!</v>
      </c>
      <c r="AP358" s="82" t="e">
        <f t="shared" si="76"/>
        <v>#REF!</v>
      </c>
      <c r="AQ358" s="51">
        <v>1</v>
      </c>
    </row>
    <row r="359" spans="11:43" x14ac:dyDescent="0.25">
      <c r="K359" s="64" t="e">
        <f t="shared" si="66"/>
        <v>#REF!</v>
      </c>
      <c r="L359" s="129" t="e">
        <f>IF(#REF!&gt;0,#REF!,"")</f>
        <v>#REF!</v>
      </c>
      <c r="M359" s="90" t="e">
        <f>#REF!</f>
        <v>#REF!</v>
      </c>
      <c r="N359" s="91">
        <f t="shared" si="67"/>
        <v>12</v>
      </c>
      <c r="O359" s="92">
        <v>44179</v>
      </c>
      <c r="P359" s="91" t="str">
        <f t="shared" si="65"/>
        <v>MONDAY</v>
      </c>
      <c r="Q359" s="93" t="e">
        <f t="shared" si="68"/>
        <v>#REF!</v>
      </c>
      <c r="R359" s="51" t="e">
        <f t="shared" si="70"/>
        <v>#N/A</v>
      </c>
      <c r="S359" s="78" t="e">
        <f>HLOOKUP(LEFT(P359,3),$B$8:$H$11,4,FALSE)*VLOOKUP(O359,#REF!,2,FALSE)</f>
        <v>#REF!</v>
      </c>
      <c r="T359" s="78" t="e">
        <f t="shared" si="71"/>
        <v>#REF!</v>
      </c>
      <c r="U359" s="51" t="e">
        <f t="shared" si="72"/>
        <v>#N/A</v>
      </c>
      <c r="V359" s="56" t="e">
        <f t="shared" si="73"/>
        <v>#REF!</v>
      </c>
      <c r="AM359" s="66" t="e">
        <f t="shared" si="69"/>
        <v>#REF!</v>
      </c>
      <c r="AN359" s="67" t="e">
        <f t="shared" si="74"/>
        <v>#REF!</v>
      </c>
      <c r="AO359" s="68" t="e">
        <f t="shared" si="75"/>
        <v>#REF!</v>
      </c>
      <c r="AP359" s="82" t="e">
        <f t="shared" si="76"/>
        <v>#REF!</v>
      </c>
      <c r="AQ359" s="51">
        <v>1</v>
      </c>
    </row>
    <row r="360" spans="11:43" x14ac:dyDescent="0.25">
      <c r="K360" s="64" t="e">
        <f t="shared" si="66"/>
        <v>#REF!</v>
      </c>
      <c r="L360" s="129" t="e">
        <f>IF(#REF!&gt;0,#REF!,"")</f>
        <v>#REF!</v>
      </c>
      <c r="M360" s="90" t="e">
        <f>#REF!</f>
        <v>#REF!</v>
      </c>
      <c r="N360" s="91">
        <f t="shared" si="67"/>
        <v>12</v>
      </c>
      <c r="O360" s="92">
        <v>44180</v>
      </c>
      <c r="P360" s="91" t="str">
        <f t="shared" si="65"/>
        <v>TUESDAY</v>
      </c>
      <c r="Q360" s="93" t="e">
        <f t="shared" si="68"/>
        <v>#REF!</v>
      </c>
      <c r="R360" s="51" t="e">
        <f t="shared" si="70"/>
        <v>#N/A</v>
      </c>
      <c r="S360" s="78" t="e">
        <f>HLOOKUP(LEFT(P360,3),$B$8:$H$11,4,FALSE)*VLOOKUP(O360,#REF!,2,FALSE)</f>
        <v>#REF!</v>
      </c>
      <c r="T360" s="78" t="e">
        <f t="shared" si="71"/>
        <v>#REF!</v>
      </c>
      <c r="U360" s="51" t="e">
        <f t="shared" si="72"/>
        <v>#N/A</v>
      </c>
      <c r="V360" s="56" t="e">
        <f t="shared" si="73"/>
        <v>#REF!</v>
      </c>
      <c r="AM360" s="66" t="e">
        <f t="shared" si="69"/>
        <v>#REF!</v>
      </c>
      <c r="AN360" s="67" t="e">
        <f t="shared" si="74"/>
        <v>#REF!</v>
      </c>
      <c r="AO360" s="68" t="e">
        <f t="shared" si="75"/>
        <v>#REF!</v>
      </c>
      <c r="AP360" s="82" t="e">
        <f t="shared" si="76"/>
        <v>#REF!</v>
      </c>
      <c r="AQ360" s="51">
        <v>1</v>
      </c>
    </row>
    <row r="361" spans="11:43" x14ac:dyDescent="0.25">
      <c r="K361" s="64" t="e">
        <f t="shared" si="66"/>
        <v>#REF!</v>
      </c>
      <c r="L361" s="129" t="e">
        <f>IF(#REF!&gt;0,#REF!,"")</f>
        <v>#REF!</v>
      </c>
      <c r="M361" s="90" t="e">
        <f>#REF!</f>
        <v>#REF!</v>
      </c>
      <c r="N361" s="91">
        <f t="shared" si="67"/>
        <v>12</v>
      </c>
      <c r="O361" s="92">
        <v>44181</v>
      </c>
      <c r="P361" s="91" t="str">
        <f t="shared" si="65"/>
        <v>WEDNESDAY</v>
      </c>
      <c r="Q361" s="93" t="e">
        <f t="shared" si="68"/>
        <v>#REF!</v>
      </c>
      <c r="R361" s="51" t="e">
        <f t="shared" si="70"/>
        <v>#N/A</v>
      </c>
      <c r="S361" s="78" t="e">
        <f>HLOOKUP(LEFT(P361,3),$B$8:$H$11,4,FALSE)*VLOOKUP(O361,#REF!,2,FALSE)</f>
        <v>#REF!</v>
      </c>
      <c r="T361" s="78" t="e">
        <f t="shared" si="71"/>
        <v>#REF!</v>
      </c>
      <c r="U361" s="51" t="e">
        <f t="shared" si="72"/>
        <v>#N/A</v>
      </c>
      <c r="V361" s="56" t="e">
        <f t="shared" si="73"/>
        <v>#REF!</v>
      </c>
      <c r="AM361" s="66" t="e">
        <f t="shared" si="69"/>
        <v>#REF!</v>
      </c>
      <c r="AN361" s="67" t="e">
        <f t="shared" si="74"/>
        <v>#REF!</v>
      </c>
      <c r="AO361" s="68" t="e">
        <f t="shared" si="75"/>
        <v>#REF!</v>
      </c>
      <c r="AP361" s="82" t="e">
        <f t="shared" si="76"/>
        <v>#REF!</v>
      </c>
      <c r="AQ361" s="51">
        <v>1</v>
      </c>
    </row>
    <row r="362" spans="11:43" x14ac:dyDescent="0.25">
      <c r="K362" s="64" t="e">
        <f t="shared" si="66"/>
        <v>#REF!</v>
      </c>
      <c r="L362" s="129" t="e">
        <f>IF(#REF!&gt;0,#REF!,"")</f>
        <v>#REF!</v>
      </c>
      <c r="M362" s="90" t="e">
        <f>#REF!</f>
        <v>#REF!</v>
      </c>
      <c r="N362" s="91">
        <f t="shared" si="67"/>
        <v>12</v>
      </c>
      <c r="O362" s="92">
        <v>44182</v>
      </c>
      <c r="P362" s="91" t="str">
        <f t="shared" si="65"/>
        <v>THURSDAY</v>
      </c>
      <c r="Q362" s="93" t="e">
        <f t="shared" si="68"/>
        <v>#REF!</v>
      </c>
      <c r="R362" s="51" t="e">
        <f t="shared" si="70"/>
        <v>#N/A</v>
      </c>
      <c r="S362" s="78" t="e">
        <f>HLOOKUP(LEFT(P362,3),$B$8:$H$11,4,FALSE)*VLOOKUP(O362,#REF!,2,FALSE)</f>
        <v>#REF!</v>
      </c>
      <c r="T362" s="78" t="e">
        <f t="shared" si="71"/>
        <v>#REF!</v>
      </c>
      <c r="U362" s="51" t="e">
        <f t="shared" si="72"/>
        <v>#N/A</v>
      </c>
      <c r="V362" s="56" t="e">
        <f t="shared" si="73"/>
        <v>#REF!</v>
      </c>
      <c r="AM362" s="66" t="e">
        <f t="shared" si="69"/>
        <v>#REF!</v>
      </c>
      <c r="AN362" s="67" t="e">
        <f t="shared" si="74"/>
        <v>#REF!</v>
      </c>
      <c r="AO362" s="68" t="e">
        <f t="shared" si="75"/>
        <v>#REF!</v>
      </c>
      <c r="AP362" s="82" t="e">
        <f t="shared" si="76"/>
        <v>#REF!</v>
      </c>
      <c r="AQ362" s="51">
        <v>1</v>
      </c>
    </row>
    <row r="363" spans="11:43" x14ac:dyDescent="0.25">
      <c r="K363" s="64" t="e">
        <f t="shared" si="66"/>
        <v>#REF!</v>
      </c>
      <c r="L363" s="129" t="e">
        <f>IF(#REF!&gt;0,#REF!,"")</f>
        <v>#REF!</v>
      </c>
      <c r="M363" s="90" t="e">
        <f>#REF!</f>
        <v>#REF!</v>
      </c>
      <c r="N363" s="91">
        <f t="shared" si="67"/>
        <v>12</v>
      </c>
      <c r="O363" s="92">
        <v>44183</v>
      </c>
      <c r="P363" s="91" t="str">
        <f t="shared" si="65"/>
        <v>FRIDAY</v>
      </c>
      <c r="Q363" s="93" t="e">
        <f t="shared" si="68"/>
        <v>#REF!</v>
      </c>
      <c r="R363" s="51" t="e">
        <f t="shared" si="70"/>
        <v>#N/A</v>
      </c>
      <c r="S363" s="78" t="e">
        <f>HLOOKUP(LEFT(P363,3),$B$8:$H$11,4,FALSE)*VLOOKUP(O363,#REF!,2,FALSE)</f>
        <v>#REF!</v>
      </c>
      <c r="T363" s="78" t="e">
        <f t="shared" si="71"/>
        <v>#REF!</v>
      </c>
      <c r="U363" s="51" t="e">
        <f t="shared" si="72"/>
        <v>#N/A</v>
      </c>
      <c r="V363" s="56" t="e">
        <f t="shared" si="73"/>
        <v>#REF!</v>
      </c>
      <c r="AM363" s="66" t="e">
        <f t="shared" si="69"/>
        <v>#REF!</v>
      </c>
      <c r="AN363" s="67" t="e">
        <f t="shared" si="74"/>
        <v>#REF!</v>
      </c>
      <c r="AO363" s="68" t="e">
        <f t="shared" si="75"/>
        <v>#REF!</v>
      </c>
      <c r="AP363" s="82" t="e">
        <f t="shared" si="76"/>
        <v>#REF!</v>
      </c>
      <c r="AQ363" s="51">
        <v>1</v>
      </c>
    </row>
    <row r="364" spans="11:43" x14ac:dyDescent="0.25">
      <c r="K364" s="64" t="e">
        <f t="shared" si="66"/>
        <v>#REF!</v>
      </c>
      <c r="L364" s="129" t="e">
        <f>IF(#REF!&gt;0,#REF!,"")</f>
        <v>#REF!</v>
      </c>
      <c r="M364" s="90" t="e">
        <f>#REF!</f>
        <v>#REF!</v>
      </c>
      <c r="N364" s="91">
        <f t="shared" si="67"/>
        <v>12</v>
      </c>
      <c r="O364" s="92">
        <v>44184</v>
      </c>
      <c r="P364" s="91" t="str">
        <f t="shared" si="65"/>
        <v>SATURDAY</v>
      </c>
      <c r="Q364" s="93" t="e">
        <f t="shared" si="68"/>
        <v>#REF!</v>
      </c>
      <c r="R364" s="51" t="e">
        <f t="shared" si="70"/>
        <v>#N/A</v>
      </c>
      <c r="S364" s="78" t="e">
        <f>HLOOKUP(LEFT(P364,3),$B$8:$H$11,4,FALSE)*VLOOKUP(O364,#REF!,2,FALSE)</f>
        <v>#REF!</v>
      </c>
      <c r="T364" s="78" t="e">
        <f t="shared" si="71"/>
        <v>#REF!</v>
      </c>
      <c r="U364" s="51" t="e">
        <f t="shared" si="72"/>
        <v>#N/A</v>
      </c>
      <c r="V364" s="56" t="e">
        <f t="shared" si="73"/>
        <v>#REF!</v>
      </c>
      <c r="AM364" s="66" t="e">
        <f t="shared" si="69"/>
        <v>#REF!</v>
      </c>
      <c r="AN364" s="67" t="e">
        <f t="shared" si="74"/>
        <v>#REF!</v>
      </c>
      <c r="AO364" s="68" t="e">
        <f t="shared" si="75"/>
        <v>#REF!</v>
      </c>
      <c r="AP364" s="82" t="e">
        <f t="shared" si="76"/>
        <v>#REF!</v>
      </c>
      <c r="AQ364" s="51">
        <v>1</v>
      </c>
    </row>
    <row r="365" spans="11:43" x14ac:dyDescent="0.25">
      <c r="K365" s="64" t="e">
        <f t="shared" si="66"/>
        <v>#REF!</v>
      </c>
      <c r="L365" s="129" t="e">
        <f>IF(#REF!&gt;0,#REF!,"")</f>
        <v>#REF!</v>
      </c>
      <c r="M365" s="90" t="e">
        <f>#REF!</f>
        <v>#REF!</v>
      </c>
      <c r="N365" s="91">
        <f t="shared" si="67"/>
        <v>12</v>
      </c>
      <c r="O365" s="92">
        <v>44185</v>
      </c>
      <c r="P365" s="91" t="str">
        <f t="shared" si="65"/>
        <v>SUNDAY</v>
      </c>
      <c r="Q365" s="93" t="e">
        <f t="shared" si="68"/>
        <v>#REF!</v>
      </c>
      <c r="R365" s="51" t="e">
        <f t="shared" si="70"/>
        <v>#N/A</v>
      </c>
      <c r="S365" s="78" t="e">
        <f>HLOOKUP(LEFT(P365,3),$B$8:$H$11,4,FALSE)*VLOOKUP(O365,#REF!,2,FALSE)</f>
        <v>#REF!</v>
      </c>
      <c r="T365" s="78" t="e">
        <f t="shared" si="71"/>
        <v>#REF!</v>
      </c>
      <c r="U365" s="51" t="e">
        <f t="shared" si="72"/>
        <v>#N/A</v>
      </c>
      <c r="V365" s="56" t="e">
        <f t="shared" si="73"/>
        <v>#REF!</v>
      </c>
      <c r="AM365" s="66" t="e">
        <f t="shared" si="69"/>
        <v>#REF!</v>
      </c>
      <c r="AN365" s="67" t="e">
        <f t="shared" si="74"/>
        <v>#REF!</v>
      </c>
      <c r="AO365" s="68" t="e">
        <f t="shared" si="75"/>
        <v>#REF!</v>
      </c>
      <c r="AP365" s="82" t="e">
        <f t="shared" si="76"/>
        <v>#REF!</v>
      </c>
      <c r="AQ365" s="51">
        <v>1</v>
      </c>
    </row>
    <row r="366" spans="11:43" x14ac:dyDescent="0.25">
      <c r="K366" s="64" t="e">
        <f t="shared" si="66"/>
        <v>#REF!</v>
      </c>
      <c r="L366" s="129" t="e">
        <f>IF(#REF!&gt;0,#REF!,"")</f>
        <v>#REF!</v>
      </c>
      <c r="M366" s="90" t="e">
        <f>#REF!</f>
        <v>#REF!</v>
      </c>
      <c r="N366" s="91">
        <f t="shared" si="67"/>
        <v>12</v>
      </c>
      <c r="O366" s="92">
        <v>44186</v>
      </c>
      <c r="P366" s="91" t="str">
        <f t="shared" si="65"/>
        <v>MONDAY</v>
      </c>
      <c r="Q366" s="93" t="e">
        <f t="shared" si="68"/>
        <v>#REF!</v>
      </c>
      <c r="R366" s="51" t="e">
        <f t="shared" si="70"/>
        <v>#N/A</v>
      </c>
      <c r="S366" s="78" t="e">
        <f>HLOOKUP(LEFT(P366,3),$B$8:$H$11,4,FALSE)*VLOOKUP(O366,#REF!,2,FALSE)</f>
        <v>#REF!</v>
      </c>
      <c r="T366" s="78" t="e">
        <f t="shared" si="71"/>
        <v>#REF!</v>
      </c>
      <c r="U366" s="51" t="e">
        <f t="shared" si="72"/>
        <v>#N/A</v>
      </c>
      <c r="V366" s="56" t="e">
        <f t="shared" si="73"/>
        <v>#REF!</v>
      </c>
      <c r="AM366" s="66" t="e">
        <f t="shared" si="69"/>
        <v>#REF!</v>
      </c>
      <c r="AN366" s="67" t="e">
        <f t="shared" si="74"/>
        <v>#REF!</v>
      </c>
      <c r="AO366" s="68" t="e">
        <f t="shared" si="75"/>
        <v>#REF!</v>
      </c>
      <c r="AP366" s="82" t="e">
        <f t="shared" si="76"/>
        <v>#REF!</v>
      </c>
      <c r="AQ366" s="51">
        <v>1</v>
      </c>
    </row>
    <row r="367" spans="11:43" x14ac:dyDescent="0.25">
      <c r="K367" s="64" t="e">
        <f t="shared" si="66"/>
        <v>#REF!</v>
      </c>
      <c r="L367" s="129" t="e">
        <f>IF(#REF!&gt;0,#REF!,"")</f>
        <v>#REF!</v>
      </c>
      <c r="M367" s="90" t="e">
        <f>#REF!</f>
        <v>#REF!</v>
      </c>
      <c r="N367" s="91">
        <f t="shared" si="67"/>
        <v>12</v>
      </c>
      <c r="O367" s="92">
        <v>44187</v>
      </c>
      <c r="P367" s="91" t="str">
        <f t="shared" si="65"/>
        <v>TUESDAY</v>
      </c>
      <c r="Q367" s="93" t="e">
        <f t="shared" si="68"/>
        <v>#REF!</v>
      </c>
      <c r="R367" s="51" t="e">
        <f t="shared" si="70"/>
        <v>#N/A</v>
      </c>
      <c r="S367" s="78" t="e">
        <f>HLOOKUP(LEFT(P367,3),$B$8:$H$11,4,FALSE)*VLOOKUP(O367,#REF!,2,FALSE)</f>
        <v>#REF!</v>
      </c>
      <c r="T367" s="78" t="e">
        <f t="shared" si="71"/>
        <v>#REF!</v>
      </c>
      <c r="U367" s="51" t="e">
        <f t="shared" si="72"/>
        <v>#N/A</v>
      </c>
      <c r="V367" s="56" t="e">
        <f t="shared" si="73"/>
        <v>#REF!</v>
      </c>
      <c r="AM367" s="66" t="e">
        <f t="shared" si="69"/>
        <v>#REF!</v>
      </c>
      <c r="AN367" s="67" t="e">
        <f t="shared" si="74"/>
        <v>#REF!</v>
      </c>
      <c r="AO367" s="68" t="e">
        <f t="shared" si="75"/>
        <v>#REF!</v>
      </c>
      <c r="AP367" s="82" t="e">
        <f t="shared" si="76"/>
        <v>#REF!</v>
      </c>
      <c r="AQ367" s="51">
        <v>1</v>
      </c>
    </row>
    <row r="368" spans="11:43" x14ac:dyDescent="0.25">
      <c r="K368" s="64" t="e">
        <f t="shared" si="66"/>
        <v>#REF!</v>
      </c>
      <c r="L368" s="129" t="e">
        <f>IF(#REF!&gt;0,#REF!,"")</f>
        <v>#REF!</v>
      </c>
      <c r="M368" s="90" t="e">
        <f>#REF!</f>
        <v>#REF!</v>
      </c>
      <c r="N368" s="91">
        <f t="shared" si="67"/>
        <v>12</v>
      </c>
      <c r="O368" s="92">
        <v>44188</v>
      </c>
      <c r="P368" s="91" t="str">
        <f t="shared" si="65"/>
        <v>WEDNESDAY</v>
      </c>
      <c r="Q368" s="93" t="e">
        <f t="shared" si="68"/>
        <v>#REF!</v>
      </c>
      <c r="R368" s="51" t="e">
        <f t="shared" si="70"/>
        <v>#N/A</v>
      </c>
      <c r="S368" s="78" t="e">
        <f>HLOOKUP(LEFT(P368,3),$B$8:$H$11,4,FALSE)*VLOOKUP(O368,#REF!,2,FALSE)</f>
        <v>#REF!</v>
      </c>
      <c r="T368" s="78" t="e">
        <f t="shared" si="71"/>
        <v>#REF!</v>
      </c>
      <c r="U368" s="51" t="e">
        <f t="shared" si="72"/>
        <v>#N/A</v>
      </c>
      <c r="V368" s="56" t="e">
        <f t="shared" si="73"/>
        <v>#REF!</v>
      </c>
      <c r="AM368" s="66" t="e">
        <f t="shared" si="69"/>
        <v>#REF!</v>
      </c>
      <c r="AN368" s="67" t="e">
        <f t="shared" si="74"/>
        <v>#REF!</v>
      </c>
      <c r="AO368" s="68" t="e">
        <f t="shared" si="75"/>
        <v>#REF!</v>
      </c>
      <c r="AP368" s="82" t="e">
        <f t="shared" si="76"/>
        <v>#REF!</v>
      </c>
      <c r="AQ368" s="51">
        <v>1</v>
      </c>
    </row>
    <row r="369" spans="2:43" x14ac:dyDescent="0.25">
      <c r="K369" s="64" t="e">
        <f t="shared" si="66"/>
        <v>#REF!</v>
      </c>
      <c r="L369" s="129" t="e">
        <f>IF(#REF!&gt;0,#REF!,"")</f>
        <v>#REF!</v>
      </c>
      <c r="M369" s="90" t="e">
        <f>#REF!</f>
        <v>#REF!</v>
      </c>
      <c r="N369" s="91">
        <f t="shared" si="67"/>
        <v>12</v>
      </c>
      <c r="O369" s="92">
        <v>44189</v>
      </c>
      <c r="P369" s="91" t="str">
        <f t="shared" si="65"/>
        <v>THURSDAY</v>
      </c>
      <c r="Q369" s="93" t="e">
        <f t="shared" si="68"/>
        <v>#REF!</v>
      </c>
      <c r="R369" s="51" t="e">
        <f t="shared" si="70"/>
        <v>#N/A</v>
      </c>
      <c r="S369" s="78" t="e">
        <f>HLOOKUP(LEFT(P369,3),$B$8:$H$11,4,FALSE)*VLOOKUP(O369,#REF!,2,FALSE)</f>
        <v>#REF!</v>
      </c>
      <c r="T369" s="78" t="e">
        <f t="shared" si="71"/>
        <v>#REF!</v>
      </c>
      <c r="U369" s="51" t="e">
        <f t="shared" si="72"/>
        <v>#N/A</v>
      </c>
      <c r="V369" s="56" t="e">
        <f t="shared" si="73"/>
        <v>#REF!</v>
      </c>
      <c r="AM369" s="66" t="e">
        <f t="shared" si="69"/>
        <v>#REF!</v>
      </c>
      <c r="AN369" s="67" t="e">
        <f t="shared" si="74"/>
        <v>#REF!</v>
      </c>
      <c r="AO369" s="68" t="e">
        <f t="shared" si="75"/>
        <v>#REF!</v>
      </c>
      <c r="AP369" s="82" t="e">
        <f t="shared" si="76"/>
        <v>#REF!</v>
      </c>
      <c r="AQ369" s="51">
        <v>1</v>
      </c>
    </row>
    <row r="370" spans="2:43" x14ac:dyDescent="0.25">
      <c r="K370" s="64" t="e">
        <f t="shared" si="66"/>
        <v>#REF!</v>
      </c>
      <c r="L370" s="129" t="e">
        <f>IF(#REF!&gt;0,#REF!,"")</f>
        <v>#REF!</v>
      </c>
      <c r="M370" s="90" t="e">
        <f>#REF!</f>
        <v>#REF!</v>
      </c>
      <c r="N370" s="91">
        <f t="shared" si="67"/>
        <v>12</v>
      </c>
      <c r="O370" s="92">
        <v>44190</v>
      </c>
      <c r="P370" s="91" t="str">
        <f t="shared" si="65"/>
        <v>FRIDAY</v>
      </c>
      <c r="Q370" s="93" t="e">
        <f t="shared" si="68"/>
        <v>#REF!</v>
      </c>
      <c r="R370" s="51" t="e">
        <f t="shared" si="70"/>
        <v>#N/A</v>
      </c>
      <c r="S370" s="78" t="e">
        <f>HLOOKUP(LEFT(P370,3),$B$8:$H$11,4,FALSE)*VLOOKUP(O370,#REF!,2,FALSE)</f>
        <v>#REF!</v>
      </c>
      <c r="T370" s="78" t="e">
        <f t="shared" si="71"/>
        <v>#REF!</v>
      </c>
      <c r="U370" s="51" t="e">
        <f t="shared" si="72"/>
        <v>#N/A</v>
      </c>
      <c r="V370" s="56" t="e">
        <f t="shared" si="73"/>
        <v>#REF!</v>
      </c>
      <c r="AM370" s="66" t="e">
        <f t="shared" si="69"/>
        <v>#REF!</v>
      </c>
      <c r="AN370" s="67" t="e">
        <f t="shared" si="74"/>
        <v>#REF!</v>
      </c>
      <c r="AO370" s="68" t="e">
        <f t="shared" si="75"/>
        <v>#REF!</v>
      </c>
      <c r="AP370" s="82" t="e">
        <f t="shared" si="76"/>
        <v>#REF!</v>
      </c>
      <c r="AQ370" s="51">
        <v>1</v>
      </c>
    </row>
    <row r="371" spans="2:43" x14ac:dyDescent="0.25">
      <c r="K371" s="64" t="e">
        <f t="shared" si="66"/>
        <v>#REF!</v>
      </c>
      <c r="L371" s="129" t="e">
        <f>IF(#REF!&gt;0,#REF!,"")</f>
        <v>#REF!</v>
      </c>
      <c r="M371" s="90" t="e">
        <f>#REF!</f>
        <v>#REF!</v>
      </c>
      <c r="N371" s="91">
        <f t="shared" si="67"/>
        <v>12</v>
      </c>
      <c r="O371" s="92">
        <v>44191</v>
      </c>
      <c r="P371" s="91" t="str">
        <f t="shared" si="65"/>
        <v>SATURDAY</v>
      </c>
      <c r="Q371" s="93" t="e">
        <f t="shared" si="68"/>
        <v>#REF!</v>
      </c>
      <c r="R371" s="51" t="e">
        <f t="shared" si="70"/>
        <v>#N/A</v>
      </c>
      <c r="S371" s="78" t="e">
        <f>HLOOKUP(LEFT(P371,3),$B$8:$H$11,4,FALSE)*VLOOKUP(O371,#REF!,2,FALSE)</f>
        <v>#REF!</v>
      </c>
      <c r="T371" s="78" t="e">
        <f t="shared" si="71"/>
        <v>#REF!</v>
      </c>
      <c r="U371" s="51" t="e">
        <f t="shared" si="72"/>
        <v>#N/A</v>
      </c>
      <c r="V371" s="56" t="e">
        <f t="shared" si="73"/>
        <v>#REF!</v>
      </c>
      <c r="AM371" s="66" t="e">
        <f t="shared" si="69"/>
        <v>#REF!</v>
      </c>
      <c r="AN371" s="67" t="e">
        <f t="shared" si="74"/>
        <v>#REF!</v>
      </c>
      <c r="AO371" s="68" t="e">
        <f t="shared" si="75"/>
        <v>#REF!</v>
      </c>
      <c r="AP371" s="82" t="e">
        <f t="shared" si="76"/>
        <v>#REF!</v>
      </c>
      <c r="AQ371" s="51">
        <v>1</v>
      </c>
    </row>
    <row r="372" spans="2:43" x14ac:dyDescent="0.25">
      <c r="K372" s="64" t="e">
        <f t="shared" si="66"/>
        <v>#REF!</v>
      </c>
      <c r="L372" s="129" t="e">
        <f>IF(#REF!&gt;0,#REF!,"")</f>
        <v>#REF!</v>
      </c>
      <c r="M372" s="90" t="e">
        <f>#REF!</f>
        <v>#REF!</v>
      </c>
      <c r="N372" s="91">
        <f t="shared" si="67"/>
        <v>12</v>
      </c>
      <c r="O372" s="92">
        <v>44192</v>
      </c>
      <c r="P372" s="91" t="str">
        <f t="shared" si="65"/>
        <v>SUNDAY</v>
      </c>
      <c r="Q372" s="93" t="e">
        <f t="shared" si="68"/>
        <v>#REF!</v>
      </c>
      <c r="R372" s="51" t="e">
        <f t="shared" si="70"/>
        <v>#N/A</v>
      </c>
      <c r="S372" s="78" t="e">
        <f>HLOOKUP(LEFT(P372,3),$B$8:$H$11,4,FALSE)*VLOOKUP(O372,#REF!,2,FALSE)</f>
        <v>#REF!</v>
      </c>
      <c r="T372" s="78" t="e">
        <f t="shared" si="71"/>
        <v>#REF!</v>
      </c>
      <c r="U372" s="51" t="e">
        <f t="shared" si="72"/>
        <v>#N/A</v>
      </c>
      <c r="V372" s="56" t="e">
        <f t="shared" si="73"/>
        <v>#REF!</v>
      </c>
      <c r="AM372" s="66" t="e">
        <f t="shared" si="69"/>
        <v>#REF!</v>
      </c>
      <c r="AN372" s="67" t="e">
        <f t="shared" si="74"/>
        <v>#REF!</v>
      </c>
      <c r="AO372" s="68" t="e">
        <f t="shared" si="75"/>
        <v>#REF!</v>
      </c>
      <c r="AP372" s="82" t="e">
        <f t="shared" si="76"/>
        <v>#REF!</v>
      </c>
      <c r="AQ372" s="51">
        <v>1</v>
      </c>
    </row>
    <row r="373" spans="2:43" x14ac:dyDescent="0.25">
      <c r="K373" s="64" t="e">
        <f t="shared" si="66"/>
        <v>#REF!</v>
      </c>
      <c r="L373" s="129" t="e">
        <f>IF(#REF!&gt;0,#REF!,"")</f>
        <v>#REF!</v>
      </c>
      <c r="M373" s="90" t="e">
        <f>#REF!</f>
        <v>#REF!</v>
      </c>
      <c r="N373" s="91">
        <f t="shared" si="67"/>
        <v>12</v>
      </c>
      <c r="O373" s="92">
        <v>44193</v>
      </c>
      <c r="P373" s="91" t="str">
        <f t="shared" si="65"/>
        <v>MONDAY</v>
      </c>
      <c r="Q373" s="93" t="e">
        <f t="shared" si="68"/>
        <v>#REF!</v>
      </c>
      <c r="R373" s="51" t="e">
        <f t="shared" si="70"/>
        <v>#N/A</v>
      </c>
      <c r="S373" s="78" t="e">
        <f>HLOOKUP(LEFT(P373,3),$B$8:$H$11,4,FALSE)*VLOOKUP(O373,#REF!,2,FALSE)</f>
        <v>#REF!</v>
      </c>
      <c r="T373" s="78" t="e">
        <f t="shared" si="71"/>
        <v>#REF!</v>
      </c>
      <c r="U373" s="51" t="e">
        <f t="shared" si="72"/>
        <v>#N/A</v>
      </c>
      <c r="V373" s="56" t="e">
        <f t="shared" si="73"/>
        <v>#REF!</v>
      </c>
      <c r="AM373" s="66" t="e">
        <f t="shared" si="69"/>
        <v>#REF!</v>
      </c>
      <c r="AN373" s="67" t="e">
        <f t="shared" si="74"/>
        <v>#REF!</v>
      </c>
      <c r="AO373" s="68" t="e">
        <f t="shared" si="75"/>
        <v>#REF!</v>
      </c>
      <c r="AP373" s="82" t="e">
        <f t="shared" si="76"/>
        <v>#REF!</v>
      </c>
      <c r="AQ373" s="51">
        <v>1</v>
      </c>
    </row>
    <row r="374" spans="2:43" ht="15.75" thickBot="1" x14ac:dyDescent="0.3">
      <c r="K374" s="64"/>
      <c r="L374" s="84"/>
      <c r="M374" s="95"/>
      <c r="N374" s="91"/>
      <c r="O374" s="92"/>
      <c r="P374" s="91"/>
      <c r="Q374" s="93"/>
      <c r="R374" s="65"/>
      <c r="S374" s="65"/>
      <c r="T374" s="65"/>
      <c r="U374" s="65"/>
      <c r="V374" s="86"/>
      <c r="AM374" s="66"/>
      <c r="AN374" s="67"/>
      <c r="AO374" s="68"/>
    </row>
    <row r="375" spans="2:43" x14ac:dyDescent="0.25">
      <c r="K375" s="64"/>
      <c r="L375" s="84"/>
      <c r="M375" s="94"/>
      <c r="N375" s="91"/>
      <c r="O375" s="92"/>
      <c r="P375" s="91"/>
      <c r="Q375" s="93"/>
      <c r="R375" s="65"/>
      <c r="S375" s="65"/>
      <c r="T375" s="65"/>
      <c r="U375" s="65"/>
      <c r="V375" s="86"/>
      <c r="AM375" s="66"/>
      <c r="AN375" s="67"/>
      <c r="AO375" s="68"/>
    </row>
    <row r="382" spans="2:43" x14ac:dyDescent="0.25">
      <c r="B382"/>
      <c r="C382"/>
    </row>
    <row r="383" spans="2:43" x14ac:dyDescent="0.25">
      <c r="B383"/>
      <c r="C383"/>
    </row>
    <row r="384" spans="2:4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</sheetData>
  <autoFilter ref="J13:J26" xr:uid="{00000000-0009-0000-0000-00001F000000}"/>
  <conditionalFormatting sqref="J14:J26">
    <cfRule type="notContainsText" dxfId="6" priority="1" stopIfTrue="1" operator="notContains" text="good">
      <formula>ISERROR(SEARCH("good",J14))</formula>
    </cfRule>
  </conditionalFormatting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B48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3" customWidth="1"/>
    <col min="4" max="54" width="9.42578125" style="1" customWidth="1"/>
    <col min="55" max="16384" width="6.7109375" style="1"/>
  </cols>
  <sheetData>
    <row r="1" spans="1:54" ht="26.25" x14ac:dyDescent="0.4">
      <c r="A1" s="28" t="s">
        <v>65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</row>
    <row r="2" spans="1:54" ht="13.5" thickBot="1" x14ac:dyDescent="0.25">
      <c r="A2" s="4"/>
      <c r="B2" s="4"/>
      <c r="C2" s="5" t="s">
        <v>9</v>
      </c>
      <c r="D2" s="29" t="s">
        <v>10</v>
      </c>
      <c r="E2" s="5" t="s">
        <v>11</v>
      </c>
      <c r="F2" s="29" t="s">
        <v>12</v>
      </c>
      <c r="G2" s="5" t="s">
        <v>13</v>
      </c>
      <c r="H2" s="29" t="s">
        <v>14</v>
      </c>
      <c r="I2" s="5" t="s">
        <v>15</v>
      </c>
      <c r="J2" s="29" t="s">
        <v>16</v>
      </c>
      <c r="K2" s="5" t="s">
        <v>17</v>
      </c>
      <c r="L2" s="29" t="s">
        <v>18</v>
      </c>
      <c r="M2" s="5" t="s">
        <v>19</v>
      </c>
      <c r="N2" s="29" t="s">
        <v>20</v>
      </c>
      <c r="O2" s="5" t="s">
        <v>21</v>
      </c>
      <c r="P2" s="29" t="s">
        <v>22</v>
      </c>
      <c r="Q2" s="5" t="s">
        <v>23</v>
      </c>
      <c r="R2" s="29" t="s">
        <v>24</v>
      </c>
      <c r="S2" s="5" t="s">
        <v>25</v>
      </c>
      <c r="T2" s="29" t="s">
        <v>26</v>
      </c>
      <c r="U2" s="5" t="s">
        <v>27</v>
      </c>
      <c r="V2" s="29" t="s">
        <v>28</v>
      </c>
      <c r="W2" s="5" t="s">
        <v>29</v>
      </c>
      <c r="X2" s="29" t="s">
        <v>30</v>
      </c>
      <c r="Y2" s="5" t="s">
        <v>31</v>
      </c>
      <c r="Z2" s="29" t="s">
        <v>32</v>
      </c>
      <c r="AA2" s="5" t="s">
        <v>33</v>
      </c>
      <c r="AB2" s="29" t="s">
        <v>34</v>
      </c>
      <c r="AC2" s="5" t="s">
        <v>35</v>
      </c>
      <c r="AD2" s="29" t="s">
        <v>36</v>
      </c>
      <c r="AE2" s="5" t="s">
        <v>37</v>
      </c>
      <c r="AF2" s="29" t="s">
        <v>38</v>
      </c>
      <c r="AG2" s="5" t="s">
        <v>39</v>
      </c>
      <c r="AH2" s="29" t="s">
        <v>40</v>
      </c>
      <c r="AI2" s="5" t="s">
        <v>41</v>
      </c>
      <c r="AJ2" s="29" t="s">
        <v>42</v>
      </c>
      <c r="AK2" s="5" t="s">
        <v>43</v>
      </c>
      <c r="AL2" s="29" t="s">
        <v>44</v>
      </c>
      <c r="AM2" s="5" t="s">
        <v>45</v>
      </c>
      <c r="AN2" s="29" t="s">
        <v>46</v>
      </c>
      <c r="AO2" s="5" t="s">
        <v>47</v>
      </c>
      <c r="AP2" s="29" t="s">
        <v>48</v>
      </c>
      <c r="AQ2" s="5" t="s">
        <v>49</v>
      </c>
      <c r="AR2" s="29" t="s">
        <v>50</v>
      </c>
      <c r="AS2" s="5" t="s">
        <v>51</v>
      </c>
      <c r="AT2" s="29" t="s">
        <v>52</v>
      </c>
      <c r="AU2" s="5" t="s">
        <v>53</v>
      </c>
      <c r="AV2" s="29" t="s">
        <v>54</v>
      </c>
      <c r="AW2" s="5" t="s">
        <v>55</v>
      </c>
      <c r="AX2" s="29" t="s">
        <v>56</v>
      </c>
      <c r="AY2" s="5" t="s">
        <v>57</v>
      </c>
      <c r="AZ2" s="29" t="s">
        <v>58</v>
      </c>
      <c r="BA2" s="5" t="s">
        <v>59</v>
      </c>
      <c r="BB2" s="5" t="s">
        <v>60</v>
      </c>
    </row>
    <row r="3" spans="1:54" s="2" customFormat="1" thickBot="1" x14ac:dyDescent="0.25">
      <c r="A3" s="6"/>
      <c r="B3" s="7" t="s">
        <v>61</v>
      </c>
      <c r="C3" s="8">
        <v>38361</v>
      </c>
      <c r="D3" s="8">
        <v>38368</v>
      </c>
      <c r="E3" s="8">
        <v>38375</v>
      </c>
      <c r="F3" s="8">
        <v>38382</v>
      </c>
      <c r="G3" s="8">
        <v>38389</v>
      </c>
      <c r="H3" s="8">
        <v>38396</v>
      </c>
      <c r="I3" s="8">
        <v>38403</v>
      </c>
      <c r="J3" s="8">
        <v>38410</v>
      </c>
      <c r="K3" s="8">
        <v>38417</v>
      </c>
      <c r="L3" s="8">
        <v>38424</v>
      </c>
      <c r="M3" s="8">
        <v>38431</v>
      </c>
      <c r="N3" s="8">
        <v>38438</v>
      </c>
      <c r="O3" s="8">
        <v>38445</v>
      </c>
      <c r="P3" s="8">
        <v>38452</v>
      </c>
      <c r="Q3" s="8">
        <v>38459</v>
      </c>
      <c r="R3" s="8">
        <v>38466</v>
      </c>
      <c r="S3" s="8">
        <v>38473</v>
      </c>
      <c r="T3" s="8">
        <v>38480</v>
      </c>
      <c r="U3" s="8">
        <v>38487</v>
      </c>
      <c r="V3" s="8">
        <v>38494</v>
      </c>
      <c r="W3" s="8">
        <v>38501</v>
      </c>
      <c r="X3" s="8">
        <v>38508</v>
      </c>
      <c r="Y3" s="8">
        <v>38515</v>
      </c>
      <c r="Z3" s="8">
        <v>38522</v>
      </c>
      <c r="AA3" s="8">
        <v>38529</v>
      </c>
      <c r="AB3" s="8">
        <v>38536</v>
      </c>
      <c r="AC3" s="8">
        <v>38543</v>
      </c>
      <c r="AD3" s="8">
        <v>38550</v>
      </c>
      <c r="AE3" s="8">
        <v>38557</v>
      </c>
      <c r="AF3" s="8">
        <v>38564</v>
      </c>
      <c r="AG3" s="8">
        <v>38571</v>
      </c>
      <c r="AH3" s="8">
        <v>38578</v>
      </c>
      <c r="AI3" s="8">
        <v>38585</v>
      </c>
      <c r="AJ3" s="8">
        <v>38592</v>
      </c>
      <c r="AK3" s="8">
        <v>38599</v>
      </c>
      <c r="AL3" s="8">
        <v>38606</v>
      </c>
      <c r="AM3" s="8">
        <v>38613</v>
      </c>
      <c r="AN3" s="8">
        <v>38620</v>
      </c>
      <c r="AO3" s="8">
        <v>38627</v>
      </c>
      <c r="AP3" s="8">
        <v>38634</v>
      </c>
      <c r="AQ3" s="8">
        <v>38641</v>
      </c>
      <c r="AR3" s="8">
        <v>38648</v>
      </c>
      <c r="AS3" s="8">
        <v>38655</v>
      </c>
      <c r="AT3" s="8">
        <v>38662</v>
      </c>
      <c r="AU3" s="8">
        <v>38669</v>
      </c>
      <c r="AV3" s="8">
        <v>38676</v>
      </c>
      <c r="AW3" s="8">
        <v>38683</v>
      </c>
      <c r="AX3" s="8">
        <v>38690</v>
      </c>
      <c r="AY3" s="8">
        <v>38697</v>
      </c>
      <c r="AZ3" s="8">
        <v>38704</v>
      </c>
      <c r="BA3" s="8">
        <v>38711</v>
      </c>
      <c r="BB3" s="8">
        <v>38718</v>
      </c>
    </row>
    <row r="4" spans="1:54" x14ac:dyDescent="0.2">
      <c r="A4" s="9" t="s">
        <v>0</v>
      </c>
      <c r="B4" s="10"/>
      <c r="C4" s="11">
        <v>12629</v>
      </c>
      <c r="D4" s="11">
        <v>12256</v>
      </c>
      <c r="E4" s="11">
        <v>12653</v>
      </c>
      <c r="F4" s="11">
        <v>13399</v>
      </c>
      <c r="G4" s="11">
        <v>12939</v>
      </c>
      <c r="H4" s="11">
        <v>13585</v>
      </c>
      <c r="I4" s="11">
        <v>13605</v>
      </c>
      <c r="J4" s="11">
        <v>13471</v>
      </c>
      <c r="K4" s="11">
        <v>13409</v>
      </c>
      <c r="L4" s="11">
        <v>13509</v>
      </c>
      <c r="M4" s="11">
        <v>13418</v>
      </c>
      <c r="N4" s="11">
        <v>14322</v>
      </c>
      <c r="O4" s="11">
        <v>13438</v>
      </c>
      <c r="P4" s="11">
        <v>13458</v>
      </c>
      <c r="Q4" s="11">
        <v>13425</v>
      </c>
      <c r="R4" s="11">
        <v>13415</v>
      </c>
      <c r="S4" s="11">
        <v>12815</v>
      </c>
      <c r="T4" s="11">
        <v>13242</v>
      </c>
      <c r="U4" s="11">
        <v>13246</v>
      </c>
      <c r="V4" s="11">
        <v>13156</v>
      </c>
      <c r="W4" s="11">
        <v>13124</v>
      </c>
      <c r="X4" s="11">
        <v>13143</v>
      </c>
      <c r="Y4" s="11">
        <v>13318</v>
      </c>
      <c r="Z4" s="11">
        <v>13063</v>
      </c>
      <c r="AA4" s="11">
        <v>12497</v>
      </c>
      <c r="AB4" s="11">
        <v>13114</v>
      </c>
      <c r="AC4" s="11">
        <v>12575</v>
      </c>
      <c r="AD4" s="11">
        <v>12563</v>
      </c>
      <c r="AE4" s="11">
        <v>12825</v>
      </c>
      <c r="AF4" s="11">
        <v>12039</v>
      </c>
      <c r="AG4" s="11">
        <v>12716</v>
      </c>
      <c r="AH4" s="11">
        <v>12845</v>
      </c>
      <c r="AI4" s="11">
        <v>13322</v>
      </c>
      <c r="AJ4" s="11">
        <v>12085</v>
      </c>
      <c r="AK4" s="11">
        <v>11756</v>
      </c>
      <c r="AL4" s="11">
        <v>12755</v>
      </c>
      <c r="AM4" s="11">
        <v>12752</v>
      </c>
      <c r="AN4" s="11">
        <v>13182</v>
      </c>
      <c r="AO4" s="11">
        <v>12661</v>
      </c>
      <c r="AP4" s="11">
        <v>12085</v>
      </c>
      <c r="AQ4" s="11">
        <v>12909</v>
      </c>
      <c r="AR4" s="11">
        <v>12793</v>
      </c>
      <c r="AS4" s="11">
        <v>12848</v>
      </c>
      <c r="AT4" s="11">
        <v>12134</v>
      </c>
      <c r="AU4" s="11">
        <v>12518</v>
      </c>
      <c r="AV4" s="11">
        <v>12465</v>
      </c>
      <c r="AW4" s="11">
        <v>12679</v>
      </c>
      <c r="AX4" s="11">
        <v>11941</v>
      </c>
      <c r="AY4" s="11">
        <v>12818</v>
      </c>
      <c r="AZ4" s="11">
        <v>12495</v>
      </c>
      <c r="BA4" s="11">
        <v>9956</v>
      </c>
      <c r="BB4" s="11">
        <v>11763</v>
      </c>
    </row>
    <row r="5" spans="1:54" x14ac:dyDescent="0.2">
      <c r="A5" s="12"/>
      <c r="B5" s="19" t="s">
        <v>143</v>
      </c>
      <c r="C5" s="13">
        <v>4098</v>
      </c>
      <c r="D5" s="13">
        <v>3926</v>
      </c>
      <c r="E5" s="13">
        <v>4187</v>
      </c>
      <c r="F5" s="13">
        <v>4572</v>
      </c>
      <c r="G5" s="13">
        <v>4174</v>
      </c>
      <c r="H5" s="13">
        <v>4366</v>
      </c>
      <c r="I5" s="13">
        <v>4459</v>
      </c>
      <c r="J5" s="13">
        <v>4516</v>
      </c>
      <c r="K5" s="13">
        <v>4404</v>
      </c>
      <c r="L5" s="13">
        <v>4542</v>
      </c>
      <c r="M5" s="13">
        <v>4484</v>
      </c>
      <c r="N5" s="13">
        <v>5012</v>
      </c>
      <c r="O5" s="13">
        <v>4486</v>
      </c>
      <c r="P5" s="13">
        <v>4812</v>
      </c>
      <c r="Q5" s="13">
        <v>4620</v>
      </c>
      <c r="R5" s="13">
        <v>4711</v>
      </c>
      <c r="S5" s="13">
        <v>4372</v>
      </c>
      <c r="T5" s="13">
        <v>4817</v>
      </c>
      <c r="U5" s="13">
        <v>4808</v>
      </c>
      <c r="V5" s="13">
        <v>4577</v>
      </c>
      <c r="W5" s="13">
        <v>4829</v>
      </c>
      <c r="X5" s="13">
        <v>4678</v>
      </c>
      <c r="Y5" s="13">
        <v>4655</v>
      </c>
      <c r="Z5" s="13">
        <v>4575</v>
      </c>
      <c r="AA5" s="13">
        <v>4190</v>
      </c>
      <c r="AB5" s="13">
        <v>4412</v>
      </c>
      <c r="AC5" s="13">
        <v>4509</v>
      </c>
      <c r="AD5" s="13">
        <v>4373</v>
      </c>
      <c r="AE5" s="13">
        <v>4471</v>
      </c>
      <c r="AF5" s="13">
        <v>3709</v>
      </c>
      <c r="AG5" s="13">
        <v>4224</v>
      </c>
      <c r="AH5" s="13">
        <v>4349</v>
      </c>
      <c r="AI5" s="13">
        <v>4402</v>
      </c>
      <c r="AJ5" s="13">
        <v>4177</v>
      </c>
      <c r="AK5" s="13">
        <v>3910</v>
      </c>
      <c r="AL5" s="13">
        <v>4434</v>
      </c>
      <c r="AM5" s="13">
        <v>4575</v>
      </c>
      <c r="AN5" s="13">
        <v>4706</v>
      </c>
      <c r="AO5" s="13">
        <v>4386</v>
      </c>
      <c r="AP5" s="13">
        <v>3958</v>
      </c>
      <c r="AQ5" s="13">
        <v>4453</v>
      </c>
      <c r="AR5" s="13">
        <v>4502</v>
      </c>
      <c r="AS5" s="13">
        <v>4579</v>
      </c>
      <c r="AT5" s="13">
        <v>4109</v>
      </c>
      <c r="AU5" s="13">
        <v>4501</v>
      </c>
      <c r="AV5" s="13">
        <v>4326</v>
      </c>
      <c r="AW5" s="13">
        <v>4231</v>
      </c>
      <c r="AX5" s="13">
        <v>4020</v>
      </c>
      <c r="AY5" s="13">
        <v>4379</v>
      </c>
      <c r="AZ5" s="13">
        <v>4482</v>
      </c>
      <c r="BA5" s="13">
        <v>2888</v>
      </c>
      <c r="BB5" s="13">
        <v>3834</v>
      </c>
    </row>
    <row r="6" spans="1:54" x14ac:dyDescent="0.2">
      <c r="A6" s="12"/>
      <c r="B6" s="19" t="s">
        <v>144</v>
      </c>
      <c r="C6" s="13">
        <v>2589</v>
      </c>
      <c r="D6" s="13">
        <v>2537</v>
      </c>
      <c r="E6" s="13">
        <v>2692</v>
      </c>
      <c r="F6" s="13">
        <v>2780</v>
      </c>
      <c r="G6" s="13">
        <v>2729</v>
      </c>
      <c r="H6" s="13">
        <v>2946</v>
      </c>
      <c r="I6" s="13">
        <v>3028</v>
      </c>
      <c r="J6" s="13">
        <v>2886</v>
      </c>
      <c r="K6" s="13">
        <v>3032</v>
      </c>
      <c r="L6" s="13">
        <v>2976</v>
      </c>
      <c r="M6" s="13">
        <v>2741</v>
      </c>
      <c r="N6" s="13">
        <v>2777</v>
      </c>
      <c r="O6" s="13">
        <v>2689</v>
      </c>
      <c r="P6" s="13">
        <v>2679</v>
      </c>
      <c r="Q6" s="13">
        <v>2932</v>
      </c>
      <c r="R6" s="13">
        <v>2851</v>
      </c>
      <c r="S6" s="13">
        <v>2633</v>
      </c>
      <c r="T6" s="13">
        <v>2661</v>
      </c>
      <c r="U6" s="13">
        <v>2607</v>
      </c>
      <c r="V6" s="13">
        <v>2484</v>
      </c>
      <c r="W6" s="13">
        <v>2490</v>
      </c>
      <c r="X6" s="13">
        <v>2477</v>
      </c>
      <c r="Y6" s="13">
        <v>2787</v>
      </c>
      <c r="Z6" s="13">
        <v>2713</v>
      </c>
      <c r="AA6" s="13">
        <v>2440</v>
      </c>
      <c r="AB6" s="13">
        <v>2647</v>
      </c>
      <c r="AC6" s="13">
        <v>2588</v>
      </c>
      <c r="AD6" s="13">
        <v>2540</v>
      </c>
      <c r="AE6" s="13">
        <v>2511</v>
      </c>
      <c r="AF6" s="13">
        <v>2314</v>
      </c>
      <c r="AG6" s="13">
        <v>2746</v>
      </c>
      <c r="AH6" s="13">
        <v>2481</v>
      </c>
      <c r="AI6" s="13">
        <v>2603</v>
      </c>
      <c r="AJ6" s="13">
        <v>2299</v>
      </c>
      <c r="AK6" s="13">
        <v>2189</v>
      </c>
      <c r="AL6" s="13">
        <v>2584</v>
      </c>
      <c r="AM6" s="13">
        <v>2615</v>
      </c>
      <c r="AN6" s="13">
        <v>2422</v>
      </c>
      <c r="AO6" s="13">
        <v>2388</v>
      </c>
      <c r="AP6" s="13">
        <v>2115</v>
      </c>
      <c r="AQ6" s="13">
        <v>2655</v>
      </c>
      <c r="AR6" s="13">
        <v>2588</v>
      </c>
      <c r="AS6" s="13">
        <v>2598</v>
      </c>
      <c r="AT6" s="13">
        <v>2282</v>
      </c>
      <c r="AU6" s="13">
        <v>2358</v>
      </c>
      <c r="AV6" s="13">
        <v>2402</v>
      </c>
      <c r="AW6" s="13">
        <v>2471</v>
      </c>
      <c r="AX6" s="13">
        <v>2449</v>
      </c>
      <c r="AY6" s="13">
        <v>2777</v>
      </c>
      <c r="AZ6" s="13">
        <v>2325</v>
      </c>
      <c r="BA6" s="13">
        <v>1303</v>
      </c>
      <c r="BB6" s="13">
        <v>2317</v>
      </c>
    </row>
    <row r="7" spans="1:54" x14ac:dyDescent="0.2">
      <c r="A7" s="12"/>
      <c r="B7" s="19" t="s">
        <v>145</v>
      </c>
      <c r="C7" s="13">
        <v>5942</v>
      </c>
      <c r="D7" s="13">
        <v>5793</v>
      </c>
      <c r="E7" s="13">
        <v>5774</v>
      </c>
      <c r="F7" s="13">
        <v>6047</v>
      </c>
      <c r="G7" s="13">
        <v>6036</v>
      </c>
      <c r="H7" s="13">
        <v>6273</v>
      </c>
      <c r="I7" s="13">
        <v>6118</v>
      </c>
      <c r="J7" s="13">
        <v>6069</v>
      </c>
      <c r="K7" s="13">
        <v>5973</v>
      </c>
      <c r="L7" s="13">
        <v>5991</v>
      </c>
      <c r="M7" s="13">
        <v>6193</v>
      </c>
      <c r="N7" s="13">
        <v>6533</v>
      </c>
      <c r="O7" s="13">
        <v>6263</v>
      </c>
      <c r="P7" s="13">
        <v>5967</v>
      </c>
      <c r="Q7" s="13">
        <v>5873</v>
      </c>
      <c r="R7" s="13">
        <v>5853</v>
      </c>
      <c r="S7" s="13">
        <v>5810</v>
      </c>
      <c r="T7" s="13">
        <v>5764</v>
      </c>
      <c r="U7" s="13">
        <v>5831</v>
      </c>
      <c r="V7" s="13">
        <v>6095</v>
      </c>
      <c r="W7" s="13">
        <v>5805</v>
      </c>
      <c r="X7" s="13">
        <v>5988</v>
      </c>
      <c r="Y7" s="13">
        <v>5876</v>
      </c>
      <c r="Z7" s="13">
        <v>5775</v>
      </c>
      <c r="AA7" s="13">
        <v>5867</v>
      </c>
      <c r="AB7" s="13">
        <v>6055</v>
      </c>
      <c r="AC7" s="13">
        <v>5478</v>
      </c>
      <c r="AD7" s="13">
        <v>5650</v>
      </c>
      <c r="AE7" s="13">
        <v>5843</v>
      </c>
      <c r="AF7" s="13">
        <v>6016</v>
      </c>
      <c r="AG7" s="13">
        <v>5746</v>
      </c>
      <c r="AH7" s="13">
        <v>6015</v>
      </c>
      <c r="AI7" s="13">
        <v>6317</v>
      </c>
      <c r="AJ7" s="13">
        <v>5609</v>
      </c>
      <c r="AK7" s="13">
        <v>5657</v>
      </c>
      <c r="AL7" s="13">
        <v>5737</v>
      </c>
      <c r="AM7" s="13">
        <v>5562</v>
      </c>
      <c r="AN7" s="13">
        <v>6054</v>
      </c>
      <c r="AO7" s="13">
        <v>5887</v>
      </c>
      <c r="AP7" s="13">
        <v>6012</v>
      </c>
      <c r="AQ7" s="13">
        <v>5801</v>
      </c>
      <c r="AR7" s="13">
        <v>5703</v>
      </c>
      <c r="AS7" s="13">
        <v>5671</v>
      </c>
      <c r="AT7" s="13">
        <v>5743</v>
      </c>
      <c r="AU7" s="13">
        <v>5659</v>
      </c>
      <c r="AV7" s="13">
        <v>5737</v>
      </c>
      <c r="AW7" s="13">
        <v>5977</v>
      </c>
      <c r="AX7" s="13">
        <v>5472</v>
      </c>
      <c r="AY7" s="13">
        <v>5662</v>
      </c>
      <c r="AZ7" s="13">
        <v>5688</v>
      </c>
      <c r="BA7" s="13">
        <v>5765</v>
      </c>
      <c r="BB7" s="13">
        <v>5612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14944</v>
      </c>
      <c r="D9" s="11">
        <v>13606</v>
      </c>
      <c r="E9" s="11">
        <v>14854</v>
      </c>
      <c r="F9" s="11">
        <v>15046</v>
      </c>
      <c r="G9" s="11">
        <v>14959</v>
      </c>
      <c r="H9" s="11">
        <v>14893</v>
      </c>
      <c r="I9" s="11">
        <v>14678</v>
      </c>
      <c r="J9" s="11">
        <v>15676</v>
      </c>
      <c r="K9" s="11">
        <v>14997</v>
      </c>
      <c r="L9" s="11">
        <v>15538</v>
      </c>
      <c r="M9" s="11">
        <v>15095</v>
      </c>
      <c r="N9" s="11">
        <v>14908</v>
      </c>
      <c r="O9" s="11">
        <v>15064</v>
      </c>
      <c r="P9" s="11">
        <v>14904</v>
      </c>
      <c r="Q9" s="11">
        <v>14909</v>
      </c>
      <c r="R9" s="11">
        <v>15034</v>
      </c>
      <c r="S9" s="11">
        <v>14336</v>
      </c>
      <c r="T9" s="11">
        <v>14884</v>
      </c>
      <c r="U9" s="11">
        <v>14838</v>
      </c>
      <c r="V9" s="11">
        <v>14176</v>
      </c>
      <c r="W9" s="11">
        <v>14372</v>
      </c>
      <c r="X9" s="11">
        <v>13718</v>
      </c>
      <c r="Y9" s="11">
        <v>13761</v>
      </c>
      <c r="Z9" s="11">
        <v>13739</v>
      </c>
      <c r="AA9" s="11">
        <v>13442</v>
      </c>
      <c r="AB9" s="11">
        <v>13385</v>
      </c>
      <c r="AC9" s="11">
        <v>14114</v>
      </c>
      <c r="AD9" s="11">
        <v>14115</v>
      </c>
      <c r="AE9" s="11">
        <v>13569</v>
      </c>
      <c r="AF9" s="11">
        <v>13202</v>
      </c>
      <c r="AG9" s="11">
        <v>13745</v>
      </c>
      <c r="AH9" s="11">
        <v>14018</v>
      </c>
      <c r="AI9" s="11">
        <v>14499</v>
      </c>
      <c r="AJ9" s="11">
        <v>13774</v>
      </c>
      <c r="AK9" s="11">
        <v>13163</v>
      </c>
      <c r="AL9" s="11">
        <v>14209</v>
      </c>
      <c r="AM9" s="11">
        <v>14191</v>
      </c>
      <c r="AN9" s="11">
        <v>13861</v>
      </c>
      <c r="AO9" s="11">
        <v>13503</v>
      </c>
      <c r="AP9" s="11">
        <v>13868</v>
      </c>
      <c r="AQ9" s="11">
        <v>13993</v>
      </c>
      <c r="AR9" s="11">
        <v>14544</v>
      </c>
      <c r="AS9" s="11">
        <v>14316</v>
      </c>
      <c r="AT9" s="11">
        <v>13907</v>
      </c>
      <c r="AU9" s="11">
        <v>13943</v>
      </c>
      <c r="AV9" s="11">
        <v>13499</v>
      </c>
      <c r="AW9" s="11">
        <v>13864</v>
      </c>
      <c r="AX9" s="11">
        <v>13060</v>
      </c>
      <c r="AY9" s="11">
        <v>13321</v>
      </c>
      <c r="AZ9" s="11">
        <v>13751</v>
      </c>
      <c r="BA9" s="11">
        <v>11784</v>
      </c>
      <c r="BB9" s="11">
        <v>13291</v>
      </c>
    </row>
    <row r="10" spans="1:54" x14ac:dyDescent="0.2">
      <c r="A10" s="12"/>
      <c r="B10" s="19" t="s">
        <v>146</v>
      </c>
      <c r="C10" s="13">
        <v>8847</v>
      </c>
      <c r="D10" s="13">
        <v>8583</v>
      </c>
      <c r="E10" s="13">
        <v>9435</v>
      </c>
      <c r="F10" s="13">
        <v>9368</v>
      </c>
      <c r="G10" s="13">
        <v>9292</v>
      </c>
      <c r="H10" s="13">
        <v>9186</v>
      </c>
      <c r="I10" s="13">
        <v>9427</v>
      </c>
      <c r="J10" s="13">
        <v>9736</v>
      </c>
      <c r="K10" s="13">
        <v>9467</v>
      </c>
      <c r="L10" s="13">
        <v>9726</v>
      </c>
      <c r="M10" s="13">
        <v>9459</v>
      </c>
      <c r="N10" s="13">
        <v>9812</v>
      </c>
      <c r="O10" s="13">
        <v>9664</v>
      </c>
      <c r="P10" s="13">
        <v>9356</v>
      </c>
      <c r="Q10" s="13">
        <v>9429</v>
      </c>
      <c r="R10" s="13">
        <v>9653</v>
      </c>
      <c r="S10" s="13">
        <v>9252</v>
      </c>
      <c r="T10" s="13">
        <v>9547</v>
      </c>
      <c r="U10" s="13">
        <v>9268</v>
      </c>
      <c r="V10" s="13">
        <v>8777</v>
      </c>
      <c r="W10" s="13">
        <v>9037</v>
      </c>
      <c r="X10" s="13">
        <v>8420</v>
      </c>
      <c r="Y10" s="13">
        <v>8115</v>
      </c>
      <c r="Z10" s="13">
        <v>8380</v>
      </c>
      <c r="AA10" s="13">
        <v>8215</v>
      </c>
      <c r="AB10" s="13">
        <v>8233</v>
      </c>
      <c r="AC10" s="13">
        <v>8348</v>
      </c>
      <c r="AD10" s="13">
        <v>8695</v>
      </c>
      <c r="AE10" s="13">
        <v>8163</v>
      </c>
      <c r="AF10" s="13">
        <v>8332</v>
      </c>
      <c r="AG10" s="13">
        <v>8439</v>
      </c>
      <c r="AH10" s="13">
        <v>8804</v>
      </c>
      <c r="AI10" s="13">
        <v>8987</v>
      </c>
      <c r="AJ10" s="13">
        <v>8694</v>
      </c>
      <c r="AK10" s="13">
        <v>8073</v>
      </c>
      <c r="AL10" s="13">
        <v>9005</v>
      </c>
      <c r="AM10" s="13">
        <v>8825</v>
      </c>
      <c r="AN10" s="13">
        <v>8617</v>
      </c>
      <c r="AO10" s="13">
        <v>8304</v>
      </c>
      <c r="AP10" s="13">
        <v>8848</v>
      </c>
      <c r="AQ10" s="13">
        <v>8554</v>
      </c>
      <c r="AR10" s="13">
        <v>8875</v>
      </c>
      <c r="AS10" s="13">
        <v>8966</v>
      </c>
      <c r="AT10" s="13">
        <v>7825</v>
      </c>
      <c r="AU10" s="13">
        <v>8319</v>
      </c>
      <c r="AV10" s="13">
        <v>7670</v>
      </c>
      <c r="AW10" s="13">
        <v>8256</v>
      </c>
      <c r="AX10" s="13">
        <v>7767</v>
      </c>
      <c r="AY10" s="13">
        <v>8066</v>
      </c>
      <c r="AZ10" s="13">
        <v>8157</v>
      </c>
      <c r="BA10" s="13">
        <v>7331</v>
      </c>
      <c r="BB10" s="13">
        <v>8323</v>
      </c>
    </row>
    <row r="11" spans="1:54" x14ac:dyDescent="0.2">
      <c r="A11" s="12"/>
      <c r="B11" s="19" t="s">
        <v>147</v>
      </c>
      <c r="C11" s="13">
        <v>4287</v>
      </c>
      <c r="D11" s="13">
        <v>3789</v>
      </c>
      <c r="E11" s="13">
        <v>4062</v>
      </c>
      <c r="F11" s="13">
        <v>3979</v>
      </c>
      <c r="G11" s="13">
        <v>3968</v>
      </c>
      <c r="H11" s="13">
        <v>3998</v>
      </c>
      <c r="I11" s="13">
        <v>3622</v>
      </c>
      <c r="J11" s="13">
        <v>3916</v>
      </c>
      <c r="K11" s="13">
        <v>3769</v>
      </c>
      <c r="L11" s="13">
        <v>3931</v>
      </c>
      <c r="M11" s="13">
        <v>3592</v>
      </c>
      <c r="N11" s="13">
        <v>3135</v>
      </c>
      <c r="O11" s="13">
        <v>3306</v>
      </c>
      <c r="P11" s="13">
        <v>3325</v>
      </c>
      <c r="Q11" s="13">
        <v>3253</v>
      </c>
      <c r="R11" s="13">
        <v>3456</v>
      </c>
      <c r="S11" s="13">
        <v>3464</v>
      </c>
      <c r="T11" s="13">
        <v>3620</v>
      </c>
      <c r="U11" s="13">
        <v>3585</v>
      </c>
      <c r="V11" s="13">
        <v>3604</v>
      </c>
      <c r="W11" s="13">
        <v>3507</v>
      </c>
      <c r="X11" s="13">
        <v>3655</v>
      </c>
      <c r="Y11" s="13">
        <v>3571</v>
      </c>
      <c r="Z11" s="13">
        <v>3397</v>
      </c>
      <c r="AA11" s="13">
        <v>3359</v>
      </c>
      <c r="AB11" s="13">
        <v>3293</v>
      </c>
      <c r="AC11" s="13">
        <v>3454</v>
      </c>
      <c r="AD11" s="13">
        <v>3555</v>
      </c>
      <c r="AE11" s="13">
        <v>3549</v>
      </c>
      <c r="AF11" s="13">
        <v>3422</v>
      </c>
      <c r="AG11" s="13">
        <v>3703</v>
      </c>
      <c r="AH11" s="13">
        <v>3551</v>
      </c>
      <c r="AI11" s="13">
        <v>3677</v>
      </c>
      <c r="AJ11" s="13">
        <v>3471</v>
      </c>
      <c r="AK11" s="13">
        <v>3597</v>
      </c>
      <c r="AL11" s="13">
        <v>3641</v>
      </c>
      <c r="AM11" s="13">
        <v>3754</v>
      </c>
      <c r="AN11" s="13">
        <v>3700</v>
      </c>
      <c r="AO11" s="13">
        <v>3617</v>
      </c>
      <c r="AP11" s="13">
        <v>3456</v>
      </c>
      <c r="AQ11" s="13">
        <v>3671</v>
      </c>
      <c r="AR11" s="13">
        <v>3895</v>
      </c>
      <c r="AS11" s="13">
        <v>3492</v>
      </c>
      <c r="AT11" s="13">
        <v>3802</v>
      </c>
      <c r="AU11" s="13">
        <v>3818</v>
      </c>
      <c r="AV11" s="13">
        <v>3746</v>
      </c>
      <c r="AW11" s="13">
        <v>3653</v>
      </c>
      <c r="AX11" s="13">
        <v>3610</v>
      </c>
      <c r="AY11" s="13">
        <v>3900</v>
      </c>
      <c r="AZ11" s="13">
        <v>3723</v>
      </c>
      <c r="BA11" s="13">
        <v>3253</v>
      </c>
      <c r="BB11" s="13">
        <v>3595</v>
      </c>
    </row>
    <row r="12" spans="1:54" x14ac:dyDescent="0.2">
      <c r="A12" s="12"/>
      <c r="B12" s="19" t="s">
        <v>148</v>
      </c>
      <c r="C12" s="13">
        <v>1810</v>
      </c>
      <c r="D12" s="13">
        <v>1234</v>
      </c>
      <c r="E12" s="13">
        <v>1357</v>
      </c>
      <c r="F12" s="13">
        <v>1699</v>
      </c>
      <c r="G12" s="13">
        <v>1699</v>
      </c>
      <c r="H12" s="13">
        <v>1709</v>
      </c>
      <c r="I12" s="13">
        <v>1629</v>
      </c>
      <c r="J12" s="13">
        <v>2024</v>
      </c>
      <c r="K12" s="13">
        <v>1761</v>
      </c>
      <c r="L12" s="13">
        <v>1881</v>
      </c>
      <c r="M12" s="13">
        <v>2044</v>
      </c>
      <c r="N12" s="13">
        <v>1961</v>
      </c>
      <c r="O12" s="13">
        <v>2094</v>
      </c>
      <c r="P12" s="13">
        <v>2223</v>
      </c>
      <c r="Q12" s="13">
        <v>2227</v>
      </c>
      <c r="R12" s="13">
        <v>1925</v>
      </c>
      <c r="S12" s="13">
        <v>1620</v>
      </c>
      <c r="T12" s="13">
        <v>1717</v>
      </c>
      <c r="U12" s="13">
        <v>1985</v>
      </c>
      <c r="V12" s="13">
        <v>1795</v>
      </c>
      <c r="W12" s="13">
        <v>1828</v>
      </c>
      <c r="X12" s="13">
        <v>1643</v>
      </c>
      <c r="Y12" s="13">
        <v>2075</v>
      </c>
      <c r="Z12" s="13">
        <v>1962</v>
      </c>
      <c r="AA12" s="13">
        <v>1868</v>
      </c>
      <c r="AB12" s="13">
        <v>1859</v>
      </c>
      <c r="AC12" s="13">
        <v>2312</v>
      </c>
      <c r="AD12" s="13">
        <v>1865</v>
      </c>
      <c r="AE12" s="13">
        <v>1857</v>
      </c>
      <c r="AF12" s="13">
        <v>1448</v>
      </c>
      <c r="AG12" s="13">
        <v>1603</v>
      </c>
      <c r="AH12" s="13">
        <v>1663</v>
      </c>
      <c r="AI12" s="13">
        <v>1835</v>
      </c>
      <c r="AJ12" s="13">
        <v>1609</v>
      </c>
      <c r="AK12" s="13">
        <v>1493</v>
      </c>
      <c r="AL12" s="13">
        <v>1563</v>
      </c>
      <c r="AM12" s="13">
        <v>1612</v>
      </c>
      <c r="AN12" s="13">
        <v>1544</v>
      </c>
      <c r="AO12" s="13">
        <v>1582</v>
      </c>
      <c r="AP12" s="13">
        <v>1564</v>
      </c>
      <c r="AQ12" s="13">
        <v>1768</v>
      </c>
      <c r="AR12" s="13">
        <v>1774</v>
      </c>
      <c r="AS12" s="13">
        <v>1858</v>
      </c>
      <c r="AT12" s="13">
        <v>2280</v>
      </c>
      <c r="AU12" s="13">
        <v>1806</v>
      </c>
      <c r="AV12" s="13">
        <v>2083</v>
      </c>
      <c r="AW12" s="13">
        <v>1955</v>
      </c>
      <c r="AX12" s="13">
        <v>1683</v>
      </c>
      <c r="AY12" s="13">
        <v>1355</v>
      </c>
      <c r="AZ12" s="13">
        <v>1871</v>
      </c>
      <c r="BA12" s="13">
        <v>1200</v>
      </c>
      <c r="BB12" s="13">
        <v>1373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18094</v>
      </c>
      <c r="D14" s="11">
        <v>17423</v>
      </c>
      <c r="E14" s="11">
        <v>17530</v>
      </c>
      <c r="F14" s="11">
        <v>18057</v>
      </c>
      <c r="G14" s="11">
        <v>19218</v>
      </c>
      <c r="H14" s="11">
        <v>20137</v>
      </c>
      <c r="I14" s="11">
        <v>18395</v>
      </c>
      <c r="J14" s="11">
        <v>17910</v>
      </c>
      <c r="K14" s="11">
        <v>19083</v>
      </c>
      <c r="L14" s="11">
        <v>20118</v>
      </c>
      <c r="M14" s="11">
        <v>18454</v>
      </c>
      <c r="N14" s="11">
        <v>20193</v>
      </c>
      <c r="O14" s="11">
        <v>19918</v>
      </c>
      <c r="P14" s="11">
        <v>15847</v>
      </c>
      <c r="Q14" s="11">
        <v>14107</v>
      </c>
      <c r="R14" s="11">
        <v>20966</v>
      </c>
      <c r="S14" s="11">
        <v>20628</v>
      </c>
      <c r="T14" s="11">
        <v>20828</v>
      </c>
      <c r="U14" s="11">
        <v>21147</v>
      </c>
      <c r="V14" s="11">
        <v>20922</v>
      </c>
      <c r="W14" s="11">
        <v>18109</v>
      </c>
      <c r="X14" s="11">
        <v>18296</v>
      </c>
      <c r="Y14" s="11">
        <v>19823</v>
      </c>
      <c r="Z14" s="11">
        <v>20158</v>
      </c>
      <c r="AA14" s="11">
        <v>20883</v>
      </c>
      <c r="AB14" s="11">
        <v>19290</v>
      </c>
      <c r="AC14" s="11">
        <v>17738</v>
      </c>
      <c r="AD14" s="11">
        <v>20026</v>
      </c>
      <c r="AE14" s="11">
        <v>20261</v>
      </c>
      <c r="AF14" s="11">
        <v>18475</v>
      </c>
      <c r="AG14" s="11">
        <v>20085</v>
      </c>
      <c r="AH14" s="11">
        <v>19749</v>
      </c>
      <c r="AI14" s="11">
        <v>19977</v>
      </c>
      <c r="AJ14" s="11">
        <v>19194</v>
      </c>
      <c r="AK14" s="11">
        <v>18993</v>
      </c>
      <c r="AL14" s="11">
        <v>19010</v>
      </c>
      <c r="AM14" s="11">
        <v>20348</v>
      </c>
      <c r="AN14" s="11">
        <v>20747</v>
      </c>
      <c r="AO14" s="11">
        <v>17672</v>
      </c>
      <c r="AP14" s="11">
        <v>20285</v>
      </c>
      <c r="AQ14" s="11">
        <v>20814</v>
      </c>
      <c r="AR14" s="11">
        <v>21061</v>
      </c>
      <c r="AS14" s="11">
        <v>19719</v>
      </c>
      <c r="AT14" s="11">
        <v>18711</v>
      </c>
      <c r="AU14" s="11">
        <v>18917</v>
      </c>
      <c r="AV14" s="11">
        <v>18878</v>
      </c>
      <c r="AW14" s="11">
        <v>17074</v>
      </c>
      <c r="AX14" s="11">
        <v>17377</v>
      </c>
      <c r="AY14" s="11">
        <v>16258</v>
      </c>
      <c r="AZ14" s="11">
        <v>17219</v>
      </c>
      <c r="BA14" s="11">
        <v>16930</v>
      </c>
      <c r="BB14" s="11">
        <v>18091</v>
      </c>
    </row>
    <row r="15" spans="1:54" x14ac:dyDescent="0.2">
      <c r="A15" s="12"/>
      <c r="B15" s="19" t="s">
        <v>149</v>
      </c>
      <c r="C15" s="13">
        <v>1261</v>
      </c>
      <c r="D15" s="13">
        <v>1162</v>
      </c>
      <c r="E15" s="13">
        <v>1178</v>
      </c>
      <c r="F15" s="13">
        <v>1224</v>
      </c>
      <c r="G15" s="13">
        <v>1475</v>
      </c>
      <c r="H15" s="13">
        <v>1381</v>
      </c>
      <c r="I15" s="13">
        <v>1103</v>
      </c>
      <c r="J15" s="13">
        <v>1703</v>
      </c>
      <c r="K15" s="13">
        <v>1751</v>
      </c>
      <c r="L15" s="13">
        <v>1831</v>
      </c>
      <c r="M15" s="13">
        <v>1544</v>
      </c>
      <c r="N15" s="13">
        <v>1779</v>
      </c>
      <c r="O15" s="13">
        <v>1353</v>
      </c>
      <c r="P15" s="13">
        <v>1396</v>
      </c>
      <c r="Q15" s="13">
        <v>1730</v>
      </c>
      <c r="R15" s="13">
        <v>1835</v>
      </c>
      <c r="S15" s="13">
        <v>2149</v>
      </c>
      <c r="T15" s="13">
        <v>2225</v>
      </c>
      <c r="U15" s="13">
        <v>2152</v>
      </c>
      <c r="V15" s="13">
        <v>2497</v>
      </c>
      <c r="W15" s="13">
        <v>2068</v>
      </c>
      <c r="X15" s="13">
        <v>2156</v>
      </c>
      <c r="Y15" s="13">
        <v>1984</v>
      </c>
      <c r="Z15" s="13">
        <v>2151</v>
      </c>
      <c r="AA15" s="13">
        <v>2293</v>
      </c>
      <c r="AB15" s="13">
        <v>1870</v>
      </c>
      <c r="AC15" s="13">
        <v>2209</v>
      </c>
      <c r="AD15" s="13">
        <v>2204</v>
      </c>
      <c r="AE15" s="13">
        <v>2179</v>
      </c>
      <c r="AF15" s="13">
        <v>2272</v>
      </c>
      <c r="AG15" s="13">
        <v>2219</v>
      </c>
      <c r="AH15" s="13">
        <v>2304</v>
      </c>
      <c r="AI15" s="13">
        <v>2267</v>
      </c>
      <c r="AJ15" s="13">
        <v>2417</v>
      </c>
      <c r="AK15" s="13">
        <v>2188</v>
      </c>
      <c r="AL15" s="13">
        <v>2330</v>
      </c>
      <c r="AM15" s="13">
        <v>1911</v>
      </c>
      <c r="AN15" s="13">
        <v>2420</v>
      </c>
      <c r="AO15" s="13">
        <v>2432</v>
      </c>
      <c r="AP15" s="13">
        <v>2443</v>
      </c>
      <c r="AQ15" s="13">
        <v>2524</v>
      </c>
      <c r="AR15" s="13">
        <v>2387</v>
      </c>
      <c r="AS15" s="13">
        <v>2494</v>
      </c>
      <c r="AT15" s="13">
        <v>2351</v>
      </c>
      <c r="AU15" s="13">
        <v>2063</v>
      </c>
      <c r="AV15" s="13">
        <v>1609</v>
      </c>
      <c r="AW15" s="13">
        <v>1826</v>
      </c>
      <c r="AX15" s="13">
        <v>1375</v>
      </c>
      <c r="AY15" s="13">
        <v>1234</v>
      </c>
      <c r="AZ15" s="13">
        <v>1285</v>
      </c>
      <c r="BA15" s="13">
        <v>1030</v>
      </c>
      <c r="BB15" s="13">
        <v>1166</v>
      </c>
    </row>
    <row r="16" spans="1:54" x14ac:dyDescent="0.2">
      <c r="A16" s="12"/>
      <c r="B16" s="19" t="s">
        <v>150</v>
      </c>
      <c r="C16" s="13">
        <v>1874</v>
      </c>
      <c r="D16" s="13">
        <v>2158</v>
      </c>
      <c r="E16" s="13">
        <v>1930</v>
      </c>
      <c r="F16" s="13">
        <v>2174</v>
      </c>
      <c r="G16" s="13">
        <v>2092</v>
      </c>
      <c r="H16" s="13">
        <v>2169</v>
      </c>
      <c r="I16" s="13">
        <v>2216</v>
      </c>
      <c r="J16" s="13">
        <v>2088</v>
      </c>
      <c r="K16" s="13">
        <v>2028</v>
      </c>
      <c r="L16" s="13">
        <v>2148</v>
      </c>
      <c r="M16" s="13">
        <v>2295</v>
      </c>
      <c r="N16" s="13">
        <v>2415</v>
      </c>
      <c r="O16" s="13">
        <v>2093</v>
      </c>
      <c r="P16" s="13">
        <v>2235</v>
      </c>
      <c r="Q16" s="13">
        <v>2073</v>
      </c>
      <c r="R16" s="13">
        <v>2275</v>
      </c>
      <c r="S16" s="13">
        <v>2130</v>
      </c>
      <c r="T16" s="13">
        <v>2033</v>
      </c>
      <c r="U16" s="13">
        <v>1908</v>
      </c>
      <c r="V16" s="13">
        <v>1803</v>
      </c>
      <c r="W16" s="13">
        <v>1921</v>
      </c>
      <c r="X16" s="13">
        <v>1837</v>
      </c>
      <c r="Y16" s="13">
        <v>1898</v>
      </c>
      <c r="Z16" s="13">
        <v>1874</v>
      </c>
      <c r="AA16" s="13">
        <v>1802</v>
      </c>
      <c r="AB16" s="13">
        <v>1954</v>
      </c>
      <c r="AC16" s="13">
        <v>1649</v>
      </c>
      <c r="AD16" s="13">
        <v>1804</v>
      </c>
      <c r="AE16" s="13">
        <v>1755</v>
      </c>
      <c r="AF16" s="13">
        <v>1756</v>
      </c>
      <c r="AG16" s="13">
        <v>1815</v>
      </c>
      <c r="AH16" s="13">
        <v>1788</v>
      </c>
      <c r="AI16" s="13">
        <v>1865</v>
      </c>
      <c r="AJ16" s="13">
        <v>1873</v>
      </c>
      <c r="AK16" s="13">
        <v>1860</v>
      </c>
      <c r="AL16" s="13">
        <v>1761</v>
      </c>
      <c r="AM16" s="13">
        <v>2081</v>
      </c>
      <c r="AN16" s="13">
        <v>2127</v>
      </c>
      <c r="AO16" s="13">
        <v>1709</v>
      </c>
      <c r="AP16" s="13">
        <v>1669</v>
      </c>
      <c r="AQ16" s="13">
        <v>2115</v>
      </c>
      <c r="AR16" s="13">
        <v>1840</v>
      </c>
      <c r="AS16" s="13">
        <v>2151</v>
      </c>
      <c r="AT16" s="13">
        <v>1891</v>
      </c>
      <c r="AU16" s="13">
        <v>2041</v>
      </c>
      <c r="AV16" s="13">
        <v>1965</v>
      </c>
      <c r="AW16" s="13">
        <v>2013</v>
      </c>
      <c r="AX16" s="13">
        <v>2067</v>
      </c>
      <c r="AY16" s="13">
        <v>2102</v>
      </c>
      <c r="AZ16" s="13">
        <v>1969</v>
      </c>
      <c r="BA16" s="13">
        <v>1763</v>
      </c>
      <c r="BB16" s="13">
        <v>1897</v>
      </c>
    </row>
    <row r="17" spans="1:54" x14ac:dyDescent="0.2">
      <c r="A17" s="12"/>
      <c r="B17" s="19" t="s">
        <v>151</v>
      </c>
      <c r="C17" s="13">
        <v>12480</v>
      </c>
      <c r="D17" s="13">
        <v>11643</v>
      </c>
      <c r="E17" s="13">
        <v>11870</v>
      </c>
      <c r="F17" s="13">
        <v>12205</v>
      </c>
      <c r="G17" s="13">
        <v>13130</v>
      </c>
      <c r="H17" s="13">
        <v>13934</v>
      </c>
      <c r="I17" s="13">
        <v>12478</v>
      </c>
      <c r="J17" s="13">
        <v>11470</v>
      </c>
      <c r="K17" s="13">
        <v>12783</v>
      </c>
      <c r="L17" s="13">
        <v>13228</v>
      </c>
      <c r="M17" s="13">
        <v>11782</v>
      </c>
      <c r="N17" s="13">
        <v>13135</v>
      </c>
      <c r="O17" s="13">
        <v>13750</v>
      </c>
      <c r="P17" s="13">
        <v>9212</v>
      </c>
      <c r="Q17" s="13">
        <v>7532</v>
      </c>
      <c r="R17" s="13">
        <v>13801</v>
      </c>
      <c r="S17" s="13">
        <v>13211</v>
      </c>
      <c r="T17" s="13">
        <v>13355</v>
      </c>
      <c r="U17" s="13">
        <v>13924</v>
      </c>
      <c r="V17" s="13">
        <v>13721</v>
      </c>
      <c r="W17" s="13">
        <v>11300</v>
      </c>
      <c r="X17" s="13">
        <v>11435</v>
      </c>
      <c r="Y17" s="13">
        <v>13275</v>
      </c>
      <c r="Z17" s="13">
        <v>13471</v>
      </c>
      <c r="AA17" s="13">
        <v>14046</v>
      </c>
      <c r="AB17" s="13">
        <v>12827</v>
      </c>
      <c r="AC17" s="13">
        <v>10981</v>
      </c>
      <c r="AD17" s="13">
        <v>13294</v>
      </c>
      <c r="AE17" s="13">
        <v>13598</v>
      </c>
      <c r="AF17" s="13">
        <v>11820</v>
      </c>
      <c r="AG17" s="13">
        <v>13134</v>
      </c>
      <c r="AH17" s="13">
        <v>12760</v>
      </c>
      <c r="AI17" s="13">
        <v>13167</v>
      </c>
      <c r="AJ17" s="13">
        <v>12231</v>
      </c>
      <c r="AK17" s="13">
        <v>12353</v>
      </c>
      <c r="AL17" s="13">
        <v>11957</v>
      </c>
      <c r="AM17" s="13">
        <v>13394</v>
      </c>
      <c r="AN17" s="13">
        <v>13546</v>
      </c>
      <c r="AO17" s="13">
        <v>10605</v>
      </c>
      <c r="AP17" s="13">
        <v>13285</v>
      </c>
      <c r="AQ17" s="13">
        <v>13197</v>
      </c>
      <c r="AR17" s="13">
        <v>13827</v>
      </c>
      <c r="AS17" s="13">
        <v>12145</v>
      </c>
      <c r="AT17" s="13">
        <v>11622</v>
      </c>
      <c r="AU17" s="13">
        <v>11953</v>
      </c>
      <c r="AV17" s="13">
        <v>12752</v>
      </c>
      <c r="AW17" s="13">
        <v>10462</v>
      </c>
      <c r="AX17" s="13">
        <v>11541</v>
      </c>
      <c r="AY17" s="13">
        <v>10491</v>
      </c>
      <c r="AZ17" s="13">
        <v>11716</v>
      </c>
      <c r="BA17" s="13">
        <v>12053</v>
      </c>
      <c r="BB17" s="13">
        <v>12772</v>
      </c>
    </row>
    <row r="18" spans="1:54" x14ac:dyDescent="0.2">
      <c r="A18" s="12"/>
      <c r="B18" s="19" t="s">
        <v>152</v>
      </c>
      <c r="C18" s="13">
        <v>1362</v>
      </c>
      <c r="D18" s="13">
        <v>1323</v>
      </c>
      <c r="E18" s="13">
        <v>1507</v>
      </c>
      <c r="F18" s="13">
        <v>1482</v>
      </c>
      <c r="G18" s="13">
        <v>1497</v>
      </c>
      <c r="H18" s="13">
        <v>1641</v>
      </c>
      <c r="I18" s="13">
        <v>1513</v>
      </c>
      <c r="J18" s="13">
        <v>1696</v>
      </c>
      <c r="K18" s="13">
        <v>1508</v>
      </c>
      <c r="L18" s="13">
        <v>1725</v>
      </c>
      <c r="M18" s="13">
        <v>1754</v>
      </c>
      <c r="N18" s="13">
        <v>1772</v>
      </c>
      <c r="O18" s="13">
        <v>1675</v>
      </c>
      <c r="P18" s="13">
        <v>1811</v>
      </c>
      <c r="Q18" s="13">
        <v>1664</v>
      </c>
      <c r="R18" s="13">
        <v>1874</v>
      </c>
      <c r="S18" s="13">
        <v>1953</v>
      </c>
      <c r="T18" s="13">
        <v>2002</v>
      </c>
      <c r="U18" s="13">
        <v>2068</v>
      </c>
      <c r="V18" s="13">
        <v>1828</v>
      </c>
      <c r="W18" s="13">
        <v>1896</v>
      </c>
      <c r="X18" s="13">
        <v>1849</v>
      </c>
      <c r="Y18" s="13">
        <v>1659</v>
      </c>
      <c r="Z18" s="13">
        <v>1729</v>
      </c>
      <c r="AA18" s="13">
        <v>1807</v>
      </c>
      <c r="AB18" s="13">
        <v>1842</v>
      </c>
      <c r="AC18" s="13">
        <v>1897</v>
      </c>
      <c r="AD18" s="13">
        <v>1806</v>
      </c>
      <c r="AE18" s="13">
        <v>1757</v>
      </c>
      <c r="AF18" s="13">
        <v>1734</v>
      </c>
      <c r="AG18" s="13">
        <v>1829</v>
      </c>
      <c r="AH18" s="13">
        <v>1750</v>
      </c>
      <c r="AI18" s="13">
        <v>1592</v>
      </c>
      <c r="AJ18" s="13">
        <v>1657</v>
      </c>
      <c r="AK18" s="13">
        <v>1613</v>
      </c>
      <c r="AL18" s="13">
        <v>1827</v>
      </c>
      <c r="AM18" s="13">
        <v>1749</v>
      </c>
      <c r="AN18" s="13">
        <v>1585</v>
      </c>
      <c r="AO18" s="13">
        <v>1785</v>
      </c>
      <c r="AP18" s="13">
        <v>1831</v>
      </c>
      <c r="AQ18" s="13">
        <v>1885</v>
      </c>
      <c r="AR18" s="13">
        <v>1891</v>
      </c>
      <c r="AS18" s="13">
        <v>1843</v>
      </c>
      <c r="AT18" s="13">
        <v>1675</v>
      </c>
      <c r="AU18" s="13">
        <v>1736</v>
      </c>
      <c r="AV18" s="13">
        <v>1596</v>
      </c>
      <c r="AW18" s="13">
        <v>1636</v>
      </c>
      <c r="AX18" s="13">
        <v>1364</v>
      </c>
      <c r="AY18" s="13">
        <v>1386</v>
      </c>
      <c r="AZ18" s="13">
        <v>1361</v>
      </c>
      <c r="BA18" s="13">
        <v>1360</v>
      </c>
      <c r="BB18" s="13">
        <v>1425</v>
      </c>
    </row>
    <row r="19" spans="1:54" x14ac:dyDescent="0.2">
      <c r="A19" s="20"/>
      <c r="B19" s="19" t="s">
        <v>153</v>
      </c>
      <c r="C19" s="13">
        <v>502</v>
      </c>
      <c r="D19" s="13">
        <v>592</v>
      </c>
      <c r="E19" s="13">
        <v>496</v>
      </c>
      <c r="F19" s="13">
        <v>403</v>
      </c>
      <c r="G19" s="13">
        <v>494</v>
      </c>
      <c r="H19" s="13">
        <v>450</v>
      </c>
      <c r="I19" s="13">
        <v>542</v>
      </c>
      <c r="J19" s="13">
        <v>460</v>
      </c>
      <c r="K19" s="13">
        <v>484</v>
      </c>
      <c r="L19" s="13">
        <v>598</v>
      </c>
      <c r="M19" s="13">
        <v>575</v>
      </c>
      <c r="N19" s="13">
        <v>581</v>
      </c>
      <c r="O19" s="13">
        <v>505</v>
      </c>
      <c r="P19" s="13">
        <v>637</v>
      </c>
      <c r="Q19" s="13">
        <v>544</v>
      </c>
      <c r="R19" s="13">
        <v>614</v>
      </c>
      <c r="S19" s="13">
        <v>665</v>
      </c>
      <c r="T19" s="13">
        <v>690</v>
      </c>
      <c r="U19" s="13">
        <v>620</v>
      </c>
      <c r="V19" s="13">
        <v>549</v>
      </c>
      <c r="W19" s="13">
        <v>455</v>
      </c>
      <c r="X19" s="13">
        <v>568</v>
      </c>
      <c r="Y19" s="13">
        <v>553</v>
      </c>
      <c r="Z19" s="13">
        <v>511</v>
      </c>
      <c r="AA19" s="13">
        <v>455</v>
      </c>
      <c r="AB19" s="13">
        <v>344</v>
      </c>
      <c r="AC19" s="13">
        <v>507</v>
      </c>
      <c r="AD19" s="13">
        <v>451</v>
      </c>
      <c r="AE19" s="13">
        <v>505</v>
      </c>
      <c r="AF19" s="13">
        <v>476</v>
      </c>
      <c r="AG19" s="13">
        <v>599</v>
      </c>
      <c r="AH19" s="13">
        <v>620</v>
      </c>
      <c r="AI19" s="13">
        <v>617</v>
      </c>
      <c r="AJ19" s="13">
        <v>553</v>
      </c>
      <c r="AK19" s="13">
        <v>517</v>
      </c>
      <c r="AL19" s="13">
        <v>625</v>
      </c>
      <c r="AM19" s="13">
        <v>675</v>
      </c>
      <c r="AN19" s="13">
        <v>573</v>
      </c>
      <c r="AO19" s="13">
        <v>587</v>
      </c>
      <c r="AP19" s="13">
        <v>583</v>
      </c>
      <c r="AQ19" s="13">
        <v>605</v>
      </c>
      <c r="AR19" s="13">
        <v>619</v>
      </c>
      <c r="AS19" s="13">
        <v>652</v>
      </c>
      <c r="AT19" s="13">
        <v>743</v>
      </c>
      <c r="AU19" s="13">
        <v>657</v>
      </c>
      <c r="AV19" s="13">
        <v>520</v>
      </c>
      <c r="AW19" s="13">
        <v>678</v>
      </c>
      <c r="AX19" s="13">
        <v>586</v>
      </c>
      <c r="AY19" s="13">
        <v>567</v>
      </c>
      <c r="AZ19" s="13">
        <v>478</v>
      </c>
      <c r="BA19" s="13">
        <v>383</v>
      </c>
      <c r="BB19" s="13">
        <v>412</v>
      </c>
    </row>
    <row r="20" spans="1:54" x14ac:dyDescent="0.2">
      <c r="B20" s="20" t="s">
        <v>154</v>
      </c>
      <c r="C20" s="13">
        <v>615</v>
      </c>
      <c r="D20" s="13">
        <v>545</v>
      </c>
      <c r="E20" s="13">
        <v>549</v>
      </c>
      <c r="F20" s="13">
        <v>569</v>
      </c>
      <c r="G20" s="13">
        <v>530</v>
      </c>
      <c r="H20" s="13">
        <v>562</v>
      </c>
      <c r="I20" s="13">
        <v>543</v>
      </c>
      <c r="J20" s="13">
        <v>493</v>
      </c>
      <c r="K20" s="13">
        <v>529</v>
      </c>
      <c r="L20" s="13">
        <v>588</v>
      </c>
      <c r="M20" s="13">
        <v>504</v>
      </c>
      <c r="N20" s="13">
        <v>511</v>
      </c>
      <c r="O20" s="13">
        <v>542</v>
      </c>
      <c r="P20" s="13">
        <v>556</v>
      </c>
      <c r="Q20" s="13">
        <v>564</v>
      </c>
      <c r="R20" s="13">
        <v>567</v>
      </c>
      <c r="S20" s="13">
        <v>520</v>
      </c>
      <c r="T20" s="13">
        <v>523</v>
      </c>
      <c r="U20" s="13">
        <v>475</v>
      </c>
      <c r="V20" s="13">
        <v>524</v>
      </c>
      <c r="W20" s="13">
        <v>469</v>
      </c>
      <c r="X20" s="13">
        <v>451</v>
      </c>
      <c r="Y20" s="13">
        <v>454</v>
      </c>
      <c r="Z20" s="13">
        <v>422</v>
      </c>
      <c r="AA20" s="13">
        <v>480</v>
      </c>
      <c r="AB20" s="13">
        <v>453</v>
      </c>
      <c r="AC20" s="13">
        <v>495</v>
      </c>
      <c r="AD20" s="13">
        <v>467</v>
      </c>
      <c r="AE20" s="13">
        <v>467</v>
      </c>
      <c r="AF20" s="13">
        <v>417</v>
      </c>
      <c r="AG20" s="13">
        <v>489</v>
      </c>
      <c r="AH20" s="13">
        <v>527</v>
      </c>
      <c r="AI20" s="13">
        <v>469</v>
      </c>
      <c r="AJ20" s="13">
        <v>463</v>
      </c>
      <c r="AK20" s="13">
        <v>462</v>
      </c>
      <c r="AL20" s="13">
        <v>510</v>
      </c>
      <c r="AM20" s="13">
        <v>538</v>
      </c>
      <c r="AN20" s="13">
        <v>496</v>
      </c>
      <c r="AO20" s="13">
        <v>554</v>
      </c>
      <c r="AP20" s="13">
        <v>474</v>
      </c>
      <c r="AQ20" s="13">
        <v>488</v>
      </c>
      <c r="AR20" s="13">
        <v>497</v>
      </c>
      <c r="AS20" s="13">
        <v>434</v>
      </c>
      <c r="AT20" s="13">
        <v>429</v>
      </c>
      <c r="AU20" s="13">
        <v>467</v>
      </c>
      <c r="AV20" s="13">
        <v>436</v>
      </c>
      <c r="AW20" s="13">
        <v>459</v>
      </c>
      <c r="AX20" s="13">
        <v>444</v>
      </c>
      <c r="AY20" s="13">
        <v>478</v>
      </c>
      <c r="AZ20" s="13">
        <v>410</v>
      </c>
      <c r="BA20" s="13">
        <v>341</v>
      </c>
      <c r="BB20" s="13">
        <v>419</v>
      </c>
    </row>
    <row r="22" spans="1:54" x14ac:dyDescent="0.2">
      <c r="A22" s="17" t="s">
        <v>155</v>
      </c>
      <c r="C22" s="5">
        <v>565</v>
      </c>
      <c r="D22" s="5">
        <v>658</v>
      </c>
      <c r="E22" s="5">
        <v>554</v>
      </c>
      <c r="F22" s="5">
        <v>611</v>
      </c>
      <c r="G22" s="5">
        <v>596</v>
      </c>
      <c r="H22" s="5">
        <v>620</v>
      </c>
      <c r="I22" s="5">
        <v>667</v>
      </c>
      <c r="J22" s="5">
        <v>640</v>
      </c>
      <c r="K22" s="5">
        <v>648</v>
      </c>
      <c r="L22" s="5">
        <v>596</v>
      </c>
      <c r="M22" s="5">
        <v>646</v>
      </c>
      <c r="N22" s="5">
        <v>683</v>
      </c>
      <c r="O22" s="5">
        <v>619</v>
      </c>
      <c r="P22" s="5">
        <v>775</v>
      </c>
      <c r="Q22" s="5">
        <v>743</v>
      </c>
      <c r="R22" s="5">
        <v>693</v>
      </c>
      <c r="S22" s="5">
        <v>656</v>
      </c>
      <c r="T22" s="5">
        <v>701</v>
      </c>
      <c r="U22" s="5">
        <v>691</v>
      </c>
      <c r="V22" s="5">
        <v>698</v>
      </c>
      <c r="W22" s="5">
        <v>630</v>
      </c>
      <c r="X22" s="5">
        <v>745</v>
      </c>
      <c r="Y22" s="5">
        <v>718</v>
      </c>
      <c r="Z22" s="5">
        <v>585</v>
      </c>
      <c r="AA22" s="5">
        <v>612</v>
      </c>
      <c r="AB22" s="5">
        <v>609</v>
      </c>
      <c r="AC22" s="5">
        <v>681</v>
      </c>
      <c r="AD22" s="5">
        <v>655</v>
      </c>
      <c r="AE22" s="5">
        <v>739</v>
      </c>
      <c r="AF22" s="5">
        <v>612</v>
      </c>
      <c r="AG22" s="5">
        <v>647</v>
      </c>
      <c r="AH22" s="5">
        <v>645</v>
      </c>
      <c r="AI22" s="5">
        <v>775</v>
      </c>
      <c r="AJ22" s="5">
        <v>815</v>
      </c>
      <c r="AK22" s="5">
        <v>572</v>
      </c>
      <c r="AL22" s="5">
        <v>761</v>
      </c>
      <c r="AM22" s="5">
        <v>827</v>
      </c>
      <c r="AN22" s="5">
        <v>763</v>
      </c>
      <c r="AO22" s="5">
        <v>812</v>
      </c>
      <c r="AP22" s="5">
        <v>613</v>
      </c>
      <c r="AQ22" s="5">
        <v>747</v>
      </c>
      <c r="AR22" s="5">
        <v>1016</v>
      </c>
      <c r="AS22" s="5">
        <v>968</v>
      </c>
      <c r="AT22" s="5">
        <v>1097</v>
      </c>
      <c r="AU22" s="5">
        <v>945</v>
      </c>
      <c r="AV22" s="5">
        <v>714</v>
      </c>
      <c r="AW22" s="5">
        <v>791</v>
      </c>
      <c r="AX22" s="5">
        <v>754</v>
      </c>
      <c r="AY22" s="5">
        <v>849</v>
      </c>
      <c r="AZ22" s="5">
        <v>839</v>
      </c>
      <c r="BA22" s="5">
        <v>442</v>
      </c>
      <c r="BB22" s="5">
        <v>689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5603</v>
      </c>
      <c r="D24" s="5">
        <v>5142</v>
      </c>
      <c r="E24" s="5">
        <v>5529</v>
      </c>
      <c r="F24" s="5">
        <v>5905</v>
      </c>
      <c r="G24" s="5">
        <v>6210</v>
      </c>
      <c r="H24" s="5">
        <v>5950</v>
      </c>
      <c r="I24" s="5">
        <v>5975</v>
      </c>
      <c r="J24" s="5">
        <v>5793</v>
      </c>
      <c r="K24" s="5">
        <v>5904</v>
      </c>
      <c r="L24" s="5">
        <v>6144</v>
      </c>
      <c r="M24" s="5">
        <v>5780</v>
      </c>
      <c r="N24" s="5">
        <v>5359</v>
      </c>
      <c r="O24" s="5">
        <v>5883</v>
      </c>
      <c r="P24" s="5">
        <v>6039</v>
      </c>
      <c r="Q24" s="5">
        <v>5932</v>
      </c>
      <c r="R24" s="5">
        <v>6144</v>
      </c>
      <c r="S24" s="5">
        <v>6267</v>
      </c>
      <c r="T24" s="5">
        <v>5768</v>
      </c>
      <c r="U24" s="5">
        <v>6130</v>
      </c>
      <c r="V24" s="5">
        <v>5402</v>
      </c>
      <c r="W24" s="5">
        <v>5353</v>
      </c>
      <c r="X24" s="5">
        <v>5191</v>
      </c>
      <c r="Y24" s="5">
        <v>5758</v>
      </c>
      <c r="Z24" s="5">
        <v>5546</v>
      </c>
      <c r="AA24" s="5">
        <v>4826</v>
      </c>
      <c r="AB24" s="5">
        <v>2565</v>
      </c>
      <c r="AC24" s="5">
        <v>1474</v>
      </c>
      <c r="AD24" s="5">
        <v>3545</v>
      </c>
      <c r="AE24" s="5">
        <v>5194</v>
      </c>
      <c r="AF24" s="5">
        <v>4861</v>
      </c>
      <c r="AG24" s="5">
        <v>5432</v>
      </c>
      <c r="AH24" s="5">
        <v>5361</v>
      </c>
      <c r="AI24" s="5">
        <v>5556</v>
      </c>
      <c r="AJ24" s="5">
        <v>5136</v>
      </c>
      <c r="AK24" s="5">
        <v>5208</v>
      </c>
      <c r="AL24" s="5">
        <v>6226</v>
      </c>
      <c r="AM24" s="5">
        <v>5479</v>
      </c>
      <c r="AN24" s="5">
        <v>5693</v>
      </c>
      <c r="AO24" s="5">
        <v>5633</v>
      </c>
      <c r="AP24" s="5">
        <v>5773</v>
      </c>
      <c r="AQ24" s="5">
        <v>5934</v>
      </c>
      <c r="AR24" s="5">
        <v>5676</v>
      </c>
      <c r="AS24" s="5">
        <v>5703</v>
      </c>
      <c r="AT24" s="5">
        <v>5465</v>
      </c>
      <c r="AU24" s="5">
        <v>5086</v>
      </c>
      <c r="AV24" s="5">
        <v>4750</v>
      </c>
      <c r="AW24" s="5">
        <v>5952</v>
      </c>
      <c r="AX24" s="5">
        <v>5425</v>
      </c>
      <c r="AY24" s="5">
        <v>5342</v>
      </c>
      <c r="AZ24" s="5">
        <v>5113</v>
      </c>
      <c r="BA24" s="5">
        <v>3620</v>
      </c>
      <c r="BB24" s="5">
        <v>4679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51835</v>
      </c>
      <c r="D26" s="23">
        <v>49085</v>
      </c>
      <c r="E26" s="23">
        <v>51120</v>
      </c>
      <c r="F26" s="23">
        <v>53018</v>
      </c>
      <c r="G26" s="23">
        <v>53922</v>
      </c>
      <c r="H26" s="23">
        <v>55185</v>
      </c>
      <c r="I26" s="23">
        <v>53320</v>
      </c>
      <c r="J26" s="23">
        <v>53490</v>
      </c>
      <c r="K26" s="23">
        <v>54041</v>
      </c>
      <c r="L26" s="23">
        <v>55905</v>
      </c>
      <c r="M26" s="23">
        <v>53393</v>
      </c>
      <c r="N26" s="23">
        <v>55465</v>
      </c>
      <c r="O26" s="23">
        <v>54922</v>
      </c>
      <c r="P26" s="23">
        <v>51023</v>
      </c>
      <c r="Q26" s="23">
        <v>49116</v>
      </c>
      <c r="R26" s="23">
        <v>56252</v>
      </c>
      <c r="S26" s="23">
        <v>54702</v>
      </c>
      <c r="T26" s="23">
        <v>55423</v>
      </c>
      <c r="U26" s="23">
        <v>56052</v>
      </c>
      <c r="V26" s="23">
        <v>54354</v>
      </c>
      <c r="W26" s="23">
        <v>51588</v>
      </c>
      <c r="X26" s="23">
        <v>51093</v>
      </c>
      <c r="Y26" s="23">
        <v>53378</v>
      </c>
      <c r="Z26" s="23">
        <v>53091</v>
      </c>
      <c r="AA26" s="23">
        <v>52260</v>
      </c>
      <c r="AB26" s="23">
        <v>48963</v>
      </c>
      <c r="AC26" s="23">
        <v>46582</v>
      </c>
      <c r="AD26" s="23">
        <v>50904</v>
      </c>
      <c r="AE26" s="23">
        <v>52588</v>
      </c>
      <c r="AF26" s="23">
        <v>49189</v>
      </c>
      <c r="AG26" s="23">
        <v>52625</v>
      </c>
      <c r="AH26" s="23">
        <v>52618</v>
      </c>
      <c r="AI26" s="23">
        <v>54129</v>
      </c>
      <c r="AJ26" s="23">
        <v>51004</v>
      </c>
      <c r="AK26" s="23">
        <v>49692</v>
      </c>
      <c r="AL26" s="23">
        <v>52961</v>
      </c>
      <c r="AM26" s="23">
        <v>53597</v>
      </c>
      <c r="AN26" s="23">
        <v>54246</v>
      </c>
      <c r="AO26" s="23">
        <v>50281</v>
      </c>
      <c r="AP26" s="23">
        <v>52624</v>
      </c>
      <c r="AQ26" s="23">
        <v>54397</v>
      </c>
      <c r="AR26" s="23">
        <v>55090</v>
      </c>
      <c r="AS26" s="23">
        <v>53554</v>
      </c>
      <c r="AT26" s="23">
        <v>51314</v>
      </c>
      <c r="AU26" s="23">
        <v>51409</v>
      </c>
      <c r="AV26" s="23">
        <v>50306</v>
      </c>
      <c r="AW26" s="23">
        <v>50360</v>
      </c>
      <c r="AX26" s="23">
        <v>48557</v>
      </c>
      <c r="AY26" s="23">
        <v>48588</v>
      </c>
      <c r="AZ26" s="23">
        <v>49417</v>
      </c>
      <c r="BA26" s="23">
        <v>42732</v>
      </c>
      <c r="BB26" s="23">
        <v>48513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9107</v>
      </c>
      <c r="D28" s="11">
        <v>8454</v>
      </c>
      <c r="E28" s="11">
        <v>9610</v>
      </c>
      <c r="F28" s="11">
        <v>8415</v>
      </c>
      <c r="G28" s="11">
        <v>9190</v>
      </c>
      <c r="H28" s="11">
        <v>8762</v>
      </c>
      <c r="I28" s="11">
        <v>8421</v>
      </c>
      <c r="J28" s="11">
        <v>8552</v>
      </c>
      <c r="K28" s="11">
        <v>7265</v>
      </c>
      <c r="L28" s="11">
        <v>9751</v>
      </c>
      <c r="M28" s="11">
        <v>9580</v>
      </c>
      <c r="N28" s="11">
        <v>8381</v>
      </c>
      <c r="O28" s="11">
        <v>9935</v>
      </c>
      <c r="P28" s="11">
        <v>9094</v>
      </c>
      <c r="Q28" s="11">
        <v>9746</v>
      </c>
      <c r="R28" s="11">
        <v>10261</v>
      </c>
      <c r="S28" s="11">
        <v>9467</v>
      </c>
      <c r="T28" s="11">
        <v>8935</v>
      </c>
      <c r="U28" s="11">
        <v>9099</v>
      </c>
      <c r="V28" s="11">
        <v>9620</v>
      </c>
      <c r="W28" s="11">
        <v>8207</v>
      </c>
      <c r="X28" s="11">
        <v>9277</v>
      </c>
      <c r="Y28" s="11">
        <v>8920</v>
      </c>
      <c r="Z28" s="11">
        <v>8287</v>
      </c>
      <c r="AA28" s="11">
        <v>8682</v>
      </c>
      <c r="AB28" s="11">
        <v>9457</v>
      </c>
      <c r="AC28" s="11">
        <v>9240</v>
      </c>
      <c r="AD28" s="11">
        <v>7450</v>
      </c>
      <c r="AE28" s="11">
        <v>8703</v>
      </c>
      <c r="AF28" s="11">
        <v>9413</v>
      </c>
      <c r="AG28" s="11">
        <v>8677</v>
      </c>
      <c r="AH28" s="11">
        <v>8648</v>
      </c>
      <c r="AI28" s="11">
        <v>9404</v>
      </c>
      <c r="AJ28" s="11">
        <v>9227</v>
      </c>
      <c r="AK28" s="11">
        <v>8863</v>
      </c>
      <c r="AL28" s="11">
        <v>9535</v>
      </c>
      <c r="AM28" s="11">
        <v>7971</v>
      </c>
      <c r="AN28" s="11">
        <v>8669</v>
      </c>
      <c r="AO28" s="11">
        <v>6787</v>
      </c>
      <c r="AP28" s="11">
        <v>6895</v>
      </c>
      <c r="AQ28" s="11">
        <v>7905</v>
      </c>
      <c r="AR28" s="11">
        <v>6807</v>
      </c>
      <c r="AS28" s="11">
        <v>8476</v>
      </c>
      <c r="AT28" s="11">
        <v>7791</v>
      </c>
      <c r="AU28" s="11">
        <v>7671</v>
      </c>
      <c r="AV28" s="11">
        <v>8046</v>
      </c>
      <c r="AW28" s="11">
        <v>6989</v>
      </c>
      <c r="AX28" s="11">
        <v>7089</v>
      </c>
      <c r="AY28" s="11">
        <v>9023</v>
      </c>
      <c r="AZ28" s="11">
        <v>8910</v>
      </c>
      <c r="BA28" s="11">
        <v>7058</v>
      </c>
      <c r="BB28" s="11">
        <v>7845</v>
      </c>
    </row>
    <row r="29" spans="1:54" x14ac:dyDescent="0.2">
      <c r="A29" s="12"/>
      <c r="B29" s="19" t="s">
        <v>157</v>
      </c>
      <c r="C29" s="13">
        <v>8552</v>
      </c>
      <c r="D29" s="13">
        <v>7681</v>
      </c>
      <c r="E29" s="13">
        <v>8951</v>
      </c>
      <c r="F29" s="13">
        <v>7596</v>
      </c>
      <c r="G29" s="13">
        <v>8406</v>
      </c>
      <c r="H29" s="13">
        <v>7961</v>
      </c>
      <c r="I29" s="13">
        <v>7431</v>
      </c>
      <c r="J29" s="13">
        <v>8018</v>
      </c>
      <c r="K29" s="13">
        <v>6389</v>
      </c>
      <c r="L29" s="13">
        <v>9257</v>
      </c>
      <c r="M29" s="13">
        <v>8632</v>
      </c>
      <c r="N29" s="13">
        <v>7746</v>
      </c>
      <c r="O29" s="13">
        <v>8922</v>
      </c>
      <c r="P29" s="13">
        <v>8260</v>
      </c>
      <c r="Q29" s="13">
        <v>8778</v>
      </c>
      <c r="R29" s="13">
        <v>9399</v>
      </c>
      <c r="S29" s="13">
        <v>8550</v>
      </c>
      <c r="T29" s="13">
        <v>8273</v>
      </c>
      <c r="U29" s="13">
        <v>8274</v>
      </c>
      <c r="V29" s="13">
        <v>8765</v>
      </c>
      <c r="W29" s="13">
        <v>7388</v>
      </c>
      <c r="X29" s="13">
        <v>8300</v>
      </c>
      <c r="Y29" s="13">
        <v>7992</v>
      </c>
      <c r="Z29" s="13">
        <v>7433</v>
      </c>
      <c r="AA29" s="13">
        <v>7757</v>
      </c>
      <c r="AB29" s="13">
        <v>8729</v>
      </c>
      <c r="AC29" s="13">
        <v>8357</v>
      </c>
      <c r="AD29" s="13">
        <v>6780</v>
      </c>
      <c r="AE29" s="13">
        <v>7754</v>
      </c>
      <c r="AF29" s="13">
        <v>8621</v>
      </c>
      <c r="AG29" s="13">
        <v>8052</v>
      </c>
      <c r="AH29" s="13">
        <v>7780</v>
      </c>
      <c r="AI29" s="13">
        <v>8564</v>
      </c>
      <c r="AJ29" s="13">
        <v>8323</v>
      </c>
      <c r="AK29" s="13">
        <v>7997</v>
      </c>
      <c r="AL29" s="13">
        <v>8788</v>
      </c>
      <c r="AM29" s="13">
        <v>7173</v>
      </c>
      <c r="AN29" s="13">
        <v>7765</v>
      </c>
      <c r="AO29" s="13">
        <v>5910</v>
      </c>
      <c r="AP29" s="13">
        <v>6275</v>
      </c>
      <c r="AQ29" s="13">
        <v>7239</v>
      </c>
      <c r="AR29" s="13">
        <v>5968</v>
      </c>
      <c r="AS29" s="13">
        <v>6903</v>
      </c>
      <c r="AT29" s="13">
        <v>6289</v>
      </c>
      <c r="AU29" s="13">
        <v>6730</v>
      </c>
      <c r="AV29" s="13">
        <v>7274</v>
      </c>
      <c r="AW29" s="13">
        <v>6159</v>
      </c>
      <c r="AX29" s="13">
        <v>6349</v>
      </c>
      <c r="AY29" s="13">
        <v>7887</v>
      </c>
      <c r="AZ29" s="13">
        <v>7551</v>
      </c>
      <c r="BA29" s="13">
        <v>6227</v>
      </c>
      <c r="BB29" s="13">
        <v>7275</v>
      </c>
    </row>
    <row r="30" spans="1:54" x14ac:dyDescent="0.2">
      <c r="A30" s="20"/>
      <c r="B30" s="19" t="s">
        <v>158</v>
      </c>
      <c r="C30" s="13">
        <v>555</v>
      </c>
      <c r="D30" s="13">
        <v>773</v>
      </c>
      <c r="E30" s="13">
        <v>659</v>
      </c>
      <c r="F30" s="13">
        <v>819</v>
      </c>
      <c r="G30" s="13">
        <v>784</v>
      </c>
      <c r="H30" s="13">
        <v>801</v>
      </c>
      <c r="I30" s="13">
        <v>990</v>
      </c>
      <c r="J30" s="13">
        <v>534</v>
      </c>
      <c r="K30" s="13">
        <v>876</v>
      </c>
      <c r="L30" s="13">
        <v>494</v>
      </c>
      <c r="M30" s="13">
        <v>948</v>
      </c>
      <c r="N30" s="13">
        <v>635</v>
      </c>
      <c r="O30" s="13">
        <v>1013</v>
      </c>
      <c r="P30" s="13">
        <v>834</v>
      </c>
      <c r="Q30" s="13">
        <v>968</v>
      </c>
      <c r="R30" s="13">
        <v>862</v>
      </c>
      <c r="S30" s="13">
        <v>917</v>
      </c>
      <c r="T30" s="13">
        <v>662</v>
      </c>
      <c r="U30" s="13">
        <v>825</v>
      </c>
      <c r="V30" s="13">
        <v>855</v>
      </c>
      <c r="W30" s="13">
        <v>819</v>
      </c>
      <c r="X30" s="13">
        <v>977</v>
      </c>
      <c r="Y30" s="13">
        <v>928</v>
      </c>
      <c r="Z30" s="13">
        <v>854</v>
      </c>
      <c r="AA30" s="13">
        <v>925</v>
      </c>
      <c r="AB30" s="13">
        <v>728</v>
      </c>
      <c r="AC30" s="13">
        <v>883</v>
      </c>
      <c r="AD30" s="13">
        <v>670</v>
      </c>
      <c r="AE30" s="13">
        <v>949</v>
      </c>
      <c r="AF30" s="13">
        <v>792</v>
      </c>
      <c r="AG30" s="13">
        <v>625</v>
      </c>
      <c r="AH30" s="13">
        <v>868</v>
      </c>
      <c r="AI30" s="13">
        <v>840</v>
      </c>
      <c r="AJ30" s="13">
        <v>904</v>
      </c>
      <c r="AK30" s="13">
        <v>866</v>
      </c>
      <c r="AL30" s="13">
        <v>747</v>
      </c>
      <c r="AM30" s="13">
        <v>798</v>
      </c>
      <c r="AN30" s="13">
        <v>904</v>
      </c>
      <c r="AO30" s="13">
        <v>877</v>
      </c>
      <c r="AP30" s="13">
        <v>620</v>
      </c>
      <c r="AQ30" s="13">
        <v>666</v>
      </c>
      <c r="AR30" s="13">
        <v>839</v>
      </c>
      <c r="AS30" s="13">
        <v>1573</v>
      </c>
      <c r="AT30" s="13">
        <v>1502</v>
      </c>
      <c r="AU30" s="13">
        <v>941</v>
      </c>
      <c r="AV30" s="13">
        <v>772</v>
      </c>
      <c r="AW30" s="13">
        <v>830</v>
      </c>
      <c r="AX30" s="13">
        <v>740</v>
      </c>
      <c r="AY30" s="13">
        <v>1136</v>
      </c>
      <c r="AZ30" s="13">
        <v>1359</v>
      </c>
      <c r="BA30" s="13">
        <v>831</v>
      </c>
      <c r="BB30" s="13">
        <v>570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7761</v>
      </c>
      <c r="D32" s="11">
        <v>6907</v>
      </c>
      <c r="E32" s="11">
        <v>8139</v>
      </c>
      <c r="F32" s="11">
        <v>7019</v>
      </c>
      <c r="G32" s="11">
        <v>7381</v>
      </c>
      <c r="H32" s="11">
        <v>7504</v>
      </c>
      <c r="I32" s="11">
        <v>7662</v>
      </c>
      <c r="J32" s="11">
        <v>7819</v>
      </c>
      <c r="K32" s="11">
        <v>6974</v>
      </c>
      <c r="L32" s="11">
        <v>8249</v>
      </c>
      <c r="M32" s="11">
        <v>7038</v>
      </c>
      <c r="N32" s="11">
        <v>7860</v>
      </c>
      <c r="O32" s="11">
        <v>7500</v>
      </c>
      <c r="P32" s="11">
        <v>6960</v>
      </c>
      <c r="Q32" s="11">
        <v>7206</v>
      </c>
      <c r="R32" s="11">
        <v>7099</v>
      </c>
      <c r="S32" s="11">
        <v>6873</v>
      </c>
      <c r="T32" s="11">
        <v>6326</v>
      </c>
      <c r="U32" s="11">
        <v>6315</v>
      </c>
      <c r="V32" s="11">
        <v>6340</v>
      </c>
      <c r="W32" s="11">
        <v>5951</v>
      </c>
      <c r="X32" s="11">
        <v>5954</v>
      </c>
      <c r="Y32" s="11">
        <v>6213</v>
      </c>
      <c r="Z32" s="11">
        <v>6103</v>
      </c>
      <c r="AA32" s="11">
        <v>6119</v>
      </c>
      <c r="AB32" s="11">
        <v>6560</v>
      </c>
      <c r="AC32" s="11">
        <v>5885</v>
      </c>
      <c r="AD32" s="11">
        <v>7226</v>
      </c>
      <c r="AE32" s="11">
        <v>6316</v>
      </c>
      <c r="AF32" s="11">
        <v>7170</v>
      </c>
      <c r="AG32" s="11">
        <v>6770</v>
      </c>
      <c r="AH32" s="11">
        <v>7052</v>
      </c>
      <c r="AI32" s="11">
        <v>6752</v>
      </c>
      <c r="AJ32" s="11">
        <v>6514</v>
      </c>
      <c r="AK32" s="11">
        <v>6115</v>
      </c>
      <c r="AL32" s="11">
        <v>7425</v>
      </c>
      <c r="AM32" s="11">
        <v>8468</v>
      </c>
      <c r="AN32" s="11">
        <v>8255</v>
      </c>
      <c r="AO32" s="11">
        <v>8481</v>
      </c>
      <c r="AP32" s="11">
        <v>8181</v>
      </c>
      <c r="AQ32" s="11">
        <v>8872</v>
      </c>
      <c r="AR32" s="11">
        <v>8624</v>
      </c>
      <c r="AS32" s="11">
        <v>8657</v>
      </c>
      <c r="AT32" s="11">
        <v>8209</v>
      </c>
      <c r="AU32" s="11">
        <v>8664</v>
      </c>
      <c r="AV32" s="11">
        <v>8830</v>
      </c>
      <c r="AW32" s="11">
        <v>8891</v>
      </c>
      <c r="AX32" s="11">
        <v>7520</v>
      </c>
      <c r="AY32" s="11">
        <v>7839</v>
      </c>
      <c r="AZ32" s="11">
        <v>6945</v>
      </c>
      <c r="BA32" s="11">
        <v>6365</v>
      </c>
      <c r="BB32" s="11">
        <v>7323</v>
      </c>
    </row>
    <row r="33" spans="1:54" x14ac:dyDescent="0.2">
      <c r="A33" s="12"/>
      <c r="B33" s="19" t="s">
        <v>159</v>
      </c>
      <c r="C33" s="13">
        <v>448</v>
      </c>
      <c r="D33" s="13">
        <v>332</v>
      </c>
      <c r="E33" s="13">
        <v>423</v>
      </c>
      <c r="F33" s="13">
        <v>625</v>
      </c>
      <c r="G33" s="13">
        <v>599</v>
      </c>
      <c r="H33" s="13">
        <v>552</v>
      </c>
      <c r="I33" s="13">
        <v>757</v>
      </c>
      <c r="J33" s="13">
        <v>1047</v>
      </c>
      <c r="K33" s="13">
        <v>1036</v>
      </c>
      <c r="L33" s="13">
        <v>1056</v>
      </c>
      <c r="M33" s="13">
        <v>701</v>
      </c>
      <c r="N33" s="13">
        <v>1020</v>
      </c>
      <c r="O33" s="13">
        <v>997</v>
      </c>
      <c r="P33" s="13">
        <v>967</v>
      </c>
      <c r="Q33" s="13">
        <v>903</v>
      </c>
      <c r="R33" s="13">
        <v>935</v>
      </c>
      <c r="S33" s="13">
        <v>758</v>
      </c>
      <c r="T33" s="13">
        <v>988</v>
      </c>
      <c r="U33" s="13">
        <v>821</v>
      </c>
      <c r="V33" s="13">
        <v>967</v>
      </c>
      <c r="W33" s="13">
        <v>567</v>
      </c>
      <c r="X33" s="13">
        <v>868</v>
      </c>
      <c r="Y33" s="13">
        <v>815</v>
      </c>
      <c r="Z33" s="13">
        <v>586</v>
      </c>
      <c r="AA33" s="13">
        <v>613</v>
      </c>
      <c r="AB33" s="13">
        <v>861</v>
      </c>
      <c r="AC33" s="13">
        <v>596</v>
      </c>
      <c r="AD33" s="13">
        <v>1194</v>
      </c>
      <c r="AE33" s="13">
        <v>1069</v>
      </c>
      <c r="AF33" s="13">
        <v>641</v>
      </c>
      <c r="AG33" s="13">
        <v>743</v>
      </c>
      <c r="AH33" s="13">
        <v>672</v>
      </c>
      <c r="AI33" s="13">
        <v>746</v>
      </c>
      <c r="AJ33" s="13">
        <v>867</v>
      </c>
      <c r="AK33" s="13">
        <v>931</v>
      </c>
      <c r="AL33" s="13">
        <v>1423</v>
      </c>
      <c r="AM33" s="13">
        <v>1349</v>
      </c>
      <c r="AN33" s="13">
        <v>1585</v>
      </c>
      <c r="AO33" s="13">
        <v>1799</v>
      </c>
      <c r="AP33" s="13">
        <v>990</v>
      </c>
      <c r="AQ33" s="13">
        <v>1647</v>
      </c>
      <c r="AR33" s="13">
        <v>1636</v>
      </c>
      <c r="AS33" s="13">
        <v>1486</v>
      </c>
      <c r="AT33" s="13">
        <v>1446</v>
      </c>
      <c r="AU33" s="13">
        <v>1741</v>
      </c>
      <c r="AV33" s="13">
        <v>1599</v>
      </c>
      <c r="AW33" s="13">
        <v>1570</v>
      </c>
      <c r="AX33" s="13">
        <v>1323</v>
      </c>
      <c r="AY33" s="13">
        <v>1344</v>
      </c>
      <c r="AZ33" s="13">
        <v>1491</v>
      </c>
      <c r="BA33" s="13">
        <v>660</v>
      </c>
      <c r="BB33" s="13">
        <v>1023</v>
      </c>
    </row>
    <row r="34" spans="1:54" x14ac:dyDescent="0.2">
      <c r="A34" s="12"/>
      <c r="B34" s="19" t="s">
        <v>160</v>
      </c>
      <c r="C34" s="13">
        <v>5734</v>
      </c>
      <c r="D34" s="13">
        <v>5018</v>
      </c>
      <c r="E34" s="13">
        <v>5957</v>
      </c>
      <c r="F34" s="13">
        <v>4732</v>
      </c>
      <c r="G34" s="13">
        <v>5101</v>
      </c>
      <c r="H34" s="13">
        <v>5508</v>
      </c>
      <c r="I34" s="13">
        <v>5351</v>
      </c>
      <c r="J34" s="13">
        <v>5175</v>
      </c>
      <c r="K34" s="13">
        <v>4264</v>
      </c>
      <c r="L34" s="13">
        <v>5655</v>
      </c>
      <c r="M34" s="13">
        <v>4904</v>
      </c>
      <c r="N34" s="13">
        <v>5375</v>
      </c>
      <c r="O34" s="13">
        <v>4840</v>
      </c>
      <c r="P34" s="13">
        <v>4525</v>
      </c>
      <c r="Q34" s="13">
        <v>4757</v>
      </c>
      <c r="R34" s="13">
        <v>4516</v>
      </c>
      <c r="S34" s="13">
        <v>4616</v>
      </c>
      <c r="T34" s="13">
        <v>3981</v>
      </c>
      <c r="U34" s="13">
        <v>4130</v>
      </c>
      <c r="V34" s="13">
        <v>3938</v>
      </c>
      <c r="W34" s="13">
        <v>3877</v>
      </c>
      <c r="X34" s="13">
        <v>3610</v>
      </c>
      <c r="Y34" s="13">
        <v>3776</v>
      </c>
      <c r="Z34" s="13">
        <v>3923</v>
      </c>
      <c r="AA34" s="13">
        <v>4005</v>
      </c>
      <c r="AB34" s="13">
        <v>4117</v>
      </c>
      <c r="AC34" s="13">
        <v>3689</v>
      </c>
      <c r="AD34" s="13">
        <v>4580</v>
      </c>
      <c r="AE34" s="13">
        <v>3683</v>
      </c>
      <c r="AF34" s="13">
        <v>4981</v>
      </c>
      <c r="AG34" s="13">
        <v>4489</v>
      </c>
      <c r="AH34" s="13">
        <v>4722</v>
      </c>
      <c r="AI34" s="13">
        <v>4334</v>
      </c>
      <c r="AJ34" s="13">
        <v>4134</v>
      </c>
      <c r="AK34" s="13">
        <v>3752</v>
      </c>
      <c r="AL34" s="13">
        <v>4498</v>
      </c>
      <c r="AM34" s="13">
        <v>5669</v>
      </c>
      <c r="AN34" s="13">
        <v>5156</v>
      </c>
      <c r="AO34" s="13">
        <v>5230</v>
      </c>
      <c r="AP34" s="13">
        <v>5662</v>
      </c>
      <c r="AQ34" s="13">
        <v>5780</v>
      </c>
      <c r="AR34" s="13">
        <v>5459</v>
      </c>
      <c r="AS34" s="13">
        <v>5676</v>
      </c>
      <c r="AT34" s="13">
        <v>5172</v>
      </c>
      <c r="AU34" s="13">
        <v>5535</v>
      </c>
      <c r="AV34" s="13">
        <v>5868</v>
      </c>
      <c r="AW34" s="13">
        <v>5836</v>
      </c>
      <c r="AX34" s="13">
        <v>4819</v>
      </c>
      <c r="AY34" s="13">
        <v>4905</v>
      </c>
      <c r="AZ34" s="13">
        <v>4082</v>
      </c>
      <c r="BA34" s="13">
        <v>4252</v>
      </c>
      <c r="BB34" s="13">
        <v>4669</v>
      </c>
    </row>
    <row r="35" spans="1:54" x14ac:dyDescent="0.2">
      <c r="A35" s="12"/>
      <c r="B35" s="19" t="s">
        <v>161</v>
      </c>
      <c r="C35" s="13">
        <v>1579</v>
      </c>
      <c r="D35" s="13">
        <v>1557</v>
      </c>
      <c r="E35" s="13">
        <v>1759</v>
      </c>
      <c r="F35" s="13">
        <v>1662</v>
      </c>
      <c r="G35" s="13">
        <v>1681</v>
      </c>
      <c r="H35" s="13">
        <v>1444</v>
      </c>
      <c r="I35" s="13">
        <v>1554</v>
      </c>
      <c r="J35" s="13">
        <v>1597</v>
      </c>
      <c r="K35" s="13">
        <v>1674</v>
      </c>
      <c r="L35" s="13">
        <v>1538</v>
      </c>
      <c r="M35" s="13">
        <v>1433</v>
      </c>
      <c r="N35" s="13">
        <v>1465</v>
      </c>
      <c r="O35" s="13">
        <v>1663</v>
      </c>
      <c r="P35" s="13">
        <v>1468</v>
      </c>
      <c r="Q35" s="13">
        <v>1546</v>
      </c>
      <c r="R35" s="13">
        <v>1648</v>
      </c>
      <c r="S35" s="13">
        <v>1499</v>
      </c>
      <c r="T35" s="13">
        <v>1357</v>
      </c>
      <c r="U35" s="13">
        <v>1364</v>
      </c>
      <c r="V35" s="13">
        <v>1435</v>
      </c>
      <c r="W35" s="13">
        <v>1507</v>
      </c>
      <c r="X35" s="13">
        <v>1476</v>
      </c>
      <c r="Y35" s="13">
        <v>1622</v>
      </c>
      <c r="Z35" s="13">
        <v>1594</v>
      </c>
      <c r="AA35" s="13">
        <v>1501</v>
      </c>
      <c r="AB35" s="13">
        <v>1582</v>
      </c>
      <c r="AC35" s="13">
        <v>1600</v>
      </c>
      <c r="AD35" s="13">
        <v>1452</v>
      </c>
      <c r="AE35" s="13">
        <v>1564</v>
      </c>
      <c r="AF35" s="13">
        <v>1548</v>
      </c>
      <c r="AG35" s="13">
        <v>1538</v>
      </c>
      <c r="AH35" s="13">
        <v>1658</v>
      </c>
      <c r="AI35" s="13">
        <v>1672</v>
      </c>
      <c r="AJ35" s="13">
        <v>1513</v>
      </c>
      <c r="AK35" s="13">
        <v>1432</v>
      </c>
      <c r="AL35" s="13">
        <v>1504</v>
      </c>
      <c r="AM35" s="13">
        <v>1450</v>
      </c>
      <c r="AN35" s="13">
        <v>1514</v>
      </c>
      <c r="AO35" s="13">
        <v>1452</v>
      </c>
      <c r="AP35" s="13">
        <v>1529</v>
      </c>
      <c r="AQ35" s="13">
        <v>1445</v>
      </c>
      <c r="AR35" s="13">
        <v>1529</v>
      </c>
      <c r="AS35" s="13">
        <v>1495</v>
      </c>
      <c r="AT35" s="13">
        <v>1591</v>
      </c>
      <c r="AU35" s="13">
        <v>1388</v>
      </c>
      <c r="AV35" s="13">
        <v>1363</v>
      </c>
      <c r="AW35" s="13">
        <v>1485</v>
      </c>
      <c r="AX35" s="13">
        <v>1378</v>
      </c>
      <c r="AY35" s="13">
        <v>1590</v>
      </c>
      <c r="AZ35" s="13">
        <v>1372</v>
      </c>
      <c r="BA35" s="13">
        <v>1453</v>
      </c>
      <c r="BB35" s="13">
        <v>1631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1195</v>
      </c>
      <c r="D37" s="5">
        <v>1184</v>
      </c>
      <c r="E37" s="5">
        <v>1072</v>
      </c>
      <c r="F37" s="5">
        <v>1241</v>
      </c>
      <c r="G37" s="5">
        <v>1129</v>
      </c>
      <c r="H37" s="5">
        <v>1274</v>
      </c>
      <c r="I37" s="5">
        <v>1080</v>
      </c>
      <c r="J37" s="5">
        <v>1186</v>
      </c>
      <c r="K37" s="5">
        <v>1157</v>
      </c>
      <c r="L37" s="5">
        <v>1120</v>
      </c>
      <c r="M37" s="5">
        <v>1072</v>
      </c>
      <c r="N37" s="5">
        <v>1060</v>
      </c>
      <c r="O37" s="5">
        <v>1144</v>
      </c>
      <c r="P37" s="5">
        <v>1142</v>
      </c>
      <c r="Q37" s="5">
        <v>1233</v>
      </c>
      <c r="R37" s="5">
        <v>1149</v>
      </c>
      <c r="S37" s="5">
        <v>1130</v>
      </c>
      <c r="T37" s="5">
        <v>958</v>
      </c>
      <c r="U37" s="5">
        <v>1022</v>
      </c>
      <c r="V37" s="5">
        <v>1175</v>
      </c>
      <c r="W37" s="5">
        <v>1087</v>
      </c>
      <c r="X37" s="5">
        <v>1137</v>
      </c>
      <c r="Y37" s="5">
        <v>1048</v>
      </c>
      <c r="Z37" s="5">
        <v>1092</v>
      </c>
      <c r="AA37" s="5">
        <v>1062</v>
      </c>
      <c r="AB37" s="5">
        <v>1045</v>
      </c>
      <c r="AC37" s="5">
        <v>1016</v>
      </c>
      <c r="AD37" s="5">
        <v>1141</v>
      </c>
      <c r="AE37" s="5">
        <v>1049</v>
      </c>
      <c r="AF37" s="5">
        <v>1082</v>
      </c>
      <c r="AG37" s="5">
        <v>1101</v>
      </c>
      <c r="AH37" s="5">
        <v>1100</v>
      </c>
      <c r="AI37" s="5">
        <v>1065</v>
      </c>
      <c r="AJ37" s="5">
        <v>1004</v>
      </c>
      <c r="AK37" s="5">
        <v>983</v>
      </c>
      <c r="AL37" s="5">
        <v>1092</v>
      </c>
      <c r="AM37" s="5">
        <v>1137</v>
      </c>
      <c r="AN37" s="5">
        <v>1163</v>
      </c>
      <c r="AO37" s="5">
        <v>1129</v>
      </c>
      <c r="AP37" s="5">
        <v>1176</v>
      </c>
      <c r="AQ37" s="5">
        <v>1173</v>
      </c>
      <c r="AR37" s="5">
        <v>1194</v>
      </c>
      <c r="AS37" s="5">
        <v>1193</v>
      </c>
      <c r="AT37" s="5">
        <v>1236</v>
      </c>
      <c r="AU37" s="5">
        <v>1190</v>
      </c>
      <c r="AV37" s="5">
        <v>1163</v>
      </c>
      <c r="AW37" s="5">
        <v>1031</v>
      </c>
      <c r="AX37" s="5">
        <v>1175</v>
      </c>
      <c r="AY37" s="5">
        <v>1190</v>
      </c>
      <c r="AZ37" s="5">
        <v>1152</v>
      </c>
      <c r="BA37" s="5">
        <v>1101</v>
      </c>
      <c r="BB37" s="5">
        <v>1235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18063</v>
      </c>
      <c r="D39" s="23">
        <v>16545</v>
      </c>
      <c r="E39" s="23">
        <v>18821</v>
      </c>
      <c r="F39" s="23">
        <v>16675</v>
      </c>
      <c r="G39" s="23">
        <v>17700</v>
      </c>
      <c r="H39" s="23">
        <v>17540</v>
      </c>
      <c r="I39" s="23">
        <v>17163</v>
      </c>
      <c r="J39" s="23">
        <v>17557</v>
      </c>
      <c r="K39" s="23">
        <v>15396</v>
      </c>
      <c r="L39" s="23">
        <v>19120</v>
      </c>
      <c r="M39" s="23">
        <v>17690</v>
      </c>
      <c r="N39" s="23">
        <v>17301</v>
      </c>
      <c r="O39" s="23">
        <v>18579</v>
      </c>
      <c r="P39" s="23">
        <v>17196</v>
      </c>
      <c r="Q39" s="23">
        <v>18185</v>
      </c>
      <c r="R39" s="23">
        <v>18509</v>
      </c>
      <c r="S39" s="23">
        <v>17470</v>
      </c>
      <c r="T39" s="23">
        <v>16219</v>
      </c>
      <c r="U39" s="23">
        <v>16436</v>
      </c>
      <c r="V39" s="23">
        <v>17135</v>
      </c>
      <c r="W39" s="23">
        <v>15245</v>
      </c>
      <c r="X39" s="23">
        <v>16368</v>
      </c>
      <c r="Y39" s="23">
        <v>16181</v>
      </c>
      <c r="Z39" s="23">
        <v>15482</v>
      </c>
      <c r="AA39" s="23">
        <v>15863</v>
      </c>
      <c r="AB39" s="23">
        <v>17062</v>
      </c>
      <c r="AC39" s="23">
        <v>16141</v>
      </c>
      <c r="AD39" s="23">
        <v>15817</v>
      </c>
      <c r="AE39" s="23">
        <v>16068</v>
      </c>
      <c r="AF39" s="23">
        <v>17665</v>
      </c>
      <c r="AG39" s="23">
        <v>16548</v>
      </c>
      <c r="AH39" s="23">
        <v>16800</v>
      </c>
      <c r="AI39" s="23">
        <v>17221</v>
      </c>
      <c r="AJ39" s="23">
        <v>16745</v>
      </c>
      <c r="AK39" s="23">
        <v>15961</v>
      </c>
      <c r="AL39" s="23">
        <v>18052</v>
      </c>
      <c r="AM39" s="23">
        <v>17576</v>
      </c>
      <c r="AN39" s="23">
        <v>18087</v>
      </c>
      <c r="AO39" s="23">
        <v>16397</v>
      </c>
      <c r="AP39" s="23">
        <v>16252</v>
      </c>
      <c r="AQ39" s="23">
        <v>17950</v>
      </c>
      <c r="AR39" s="23">
        <v>16625</v>
      </c>
      <c r="AS39" s="23">
        <v>18326</v>
      </c>
      <c r="AT39" s="23">
        <v>17236</v>
      </c>
      <c r="AU39" s="23">
        <v>17525</v>
      </c>
      <c r="AV39" s="23">
        <v>18039</v>
      </c>
      <c r="AW39" s="23">
        <v>16911</v>
      </c>
      <c r="AX39" s="23">
        <v>15784</v>
      </c>
      <c r="AY39" s="23">
        <v>18052</v>
      </c>
      <c r="AZ39" s="23">
        <v>17007</v>
      </c>
      <c r="BA39" s="23">
        <v>14524</v>
      </c>
      <c r="BB39" s="23">
        <v>16403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21650</v>
      </c>
      <c r="D41" s="13">
        <v>18855</v>
      </c>
      <c r="E41" s="13">
        <v>21563</v>
      </c>
      <c r="F41" s="13">
        <v>21500</v>
      </c>
      <c r="G41" s="13">
        <v>22134</v>
      </c>
      <c r="H41" s="13">
        <v>21783</v>
      </c>
      <c r="I41" s="13">
        <v>22020</v>
      </c>
      <c r="J41" s="13">
        <v>22793</v>
      </c>
      <c r="K41" s="13">
        <v>21808</v>
      </c>
      <c r="L41" s="13">
        <v>22717</v>
      </c>
      <c r="M41" s="13">
        <v>21173</v>
      </c>
      <c r="N41" s="13">
        <v>21720</v>
      </c>
      <c r="O41" s="13">
        <v>20968</v>
      </c>
      <c r="P41" s="13">
        <v>23121</v>
      </c>
      <c r="Q41" s="13">
        <v>22889</v>
      </c>
      <c r="R41" s="13">
        <v>23109</v>
      </c>
      <c r="S41" s="13">
        <v>21832</v>
      </c>
      <c r="T41" s="13">
        <v>21842</v>
      </c>
      <c r="U41" s="13">
        <v>23575</v>
      </c>
      <c r="V41" s="13">
        <v>21825</v>
      </c>
      <c r="W41" s="13">
        <v>22065</v>
      </c>
      <c r="X41" s="13">
        <v>21693</v>
      </c>
      <c r="Y41" s="13">
        <v>22646</v>
      </c>
      <c r="Z41" s="13">
        <v>23127</v>
      </c>
      <c r="AA41" s="13">
        <v>21392</v>
      </c>
      <c r="AB41" s="13">
        <v>21490</v>
      </c>
      <c r="AC41" s="13">
        <v>22391</v>
      </c>
      <c r="AD41" s="13">
        <v>22905</v>
      </c>
      <c r="AE41" s="13">
        <v>23243</v>
      </c>
      <c r="AF41" s="13">
        <v>20039</v>
      </c>
      <c r="AG41" s="13">
        <v>24017</v>
      </c>
      <c r="AH41" s="13">
        <v>22942</v>
      </c>
      <c r="AI41" s="13">
        <v>23743</v>
      </c>
      <c r="AJ41" s="13">
        <v>23637</v>
      </c>
      <c r="AK41" s="13">
        <v>21575</v>
      </c>
      <c r="AL41" s="13">
        <v>24725</v>
      </c>
      <c r="AM41" s="13">
        <v>23873</v>
      </c>
      <c r="AN41" s="13">
        <v>23488</v>
      </c>
      <c r="AO41" s="13">
        <v>24491</v>
      </c>
      <c r="AP41" s="13">
        <v>22829</v>
      </c>
      <c r="AQ41" s="13">
        <v>24796</v>
      </c>
      <c r="AR41" s="13">
        <v>25360</v>
      </c>
      <c r="AS41" s="13">
        <v>24541</v>
      </c>
      <c r="AT41" s="13">
        <v>23962</v>
      </c>
      <c r="AU41" s="13">
        <v>23876</v>
      </c>
      <c r="AV41" s="13">
        <v>23408</v>
      </c>
      <c r="AW41" s="13">
        <v>22523</v>
      </c>
      <c r="AX41" s="13">
        <v>22582</v>
      </c>
      <c r="AY41" s="13">
        <v>22156</v>
      </c>
      <c r="AZ41" s="13">
        <v>21057</v>
      </c>
      <c r="BA41" s="13">
        <v>15421</v>
      </c>
      <c r="BB41" s="13">
        <v>18083</v>
      </c>
    </row>
    <row r="42" spans="1:54" x14ac:dyDescent="0.2">
      <c r="A42" s="12"/>
      <c r="B42" s="19" t="s">
        <v>164</v>
      </c>
      <c r="C42" s="13">
        <v>1480</v>
      </c>
      <c r="D42" s="13">
        <v>1472</v>
      </c>
      <c r="E42" s="13">
        <v>1407</v>
      </c>
      <c r="F42" s="13">
        <v>1527</v>
      </c>
      <c r="G42" s="13">
        <v>1489</v>
      </c>
      <c r="H42" s="13">
        <v>1404</v>
      </c>
      <c r="I42" s="13">
        <v>1375</v>
      </c>
      <c r="J42" s="13">
        <v>1389</v>
      </c>
      <c r="K42" s="13">
        <v>1464</v>
      </c>
      <c r="L42" s="13">
        <v>1363</v>
      </c>
      <c r="M42" s="13">
        <v>1336</v>
      </c>
      <c r="N42" s="13">
        <v>1279</v>
      </c>
      <c r="O42" s="13">
        <v>1338</v>
      </c>
      <c r="P42" s="13">
        <v>1256</v>
      </c>
      <c r="Q42" s="13">
        <v>1160</v>
      </c>
      <c r="R42" s="13">
        <v>1207</v>
      </c>
      <c r="S42" s="13">
        <v>1233</v>
      </c>
      <c r="T42" s="13">
        <v>1320</v>
      </c>
      <c r="U42" s="13">
        <v>1210</v>
      </c>
      <c r="V42" s="13">
        <v>1131</v>
      </c>
      <c r="W42" s="13">
        <v>1211</v>
      </c>
      <c r="X42" s="13">
        <v>1309</v>
      </c>
      <c r="Y42" s="13">
        <v>1215</v>
      </c>
      <c r="Z42" s="13">
        <v>1104</v>
      </c>
      <c r="AA42" s="13">
        <v>932</v>
      </c>
      <c r="AB42" s="13">
        <v>651</v>
      </c>
      <c r="AC42" s="13">
        <v>741</v>
      </c>
      <c r="AD42" s="13">
        <v>930</v>
      </c>
      <c r="AE42" s="13">
        <v>904</v>
      </c>
      <c r="AF42" s="13">
        <v>1000</v>
      </c>
      <c r="AG42" s="13">
        <v>841</v>
      </c>
      <c r="AH42" s="13">
        <v>869</v>
      </c>
      <c r="AI42" s="13">
        <v>1764</v>
      </c>
      <c r="AJ42" s="13">
        <v>1445</v>
      </c>
      <c r="AK42" s="13">
        <v>1361</v>
      </c>
      <c r="AL42" s="13">
        <v>1589</v>
      </c>
      <c r="AM42" s="13">
        <v>1502</v>
      </c>
      <c r="AN42" s="13">
        <v>1368</v>
      </c>
      <c r="AO42" s="13">
        <v>1394</v>
      </c>
      <c r="AP42" s="13">
        <v>1374</v>
      </c>
      <c r="AQ42" s="13">
        <v>1242</v>
      </c>
      <c r="AR42" s="13">
        <v>1303</v>
      </c>
      <c r="AS42" s="13">
        <v>1315</v>
      </c>
      <c r="AT42" s="13">
        <v>1385</v>
      </c>
      <c r="AU42" s="13">
        <v>1492</v>
      </c>
      <c r="AV42" s="13">
        <v>1143</v>
      </c>
      <c r="AW42" s="13">
        <v>1440</v>
      </c>
      <c r="AX42" s="13">
        <v>1524</v>
      </c>
      <c r="AY42" s="13">
        <v>1534</v>
      </c>
      <c r="AZ42" s="13">
        <v>1284</v>
      </c>
      <c r="BA42" s="13">
        <v>774</v>
      </c>
      <c r="BB42" s="13">
        <v>803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23130</v>
      </c>
      <c r="D44" s="23">
        <v>20327</v>
      </c>
      <c r="E44" s="23">
        <v>22970</v>
      </c>
      <c r="F44" s="23">
        <v>23027</v>
      </c>
      <c r="G44" s="23">
        <v>23623</v>
      </c>
      <c r="H44" s="23">
        <v>23187</v>
      </c>
      <c r="I44" s="23">
        <v>23395</v>
      </c>
      <c r="J44" s="23">
        <v>24182</v>
      </c>
      <c r="K44" s="23">
        <v>23272</v>
      </c>
      <c r="L44" s="23">
        <v>24080</v>
      </c>
      <c r="M44" s="23">
        <v>22509</v>
      </c>
      <c r="N44" s="23">
        <v>22999</v>
      </c>
      <c r="O44" s="23">
        <v>22306</v>
      </c>
      <c r="P44" s="23">
        <v>24377</v>
      </c>
      <c r="Q44" s="23">
        <v>24049</v>
      </c>
      <c r="R44" s="23">
        <v>24316</v>
      </c>
      <c r="S44" s="23">
        <v>23065</v>
      </c>
      <c r="T44" s="23">
        <v>23162</v>
      </c>
      <c r="U44" s="23">
        <v>24785</v>
      </c>
      <c r="V44" s="23">
        <v>22956</v>
      </c>
      <c r="W44" s="23">
        <v>23276</v>
      </c>
      <c r="X44" s="23">
        <v>23002</v>
      </c>
      <c r="Y44" s="23">
        <v>23861</v>
      </c>
      <c r="Z44" s="23">
        <v>24231</v>
      </c>
      <c r="AA44" s="23">
        <v>22324</v>
      </c>
      <c r="AB44" s="23">
        <v>22141</v>
      </c>
      <c r="AC44" s="23">
        <v>23132</v>
      </c>
      <c r="AD44" s="23">
        <v>23835</v>
      </c>
      <c r="AE44" s="23">
        <v>24147</v>
      </c>
      <c r="AF44" s="23">
        <v>21039</v>
      </c>
      <c r="AG44" s="23">
        <v>24858</v>
      </c>
      <c r="AH44" s="23">
        <v>23811</v>
      </c>
      <c r="AI44" s="23">
        <v>25507</v>
      </c>
      <c r="AJ44" s="23">
        <v>25082</v>
      </c>
      <c r="AK44" s="23">
        <v>22936</v>
      </c>
      <c r="AL44" s="23">
        <v>26314</v>
      </c>
      <c r="AM44" s="23">
        <v>25375</v>
      </c>
      <c r="AN44" s="23">
        <v>24856</v>
      </c>
      <c r="AO44" s="23">
        <v>25885</v>
      </c>
      <c r="AP44" s="23">
        <v>24203</v>
      </c>
      <c r="AQ44" s="23">
        <v>26038</v>
      </c>
      <c r="AR44" s="23">
        <v>26663</v>
      </c>
      <c r="AS44" s="23">
        <v>25856</v>
      </c>
      <c r="AT44" s="23">
        <v>25347</v>
      </c>
      <c r="AU44" s="23">
        <v>25368</v>
      </c>
      <c r="AV44" s="23">
        <v>24551</v>
      </c>
      <c r="AW44" s="23">
        <v>23963</v>
      </c>
      <c r="AX44" s="23">
        <v>24106</v>
      </c>
      <c r="AY44" s="23">
        <v>23690</v>
      </c>
      <c r="AZ44" s="23">
        <v>22341</v>
      </c>
      <c r="BA44" s="23">
        <v>16195</v>
      </c>
      <c r="BB44" s="23">
        <v>18886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93028</v>
      </c>
      <c r="D46" s="26">
        <v>85957</v>
      </c>
      <c r="E46" s="26">
        <v>92911</v>
      </c>
      <c r="F46" s="26">
        <v>92720</v>
      </c>
      <c r="G46" s="26">
        <v>95245</v>
      </c>
      <c r="H46" s="26">
        <v>95912</v>
      </c>
      <c r="I46" s="26">
        <v>93878</v>
      </c>
      <c r="J46" s="26">
        <v>95229</v>
      </c>
      <c r="K46" s="26">
        <v>92709</v>
      </c>
      <c r="L46" s="26">
        <v>99105</v>
      </c>
      <c r="M46" s="26">
        <v>93592</v>
      </c>
      <c r="N46" s="26">
        <v>95765</v>
      </c>
      <c r="O46" s="26">
        <v>95807</v>
      </c>
      <c r="P46" s="26">
        <v>92596</v>
      </c>
      <c r="Q46" s="26">
        <v>91350</v>
      </c>
      <c r="R46" s="26">
        <v>99077</v>
      </c>
      <c r="S46" s="26">
        <v>95237</v>
      </c>
      <c r="T46" s="26">
        <v>94804</v>
      </c>
      <c r="U46" s="26">
        <v>97273</v>
      </c>
      <c r="V46" s="26">
        <v>94445</v>
      </c>
      <c r="W46" s="26">
        <v>90109</v>
      </c>
      <c r="X46" s="26">
        <v>90463</v>
      </c>
      <c r="Y46" s="26">
        <v>93420</v>
      </c>
      <c r="Z46" s="26">
        <v>92804</v>
      </c>
      <c r="AA46" s="26">
        <v>90447</v>
      </c>
      <c r="AB46" s="26">
        <v>88166</v>
      </c>
      <c r="AC46" s="26">
        <v>85855</v>
      </c>
      <c r="AD46" s="26">
        <v>90556</v>
      </c>
      <c r="AE46" s="26">
        <v>92803</v>
      </c>
      <c r="AF46" s="26">
        <v>87893</v>
      </c>
      <c r="AG46" s="26">
        <v>94031</v>
      </c>
      <c r="AH46" s="26">
        <v>93229</v>
      </c>
      <c r="AI46" s="26">
        <v>96857</v>
      </c>
      <c r="AJ46" s="26">
        <v>92831</v>
      </c>
      <c r="AK46" s="26">
        <v>88589</v>
      </c>
      <c r="AL46" s="26">
        <v>97327</v>
      </c>
      <c r="AM46" s="26">
        <v>96548</v>
      </c>
      <c r="AN46" s="26">
        <v>97189</v>
      </c>
      <c r="AO46" s="26">
        <v>92563</v>
      </c>
      <c r="AP46" s="26">
        <v>93079</v>
      </c>
      <c r="AQ46" s="26">
        <v>98385</v>
      </c>
      <c r="AR46" s="26">
        <v>98378</v>
      </c>
      <c r="AS46" s="26">
        <v>97736</v>
      </c>
      <c r="AT46" s="26">
        <v>93897</v>
      </c>
      <c r="AU46" s="26">
        <v>94302</v>
      </c>
      <c r="AV46" s="26">
        <v>92896</v>
      </c>
      <c r="AW46" s="26">
        <v>91234</v>
      </c>
      <c r="AX46" s="26">
        <v>88447</v>
      </c>
      <c r="AY46" s="26">
        <v>90330</v>
      </c>
      <c r="AZ46" s="26">
        <v>88765</v>
      </c>
      <c r="BA46" s="26">
        <v>73451</v>
      </c>
      <c r="BB46" s="26">
        <v>83802</v>
      </c>
    </row>
    <row r="47" spans="1:54" ht="13.5" thickTop="1" x14ac:dyDescent="0.2"/>
    <row r="48" spans="1:54" x14ac:dyDescent="0.2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</sheetData>
  <phoneticPr fontId="0" type="noConversion"/>
  <pageMargins left="0.17" right="0.17" top="0.17" bottom="0.5" header="0.17" footer="0.5"/>
  <pageSetup scale="70" fitToWidth="0" orientation="landscape" r:id="rId1"/>
  <headerFooter alignWithMargins="0"/>
  <colBreaks count="3" manualBreakCount="3">
    <brk id="15" max="45" man="1"/>
    <brk id="28" max="45" man="1"/>
    <brk id="41" max="4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B48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54" width="9.42578125" style="1" customWidth="1"/>
    <col min="55" max="16384" width="6.7109375" style="1"/>
  </cols>
  <sheetData>
    <row r="1" spans="1:54" ht="26.25" x14ac:dyDescent="0.4">
      <c r="A1" s="145" t="s">
        <v>64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54" ht="13.5" thickBot="1" x14ac:dyDescent="0.25">
      <c r="A2" s="4"/>
      <c r="B2" s="4"/>
      <c r="C2" s="29" t="s">
        <v>9</v>
      </c>
      <c r="D2" s="29" t="s">
        <v>10</v>
      </c>
      <c r="E2" s="29" t="s">
        <v>11</v>
      </c>
      <c r="F2" s="29" t="s">
        <v>12</v>
      </c>
      <c r="G2" s="29" t="s">
        <v>13</v>
      </c>
      <c r="H2" s="29" t="s">
        <v>14</v>
      </c>
      <c r="I2" s="29" t="s">
        <v>15</v>
      </c>
      <c r="J2" s="29" t="s">
        <v>16</v>
      </c>
      <c r="K2" s="29" t="s">
        <v>17</v>
      </c>
      <c r="L2" s="29" t="s">
        <v>18</v>
      </c>
      <c r="M2" s="29" t="s">
        <v>19</v>
      </c>
      <c r="N2" s="29" t="s">
        <v>20</v>
      </c>
      <c r="O2" s="29" t="s">
        <v>21</v>
      </c>
      <c r="P2" s="29" t="s">
        <v>22</v>
      </c>
      <c r="Q2" s="29" t="s">
        <v>23</v>
      </c>
      <c r="R2" s="29" t="s">
        <v>24</v>
      </c>
      <c r="S2" s="29" t="s">
        <v>25</v>
      </c>
      <c r="T2" s="29" t="s">
        <v>26</v>
      </c>
      <c r="U2" s="29" t="s">
        <v>27</v>
      </c>
      <c r="V2" s="29" t="s">
        <v>28</v>
      </c>
      <c r="W2" s="29" t="s">
        <v>29</v>
      </c>
      <c r="X2" s="29" t="s">
        <v>30</v>
      </c>
      <c r="Y2" s="29" t="s">
        <v>31</v>
      </c>
      <c r="Z2" s="29" t="s">
        <v>32</v>
      </c>
      <c r="AA2" s="29" t="s">
        <v>33</v>
      </c>
      <c r="AB2" s="29" t="s">
        <v>34</v>
      </c>
      <c r="AC2" s="29" t="s">
        <v>35</v>
      </c>
      <c r="AD2" s="29" t="s">
        <v>36</v>
      </c>
      <c r="AE2" s="29" t="s">
        <v>37</v>
      </c>
      <c r="AF2" s="29" t="s">
        <v>38</v>
      </c>
      <c r="AG2" s="29" t="s">
        <v>39</v>
      </c>
      <c r="AH2" s="29" t="s">
        <v>40</v>
      </c>
      <c r="AI2" s="29" t="s">
        <v>41</v>
      </c>
      <c r="AJ2" s="29" t="s">
        <v>42</v>
      </c>
      <c r="AK2" s="29" t="s">
        <v>43</v>
      </c>
      <c r="AL2" s="29" t="s">
        <v>44</v>
      </c>
      <c r="AM2" s="29" t="s">
        <v>45</v>
      </c>
      <c r="AN2" s="29" t="s">
        <v>46</v>
      </c>
      <c r="AO2" s="29" t="s">
        <v>47</v>
      </c>
      <c r="AP2" s="29" t="s">
        <v>48</v>
      </c>
      <c r="AQ2" s="29" t="s">
        <v>49</v>
      </c>
      <c r="AR2" s="29" t="s">
        <v>50</v>
      </c>
      <c r="AS2" s="29" t="s">
        <v>51</v>
      </c>
      <c r="AT2" s="29" t="s">
        <v>52</v>
      </c>
      <c r="AU2" s="29" t="s">
        <v>53</v>
      </c>
      <c r="AV2" s="29" t="s">
        <v>54</v>
      </c>
      <c r="AW2" s="29" t="s">
        <v>55</v>
      </c>
      <c r="AX2" s="29" t="s">
        <v>56</v>
      </c>
      <c r="AY2" s="29" t="s">
        <v>57</v>
      </c>
      <c r="AZ2" s="29" t="s">
        <v>58</v>
      </c>
      <c r="BA2" s="29" t="s">
        <v>59</v>
      </c>
      <c r="BB2" s="29" t="s">
        <v>60</v>
      </c>
    </row>
    <row r="3" spans="1:54" s="2" customFormat="1" thickBot="1" x14ac:dyDescent="0.25">
      <c r="A3" s="6"/>
      <c r="B3" s="7" t="s">
        <v>61</v>
      </c>
      <c r="C3" s="8">
        <v>38725</v>
      </c>
      <c r="D3" s="8">
        <v>38732</v>
      </c>
      <c r="E3" s="8">
        <v>38739</v>
      </c>
      <c r="F3" s="8">
        <v>38746</v>
      </c>
      <c r="G3" s="8">
        <v>38753</v>
      </c>
      <c r="H3" s="8">
        <v>38760</v>
      </c>
      <c r="I3" s="8">
        <v>38767</v>
      </c>
      <c r="J3" s="8">
        <v>38774</v>
      </c>
      <c r="K3" s="8">
        <v>38781</v>
      </c>
      <c r="L3" s="8">
        <v>38788</v>
      </c>
      <c r="M3" s="8">
        <v>38795</v>
      </c>
      <c r="N3" s="8">
        <v>38802</v>
      </c>
      <c r="O3" s="8">
        <v>38809</v>
      </c>
      <c r="P3" s="8">
        <v>38816</v>
      </c>
      <c r="Q3" s="8">
        <v>38823</v>
      </c>
      <c r="R3" s="8">
        <v>38830</v>
      </c>
      <c r="S3" s="8">
        <v>38837</v>
      </c>
      <c r="T3" s="8">
        <v>38844</v>
      </c>
      <c r="U3" s="8">
        <v>38851</v>
      </c>
      <c r="V3" s="8">
        <v>38858</v>
      </c>
      <c r="W3" s="8">
        <v>38865</v>
      </c>
      <c r="X3" s="8">
        <v>38872</v>
      </c>
      <c r="Y3" s="8">
        <v>38879</v>
      </c>
      <c r="Z3" s="8">
        <v>38886</v>
      </c>
      <c r="AA3" s="8">
        <v>38893</v>
      </c>
      <c r="AB3" s="8">
        <v>38900</v>
      </c>
      <c r="AC3" s="8">
        <v>38907</v>
      </c>
      <c r="AD3" s="8">
        <v>38914</v>
      </c>
      <c r="AE3" s="8">
        <v>38921</v>
      </c>
      <c r="AF3" s="8">
        <v>38928</v>
      </c>
      <c r="AG3" s="8">
        <v>38935</v>
      </c>
      <c r="AH3" s="8">
        <v>38942</v>
      </c>
      <c r="AI3" s="8">
        <v>38949</v>
      </c>
      <c r="AJ3" s="8">
        <v>38956</v>
      </c>
      <c r="AK3" s="8">
        <v>38963</v>
      </c>
      <c r="AL3" s="8">
        <v>38970</v>
      </c>
      <c r="AM3" s="8">
        <v>38977</v>
      </c>
      <c r="AN3" s="8">
        <v>38984</v>
      </c>
      <c r="AO3" s="8">
        <v>38991</v>
      </c>
      <c r="AP3" s="8">
        <v>38998</v>
      </c>
      <c r="AQ3" s="8">
        <v>39005</v>
      </c>
      <c r="AR3" s="8">
        <v>39012</v>
      </c>
      <c r="AS3" s="8">
        <v>39019</v>
      </c>
      <c r="AT3" s="8">
        <v>39026</v>
      </c>
      <c r="AU3" s="8">
        <v>39033</v>
      </c>
      <c r="AV3" s="8">
        <v>39040</v>
      </c>
      <c r="AW3" s="8">
        <v>39047</v>
      </c>
      <c r="AX3" s="8">
        <v>39054</v>
      </c>
      <c r="AY3" s="8">
        <v>39061</v>
      </c>
      <c r="AZ3" s="8">
        <v>39068</v>
      </c>
      <c r="BA3" s="8">
        <v>39075</v>
      </c>
      <c r="BB3" s="8">
        <v>39082</v>
      </c>
    </row>
    <row r="4" spans="1:54" x14ac:dyDescent="0.2">
      <c r="A4" s="9" t="s">
        <v>0</v>
      </c>
      <c r="B4" s="10"/>
      <c r="C4" s="11">
        <v>13242</v>
      </c>
      <c r="D4" s="11">
        <v>12880</v>
      </c>
      <c r="E4" s="11">
        <v>13162</v>
      </c>
      <c r="F4" s="11">
        <v>13467</v>
      </c>
      <c r="G4" s="11">
        <v>12458</v>
      </c>
      <c r="H4" s="11">
        <v>12994</v>
      </c>
      <c r="I4" s="11">
        <v>13083</v>
      </c>
      <c r="J4" s="11">
        <v>12946</v>
      </c>
      <c r="K4" s="11">
        <v>12765</v>
      </c>
      <c r="L4" s="11">
        <v>12652</v>
      </c>
      <c r="M4" s="11">
        <v>13312</v>
      </c>
      <c r="N4" s="11">
        <v>13376</v>
      </c>
      <c r="O4" s="11">
        <v>12727</v>
      </c>
      <c r="P4" s="11">
        <v>11891</v>
      </c>
      <c r="Q4" s="11">
        <v>13059</v>
      </c>
      <c r="R4" s="11">
        <v>12486</v>
      </c>
      <c r="S4" s="11">
        <v>12441</v>
      </c>
      <c r="T4" s="11">
        <v>12597</v>
      </c>
      <c r="U4" s="11">
        <v>12236</v>
      </c>
      <c r="V4" s="11">
        <v>11736</v>
      </c>
      <c r="W4" s="11">
        <v>12506</v>
      </c>
      <c r="X4" s="11">
        <v>12016</v>
      </c>
      <c r="Y4" s="11">
        <v>12189</v>
      </c>
      <c r="Z4" s="11">
        <v>12507</v>
      </c>
      <c r="AA4" s="11">
        <v>12014</v>
      </c>
      <c r="AB4" s="11">
        <v>11503</v>
      </c>
      <c r="AC4" s="11">
        <v>11730</v>
      </c>
      <c r="AD4" s="11">
        <v>11705</v>
      </c>
      <c r="AE4" s="11">
        <v>11660</v>
      </c>
      <c r="AF4" s="11">
        <v>11348</v>
      </c>
      <c r="AG4" s="11">
        <v>10843</v>
      </c>
      <c r="AH4" s="11">
        <v>11973</v>
      </c>
      <c r="AI4" s="11">
        <v>12075</v>
      </c>
      <c r="AJ4" s="11">
        <v>12297</v>
      </c>
      <c r="AK4" s="11">
        <v>11117</v>
      </c>
      <c r="AL4" s="11">
        <v>11840</v>
      </c>
      <c r="AM4" s="11">
        <v>12060</v>
      </c>
      <c r="AN4" s="11">
        <v>12226</v>
      </c>
      <c r="AO4" s="11">
        <v>11466</v>
      </c>
      <c r="AP4" s="11">
        <v>11271</v>
      </c>
      <c r="AQ4" s="11">
        <v>11320</v>
      </c>
      <c r="AR4" s="11">
        <v>11543</v>
      </c>
      <c r="AS4" s="11">
        <v>10958</v>
      </c>
      <c r="AT4" s="11">
        <v>10687</v>
      </c>
      <c r="AU4" s="11">
        <v>11167</v>
      </c>
      <c r="AV4" s="11">
        <v>11378</v>
      </c>
      <c r="AW4" s="11">
        <v>11162</v>
      </c>
      <c r="AX4" s="11">
        <v>10258</v>
      </c>
      <c r="AY4" s="11">
        <v>11042</v>
      </c>
      <c r="AZ4" s="11">
        <v>11746</v>
      </c>
      <c r="BA4" s="11">
        <v>8708</v>
      </c>
      <c r="BB4" s="11">
        <v>10211</v>
      </c>
    </row>
    <row r="5" spans="1:54" x14ac:dyDescent="0.2">
      <c r="A5" s="12"/>
      <c r="B5" s="19" t="s">
        <v>143</v>
      </c>
      <c r="C5" s="13">
        <v>4656</v>
      </c>
      <c r="D5" s="13">
        <v>4418</v>
      </c>
      <c r="E5" s="13">
        <v>4659</v>
      </c>
      <c r="F5" s="13">
        <v>4633</v>
      </c>
      <c r="G5" s="13">
        <v>4278</v>
      </c>
      <c r="H5" s="13">
        <v>4507</v>
      </c>
      <c r="I5" s="13">
        <v>4718</v>
      </c>
      <c r="J5" s="13">
        <v>4582</v>
      </c>
      <c r="K5" s="13">
        <v>4449</v>
      </c>
      <c r="L5" s="13">
        <v>4721</v>
      </c>
      <c r="M5" s="13">
        <v>4760</v>
      </c>
      <c r="N5" s="13">
        <v>4979</v>
      </c>
      <c r="O5" s="13">
        <v>4945</v>
      </c>
      <c r="P5" s="13">
        <v>4463</v>
      </c>
      <c r="Q5" s="13">
        <v>5126</v>
      </c>
      <c r="R5" s="13">
        <v>5055</v>
      </c>
      <c r="S5" s="13">
        <v>4836</v>
      </c>
      <c r="T5" s="13">
        <v>4842</v>
      </c>
      <c r="U5" s="13">
        <v>4770</v>
      </c>
      <c r="V5" s="13">
        <v>4362</v>
      </c>
      <c r="W5" s="13">
        <v>4658</v>
      </c>
      <c r="X5" s="13">
        <v>4613</v>
      </c>
      <c r="Y5" s="13">
        <v>4652</v>
      </c>
      <c r="Z5" s="13">
        <v>4707</v>
      </c>
      <c r="AA5" s="13">
        <v>4305</v>
      </c>
      <c r="AB5" s="13">
        <v>4052</v>
      </c>
      <c r="AC5" s="13">
        <v>4295</v>
      </c>
      <c r="AD5" s="13">
        <v>4247</v>
      </c>
      <c r="AE5" s="13">
        <v>4153</v>
      </c>
      <c r="AF5" s="13">
        <v>4040</v>
      </c>
      <c r="AG5" s="13">
        <v>3712</v>
      </c>
      <c r="AH5" s="13">
        <v>4367</v>
      </c>
      <c r="AI5" s="13">
        <v>4388</v>
      </c>
      <c r="AJ5" s="13">
        <v>4485</v>
      </c>
      <c r="AK5" s="13">
        <v>3881</v>
      </c>
      <c r="AL5" s="13">
        <v>4516</v>
      </c>
      <c r="AM5" s="13">
        <v>4660</v>
      </c>
      <c r="AN5" s="13">
        <v>4551</v>
      </c>
      <c r="AO5" s="13">
        <v>3752</v>
      </c>
      <c r="AP5" s="13">
        <v>3829</v>
      </c>
      <c r="AQ5" s="13">
        <v>3967</v>
      </c>
      <c r="AR5" s="13">
        <v>3894</v>
      </c>
      <c r="AS5" s="13">
        <v>3740</v>
      </c>
      <c r="AT5" s="13">
        <v>3409</v>
      </c>
      <c r="AU5" s="13">
        <v>3693</v>
      </c>
      <c r="AV5" s="13">
        <v>3844</v>
      </c>
      <c r="AW5" s="13">
        <v>3664</v>
      </c>
      <c r="AX5" s="13">
        <v>3337</v>
      </c>
      <c r="AY5" s="13">
        <v>3715</v>
      </c>
      <c r="AZ5" s="13">
        <v>4233</v>
      </c>
      <c r="BA5" s="13">
        <v>2282</v>
      </c>
      <c r="BB5" s="13">
        <v>2927</v>
      </c>
    </row>
    <row r="6" spans="1:54" x14ac:dyDescent="0.2">
      <c r="A6" s="12"/>
      <c r="B6" s="19" t="s">
        <v>144</v>
      </c>
      <c r="C6" s="13">
        <v>2902</v>
      </c>
      <c r="D6" s="13">
        <v>2912</v>
      </c>
      <c r="E6" s="13">
        <v>2706</v>
      </c>
      <c r="F6" s="13">
        <v>2882</v>
      </c>
      <c r="G6" s="13">
        <v>2889</v>
      </c>
      <c r="H6" s="13">
        <v>2743</v>
      </c>
      <c r="I6" s="13">
        <v>2838</v>
      </c>
      <c r="J6" s="13">
        <v>2744</v>
      </c>
      <c r="K6" s="13">
        <v>2708</v>
      </c>
      <c r="L6" s="13">
        <v>2589</v>
      </c>
      <c r="M6" s="13">
        <v>2704</v>
      </c>
      <c r="N6" s="13">
        <v>2706</v>
      </c>
      <c r="O6" s="13">
        <v>2498</v>
      </c>
      <c r="P6" s="13">
        <v>2187</v>
      </c>
      <c r="Q6" s="13">
        <v>2233</v>
      </c>
      <c r="R6" s="13">
        <v>2281</v>
      </c>
      <c r="S6" s="13">
        <v>2302</v>
      </c>
      <c r="T6" s="13">
        <v>2460</v>
      </c>
      <c r="U6" s="13">
        <v>2201</v>
      </c>
      <c r="V6" s="13">
        <v>2018</v>
      </c>
      <c r="W6" s="13">
        <v>2248</v>
      </c>
      <c r="X6" s="13">
        <v>2181</v>
      </c>
      <c r="Y6" s="13">
        <v>2241</v>
      </c>
      <c r="Z6" s="13">
        <v>2271</v>
      </c>
      <c r="AA6" s="13">
        <v>2091</v>
      </c>
      <c r="AB6" s="13">
        <v>1978</v>
      </c>
      <c r="AC6" s="13">
        <v>2230</v>
      </c>
      <c r="AD6" s="13">
        <v>2078</v>
      </c>
      <c r="AE6" s="13">
        <v>1943</v>
      </c>
      <c r="AF6" s="13">
        <v>1945</v>
      </c>
      <c r="AG6" s="13">
        <v>1745</v>
      </c>
      <c r="AH6" s="13">
        <v>2224</v>
      </c>
      <c r="AI6" s="13">
        <v>2082</v>
      </c>
      <c r="AJ6" s="13">
        <v>1949</v>
      </c>
      <c r="AK6" s="13">
        <v>1779</v>
      </c>
      <c r="AL6" s="13">
        <v>2016</v>
      </c>
      <c r="AM6" s="13">
        <v>2045</v>
      </c>
      <c r="AN6" s="13">
        <v>1979</v>
      </c>
      <c r="AO6" s="13">
        <v>2059</v>
      </c>
      <c r="AP6" s="13">
        <v>1819</v>
      </c>
      <c r="AQ6" s="13">
        <v>2179</v>
      </c>
      <c r="AR6" s="13">
        <v>2211</v>
      </c>
      <c r="AS6" s="13">
        <v>1991</v>
      </c>
      <c r="AT6" s="13">
        <v>1989</v>
      </c>
      <c r="AU6" s="13">
        <v>2081</v>
      </c>
      <c r="AV6" s="13">
        <v>2087</v>
      </c>
      <c r="AW6" s="13">
        <v>2086</v>
      </c>
      <c r="AX6" s="13">
        <v>2097</v>
      </c>
      <c r="AY6" s="13">
        <v>2317</v>
      </c>
      <c r="AZ6" s="13">
        <v>2129</v>
      </c>
      <c r="BA6" s="13">
        <v>1251</v>
      </c>
      <c r="BB6" s="13">
        <v>1683</v>
      </c>
    </row>
    <row r="7" spans="1:54" x14ac:dyDescent="0.2">
      <c r="A7" s="12"/>
      <c r="B7" s="19" t="s">
        <v>145</v>
      </c>
      <c r="C7" s="13">
        <v>5684</v>
      </c>
      <c r="D7" s="13">
        <v>5550</v>
      </c>
      <c r="E7" s="13">
        <v>5797</v>
      </c>
      <c r="F7" s="13">
        <v>5952</v>
      </c>
      <c r="G7" s="13">
        <v>5291</v>
      </c>
      <c r="H7" s="13">
        <v>5744</v>
      </c>
      <c r="I7" s="13">
        <v>5527</v>
      </c>
      <c r="J7" s="13">
        <v>5620</v>
      </c>
      <c r="K7" s="13">
        <v>5608</v>
      </c>
      <c r="L7" s="13">
        <v>5342</v>
      </c>
      <c r="M7" s="13">
        <v>5848</v>
      </c>
      <c r="N7" s="13">
        <v>5691</v>
      </c>
      <c r="O7" s="13">
        <v>5284</v>
      </c>
      <c r="P7" s="13">
        <v>5241</v>
      </c>
      <c r="Q7" s="13">
        <v>5700</v>
      </c>
      <c r="R7" s="13">
        <v>5150</v>
      </c>
      <c r="S7" s="13">
        <v>5303</v>
      </c>
      <c r="T7" s="13">
        <v>5295</v>
      </c>
      <c r="U7" s="13">
        <v>5265</v>
      </c>
      <c r="V7" s="13">
        <v>5356</v>
      </c>
      <c r="W7" s="13">
        <v>5600</v>
      </c>
      <c r="X7" s="13">
        <v>5222</v>
      </c>
      <c r="Y7" s="13">
        <v>5296</v>
      </c>
      <c r="Z7" s="13">
        <v>5529</v>
      </c>
      <c r="AA7" s="13">
        <v>5618</v>
      </c>
      <c r="AB7" s="13">
        <v>5473</v>
      </c>
      <c r="AC7" s="13">
        <v>5205</v>
      </c>
      <c r="AD7" s="13">
        <v>5380</v>
      </c>
      <c r="AE7" s="13">
        <v>5564</v>
      </c>
      <c r="AF7" s="13">
        <v>5363</v>
      </c>
      <c r="AG7" s="13">
        <v>5386</v>
      </c>
      <c r="AH7" s="13">
        <v>5382</v>
      </c>
      <c r="AI7" s="13">
        <v>5605</v>
      </c>
      <c r="AJ7" s="13">
        <v>5863</v>
      </c>
      <c r="AK7" s="13">
        <v>5457</v>
      </c>
      <c r="AL7" s="13">
        <v>5308</v>
      </c>
      <c r="AM7" s="13">
        <v>5355</v>
      </c>
      <c r="AN7" s="13">
        <v>5696</v>
      </c>
      <c r="AO7" s="13">
        <v>5655</v>
      </c>
      <c r="AP7" s="13">
        <v>5623</v>
      </c>
      <c r="AQ7" s="13">
        <v>5174</v>
      </c>
      <c r="AR7" s="13">
        <v>5438</v>
      </c>
      <c r="AS7" s="13">
        <v>5227</v>
      </c>
      <c r="AT7" s="13">
        <v>5289</v>
      </c>
      <c r="AU7" s="13">
        <v>5393</v>
      </c>
      <c r="AV7" s="13">
        <v>5447</v>
      </c>
      <c r="AW7" s="13">
        <v>5412</v>
      </c>
      <c r="AX7" s="13">
        <v>4824</v>
      </c>
      <c r="AY7" s="13">
        <v>5010</v>
      </c>
      <c r="AZ7" s="13">
        <v>5384</v>
      </c>
      <c r="BA7" s="13">
        <v>5175</v>
      </c>
      <c r="BB7" s="13">
        <v>5601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14703</v>
      </c>
      <c r="D9" s="11">
        <v>14101</v>
      </c>
      <c r="E9" s="11">
        <v>14522</v>
      </c>
      <c r="F9" s="11">
        <v>14183</v>
      </c>
      <c r="G9" s="11">
        <v>14111</v>
      </c>
      <c r="H9" s="11">
        <v>13559</v>
      </c>
      <c r="I9" s="11">
        <v>13848</v>
      </c>
      <c r="J9" s="11">
        <v>13674</v>
      </c>
      <c r="K9" s="11">
        <v>13799</v>
      </c>
      <c r="L9" s="11">
        <v>14537</v>
      </c>
      <c r="M9" s="11">
        <v>14598</v>
      </c>
      <c r="N9" s="11">
        <v>14592</v>
      </c>
      <c r="O9" s="11">
        <v>14571</v>
      </c>
      <c r="P9" s="11">
        <v>14342</v>
      </c>
      <c r="Q9" s="11">
        <v>14279</v>
      </c>
      <c r="R9" s="11">
        <v>14848</v>
      </c>
      <c r="S9" s="11">
        <v>14020</v>
      </c>
      <c r="T9" s="11">
        <v>14113</v>
      </c>
      <c r="U9" s="11">
        <v>13986</v>
      </c>
      <c r="V9" s="11">
        <v>13382</v>
      </c>
      <c r="W9" s="11">
        <v>13315</v>
      </c>
      <c r="X9" s="11">
        <v>13581</v>
      </c>
      <c r="Y9" s="11">
        <v>13476</v>
      </c>
      <c r="Z9" s="11">
        <v>13131</v>
      </c>
      <c r="AA9" s="11">
        <v>14005</v>
      </c>
      <c r="AB9" s="11">
        <v>13004</v>
      </c>
      <c r="AC9" s="11">
        <v>13957</v>
      </c>
      <c r="AD9" s="11">
        <v>14059</v>
      </c>
      <c r="AE9" s="11">
        <v>14401</v>
      </c>
      <c r="AF9" s="11">
        <v>14824</v>
      </c>
      <c r="AG9" s="11">
        <v>13676</v>
      </c>
      <c r="AH9" s="11">
        <v>14802</v>
      </c>
      <c r="AI9" s="11">
        <v>14538</v>
      </c>
      <c r="AJ9" s="11">
        <v>15430</v>
      </c>
      <c r="AK9" s="11">
        <v>13695</v>
      </c>
      <c r="AL9" s="11">
        <v>14903</v>
      </c>
      <c r="AM9" s="11">
        <v>14479</v>
      </c>
      <c r="AN9" s="11">
        <v>14253</v>
      </c>
      <c r="AO9" s="11">
        <v>13558</v>
      </c>
      <c r="AP9" s="11">
        <v>13729</v>
      </c>
      <c r="AQ9" s="11">
        <v>13654</v>
      </c>
      <c r="AR9" s="11">
        <v>13870</v>
      </c>
      <c r="AS9" s="11">
        <v>14194</v>
      </c>
      <c r="AT9" s="11">
        <v>14340</v>
      </c>
      <c r="AU9" s="11">
        <v>14051</v>
      </c>
      <c r="AV9" s="11">
        <v>13900</v>
      </c>
      <c r="AW9" s="11">
        <v>13738</v>
      </c>
      <c r="AX9" s="11">
        <v>13726</v>
      </c>
      <c r="AY9" s="11">
        <v>13766</v>
      </c>
      <c r="AZ9" s="11">
        <v>14611</v>
      </c>
      <c r="BA9" s="11">
        <v>11448</v>
      </c>
      <c r="BB9" s="11">
        <v>14172</v>
      </c>
    </row>
    <row r="10" spans="1:54" x14ac:dyDescent="0.2">
      <c r="A10" s="12"/>
      <c r="B10" s="19" t="s">
        <v>146</v>
      </c>
      <c r="C10" s="13">
        <v>8792</v>
      </c>
      <c r="D10" s="13">
        <v>8526</v>
      </c>
      <c r="E10" s="13">
        <v>8950</v>
      </c>
      <c r="F10" s="13">
        <v>8849</v>
      </c>
      <c r="G10" s="13">
        <v>8347</v>
      </c>
      <c r="H10" s="13">
        <v>8381</v>
      </c>
      <c r="I10" s="13">
        <v>8542</v>
      </c>
      <c r="J10" s="13">
        <v>8550</v>
      </c>
      <c r="K10" s="13">
        <v>8706</v>
      </c>
      <c r="L10" s="13">
        <v>8924</v>
      </c>
      <c r="M10" s="13">
        <v>9060</v>
      </c>
      <c r="N10" s="13">
        <v>9355</v>
      </c>
      <c r="O10" s="13">
        <v>9328</v>
      </c>
      <c r="P10" s="13">
        <v>8913</v>
      </c>
      <c r="Q10" s="13">
        <v>9286</v>
      </c>
      <c r="R10" s="13">
        <v>9677</v>
      </c>
      <c r="S10" s="13">
        <v>9200</v>
      </c>
      <c r="T10" s="13">
        <v>9199</v>
      </c>
      <c r="U10" s="13">
        <v>9049</v>
      </c>
      <c r="V10" s="13">
        <v>8766</v>
      </c>
      <c r="W10" s="13">
        <v>8291</v>
      </c>
      <c r="X10" s="13">
        <v>8385</v>
      </c>
      <c r="Y10" s="13">
        <v>8344</v>
      </c>
      <c r="Z10" s="13">
        <v>8056</v>
      </c>
      <c r="AA10" s="13">
        <v>8579</v>
      </c>
      <c r="AB10" s="13">
        <v>7879</v>
      </c>
      <c r="AC10" s="13">
        <v>8436</v>
      </c>
      <c r="AD10" s="13">
        <v>8297</v>
      </c>
      <c r="AE10" s="13">
        <v>8774</v>
      </c>
      <c r="AF10" s="13">
        <v>8979</v>
      </c>
      <c r="AG10" s="13">
        <v>8459</v>
      </c>
      <c r="AH10" s="13">
        <v>8523</v>
      </c>
      <c r="AI10" s="13">
        <v>9015</v>
      </c>
      <c r="AJ10" s="13">
        <v>9589</v>
      </c>
      <c r="AK10" s="13">
        <v>8806</v>
      </c>
      <c r="AL10" s="13">
        <v>8849</v>
      </c>
      <c r="AM10" s="13">
        <v>8553</v>
      </c>
      <c r="AN10" s="13">
        <v>8710</v>
      </c>
      <c r="AO10" s="13">
        <v>8170</v>
      </c>
      <c r="AP10" s="13">
        <v>8536</v>
      </c>
      <c r="AQ10" s="13">
        <v>8316</v>
      </c>
      <c r="AR10" s="13">
        <v>8194</v>
      </c>
      <c r="AS10" s="13">
        <v>8516</v>
      </c>
      <c r="AT10" s="13">
        <v>8494</v>
      </c>
      <c r="AU10" s="13">
        <v>8452</v>
      </c>
      <c r="AV10" s="13">
        <v>8206</v>
      </c>
      <c r="AW10" s="13">
        <v>8944</v>
      </c>
      <c r="AX10" s="13">
        <v>8571</v>
      </c>
      <c r="AY10" s="13">
        <v>8543</v>
      </c>
      <c r="AZ10" s="13">
        <v>9217</v>
      </c>
      <c r="BA10" s="13">
        <v>7376</v>
      </c>
      <c r="BB10" s="13">
        <v>8920</v>
      </c>
    </row>
    <row r="11" spans="1:54" x14ac:dyDescent="0.2">
      <c r="A11" s="12"/>
      <c r="B11" s="19" t="s">
        <v>147</v>
      </c>
      <c r="C11" s="13">
        <v>3964</v>
      </c>
      <c r="D11" s="13">
        <v>3701</v>
      </c>
      <c r="E11" s="13">
        <v>3725</v>
      </c>
      <c r="F11" s="13">
        <v>3697</v>
      </c>
      <c r="G11" s="13">
        <v>3847</v>
      </c>
      <c r="H11" s="13">
        <v>3734</v>
      </c>
      <c r="I11" s="13">
        <v>3624</v>
      </c>
      <c r="J11" s="13">
        <v>3497</v>
      </c>
      <c r="K11" s="13">
        <v>3339</v>
      </c>
      <c r="L11" s="13">
        <v>3736</v>
      </c>
      <c r="M11" s="13">
        <v>3725</v>
      </c>
      <c r="N11" s="13">
        <v>3544</v>
      </c>
      <c r="O11" s="13">
        <v>3285</v>
      </c>
      <c r="P11" s="13">
        <v>3289</v>
      </c>
      <c r="Q11" s="13">
        <v>3280</v>
      </c>
      <c r="R11" s="13">
        <v>3374</v>
      </c>
      <c r="S11" s="13">
        <v>2824</v>
      </c>
      <c r="T11" s="13">
        <v>2849</v>
      </c>
      <c r="U11" s="13">
        <v>2784</v>
      </c>
      <c r="V11" s="13">
        <v>2767</v>
      </c>
      <c r="W11" s="13">
        <v>2931</v>
      </c>
      <c r="X11" s="13">
        <v>3116</v>
      </c>
      <c r="Y11" s="13">
        <v>3228</v>
      </c>
      <c r="Z11" s="13">
        <v>3484</v>
      </c>
      <c r="AA11" s="13">
        <v>3554</v>
      </c>
      <c r="AB11" s="13">
        <v>3297</v>
      </c>
      <c r="AC11" s="13">
        <v>3932</v>
      </c>
      <c r="AD11" s="13">
        <v>3894</v>
      </c>
      <c r="AE11" s="13">
        <v>3792</v>
      </c>
      <c r="AF11" s="13">
        <v>3941</v>
      </c>
      <c r="AG11" s="13">
        <v>3693</v>
      </c>
      <c r="AH11" s="13">
        <v>4000</v>
      </c>
      <c r="AI11" s="13">
        <v>3787</v>
      </c>
      <c r="AJ11" s="13">
        <v>3963</v>
      </c>
      <c r="AK11" s="13">
        <v>3611</v>
      </c>
      <c r="AL11" s="13">
        <v>3876</v>
      </c>
      <c r="AM11" s="13">
        <v>3978</v>
      </c>
      <c r="AN11" s="13">
        <v>3563</v>
      </c>
      <c r="AO11" s="13">
        <v>3519</v>
      </c>
      <c r="AP11" s="13">
        <v>3686</v>
      </c>
      <c r="AQ11" s="13">
        <v>3851</v>
      </c>
      <c r="AR11" s="13">
        <v>3744</v>
      </c>
      <c r="AS11" s="13">
        <v>3760</v>
      </c>
      <c r="AT11" s="13">
        <v>4020</v>
      </c>
      <c r="AU11" s="13">
        <v>4026</v>
      </c>
      <c r="AV11" s="13">
        <v>3780</v>
      </c>
      <c r="AW11" s="13">
        <v>3755</v>
      </c>
      <c r="AX11" s="13">
        <v>3699</v>
      </c>
      <c r="AY11" s="13">
        <v>3985</v>
      </c>
      <c r="AZ11" s="13">
        <v>4047</v>
      </c>
      <c r="BA11" s="13">
        <v>3289</v>
      </c>
      <c r="BB11" s="13">
        <v>3698</v>
      </c>
    </row>
    <row r="12" spans="1:54" x14ac:dyDescent="0.2">
      <c r="A12" s="12"/>
      <c r="B12" s="19" t="s">
        <v>148</v>
      </c>
      <c r="C12" s="13">
        <v>1947</v>
      </c>
      <c r="D12" s="13">
        <v>1874</v>
      </c>
      <c r="E12" s="13">
        <v>1847</v>
      </c>
      <c r="F12" s="13">
        <v>1637</v>
      </c>
      <c r="G12" s="13">
        <v>1917</v>
      </c>
      <c r="H12" s="13">
        <v>1444</v>
      </c>
      <c r="I12" s="13">
        <v>1682</v>
      </c>
      <c r="J12" s="13">
        <v>1627</v>
      </c>
      <c r="K12" s="13">
        <v>1754</v>
      </c>
      <c r="L12" s="13">
        <v>1877</v>
      </c>
      <c r="M12" s="13">
        <v>1813</v>
      </c>
      <c r="N12" s="13">
        <v>1693</v>
      </c>
      <c r="O12" s="13">
        <v>1958</v>
      </c>
      <c r="P12" s="13">
        <v>2140</v>
      </c>
      <c r="Q12" s="13">
        <v>1713</v>
      </c>
      <c r="R12" s="13">
        <v>1797</v>
      </c>
      <c r="S12" s="13">
        <v>1996</v>
      </c>
      <c r="T12" s="13">
        <v>2065</v>
      </c>
      <c r="U12" s="13">
        <v>2153</v>
      </c>
      <c r="V12" s="13">
        <v>1849</v>
      </c>
      <c r="W12" s="13">
        <v>2093</v>
      </c>
      <c r="X12" s="13">
        <v>2080</v>
      </c>
      <c r="Y12" s="13">
        <v>1904</v>
      </c>
      <c r="Z12" s="13">
        <v>1591</v>
      </c>
      <c r="AA12" s="13">
        <v>1872</v>
      </c>
      <c r="AB12" s="13">
        <v>1828</v>
      </c>
      <c r="AC12" s="13">
        <v>1589</v>
      </c>
      <c r="AD12" s="13">
        <v>1868</v>
      </c>
      <c r="AE12" s="13">
        <v>1835</v>
      </c>
      <c r="AF12" s="13">
        <v>1904</v>
      </c>
      <c r="AG12" s="13">
        <v>1524</v>
      </c>
      <c r="AH12" s="13">
        <v>2279</v>
      </c>
      <c r="AI12" s="13">
        <v>1736</v>
      </c>
      <c r="AJ12" s="13">
        <v>1878</v>
      </c>
      <c r="AK12" s="13">
        <v>1278</v>
      </c>
      <c r="AL12" s="13">
        <v>2178</v>
      </c>
      <c r="AM12" s="13">
        <v>1948</v>
      </c>
      <c r="AN12" s="13">
        <v>1980</v>
      </c>
      <c r="AO12" s="13">
        <v>1869</v>
      </c>
      <c r="AP12" s="13">
        <v>1507</v>
      </c>
      <c r="AQ12" s="13">
        <v>1487</v>
      </c>
      <c r="AR12" s="13">
        <v>1932</v>
      </c>
      <c r="AS12" s="13">
        <v>1918</v>
      </c>
      <c r="AT12" s="13">
        <v>1826</v>
      </c>
      <c r="AU12" s="13">
        <v>1573</v>
      </c>
      <c r="AV12" s="13">
        <v>1914</v>
      </c>
      <c r="AW12" s="13">
        <v>1039</v>
      </c>
      <c r="AX12" s="13">
        <v>1456</v>
      </c>
      <c r="AY12" s="13">
        <v>1238</v>
      </c>
      <c r="AZ12" s="13">
        <v>1347</v>
      </c>
      <c r="BA12" s="13">
        <v>783</v>
      </c>
      <c r="BB12" s="13">
        <v>1554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19322</v>
      </c>
      <c r="D14" s="11">
        <v>17361</v>
      </c>
      <c r="E14" s="11">
        <v>17538</v>
      </c>
      <c r="F14" s="11">
        <v>17319</v>
      </c>
      <c r="G14" s="11">
        <v>16747</v>
      </c>
      <c r="H14" s="11">
        <v>18615</v>
      </c>
      <c r="I14" s="11">
        <v>17467</v>
      </c>
      <c r="J14" s="11">
        <v>18002</v>
      </c>
      <c r="K14" s="11">
        <v>23430</v>
      </c>
      <c r="L14" s="11">
        <v>16712</v>
      </c>
      <c r="M14" s="11">
        <v>16597</v>
      </c>
      <c r="N14" s="11">
        <v>19969</v>
      </c>
      <c r="O14" s="11">
        <v>19033</v>
      </c>
      <c r="P14" s="11">
        <v>19478</v>
      </c>
      <c r="Q14" s="11">
        <v>20140</v>
      </c>
      <c r="R14" s="11">
        <v>20432</v>
      </c>
      <c r="S14" s="11">
        <v>22071</v>
      </c>
      <c r="T14" s="11">
        <v>21310</v>
      </c>
      <c r="U14" s="11">
        <v>21374</v>
      </c>
      <c r="V14" s="11">
        <v>21365</v>
      </c>
      <c r="W14" s="11">
        <v>20952</v>
      </c>
      <c r="X14" s="11">
        <v>19777</v>
      </c>
      <c r="Y14" s="11">
        <v>19879</v>
      </c>
      <c r="Z14" s="11">
        <v>21665</v>
      </c>
      <c r="AA14" s="11">
        <v>20983</v>
      </c>
      <c r="AB14" s="11">
        <v>20736</v>
      </c>
      <c r="AC14" s="11">
        <v>21004</v>
      </c>
      <c r="AD14" s="11">
        <v>18601</v>
      </c>
      <c r="AE14" s="11">
        <v>20712</v>
      </c>
      <c r="AF14" s="11">
        <v>21947</v>
      </c>
      <c r="AG14" s="11">
        <v>20378</v>
      </c>
      <c r="AH14" s="11">
        <v>18045</v>
      </c>
      <c r="AI14" s="11">
        <v>19782</v>
      </c>
      <c r="AJ14" s="11">
        <v>20787</v>
      </c>
      <c r="AK14" s="11">
        <v>20077</v>
      </c>
      <c r="AL14" s="11">
        <v>20765</v>
      </c>
      <c r="AM14" s="11">
        <v>20324</v>
      </c>
      <c r="AN14" s="11">
        <v>21177</v>
      </c>
      <c r="AO14" s="11">
        <v>21407</v>
      </c>
      <c r="AP14" s="11">
        <v>18530</v>
      </c>
      <c r="AQ14" s="11">
        <v>15381</v>
      </c>
      <c r="AR14" s="11">
        <v>15782</v>
      </c>
      <c r="AS14" s="11">
        <v>15124</v>
      </c>
      <c r="AT14" s="11">
        <v>15768</v>
      </c>
      <c r="AU14" s="11">
        <v>15204</v>
      </c>
      <c r="AV14" s="11">
        <v>13957</v>
      </c>
      <c r="AW14" s="11">
        <v>13849</v>
      </c>
      <c r="AX14" s="11">
        <v>13336</v>
      </c>
      <c r="AY14" s="11">
        <v>14904</v>
      </c>
      <c r="AZ14" s="11">
        <v>12859</v>
      </c>
      <c r="BA14" s="11">
        <v>13926</v>
      </c>
      <c r="BB14" s="11">
        <v>14500</v>
      </c>
    </row>
    <row r="15" spans="1:54" x14ac:dyDescent="0.2">
      <c r="A15" s="12"/>
      <c r="B15" s="19" t="s">
        <v>149</v>
      </c>
      <c r="C15" s="13">
        <v>1258</v>
      </c>
      <c r="D15" s="13">
        <v>1071</v>
      </c>
      <c r="E15" s="13">
        <v>1200</v>
      </c>
      <c r="F15" s="13">
        <v>1060</v>
      </c>
      <c r="G15" s="13">
        <v>960</v>
      </c>
      <c r="H15" s="13">
        <v>929</v>
      </c>
      <c r="I15" s="13">
        <v>972</v>
      </c>
      <c r="J15" s="13">
        <v>1367</v>
      </c>
      <c r="K15" s="13">
        <v>1704</v>
      </c>
      <c r="L15" s="13">
        <v>1687</v>
      </c>
      <c r="M15" s="13">
        <v>1421</v>
      </c>
      <c r="N15" s="13">
        <v>1756</v>
      </c>
      <c r="O15" s="13">
        <v>2031</v>
      </c>
      <c r="P15" s="13">
        <v>1981</v>
      </c>
      <c r="Q15" s="13">
        <v>2028</v>
      </c>
      <c r="R15" s="13">
        <v>2269</v>
      </c>
      <c r="S15" s="13">
        <v>2428</v>
      </c>
      <c r="T15" s="13">
        <v>2438</v>
      </c>
      <c r="U15" s="13">
        <v>2306</v>
      </c>
      <c r="V15" s="13">
        <v>2392</v>
      </c>
      <c r="W15" s="13">
        <v>2104</v>
      </c>
      <c r="X15" s="13">
        <v>2460</v>
      </c>
      <c r="Y15" s="13">
        <v>2250</v>
      </c>
      <c r="Z15" s="13">
        <v>2363</v>
      </c>
      <c r="AA15" s="13">
        <v>2107</v>
      </c>
      <c r="AB15" s="13">
        <v>1923</v>
      </c>
      <c r="AC15" s="13">
        <v>2354</v>
      </c>
      <c r="AD15" s="13">
        <v>2428</v>
      </c>
      <c r="AE15" s="13">
        <v>1850</v>
      </c>
      <c r="AF15" s="13">
        <v>2153</v>
      </c>
      <c r="AG15" s="13">
        <v>2233</v>
      </c>
      <c r="AH15" s="13">
        <v>2303</v>
      </c>
      <c r="AI15" s="13">
        <v>1861</v>
      </c>
      <c r="AJ15" s="13">
        <v>2150</v>
      </c>
      <c r="AK15" s="13">
        <v>2128</v>
      </c>
      <c r="AL15" s="13">
        <v>2237</v>
      </c>
      <c r="AM15" s="13">
        <v>2017</v>
      </c>
      <c r="AN15" s="13">
        <v>2244</v>
      </c>
      <c r="AO15" s="13">
        <v>2264</v>
      </c>
      <c r="AP15" s="13">
        <v>2342</v>
      </c>
      <c r="AQ15" s="13">
        <v>2140</v>
      </c>
      <c r="AR15" s="13">
        <v>2168</v>
      </c>
      <c r="AS15" s="13">
        <v>2061</v>
      </c>
      <c r="AT15" s="13">
        <v>2222</v>
      </c>
      <c r="AU15" s="13">
        <v>2469</v>
      </c>
      <c r="AV15" s="13">
        <v>1492</v>
      </c>
      <c r="AW15" s="13">
        <v>1073</v>
      </c>
      <c r="AX15" s="13">
        <v>1180</v>
      </c>
      <c r="AY15" s="13">
        <v>1633</v>
      </c>
      <c r="AZ15" s="13">
        <v>1449</v>
      </c>
      <c r="BA15" s="13">
        <v>1245</v>
      </c>
      <c r="BB15" s="13">
        <v>1418</v>
      </c>
    </row>
    <row r="16" spans="1:54" x14ac:dyDescent="0.2">
      <c r="A16" s="12"/>
      <c r="B16" s="19" t="s">
        <v>150</v>
      </c>
      <c r="C16" s="13">
        <v>2162</v>
      </c>
      <c r="D16" s="13">
        <v>2069</v>
      </c>
      <c r="E16" s="13">
        <v>2014</v>
      </c>
      <c r="F16" s="13">
        <v>2145</v>
      </c>
      <c r="G16" s="13">
        <v>1949</v>
      </c>
      <c r="H16" s="13">
        <v>2066</v>
      </c>
      <c r="I16" s="13">
        <v>2226</v>
      </c>
      <c r="J16" s="13">
        <v>1978</v>
      </c>
      <c r="K16" s="13">
        <v>2100</v>
      </c>
      <c r="L16" s="13">
        <v>2320</v>
      </c>
      <c r="M16" s="13">
        <v>2136</v>
      </c>
      <c r="N16" s="13">
        <v>2216</v>
      </c>
      <c r="O16" s="13">
        <v>2004</v>
      </c>
      <c r="P16" s="13">
        <v>2076</v>
      </c>
      <c r="Q16" s="13">
        <v>2212</v>
      </c>
      <c r="R16" s="13">
        <v>2047</v>
      </c>
      <c r="S16" s="13">
        <v>2075</v>
      </c>
      <c r="T16" s="13">
        <v>2016</v>
      </c>
      <c r="U16" s="13">
        <v>2076</v>
      </c>
      <c r="V16" s="13">
        <v>2069</v>
      </c>
      <c r="W16" s="13">
        <v>2027</v>
      </c>
      <c r="X16" s="13">
        <v>2031</v>
      </c>
      <c r="Y16" s="13">
        <v>1973</v>
      </c>
      <c r="Z16" s="13">
        <v>2072</v>
      </c>
      <c r="AA16" s="13">
        <v>2195</v>
      </c>
      <c r="AB16" s="13">
        <v>2158</v>
      </c>
      <c r="AC16" s="13">
        <v>2276</v>
      </c>
      <c r="AD16" s="13">
        <v>2115</v>
      </c>
      <c r="AE16" s="13">
        <v>2175</v>
      </c>
      <c r="AF16" s="13">
        <v>2215</v>
      </c>
      <c r="AG16" s="13">
        <v>1817</v>
      </c>
      <c r="AH16" s="13">
        <v>2098</v>
      </c>
      <c r="AI16" s="13">
        <v>2179</v>
      </c>
      <c r="AJ16" s="13">
        <v>2079</v>
      </c>
      <c r="AK16" s="13">
        <v>1808</v>
      </c>
      <c r="AL16" s="13">
        <v>1973</v>
      </c>
      <c r="AM16" s="13">
        <v>2131</v>
      </c>
      <c r="AN16" s="13">
        <v>2370</v>
      </c>
      <c r="AO16" s="13">
        <v>2013</v>
      </c>
      <c r="AP16" s="13">
        <v>2136</v>
      </c>
      <c r="AQ16" s="13">
        <v>2388</v>
      </c>
      <c r="AR16" s="13">
        <v>2301</v>
      </c>
      <c r="AS16" s="13">
        <v>2053</v>
      </c>
      <c r="AT16" s="13">
        <v>2020</v>
      </c>
      <c r="AU16" s="13">
        <v>1990</v>
      </c>
      <c r="AV16" s="13">
        <v>2024</v>
      </c>
      <c r="AW16" s="13">
        <v>2091</v>
      </c>
      <c r="AX16" s="13">
        <v>2068</v>
      </c>
      <c r="AY16" s="13">
        <v>2192</v>
      </c>
      <c r="AZ16" s="13">
        <v>1976</v>
      </c>
      <c r="BA16" s="13">
        <v>1500</v>
      </c>
      <c r="BB16" s="13">
        <v>1924</v>
      </c>
    </row>
    <row r="17" spans="1:54" x14ac:dyDescent="0.2">
      <c r="A17" s="12"/>
      <c r="B17" s="19" t="s">
        <v>151</v>
      </c>
      <c r="C17" s="13">
        <v>13163</v>
      </c>
      <c r="D17" s="13">
        <v>11523</v>
      </c>
      <c r="E17" s="13">
        <v>11793</v>
      </c>
      <c r="F17" s="13">
        <v>11569</v>
      </c>
      <c r="G17" s="13">
        <v>11141</v>
      </c>
      <c r="H17" s="13">
        <v>12977</v>
      </c>
      <c r="I17" s="13">
        <v>11721</v>
      </c>
      <c r="J17" s="13">
        <v>12092</v>
      </c>
      <c r="K17" s="13">
        <v>16995</v>
      </c>
      <c r="L17" s="13">
        <v>10004</v>
      </c>
      <c r="M17" s="13">
        <v>10371</v>
      </c>
      <c r="N17" s="13">
        <v>13363</v>
      </c>
      <c r="O17" s="13">
        <v>12501</v>
      </c>
      <c r="P17" s="13">
        <v>12668</v>
      </c>
      <c r="Q17" s="13">
        <v>13223</v>
      </c>
      <c r="R17" s="13">
        <v>13334</v>
      </c>
      <c r="S17" s="13">
        <v>14817</v>
      </c>
      <c r="T17" s="13">
        <v>14239</v>
      </c>
      <c r="U17" s="13">
        <v>14138</v>
      </c>
      <c r="V17" s="13">
        <v>14197</v>
      </c>
      <c r="W17" s="13">
        <v>14298</v>
      </c>
      <c r="X17" s="13">
        <v>12463</v>
      </c>
      <c r="Y17" s="13">
        <v>12835</v>
      </c>
      <c r="Z17" s="13">
        <v>14303</v>
      </c>
      <c r="AA17" s="13">
        <v>14034</v>
      </c>
      <c r="AB17" s="13">
        <v>14063</v>
      </c>
      <c r="AC17" s="13">
        <v>13482</v>
      </c>
      <c r="AD17" s="13">
        <v>11274</v>
      </c>
      <c r="AE17" s="13">
        <v>13988</v>
      </c>
      <c r="AF17" s="13">
        <v>14801</v>
      </c>
      <c r="AG17" s="13">
        <v>13522</v>
      </c>
      <c r="AH17" s="13">
        <v>10733</v>
      </c>
      <c r="AI17" s="13">
        <v>13042</v>
      </c>
      <c r="AJ17" s="13">
        <v>13814</v>
      </c>
      <c r="AK17" s="13">
        <v>13753</v>
      </c>
      <c r="AL17" s="13">
        <v>13835</v>
      </c>
      <c r="AM17" s="13">
        <v>13292</v>
      </c>
      <c r="AN17" s="13">
        <v>13986</v>
      </c>
      <c r="AO17" s="13">
        <v>14370</v>
      </c>
      <c r="AP17" s="13">
        <v>11522</v>
      </c>
      <c r="AQ17" s="13">
        <v>8269</v>
      </c>
      <c r="AR17" s="13">
        <v>8873</v>
      </c>
      <c r="AS17" s="13">
        <v>8644</v>
      </c>
      <c r="AT17" s="13">
        <v>9171</v>
      </c>
      <c r="AU17" s="13">
        <v>8341</v>
      </c>
      <c r="AV17" s="13">
        <v>8119</v>
      </c>
      <c r="AW17" s="13">
        <v>8714</v>
      </c>
      <c r="AX17" s="13">
        <v>8114</v>
      </c>
      <c r="AY17" s="13">
        <v>8849</v>
      </c>
      <c r="AZ17" s="13">
        <v>7286</v>
      </c>
      <c r="BA17" s="13">
        <v>9661</v>
      </c>
      <c r="BB17" s="13">
        <v>9491</v>
      </c>
    </row>
    <row r="18" spans="1:54" x14ac:dyDescent="0.2">
      <c r="A18" s="12"/>
      <c r="B18" s="19" t="s">
        <v>152</v>
      </c>
      <c r="C18" s="13">
        <v>1555</v>
      </c>
      <c r="D18" s="13">
        <v>1590</v>
      </c>
      <c r="E18" s="13">
        <v>1493</v>
      </c>
      <c r="F18" s="13">
        <v>1475</v>
      </c>
      <c r="G18" s="13">
        <v>1586</v>
      </c>
      <c r="H18" s="13">
        <v>1420</v>
      </c>
      <c r="I18" s="13">
        <v>1514</v>
      </c>
      <c r="J18" s="13">
        <v>1443</v>
      </c>
      <c r="K18" s="13">
        <v>1585</v>
      </c>
      <c r="L18" s="13">
        <v>1566</v>
      </c>
      <c r="M18" s="13">
        <v>1578</v>
      </c>
      <c r="N18" s="13">
        <v>1611</v>
      </c>
      <c r="O18" s="13">
        <v>1402</v>
      </c>
      <c r="P18" s="13">
        <v>1637</v>
      </c>
      <c r="Q18" s="13">
        <v>1615</v>
      </c>
      <c r="R18" s="13">
        <v>1675</v>
      </c>
      <c r="S18" s="13">
        <v>1688</v>
      </c>
      <c r="T18" s="13">
        <v>1577</v>
      </c>
      <c r="U18" s="13">
        <v>1758</v>
      </c>
      <c r="V18" s="13">
        <v>1728</v>
      </c>
      <c r="W18" s="13">
        <v>1618</v>
      </c>
      <c r="X18" s="13">
        <v>1826</v>
      </c>
      <c r="Y18" s="13">
        <v>1751</v>
      </c>
      <c r="Z18" s="13">
        <v>1801</v>
      </c>
      <c r="AA18" s="13">
        <v>1620</v>
      </c>
      <c r="AB18" s="13">
        <v>1557</v>
      </c>
      <c r="AC18" s="13">
        <v>1821</v>
      </c>
      <c r="AD18" s="13">
        <v>1765</v>
      </c>
      <c r="AE18" s="13">
        <v>1680</v>
      </c>
      <c r="AF18" s="13">
        <v>1703</v>
      </c>
      <c r="AG18" s="13">
        <v>1827</v>
      </c>
      <c r="AH18" s="13">
        <v>1738</v>
      </c>
      <c r="AI18" s="13">
        <v>1654</v>
      </c>
      <c r="AJ18" s="13">
        <v>1716</v>
      </c>
      <c r="AK18" s="13">
        <v>1518</v>
      </c>
      <c r="AL18" s="13">
        <v>1626</v>
      </c>
      <c r="AM18" s="13">
        <v>1702</v>
      </c>
      <c r="AN18" s="13">
        <v>1518</v>
      </c>
      <c r="AO18" s="13">
        <v>1702</v>
      </c>
      <c r="AP18" s="13">
        <v>1522</v>
      </c>
      <c r="AQ18" s="13">
        <v>1512</v>
      </c>
      <c r="AR18" s="13">
        <v>1445</v>
      </c>
      <c r="AS18" s="13">
        <v>1358</v>
      </c>
      <c r="AT18" s="13">
        <v>1386</v>
      </c>
      <c r="AU18" s="13">
        <v>1351</v>
      </c>
      <c r="AV18" s="13">
        <v>1395</v>
      </c>
      <c r="AW18" s="13">
        <v>1134</v>
      </c>
      <c r="AX18" s="13">
        <v>1102</v>
      </c>
      <c r="AY18" s="13">
        <v>1162</v>
      </c>
      <c r="AZ18" s="13">
        <v>1236</v>
      </c>
      <c r="BA18" s="13">
        <v>930</v>
      </c>
      <c r="BB18" s="13">
        <v>1133</v>
      </c>
    </row>
    <row r="19" spans="1:54" x14ac:dyDescent="0.2">
      <c r="A19" s="20"/>
      <c r="B19" s="19" t="s">
        <v>153</v>
      </c>
      <c r="C19" s="13">
        <v>691</v>
      </c>
      <c r="D19" s="13">
        <v>636</v>
      </c>
      <c r="E19" s="13">
        <v>599</v>
      </c>
      <c r="F19" s="13">
        <v>581</v>
      </c>
      <c r="G19" s="13">
        <v>639</v>
      </c>
      <c r="H19" s="13">
        <v>725</v>
      </c>
      <c r="I19" s="13">
        <v>578</v>
      </c>
      <c r="J19" s="13">
        <v>647</v>
      </c>
      <c r="K19" s="13">
        <v>605</v>
      </c>
      <c r="L19" s="13">
        <v>659</v>
      </c>
      <c r="M19" s="13">
        <v>605</v>
      </c>
      <c r="N19" s="13">
        <v>557</v>
      </c>
      <c r="O19" s="13">
        <v>595</v>
      </c>
      <c r="P19" s="13">
        <v>644</v>
      </c>
      <c r="Q19" s="13">
        <v>615</v>
      </c>
      <c r="R19" s="13">
        <v>644</v>
      </c>
      <c r="S19" s="13">
        <v>620</v>
      </c>
      <c r="T19" s="13">
        <v>608</v>
      </c>
      <c r="U19" s="13">
        <v>633</v>
      </c>
      <c r="V19" s="13">
        <v>567</v>
      </c>
      <c r="W19" s="13">
        <v>523</v>
      </c>
      <c r="X19" s="13">
        <v>580</v>
      </c>
      <c r="Y19" s="13">
        <v>616</v>
      </c>
      <c r="Z19" s="13">
        <v>680</v>
      </c>
      <c r="AA19" s="13">
        <v>620</v>
      </c>
      <c r="AB19" s="13">
        <v>579</v>
      </c>
      <c r="AC19" s="13">
        <v>569</v>
      </c>
      <c r="AD19" s="13">
        <v>583</v>
      </c>
      <c r="AE19" s="13">
        <v>573</v>
      </c>
      <c r="AF19" s="13">
        <v>618</v>
      </c>
      <c r="AG19" s="13">
        <v>508</v>
      </c>
      <c r="AH19" s="13">
        <v>643</v>
      </c>
      <c r="AI19" s="13">
        <v>578</v>
      </c>
      <c r="AJ19" s="13">
        <v>544</v>
      </c>
      <c r="AK19" s="13">
        <v>441</v>
      </c>
      <c r="AL19" s="13">
        <v>630</v>
      </c>
      <c r="AM19" s="13">
        <v>631</v>
      </c>
      <c r="AN19" s="13">
        <v>604</v>
      </c>
      <c r="AO19" s="13">
        <v>580</v>
      </c>
      <c r="AP19" s="13">
        <v>562</v>
      </c>
      <c r="AQ19" s="13">
        <v>615</v>
      </c>
      <c r="AR19" s="13">
        <v>538</v>
      </c>
      <c r="AS19" s="13">
        <v>538</v>
      </c>
      <c r="AT19" s="13">
        <v>506</v>
      </c>
      <c r="AU19" s="13">
        <v>569</v>
      </c>
      <c r="AV19" s="13">
        <v>536</v>
      </c>
      <c r="AW19" s="13">
        <v>473</v>
      </c>
      <c r="AX19" s="13">
        <v>428</v>
      </c>
      <c r="AY19" s="13">
        <v>548</v>
      </c>
      <c r="AZ19" s="13">
        <v>487</v>
      </c>
      <c r="BA19" s="13">
        <v>258</v>
      </c>
      <c r="BB19" s="13">
        <v>238</v>
      </c>
    </row>
    <row r="20" spans="1:54" x14ac:dyDescent="0.2">
      <c r="B20" s="20" t="s">
        <v>154</v>
      </c>
      <c r="C20" s="13">
        <v>493</v>
      </c>
      <c r="D20" s="13">
        <v>472</v>
      </c>
      <c r="E20" s="13">
        <v>439</v>
      </c>
      <c r="F20" s="13">
        <v>489</v>
      </c>
      <c r="G20" s="13">
        <v>472</v>
      </c>
      <c r="H20" s="13">
        <v>498</v>
      </c>
      <c r="I20" s="13">
        <v>456</v>
      </c>
      <c r="J20" s="13">
        <v>475</v>
      </c>
      <c r="K20" s="13">
        <v>441</v>
      </c>
      <c r="L20" s="13">
        <v>476</v>
      </c>
      <c r="M20" s="13">
        <v>486</v>
      </c>
      <c r="N20" s="13">
        <v>466</v>
      </c>
      <c r="O20" s="13">
        <v>500</v>
      </c>
      <c r="P20" s="13">
        <v>472</v>
      </c>
      <c r="Q20" s="13">
        <v>447</v>
      </c>
      <c r="R20" s="13">
        <v>463</v>
      </c>
      <c r="S20" s="13">
        <v>443</v>
      </c>
      <c r="T20" s="13">
        <v>432</v>
      </c>
      <c r="U20" s="13">
        <v>463</v>
      </c>
      <c r="V20" s="13">
        <v>412</v>
      </c>
      <c r="W20" s="13">
        <v>382</v>
      </c>
      <c r="X20" s="13">
        <v>417</v>
      </c>
      <c r="Y20" s="13">
        <v>454</v>
      </c>
      <c r="Z20" s="13">
        <v>446</v>
      </c>
      <c r="AA20" s="13">
        <v>407</v>
      </c>
      <c r="AB20" s="13">
        <v>456</v>
      </c>
      <c r="AC20" s="13">
        <v>502</v>
      </c>
      <c r="AD20" s="13">
        <v>436</v>
      </c>
      <c r="AE20" s="13">
        <v>446</v>
      </c>
      <c r="AF20" s="13">
        <v>457</v>
      </c>
      <c r="AG20" s="13">
        <v>471</v>
      </c>
      <c r="AH20" s="13">
        <v>530</v>
      </c>
      <c r="AI20" s="13">
        <v>468</v>
      </c>
      <c r="AJ20" s="13">
        <v>484</v>
      </c>
      <c r="AK20" s="13">
        <v>429</v>
      </c>
      <c r="AL20" s="13">
        <v>464</v>
      </c>
      <c r="AM20" s="13">
        <v>551</v>
      </c>
      <c r="AN20" s="13">
        <v>455</v>
      </c>
      <c r="AO20" s="13">
        <v>478</v>
      </c>
      <c r="AP20" s="13">
        <v>446</v>
      </c>
      <c r="AQ20" s="13">
        <v>457</v>
      </c>
      <c r="AR20" s="13">
        <v>457</v>
      </c>
      <c r="AS20" s="13">
        <v>470</v>
      </c>
      <c r="AT20" s="13">
        <v>463</v>
      </c>
      <c r="AU20" s="13">
        <v>484</v>
      </c>
      <c r="AV20" s="13">
        <v>391</v>
      </c>
      <c r="AW20" s="13">
        <v>364</v>
      </c>
      <c r="AX20" s="13">
        <v>444</v>
      </c>
      <c r="AY20" s="13">
        <v>520</v>
      </c>
      <c r="AZ20" s="13">
        <v>425</v>
      </c>
      <c r="BA20" s="13">
        <v>332</v>
      </c>
      <c r="BB20" s="13">
        <v>296</v>
      </c>
    </row>
    <row r="22" spans="1:54" x14ac:dyDescent="0.2">
      <c r="A22" s="17" t="s">
        <v>155</v>
      </c>
      <c r="C22" s="5">
        <v>695</v>
      </c>
      <c r="D22" s="5">
        <v>697</v>
      </c>
      <c r="E22" s="5">
        <v>753</v>
      </c>
      <c r="F22" s="5">
        <v>797</v>
      </c>
      <c r="G22" s="5">
        <v>588</v>
      </c>
      <c r="H22" s="5">
        <v>678</v>
      </c>
      <c r="I22" s="5">
        <v>649</v>
      </c>
      <c r="J22" s="5">
        <v>771</v>
      </c>
      <c r="K22" s="5">
        <v>644</v>
      </c>
      <c r="L22" s="5">
        <v>730</v>
      </c>
      <c r="M22" s="5">
        <v>663</v>
      </c>
      <c r="N22" s="5">
        <v>798</v>
      </c>
      <c r="O22" s="5">
        <v>753</v>
      </c>
      <c r="P22" s="5">
        <v>709</v>
      </c>
      <c r="Q22" s="5">
        <v>788</v>
      </c>
      <c r="R22" s="5">
        <v>845</v>
      </c>
      <c r="S22" s="5">
        <v>799</v>
      </c>
      <c r="T22" s="5">
        <v>683</v>
      </c>
      <c r="U22" s="5">
        <v>718</v>
      </c>
      <c r="V22" s="5">
        <v>691</v>
      </c>
      <c r="W22" s="5">
        <v>723</v>
      </c>
      <c r="X22" s="5">
        <v>646</v>
      </c>
      <c r="Y22" s="5">
        <v>762</v>
      </c>
      <c r="Z22" s="5">
        <v>735</v>
      </c>
      <c r="AA22" s="5">
        <v>918</v>
      </c>
      <c r="AB22" s="5">
        <v>667</v>
      </c>
      <c r="AC22" s="5">
        <v>757</v>
      </c>
      <c r="AD22" s="5">
        <v>665</v>
      </c>
      <c r="AE22" s="5">
        <v>705</v>
      </c>
      <c r="AF22" s="5">
        <v>675</v>
      </c>
      <c r="AG22" s="5">
        <v>540</v>
      </c>
      <c r="AH22" s="5">
        <v>560</v>
      </c>
      <c r="AI22" s="5">
        <v>685</v>
      </c>
      <c r="AJ22" s="5">
        <v>692</v>
      </c>
      <c r="AK22" s="5">
        <v>561</v>
      </c>
      <c r="AL22" s="5">
        <v>698</v>
      </c>
      <c r="AM22" s="5">
        <v>741</v>
      </c>
      <c r="AN22" s="5">
        <v>738</v>
      </c>
      <c r="AO22" s="5">
        <v>709</v>
      </c>
      <c r="AP22" s="5">
        <v>671</v>
      </c>
      <c r="AQ22" s="5">
        <v>646</v>
      </c>
      <c r="AR22" s="5">
        <v>879</v>
      </c>
      <c r="AS22" s="5">
        <v>803</v>
      </c>
      <c r="AT22" s="5">
        <v>858</v>
      </c>
      <c r="AU22" s="5">
        <v>793</v>
      </c>
      <c r="AV22" s="5">
        <v>693</v>
      </c>
      <c r="AW22" s="5">
        <v>712</v>
      </c>
      <c r="AX22" s="5">
        <v>660</v>
      </c>
      <c r="AY22" s="5">
        <v>874</v>
      </c>
      <c r="AZ22" s="5">
        <v>730</v>
      </c>
      <c r="BA22" s="5">
        <v>392</v>
      </c>
      <c r="BB22" s="5">
        <v>462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5402</v>
      </c>
      <c r="D24" s="5">
        <v>4956</v>
      </c>
      <c r="E24" s="5">
        <v>5284</v>
      </c>
      <c r="F24" s="5">
        <v>5835</v>
      </c>
      <c r="G24" s="5">
        <v>5221</v>
      </c>
      <c r="H24" s="5">
        <v>5801</v>
      </c>
      <c r="I24" s="5">
        <v>5820</v>
      </c>
      <c r="J24" s="5">
        <v>5611</v>
      </c>
      <c r="K24" s="5">
        <v>5530</v>
      </c>
      <c r="L24" s="5">
        <v>5325</v>
      </c>
      <c r="M24" s="5">
        <v>5367</v>
      </c>
      <c r="N24" s="5">
        <v>5522</v>
      </c>
      <c r="O24" s="5">
        <v>5017</v>
      </c>
      <c r="P24" s="5">
        <v>4967</v>
      </c>
      <c r="Q24" s="5">
        <v>4938</v>
      </c>
      <c r="R24" s="5">
        <v>5574</v>
      </c>
      <c r="S24" s="5">
        <v>5151</v>
      </c>
      <c r="T24" s="5">
        <v>5724</v>
      </c>
      <c r="U24" s="5">
        <v>5400</v>
      </c>
      <c r="V24" s="5">
        <v>5253</v>
      </c>
      <c r="W24" s="5">
        <v>4501</v>
      </c>
      <c r="X24" s="5">
        <v>5349</v>
      </c>
      <c r="Y24" s="5">
        <v>5539</v>
      </c>
      <c r="Z24" s="5">
        <v>5400</v>
      </c>
      <c r="AA24" s="5">
        <v>4795</v>
      </c>
      <c r="AB24" s="5">
        <v>2423</v>
      </c>
      <c r="AC24" s="5">
        <v>1637</v>
      </c>
      <c r="AD24" s="5">
        <v>3836</v>
      </c>
      <c r="AE24" s="5">
        <v>5041</v>
      </c>
      <c r="AF24" s="5">
        <v>5333</v>
      </c>
      <c r="AG24" s="5">
        <v>5121</v>
      </c>
      <c r="AH24" s="5">
        <v>5366</v>
      </c>
      <c r="AI24" s="5">
        <v>5407</v>
      </c>
      <c r="AJ24" s="5">
        <v>5202</v>
      </c>
      <c r="AK24" s="5">
        <v>4077</v>
      </c>
      <c r="AL24" s="5">
        <v>4190</v>
      </c>
      <c r="AM24" s="5">
        <v>4486</v>
      </c>
      <c r="AN24" s="5">
        <v>4722</v>
      </c>
      <c r="AO24" s="5">
        <v>4103</v>
      </c>
      <c r="AP24" s="5">
        <v>4143</v>
      </c>
      <c r="AQ24" s="5">
        <v>4801</v>
      </c>
      <c r="AR24" s="5">
        <v>5034</v>
      </c>
      <c r="AS24" s="5">
        <v>4967</v>
      </c>
      <c r="AT24" s="5">
        <v>4887</v>
      </c>
      <c r="AU24" s="5">
        <v>4332</v>
      </c>
      <c r="AV24" s="5">
        <v>4789</v>
      </c>
      <c r="AW24" s="5">
        <v>4988</v>
      </c>
      <c r="AX24" s="5">
        <v>5310</v>
      </c>
      <c r="AY24" s="5">
        <v>5388</v>
      </c>
      <c r="AZ24" s="5">
        <v>5646</v>
      </c>
      <c r="BA24" s="5">
        <v>2695</v>
      </c>
      <c r="BB24" s="5">
        <v>3440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53364</v>
      </c>
      <c r="D26" s="23">
        <v>49995</v>
      </c>
      <c r="E26" s="23">
        <v>51259</v>
      </c>
      <c r="F26" s="23">
        <v>51601</v>
      </c>
      <c r="G26" s="23">
        <v>49125</v>
      </c>
      <c r="H26" s="23">
        <v>51647</v>
      </c>
      <c r="I26" s="23">
        <v>50867</v>
      </c>
      <c r="J26" s="23">
        <v>51004</v>
      </c>
      <c r="K26" s="23">
        <v>56168</v>
      </c>
      <c r="L26" s="23">
        <v>49956</v>
      </c>
      <c r="M26" s="23">
        <v>50537</v>
      </c>
      <c r="N26" s="23">
        <v>54257</v>
      </c>
      <c r="O26" s="23">
        <v>52101</v>
      </c>
      <c r="P26" s="23">
        <v>51387</v>
      </c>
      <c r="Q26" s="23">
        <v>53204</v>
      </c>
      <c r="R26" s="23">
        <v>54185</v>
      </c>
      <c r="S26" s="23">
        <v>54482</v>
      </c>
      <c r="T26" s="23">
        <v>54427</v>
      </c>
      <c r="U26" s="23">
        <v>53714</v>
      </c>
      <c r="V26" s="23">
        <v>52427</v>
      </c>
      <c r="W26" s="23">
        <v>51997</v>
      </c>
      <c r="X26" s="23">
        <v>51369</v>
      </c>
      <c r="Y26" s="23">
        <v>51845</v>
      </c>
      <c r="Z26" s="23">
        <v>53438</v>
      </c>
      <c r="AA26" s="23">
        <v>52715</v>
      </c>
      <c r="AB26" s="23">
        <v>48333</v>
      </c>
      <c r="AC26" s="23">
        <v>49085</v>
      </c>
      <c r="AD26" s="23">
        <v>48866</v>
      </c>
      <c r="AE26" s="23">
        <v>52519</v>
      </c>
      <c r="AF26" s="23">
        <v>54127</v>
      </c>
      <c r="AG26" s="23">
        <v>50558</v>
      </c>
      <c r="AH26" s="23">
        <v>50746</v>
      </c>
      <c r="AI26" s="23">
        <v>52487</v>
      </c>
      <c r="AJ26" s="23">
        <v>54408</v>
      </c>
      <c r="AK26" s="23">
        <v>49527</v>
      </c>
      <c r="AL26" s="23">
        <v>52396</v>
      </c>
      <c r="AM26" s="23">
        <v>52090</v>
      </c>
      <c r="AN26" s="23">
        <v>53116</v>
      </c>
      <c r="AO26" s="23">
        <v>51243</v>
      </c>
      <c r="AP26" s="23">
        <v>48344</v>
      </c>
      <c r="AQ26" s="23">
        <v>45802</v>
      </c>
      <c r="AR26" s="23">
        <v>47108</v>
      </c>
      <c r="AS26" s="23">
        <v>46046</v>
      </c>
      <c r="AT26" s="23">
        <v>46540</v>
      </c>
      <c r="AU26" s="23">
        <v>45547</v>
      </c>
      <c r="AV26" s="23">
        <v>44717</v>
      </c>
      <c r="AW26" s="23">
        <v>44449</v>
      </c>
      <c r="AX26" s="23">
        <v>43290</v>
      </c>
      <c r="AY26" s="23">
        <v>45974</v>
      </c>
      <c r="AZ26" s="23">
        <v>45592</v>
      </c>
      <c r="BA26" s="23">
        <v>37169</v>
      </c>
      <c r="BB26" s="23">
        <v>42785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8099</v>
      </c>
      <c r="D28" s="11">
        <v>8457</v>
      </c>
      <c r="E28" s="11">
        <v>8478</v>
      </c>
      <c r="F28" s="11">
        <v>8933</v>
      </c>
      <c r="G28" s="11">
        <v>8628</v>
      </c>
      <c r="H28" s="11">
        <v>8294</v>
      </c>
      <c r="I28" s="11">
        <v>8204</v>
      </c>
      <c r="J28" s="11">
        <v>8089</v>
      </c>
      <c r="K28" s="11">
        <v>8336</v>
      </c>
      <c r="L28" s="11">
        <v>8201</v>
      </c>
      <c r="M28" s="11">
        <v>8437</v>
      </c>
      <c r="N28" s="11">
        <v>10371</v>
      </c>
      <c r="O28" s="11">
        <v>8307</v>
      </c>
      <c r="P28" s="11">
        <v>7308</v>
      </c>
      <c r="Q28" s="11">
        <v>10343</v>
      </c>
      <c r="R28" s="11">
        <v>7816</v>
      </c>
      <c r="S28" s="11">
        <v>8729</v>
      </c>
      <c r="T28" s="11">
        <v>7962</v>
      </c>
      <c r="U28" s="11">
        <v>8521</v>
      </c>
      <c r="V28" s="11">
        <v>8106</v>
      </c>
      <c r="W28" s="11">
        <v>8640</v>
      </c>
      <c r="X28" s="11">
        <v>8039</v>
      </c>
      <c r="Y28" s="11">
        <v>9187</v>
      </c>
      <c r="Z28" s="11">
        <v>7562</v>
      </c>
      <c r="AA28" s="11">
        <v>7717</v>
      </c>
      <c r="AB28" s="11">
        <v>7944</v>
      </c>
      <c r="AC28" s="11">
        <v>6995</v>
      </c>
      <c r="AD28" s="11">
        <v>8593</v>
      </c>
      <c r="AE28" s="11">
        <v>7367</v>
      </c>
      <c r="AF28" s="11">
        <v>6899</v>
      </c>
      <c r="AG28" s="11">
        <v>6717</v>
      </c>
      <c r="AH28" s="11">
        <v>6924</v>
      </c>
      <c r="AI28" s="11">
        <v>7191</v>
      </c>
      <c r="AJ28" s="11">
        <v>8453</v>
      </c>
      <c r="AK28" s="11">
        <v>7669</v>
      </c>
      <c r="AL28" s="11">
        <v>7670</v>
      </c>
      <c r="AM28" s="11">
        <v>7625</v>
      </c>
      <c r="AN28" s="11">
        <v>7621</v>
      </c>
      <c r="AO28" s="11">
        <v>7507</v>
      </c>
      <c r="AP28" s="11">
        <v>8110</v>
      </c>
      <c r="AQ28" s="11">
        <v>7829</v>
      </c>
      <c r="AR28" s="11">
        <v>7534</v>
      </c>
      <c r="AS28" s="11">
        <v>6778</v>
      </c>
      <c r="AT28" s="11">
        <v>6860</v>
      </c>
      <c r="AU28" s="11">
        <v>7763</v>
      </c>
      <c r="AV28" s="11">
        <v>7069</v>
      </c>
      <c r="AW28" s="11">
        <v>6487</v>
      </c>
      <c r="AX28" s="11">
        <v>7977</v>
      </c>
      <c r="AY28" s="11">
        <v>7468</v>
      </c>
      <c r="AZ28" s="11">
        <v>7284</v>
      </c>
      <c r="BA28" s="11">
        <v>5445</v>
      </c>
      <c r="BB28" s="11">
        <v>8111</v>
      </c>
    </row>
    <row r="29" spans="1:54" x14ac:dyDescent="0.2">
      <c r="A29" s="12"/>
      <c r="B29" s="19" t="s">
        <v>157</v>
      </c>
      <c r="C29" s="13">
        <v>7242</v>
      </c>
      <c r="D29" s="13">
        <v>7508</v>
      </c>
      <c r="E29" s="13">
        <v>7841</v>
      </c>
      <c r="F29" s="13">
        <v>7951</v>
      </c>
      <c r="G29" s="13">
        <v>8014</v>
      </c>
      <c r="H29" s="13">
        <v>7427</v>
      </c>
      <c r="I29" s="13">
        <v>7249</v>
      </c>
      <c r="J29" s="13">
        <v>7166</v>
      </c>
      <c r="K29" s="13">
        <v>7511</v>
      </c>
      <c r="L29" s="13">
        <v>7286</v>
      </c>
      <c r="M29" s="13">
        <v>7619</v>
      </c>
      <c r="N29" s="13">
        <v>9558</v>
      </c>
      <c r="O29" s="13">
        <v>7572</v>
      </c>
      <c r="P29" s="13">
        <v>6185</v>
      </c>
      <c r="Q29" s="13">
        <v>9544</v>
      </c>
      <c r="R29" s="13">
        <v>6912</v>
      </c>
      <c r="S29" s="13">
        <v>7865</v>
      </c>
      <c r="T29" s="13">
        <v>6820</v>
      </c>
      <c r="U29" s="13">
        <v>7691</v>
      </c>
      <c r="V29" s="13">
        <v>7529</v>
      </c>
      <c r="W29" s="13">
        <v>7894</v>
      </c>
      <c r="X29" s="13">
        <v>7303</v>
      </c>
      <c r="Y29" s="13">
        <v>7883</v>
      </c>
      <c r="Z29" s="13">
        <v>7014</v>
      </c>
      <c r="AA29" s="13">
        <v>6811</v>
      </c>
      <c r="AB29" s="13">
        <v>7440</v>
      </c>
      <c r="AC29" s="13">
        <v>6066</v>
      </c>
      <c r="AD29" s="13">
        <v>7851</v>
      </c>
      <c r="AE29" s="13">
        <v>6626</v>
      </c>
      <c r="AF29" s="13">
        <v>6391</v>
      </c>
      <c r="AG29" s="13">
        <v>6183</v>
      </c>
      <c r="AH29" s="13">
        <v>6431</v>
      </c>
      <c r="AI29" s="13">
        <v>6350</v>
      </c>
      <c r="AJ29" s="13">
        <v>7708</v>
      </c>
      <c r="AK29" s="13">
        <v>6959</v>
      </c>
      <c r="AL29" s="13">
        <v>6974</v>
      </c>
      <c r="AM29" s="13">
        <v>6708</v>
      </c>
      <c r="AN29" s="13">
        <v>6685</v>
      </c>
      <c r="AO29" s="13">
        <v>6718</v>
      </c>
      <c r="AP29" s="13">
        <v>7158</v>
      </c>
      <c r="AQ29" s="13">
        <v>6793</v>
      </c>
      <c r="AR29" s="13">
        <v>6433</v>
      </c>
      <c r="AS29" s="13">
        <v>5570</v>
      </c>
      <c r="AT29" s="13">
        <v>5800</v>
      </c>
      <c r="AU29" s="13">
        <v>6389</v>
      </c>
      <c r="AV29" s="13">
        <v>6093</v>
      </c>
      <c r="AW29" s="13">
        <v>5445</v>
      </c>
      <c r="AX29" s="13">
        <v>7431</v>
      </c>
      <c r="AY29" s="13">
        <v>6467</v>
      </c>
      <c r="AZ29" s="13">
        <v>6618</v>
      </c>
      <c r="BA29" s="13">
        <v>4675</v>
      </c>
      <c r="BB29" s="13">
        <v>7164</v>
      </c>
    </row>
    <row r="30" spans="1:54" x14ac:dyDescent="0.2">
      <c r="A30" s="20"/>
      <c r="B30" s="19" t="s">
        <v>158</v>
      </c>
      <c r="C30" s="13">
        <v>857</v>
      </c>
      <c r="D30" s="13">
        <v>949</v>
      </c>
      <c r="E30" s="13">
        <v>637</v>
      </c>
      <c r="F30" s="13">
        <v>982</v>
      </c>
      <c r="G30" s="13">
        <v>614</v>
      </c>
      <c r="H30" s="13">
        <v>867</v>
      </c>
      <c r="I30" s="13">
        <v>955</v>
      </c>
      <c r="J30" s="13">
        <v>923</v>
      </c>
      <c r="K30" s="13">
        <v>825</v>
      </c>
      <c r="L30" s="13">
        <v>915</v>
      </c>
      <c r="M30" s="13">
        <v>818</v>
      </c>
      <c r="N30" s="13">
        <v>813</v>
      </c>
      <c r="O30" s="13">
        <v>735</v>
      </c>
      <c r="P30" s="13">
        <v>1123</v>
      </c>
      <c r="Q30" s="13">
        <v>799</v>
      </c>
      <c r="R30" s="13">
        <v>904</v>
      </c>
      <c r="S30" s="13">
        <v>864</v>
      </c>
      <c r="T30" s="13">
        <v>1142</v>
      </c>
      <c r="U30" s="13">
        <v>830</v>
      </c>
      <c r="V30" s="13">
        <v>577</v>
      </c>
      <c r="W30" s="13">
        <v>746</v>
      </c>
      <c r="X30" s="13">
        <v>736</v>
      </c>
      <c r="Y30" s="13">
        <v>1304</v>
      </c>
      <c r="Z30" s="13">
        <v>548</v>
      </c>
      <c r="AA30" s="13">
        <v>906</v>
      </c>
      <c r="AB30" s="13">
        <v>504</v>
      </c>
      <c r="AC30" s="13">
        <v>929</v>
      </c>
      <c r="AD30" s="13">
        <v>742</v>
      </c>
      <c r="AE30" s="13">
        <v>741</v>
      </c>
      <c r="AF30" s="13">
        <v>508</v>
      </c>
      <c r="AG30" s="13">
        <v>534</v>
      </c>
      <c r="AH30" s="13">
        <v>493</v>
      </c>
      <c r="AI30" s="13">
        <v>841</v>
      </c>
      <c r="AJ30" s="13">
        <v>745</v>
      </c>
      <c r="AK30" s="13">
        <v>710</v>
      </c>
      <c r="AL30" s="13">
        <v>696</v>
      </c>
      <c r="AM30" s="13">
        <v>917</v>
      </c>
      <c r="AN30" s="13">
        <v>936</v>
      </c>
      <c r="AO30" s="13">
        <v>789</v>
      </c>
      <c r="AP30" s="13">
        <v>952</v>
      </c>
      <c r="AQ30" s="13">
        <v>1036</v>
      </c>
      <c r="AR30" s="13">
        <v>1101</v>
      </c>
      <c r="AS30" s="13">
        <v>1208</v>
      </c>
      <c r="AT30" s="13">
        <v>1060</v>
      </c>
      <c r="AU30" s="13">
        <v>1374</v>
      </c>
      <c r="AV30" s="13">
        <v>976</v>
      </c>
      <c r="AW30" s="13">
        <v>1042</v>
      </c>
      <c r="AX30" s="13">
        <v>546</v>
      </c>
      <c r="AY30" s="13">
        <v>1001</v>
      </c>
      <c r="AZ30" s="13">
        <v>666</v>
      </c>
      <c r="BA30" s="13">
        <v>770</v>
      </c>
      <c r="BB30" s="13">
        <v>947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8046</v>
      </c>
      <c r="D32" s="11">
        <v>8348</v>
      </c>
      <c r="E32" s="11">
        <v>7373</v>
      </c>
      <c r="F32" s="11">
        <v>8045</v>
      </c>
      <c r="G32" s="11">
        <v>7648</v>
      </c>
      <c r="H32" s="11">
        <v>7115</v>
      </c>
      <c r="I32" s="11">
        <v>7797</v>
      </c>
      <c r="J32" s="11">
        <v>7720</v>
      </c>
      <c r="K32" s="11">
        <v>7251</v>
      </c>
      <c r="L32" s="11">
        <v>7279</v>
      </c>
      <c r="M32" s="11">
        <v>6797</v>
      </c>
      <c r="N32" s="11">
        <v>7845</v>
      </c>
      <c r="O32" s="11">
        <v>7731</v>
      </c>
      <c r="P32" s="11">
        <v>6805</v>
      </c>
      <c r="Q32" s="11">
        <v>7949</v>
      </c>
      <c r="R32" s="11">
        <v>7692</v>
      </c>
      <c r="S32" s="11">
        <v>7982</v>
      </c>
      <c r="T32" s="11">
        <v>7312</v>
      </c>
      <c r="U32" s="11">
        <v>7668</v>
      </c>
      <c r="V32" s="11">
        <v>7489</v>
      </c>
      <c r="W32" s="11">
        <v>7528</v>
      </c>
      <c r="X32" s="11">
        <v>7690</v>
      </c>
      <c r="Y32" s="11">
        <v>7066</v>
      </c>
      <c r="Z32" s="11">
        <v>7779</v>
      </c>
      <c r="AA32" s="11">
        <v>8183</v>
      </c>
      <c r="AB32" s="11">
        <v>7469</v>
      </c>
      <c r="AC32" s="11">
        <v>7187</v>
      </c>
      <c r="AD32" s="11">
        <v>8002</v>
      </c>
      <c r="AE32" s="11">
        <v>7541</v>
      </c>
      <c r="AF32" s="11">
        <v>7716</v>
      </c>
      <c r="AG32" s="11">
        <v>7656</v>
      </c>
      <c r="AH32" s="11">
        <v>8294</v>
      </c>
      <c r="AI32" s="11">
        <v>7813</v>
      </c>
      <c r="AJ32" s="11">
        <v>8470</v>
      </c>
      <c r="AK32" s="11">
        <v>8258</v>
      </c>
      <c r="AL32" s="11">
        <v>9001</v>
      </c>
      <c r="AM32" s="11">
        <v>8608</v>
      </c>
      <c r="AN32" s="11">
        <v>9509</v>
      </c>
      <c r="AO32" s="11">
        <v>8636</v>
      </c>
      <c r="AP32" s="11">
        <v>9389</v>
      </c>
      <c r="AQ32" s="11">
        <v>9366</v>
      </c>
      <c r="AR32" s="11">
        <v>8900</v>
      </c>
      <c r="AS32" s="11">
        <v>9024</v>
      </c>
      <c r="AT32" s="11">
        <v>8735</v>
      </c>
      <c r="AU32" s="11">
        <v>7971</v>
      </c>
      <c r="AV32" s="11">
        <v>7490</v>
      </c>
      <c r="AW32" s="11">
        <v>7872</v>
      </c>
      <c r="AX32" s="11">
        <v>8159</v>
      </c>
      <c r="AY32" s="11">
        <v>8643</v>
      </c>
      <c r="AZ32" s="11">
        <v>8382</v>
      </c>
      <c r="BA32" s="11">
        <v>7287</v>
      </c>
      <c r="BB32" s="11">
        <v>7977</v>
      </c>
    </row>
    <row r="33" spans="1:54" x14ac:dyDescent="0.2">
      <c r="A33" s="12"/>
      <c r="B33" s="19" t="s">
        <v>159</v>
      </c>
      <c r="C33" s="13">
        <v>763</v>
      </c>
      <c r="D33" s="13">
        <v>794</v>
      </c>
      <c r="E33" s="13">
        <v>940</v>
      </c>
      <c r="F33" s="13">
        <v>1457</v>
      </c>
      <c r="G33" s="13">
        <v>1098</v>
      </c>
      <c r="H33" s="13">
        <v>1029</v>
      </c>
      <c r="I33" s="13">
        <v>1193</v>
      </c>
      <c r="J33" s="13">
        <v>953</v>
      </c>
      <c r="K33" s="13">
        <v>899</v>
      </c>
      <c r="L33" s="13">
        <v>1301</v>
      </c>
      <c r="M33" s="13">
        <v>1179</v>
      </c>
      <c r="N33" s="13">
        <v>1499</v>
      </c>
      <c r="O33" s="13">
        <v>1283</v>
      </c>
      <c r="P33" s="13">
        <v>1081</v>
      </c>
      <c r="Q33" s="13">
        <v>1462</v>
      </c>
      <c r="R33" s="13">
        <v>1406</v>
      </c>
      <c r="S33" s="13">
        <v>1069</v>
      </c>
      <c r="T33" s="13">
        <v>1313</v>
      </c>
      <c r="U33" s="13">
        <v>1168</v>
      </c>
      <c r="V33" s="13">
        <v>1419</v>
      </c>
      <c r="W33" s="13">
        <v>1360</v>
      </c>
      <c r="X33" s="13">
        <v>1142</v>
      </c>
      <c r="Y33" s="13">
        <v>1157</v>
      </c>
      <c r="Z33" s="13">
        <v>998</v>
      </c>
      <c r="AA33" s="13">
        <v>1012</v>
      </c>
      <c r="AB33" s="13">
        <v>766</v>
      </c>
      <c r="AC33" s="13">
        <v>1040</v>
      </c>
      <c r="AD33" s="13">
        <v>1279</v>
      </c>
      <c r="AE33" s="13">
        <v>982</v>
      </c>
      <c r="AF33" s="13">
        <v>1020</v>
      </c>
      <c r="AG33" s="13">
        <v>600</v>
      </c>
      <c r="AH33" s="13">
        <v>1061</v>
      </c>
      <c r="AI33" s="13">
        <v>866</v>
      </c>
      <c r="AJ33" s="13">
        <v>1793</v>
      </c>
      <c r="AK33" s="13">
        <v>1420</v>
      </c>
      <c r="AL33" s="13">
        <v>1503</v>
      </c>
      <c r="AM33" s="13">
        <v>1252</v>
      </c>
      <c r="AN33" s="13">
        <v>1302</v>
      </c>
      <c r="AO33" s="13">
        <v>1358</v>
      </c>
      <c r="AP33" s="13">
        <v>1200</v>
      </c>
      <c r="AQ33" s="13">
        <v>1586</v>
      </c>
      <c r="AR33" s="13">
        <v>1344</v>
      </c>
      <c r="AS33" s="13">
        <v>1170</v>
      </c>
      <c r="AT33" s="13">
        <v>1218</v>
      </c>
      <c r="AU33" s="13">
        <v>1172</v>
      </c>
      <c r="AV33" s="13">
        <v>1318</v>
      </c>
      <c r="AW33" s="13">
        <v>860</v>
      </c>
      <c r="AX33" s="13">
        <v>1215</v>
      </c>
      <c r="AY33" s="13">
        <v>1079</v>
      </c>
      <c r="AZ33" s="13">
        <v>1052</v>
      </c>
      <c r="BA33" s="13">
        <v>1032</v>
      </c>
      <c r="BB33" s="13">
        <v>689</v>
      </c>
    </row>
    <row r="34" spans="1:54" x14ac:dyDescent="0.2">
      <c r="A34" s="12"/>
      <c r="B34" s="19" t="s">
        <v>160</v>
      </c>
      <c r="C34" s="13">
        <v>5731</v>
      </c>
      <c r="D34" s="13">
        <v>5888</v>
      </c>
      <c r="E34" s="13">
        <v>4904</v>
      </c>
      <c r="F34" s="13">
        <v>5140</v>
      </c>
      <c r="G34" s="13">
        <v>5012</v>
      </c>
      <c r="H34" s="13">
        <v>4776</v>
      </c>
      <c r="I34" s="13">
        <v>5279</v>
      </c>
      <c r="J34" s="13">
        <v>5395</v>
      </c>
      <c r="K34" s="13">
        <v>4986</v>
      </c>
      <c r="L34" s="13">
        <v>4355</v>
      </c>
      <c r="M34" s="13">
        <v>4200</v>
      </c>
      <c r="N34" s="13">
        <v>4918</v>
      </c>
      <c r="O34" s="13">
        <v>4988</v>
      </c>
      <c r="P34" s="13">
        <v>4150</v>
      </c>
      <c r="Q34" s="13">
        <v>4987</v>
      </c>
      <c r="R34" s="13">
        <v>4703</v>
      </c>
      <c r="S34" s="13">
        <v>5400</v>
      </c>
      <c r="T34" s="13">
        <v>4360</v>
      </c>
      <c r="U34" s="13">
        <v>4858</v>
      </c>
      <c r="V34" s="13">
        <v>4542</v>
      </c>
      <c r="W34" s="13">
        <v>4529</v>
      </c>
      <c r="X34" s="13">
        <v>5013</v>
      </c>
      <c r="Y34" s="13">
        <v>4398</v>
      </c>
      <c r="Z34" s="13">
        <v>5054</v>
      </c>
      <c r="AA34" s="13">
        <v>5636</v>
      </c>
      <c r="AB34" s="13">
        <v>5089</v>
      </c>
      <c r="AC34" s="13">
        <v>4511</v>
      </c>
      <c r="AD34" s="13">
        <v>5211</v>
      </c>
      <c r="AE34" s="13">
        <v>4912</v>
      </c>
      <c r="AF34" s="13">
        <v>5078</v>
      </c>
      <c r="AG34" s="13">
        <v>5205</v>
      </c>
      <c r="AH34" s="13">
        <v>5679</v>
      </c>
      <c r="AI34" s="13">
        <v>5391</v>
      </c>
      <c r="AJ34" s="13">
        <v>5053</v>
      </c>
      <c r="AK34" s="13">
        <v>5298</v>
      </c>
      <c r="AL34" s="13">
        <v>5999</v>
      </c>
      <c r="AM34" s="13">
        <v>5923</v>
      </c>
      <c r="AN34" s="13">
        <v>6704</v>
      </c>
      <c r="AO34" s="13">
        <v>5771</v>
      </c>
      <c r="AP34" s="13">
        <v>6503</v>
      </c>
      <c r="AQ34" s="13">
        <v>6201</v>
      </c>
      <c r="AR34" s="13">
        <v>5856</v>
      </c>
      <c r="AS34" s="13">
        <v>6328</v>
      </c>
      <c r="AT34" s="13">
        <v>5856</v>
      </c>
      <c r="AU34" s="13">
        <v>5276</v>
      </c>
      <c r="AV34" s="13">
        <v>4642</v>
      </c>
      <c r="AW34" s="13">
        <v>5627</v>
      </c>
      <c r="AX34" s="13">
        <v>5453</v>
      </c>
      <c r="AY34" s="13">
        <v>6014</v>
      </c>
      <c r="AZ34" s="13">
        <v>5873</v>
      </c>
      <c r="BA34" s="13">
        <v>4560</v>
      </c>
      <c r="BB34" s="13">
        <v>5581</v>
      </c>
    </row>
    <row r="35" spans="1:54" x14ac:dyDescent="0.2">
      <c r="A35" s="12"/>
      <c r="B35" s="19" t="s">
        <v>161</v>
      </c>
      <c r="C35" s="13">
        <v>1552</v>
      </c>
      <c r="D35" s="13">
        <v>1666</v>
      </c>
      <c r="E35" s="13">
        <v>1529</v>
      </c>
      <c r="F35" s="13">
        <v>1448</v>
      </c>
      <c r="G35" s="13">
        <v>1538</v>
      </c>
      <c r="H35" s="13">
        <v>1310</v>
      </c>
      <c r="I35" s="13">
        <v>1325</v>
      </c>
      <c r="J35" s="13">
        <v>1372</v>
      </c>
      <c r="K35" s="13">
        <v>1366</v>
      </c>
      <c r="L35" s="13">
        <v>1623</v>
      </c>
      <c r="M35" s="13">
        <v>1418</v>
      </c>
      <c r="N35" s="13">
        <v>1428</v>
      </c>
      <c r="O35" s="13">
        <v>1460</v>
      </c>
      <c r="P35" s="13">
        <v>1574</v>
      </c>
      <c r="Q35" s="13">
        <v>1500</v>
      </c>
      <c r="R35" s="13">
        <v>1583</v>
      </c>
      <c r="S35" s="13">
        <v>1513</v>
      </c>
      <c r="T35" s="13">
        <v>1639</v>
      </c>
      <c r="U35" s="13">
        <v>1642</v>
      </c>
      <c r="V35" s="13">
        <v>1528</v>
      </c>
      <c r="W35" s="13">
        <v>1639</v>
      </c>
      <c r="X35" s="13">
        <v>1535</v>
      </c>
      <c r="Y35" s="13">
        <v>1511</v>
      </c>
      <c r="Z35" s="13">
        <v>1727</v>
      </c>
      <c r="AA35" s="13">
        <v>1535</v>
      </c>
      <c r="AB35" s="13">
        <v>1614</v>
      </c>
      <c r="AC35" s="13">
        <v>1636</v>
      </c>
      <c r="AD35" s="13">
        <v>1512</v>
      </c>
      <c r="AE35" s="13">
        <v>1647</v>
      </c>
      <c r="AF35" s="13">
        <v>1618</v>
      </c>
      <c r="AG35" s="13">
        <v>1851</v>
      </c>
      <c r="AH35" s="13">
        <v>1554</v>
      </c>
      <c r="AI35" s="13">
        <v>1556</v>
      </c>
      <c r="AJ35" s="13">
        <v>1624</v>
      </c>
      <c r="AK35" s="13">
        <v>1540</v>
      </c>
      <c r="AL35" s="13">
        <v>1499</v>
      </c>
      <c r="AM35" s="13">
        <v>1433</v>
      </c>
      <c r="AN35" s="13">
        <v>1503</v>
      </c>
      <c r="AO35" s="13">
        <v>1507</v>
      </c>
      <c r="AP35" s="13">
        <v>1686</v>
      </c>
      <c r="AQ35" s="13">
        <v>1579</v>
      </c>
      <c r="AR35" s="13">
        <v>1700</v>
      </c>
      <c r="AS35" s="13">
        <v>1526</v>
      </c>
      <c r="AT35" s="13">
        <v>1661</v>
      </c>
      <c r="AU35" s="13">
        <v>1523</v>
      </c>
      <c r="AV35" s="13">
        <v>1530</v>
      </c>
      <c r="AW35" s="13">
        <v>1385</v>
      </c>
      <c r="AX35" s="13">
        <v>1491</v>
      </c>
      <c r="AY35" s="13">
        <v>1550</v>
      </c>
      <c r="AZ35" s="13">
        <v>1457</v>
      </c>
      <c r="BA35" s="13">
        <v>1695</v>
      </c>
      <c r="BB35" s="13">
        <v>1707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1145</v>
      </c>
      <c r="D37" s="5">
        <v>1235</v>
      </c>
      <c r="E37" s="5">
        <v>1263</v>
      </c>
      <c r="F37" s="5">
        <v>1325</v>
      </c>
      <c r="G37" s="5">
        <v>1184</v>
      </c>
      <c r="H37" s="5">
        <v>1202</v>
      </c>
      <c r="I37" s="5">
        <v>1185</v>
      </c>
      <c r="J37" s="5">
        <v>1221</v>
      </c>
      <c r="K37" s="5">
        <v>1293</v>
      </c>
      <c r="L37" s="5">
        <v>1231</v>
      </c>
      <c r="M37" s="5">
        <v>1114</v>
      </c>
      <c r="N37" s="5">
        <v>1161</v>
      </c>
      <c r="O37" s="5">
        <v>1097</v>
      </c>
      <c r="P37" s="5">
        <v>1178</v>
      </c>
      <c r="Q37" s="5">
        <v>1260</v>
      </c>
      <c r="R37" s="5">
        <v>1206</v>
      </c>
      <c r="S37" s="5">
        <v>1097</v>
      </c>
      <c r="T37" s="5">
        <v>1106</v>
      </c>
      <c r="U37" s="5">
        <v>1153</v>
      </c>
      <c r="V37" s="5">
        <v>1158</v>
      </c>
      <c r="W37" s="5">
        <v>1181</v>
      </c>
      <c r="X37" s="5">
        <v>1157</v>
      </c>
      <c r="Y37" s="5">
        <v>1137</v>
      </c>
      <c r="Z37" s="5">
        <v>1197</v>
      </c>
      <c r="AA37" s="5">
        <v>1218</v>
      </c>
      <c r="AB37" s="5">
        <v>1164</v>
      </c>
      <c r="AC37" s="5">
        <v>1184</v>
      </c>
      <c r="AD37" s="5">
        <v>1332</v>
      </c>
      <c r="AE37" s="5">
        <v>1194</v>
      </c>
      <c r="AF37" s="5">
        <v>1207</v>
      </c>
      <c r="AG37" s="5">
        <v>1276</v>
      </c>
      <c r="AH37" s="5">
        <v>1234</v>
      </c>
      <c r="AI37" s="5">
        <v>1262</v>
      </c>
      <c r="AJ37" s="5">
        <v>1221</v>
      </c>
      <c r="AK37" s="5">
        <v>1126</v>
      </c>
      <c r="AL37" s="5">
        <v>1158</v>
      </c>
      <c r="AM37" s="5">
        <v>1192</v>
      </c>
      <c r="AN37" s="5">
        <v>1300</v>
      </c>
      <c r="AO37" s="5">
        <v>1150</v>
      </c>
      <c r="AP37" s="5">
        <v>1154</v>
      </c>
      <c r="AQ37" s="5">
        <v>1058</v>
      </c>
      <c r="AR37" s="5">
        <v>1223</v>
      </c>
      <c r="AS37" s="5">
        <v>1257</v>
      </c>
      <c r="AT37" s="5">
        <v>1265</v>
      </c>
      <c r="AU37" s="5">
        <v>1165</v>
      </c>
      <c r="AV37" s="5">
        <v>1176</v>
      </c>
      <c r="AW37" s="5">
        <v>1118</v>
      </c>
      <c r="AX37" s="5">
        <v>1310</v>
      </c>
      <c r="AY37" s="5">
        <v>1196</v>
      </c>
      <c r="AZ37" s="5">
        <v>1167</v>
      </c>
      <c r="BA37" s="5">
        <v>1057</v>
      </c>
      <c r="BB37" s="5">
        <v>1163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17290</v>
      </c>
      <c r="D39" s="23">
        <v>18040</v>
      </c>
      <c r="E39" s="23">
        <v>17114</v>
      </c>
      <c r="F39" s="23">
        <v>18303</v>
      </c>
      <c r="G39" s="23">
        <v>17460</v>
      </c>
      <c r="H39" s="23">
        <v>16611</v>
      </c>
      <c r="I39" s="23">
        <v>17186</v>
      </c>
      <c r="J39" s="23">
        <v>17030</v>
      </c>
      <c r="K39" s="23">
        <v>16880</v>
      </c>
      <c r="L39" s="23">
        <v>16711</v>
      </c>
      <c r="M39" s="23">
        <v>16348</v>
      </c>
      <c r="N39" s="23">
        <v>19377</v>
      </c>
      <c r="O39" s="23">
        <v>17135</v>
      </c>
      <c r="P39" s="23">
        <v>15291</v>
      </c>
      <c r="Q39" s="23">
        <v>19552</v>
      </c>
      <c r="R39" s="23">
        <v>16714</v>
      </c>
      <c r="S39" s="23">
        <v>17808</v>
      </c>
      <c r="T39" s="23">
        <v>16380</v>
      </c>
      <c r="U39" s="23">
        <v>17342</v>
      </c>
      <c r="V39" s="23">
        <v>16753</v>
      </c>
      <c r="W39" s="23">
        <v>17349</v>
      </c>
      <c r="X39" s="23">
        <v>16886</v>
      </c>
      <c r="Y39" s="23">
        <v>17390</v>
      </c>
      <c r="Z39" s="23">
        <v>16538</v>
      </c>
      <c r="AA39" s="23">
        <v>17118</v>
      </c>
      <c r="AB39" s="23">
        <v>16577</v>
      </c>
      <c r="AC39" s="23">
        <v>15366</v>
      </c>
      <c r="AD39" s="23">
        <v>17927</v>
      </c>
      <c r="AE39" s="23">
        <v>16102</v>
      </c>
      <c r="AF39" s="23">
        <v>15822</v>
      </c>
      <c r="AG39" s="23">
        <v>15649</v>
      </c>
      <c r="AH39" s="23">
        <v>16452</v>
      </c>
      <c r="AI39" s="23">
        <v>16266</v>
      </c>
      <c r="AJ39" s="23">
        <v>18144</v>
      </c>
      <c r="AK39" s="23">
        <v>17053</v>
      </c>
      <c r="AL39" s="23">
        <v>17829</v>
      </c>
      <c r="AM39" s="23">
        <v>17425</v>
      </c>
      <c r="AN39" s="23">
        <v>18430</v>
      </c>
      <c r="AO39" s="23">
        <v>17293</v>
      </c>
      <c r="AP39" s="23">
        <v>18653</v>
      </c>
      <c r="AQ39" s="23">
        <v>18253</v>
      </c>
      <c r="AR39" s="23">
        <v>17657</v>
      </c>
      <c r="AS39" s="23">
        <v>17059</v>
      </c>
      <c r="AT39" s="23">
        <v>16860</v>
      </c>
      <c r="AU39" s="23">
        <v>16899</v>
      </c>
      <c r="AV39" s="23">
        <v>15735</v>
      </c>
      <c r="AW39" s="23">
        <v>15477</v>
      </c>
      <c r="AX39" s="23">
        <v>17446</v>
      </c>
      <c r="AY39" s="23">
        <v>17307</v>
      </c>
      <c r="AZ39" s="23">
        <v>16833</v>
      </c>
      <c r="BA39" s="23">
        <v>13789</v>
      </c>
      <c r="BB39" s="23">
        <v>17251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23346</v>
      </c>
      <c r="D41" s="13">
        <v>22037</v>
      </c>
      <c r="E41" s="13">
        <v>22249</v>
      </c>
      <c r="F41" s="13">
        <v>22501</v>
      </c>
      <c r="G41" s="13">
        <v>22390</v>
      </c>
      <c r="H41" s="13">
        <v>22245</v>
      </c>
      <c r="I41" s="13">
        <v>22711</v>
      </c>
      <c r="J41" s="13">
        <v>22292</v>
      </c>
      <c r="K41" s="13">
        <v>22180</v>
      </c>
      <c r="L41" s="13">
        <v>22746</v>
      </c>
      <c r="M41" s="13">
        <v>23400</v>
      </c>
      <c r="N41" s="13">
        <v>23467</v>
      </c>
      <c r="O41" s="13">
        <v>24115</v>
      </c>
      <c r="P41" s="13">
        <v>22861</v>
      </c>
      <c r="Q41" s="13">
        <v>24219</v>
      </c>
      <c r="R41" s="13">
        <v>24958</v>
      </c>
      <c r="S41" s="13">
        <v>23920</v>
      </c>
      <c r="T41" s="13">
        <v>24915</v>
      </c>
      <c r="U41" s="13">
        <v>24486</v>
      </c>
      <c r="V41" s="13">
        <v>22645</v>
      </c>
      <c r="W41" s="13">
        <v>23947</v>
      </c>
      <c r="X41" s="13">
        <v>25349</v>
      </c>
      <c r="Y41" s="13">
        <v>24616</v>
      </c>
      <c r="Z41" s="13">
        <v>24927</v>
      </c>
      <c r="AA41" s="13">
        <v>23976</v>
      </c>
      <c r="AB41" s="13">
        <v>22797</v>
      </c>
      <c r="AC41" s="13">
        <v>25047</v>
      </c>
      <c r="AD41" s="13">
        <v>25519</v>
      </c>
      <c r="AE41" s="13">
        <v>25412</v>
      </c>
      <c r="AF41" s="13">
        <v>23093</v>
      </c>
      <c r="AG41" s="13">
        <v>23599</v>
      </c>
      <c r="AH41" s="13">
        <v>25208</v>
      </c>
      <c r="AI41" s="13">
        <v>25917</v>
      </c>
      <c r="AJ41" s="13">
        <v>25975</v>
      </c>
      <c r="AK41" s="13">
        <v>23203</v>
      </c>
      <c r="AL41" s="13">
        <v>25861</v>
      </c>
      <c r="AM41" s="13">
        <v>26266</v>
      </c>
      <c r="AN41" s="13">
        <v>25798</v>
      </c>
      <c r="AO41" s="13">
        <v>26595</v>
      </c>
      <c r="AP41" s="13">
        <v>23697</v>
      </c>
      <c r="AQ41" s="13">
        <v>25959</v>
      </c>
      <c r="AR41" s="13">
        <v>26071</v>
      </c>
      <c r="AS41" s="13">
        <v>25143</v>
      </c>
      <c r="AT41" s="13">
        <v>25188</v>
      </c>
      <c r="AU41" s="13">
        <v>24081</v>
      </c>
      <c r="AV41" s="13">
        <v>24127</v>
      </c>
      <c r="AW41" s="13">
        <v>22305</v>
      </c>
      <c r="AX41" s="13">
        <v>24331</v>
      </c>
      <c r="AY41" s="13">
        <v>22746</v>
      </c>
      <c r="AZ41" s="13">
        <v>23990</v>
      </c>
      <c r="BA41" s="13">
        <v>16067</v>
      </c>
      <c r="BB41" s="13">
        <v>17074</v>
      </c>
    </row>
    <row r="42" spans="1:54" x14ac:dyDescent="0.2">
      <c r="A42" s="12"/>
      <c r="B42" s="19" t="s">
        <v>164</v>
      </c>
      <c r="C42" s="13">
        <v>1209</v>
      </c>
      <c r="D42" s="13">
        <v>1247</v>
      </c>
      <c r="E42" s="13">
        <v>1340</v>
      </c>
      <c r="F42" s="13">
        <v>1370</v>
      </c>
      <c r="G42" s="13">
        <v>1311</v>
      </c>
      <c r="H42" s="13">
        <v>1398</v>
      </c>
      <c r="I42" s="13">
        <v>1394</v>
      </c>
      <c r="J42" s="13">
        <v>1463</v>
      </c>
      <c r="K42" s="13">
        <v>1426</v>
      </c>
      <c r="L42" s="13">
        <v>1481</v>
      </c>
      <c r="M42" s="13">
        <v>1593</v>
      </c>
      <c r="N42" s="13">
        <v>1603</v>
      </c>
      <c r="O42" s="13">
        <v>1371</v>
      </c>
      <c r="P42" s="13">
        <v>1452</v>
      </c>
      <c r="Q42" s="13">
        <v>1147</v>
      </c>
      <c r="R42" s="13">
        <v>1459</v>
      </c>
      <c r="S42" s="13">
        <v>1297</v>
      </c>
      <c r="T42" s="13">
        <v>1454</v>
      </c>
      <c r="U42" s="13">
        <v>1479</v>
      </c>
      <c r="V42" s="13">
        <v>1427</v>
      </c>
      <c r="W42" s="13">
        <v>1334</v>
      </c>
      <c r="X42" s="13">
        <v>1378</v>
      </c>
      <c r="Y42" s="13">
        <v>1352</v>
      </c>
      <c r="Z42" s="13">
        <v>1476</v>
      </c>
      <c r="AA42" s="13">
        <v>1423</v>
      </c>
      <c r="AB42" s="13">
        <v>1024</v>
      </c>
      <c r="AC42" s="13">
        <v>1315</v>
      </c>
      <c r="AD42" s="13">
        <v>1265</v>
      </c>
      <c r="AE42" s="13">
        <v>1331</v>
      </c>
      <c r="AF42" s="13">
        <v>1376</v>
      </c>
      <c r="AG42" s="13">
        <v>1391</v>
      </c>
      <c r="AH42" s="13">
        <v>1419</v>
      </c>
      <c r="AI42" s="13">
        <v>1464</v>
      </c>
      <c r="AJ42" s="13">
        <v>1462</v>
      </c>
      <c r="AK42" s="13">
        <v>1073</v>
      </c>
      <c r="AL42" s="13">
        <v>1366</v>
      </c>
      <c r="AM42" s="13">
        <v>1429</v>
      </c>
      <c r="AN42" s="13">
        <v>1451</v>
      </c>
      <c r="AO42" s="13">
        <v>1489</v>
      </c>
      <c r="AP42" s="13">
        <v>1241</v>
      </c>
      <c r="AQ42" s="13">
        <v>1326</v>
      </c>
      <c r="AR42" s="13">
        <v>1294</v>
      </c>
      <c r="AS42" s="13">
        <v>1373</v>
      </c>
      <c r="AT42" s="13">
        <v>1400</v>
      </c>
      <c r="AU42" s="13">
        <v>1311</v>
      </c>
      <c r="AV42" s="13">
        <v>1135</v>
      </c>
      <c r="AW42" s="13">
        <v>1376</v>
      </c>
      <c r="AX42" s="13">
        <v>1453</v>
      </c>
      <c r="AY42" s="13">
        <v>1536</v>
      </c>
      <c r="AZ42" s="13">
        <v>1306</v>
      </c>
      <c r="BA42" s="13">
        <v>755</v>
      </c>
      <c r="BB42" s="13">
        <v>838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24555</v>
      </c>
      <c r="D44" s="23">
        <v>23284</v>
      </c>
      <c r="E44" s="23">
        <v>23589</v>
      </c>
      <c r="F44" s="23">
        <v>23871</v>
      </c>
      <c r="G44" s="23">
        <v>23701</v>
      </c>
      <c r="H44" s="23">
        <v>23643</v>
      </c>
      <c r="I44" s="23">
        <v>24105</v>
      </c>
      <c r="J44" s="23">
        <v>23755</v>
      </c>
      <c r="K44" s="23">
        <v>23606</v>
      </c>
      <c r="L44" s="23">
        <v>24227</v>
      </c>
      <c r="M44" s="23">
        <v>24993</v>
      </c>
      <c r="N44" s="23">
        <v>25070</v>
      </c>
      <c r="O44" s="23">
        <v>25486</v>
      </c>
      <c r="P44" s="23">
        <v>24313</v>
      </c>
      <c r="Q44" s="23">
        <v>25366</v>
      </c>
      <c r="R44" s="23">
        <v>26417</v>
      </c>
      <c r="S44" s="23">
        <v>25217</v>
      </c>
      <c r="T44" s="23">
        <v>26369</v>
      </c>
      <c r="U44" s="23">
        <v>25965</v>
      </c>
      <c r="V44" s="23">
        <v>24072</v>
      </c>
      <c r="W44" s="23">
        <v>25281</v>
      </c>
      <c r="X44" s="23">
        <v>26727</v>
      </c>
      <c r="Y44" s="23">
        <v>25968</v>
      </c>
      <c r="Z44" s="23">
        <v>26403</v>
      </c>
      <c r="AA44" s="23">
        <v>25399</v>
      </c>
      <c r="AB44" s="23">
        <v>23821</v>
      </c>
      <c r="AC44" s="23">
        <v>26362</v>
      </c>
      <c r="AD44" s="23">
        <v>26784</v>
      </c>
      <c r="AE44" s="23">
        <v>26743</v>
      </c>
      <c r="AF44" s="23">
        <v>24469</v>
      </c>
      <c r="AG44" s="23">
        <v>24990</v>
      </c>
      <c r="AH44" s="23">
        <v>26627</v>
      </c>
      <c r="AI44" s="23">
        <v>27381</v>
      </c>
      <c r="AJ44" s="23">
        <v>27437</v>
      </c>
      <c r="AK44" s="23">
        <v>24276</v>
      </c>
      <c r="AL44" s="23">
        <v>27227</v>
      </c>
      <c r="AM44" s="23">
        <v>27695</v>
      </c>
      <c r="AN44" s="23">
        <v>27249</v>
      </c>
      <c r="AO44" s="23">
        <v>28084</v>
      </c>
      <c r="AP44" s="23">
        <v>24938</v>
      </c>
      <c r="AQ44" s="23">
        <v>27285</v>
      </c>
      <c r="AR44" s="23">
        <v>27365</v>
      </c>
      <c r="AS44" s="23">
        <v>26516</v>
      </c>
      <c r="AT44" s="23">
        <v>26588</v>
      </c>
      <c r="AU44" s="23">
        <v>25392</v>
      </c>
      <c r="AV44" s="23">
        <v>25262</v>
      </c>
      <c r="AW44" s="23">
        <v>23681</v>
      </c>
      <c r="AX44" s="23">
        <v>25784</v>
      </c>
      <c r="AY44" s="23">
        <v>24282</v>
      </c>
      <c r="AZ44" s="23">
        <v>25296</v>
      </c>
      <c r="BA44" s="23">
        <v>16822</v>
      </c>
      <c r="BB44" s="23">
        <v>17912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95209</v>
      </c>
      <c r="D46" s="26">
        <v>91319</v>
      </c>
      <c r="E46" s="26">
        <v>91962</v>
      </c>
      <c r="F46" s="26">
        <v>93775</v>
      </c>
      <c r="G46" s="26">
        <v>90286</v>
      </c>
      <c r="H46" s="26">
        <v>91901</v>
      </c>
      <c r="I46" s="26">
        <v>92158</v>
      </c>
      <c r="J46" s="26">
        <v>91789</v>
      </c>
      <c r="K46" s="26">
        <v>96654</v>
      </c>
      <c r="L46" s="26">
        <v>90894</v>
      </c>
      <c r="M46" s="26">
        <v>91878</v>
      </c>
      <c r="N46" s="26">
        <v>98704</v>
      </c>
      <c r="O46" s="26">
        <v>94722</v>
      </c>
      <c r="P46" s="26">
        <v>90991</v>
      </c>
      <c r="Q46" s="26">
        <v>98122</v>
      </c>
      <c r="R46" s="26">
        <v>97316</v>
      </c>
      <c r="S46" s="26">
        <v>97507</v>
      </c>
      <c r="T46" s="26">
        <v>97176</v>
      </c>
      <c r="U46" s="26">
        <v>97021</v>
      </c>
      <c r="V46" s="26">
        <v>93252</v>
      </c>
      <c r="W46" s="26">
        <v>94627</v>
      </c>
      <c r="X46" s="26">
        <v>94982</v>
      </c>
      <c r="Y46" s="26">
        <v>95203</v>
      </c>
      <c r="Z46" s="26">
        <v>96379</v>
      </c>
      <c r="AA46" s="26">
        <v>95232</v>
      </c>
      <c r="AB46" s="26">
        <v>88731</v>
      </c>
      <c r="AC46" s="26">
        <v>90813</v>
      </c>
      <c r="AD46" s="26">
        <v>93577</v>
      </c>
      <c r="AE46" s="26">
        <v>95364</v>
      </c>
      <c r="AF46" s="26">
        <v>94418</v>
      </c>
      <c r="AG46" s="26">
        <v>91197</v>
      </c>
      <c r="AH46" s="26">
        <v>93825</v>
      </c>
      <c r="AI46" s="26">
        <v>96134</v>
      </c>
      <c r="AJ46" s="26">
        <v>99989</v>
      </c>
      <c r="AK46" s="26">
        <v>90856</v>
      </c>
      <c r="AL46" s="26">
        <v>97452</v>
      </c>
      <c r="AM46" s="26">
        <v>97210</v>
      </c>
      <c r="AN46" s="26">
        <v>98795</v>
      </c>
      <c r="AO46" s="26">
        <v>96620</v>
      </c>
      <c r="AP46" s="26">
        <v>91935</v>
      </c>
      <c r="AQ46" s="26">
        <v>91340</v>
      </c>
      <c r="AR46" s="26">
        <v>92130</v>
      </c>
      <c r="AS46" s="26">
        <v>89621</v>
      </c>
      <c r="AT46" s="26">
        <v>89988</v>
      </c>
      <c r="AU46" s="26">
        <v>87838</v>
      </c>
      <c r="AV46" s="26">
        <v>85714</v>
      </c>
      <c r="AW46" s="26">
        <v>83607</v>
      </c>
      <c r="AX46" s="26">
        <v>86520</v>
      </c>
      <c r="AY46" s="26">
        <v>87563</v>
      </c>
      <c r="AZ46" s="26">
        <v>87721</v>
      </c>
      <c r="BA46" s="26">
        <v>67780</v>
      </c>
      <c r="BB46" s="26">
        <v>77948</v>
      </c>
    </row>
    <row r="47" spans="1:54" ht="13.5" thickTop="1" x14ac:dyDescent="0.2"/>
    <row r="48" spans="1:54" x14ac:dyDescent="0.2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</sheetData>
  <mergeCells count="1">
    <mergeCell ref="A1:BA1"/>
  </mergeCells>
  <phoneticPr fontId="0" type="noConversion"/>
  <pageMargins left="0.17" right="0.17" top="0.17" bottom="0.5" header="0.17" footer="0.5"/>
  <pageSetup scale="70" fitToWidth="0" orientation="landscape" r:id="rId1"/>
  <headerFooter alignWithMargins="0"/>
  <colBreaks count="3" manualBreakCount="3">
    <brk id="15" max="45" man="1"/>
    <brk id="28" max="45" man="1"/>
    <brk id="41" max="4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B48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54" width="9.42578125" style="1" customWidth="1"/>
    <col min="55" max="16384" width="6.7109375" style="1"/>
  </cols>
  <sheetData>
    <row r="1" spans="1:54" ht="26.25" x14ac:dyDescent="0.4">
      <c r="A1" s="145" t="s">
        <v>63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ht="13.5" thickBot="1" x14ac:dyDescent="0.25">
      <c r="A2" s="4"/>
      <c r="B2" s="4"/>
      <c r="C2" s="29" t="s">
        <v>9</v>
      </c>
      <c r="D2" s="29" t="s">
        <v>10</v>
      </c>
      <c r="E2" s="29" t="s">
        <v>11</v>
      </c>
      <c r="F2" s="29" t="s">
        <v>12</v>
      </c>
      <c r="G2" s="29" t="s">
        <v>13</v>
      </c>
      <c r="H2" s="29" t="s">
        <v>14</v>
      </c>
      <c r="I2" s="29" t="s">
        <v>15</v>
      </c>
      <c r="J2" s="29" t="s">
        <v>16</v>
      </c>
      <c r="K2" s="29" t="s">
        <v>17</v>
      </c>
      <c r="L2" s="29" t="s">
        <v>18</v>
      </c>
      <c r="M2" s="29" t="s">
        <v>19</v>
      </c>
      <c r="N2" s="29" t="s">
        <v>20</v>
      </c>
      <c r="O2" s="29" t="s">
        <v>21</v>
      </c>
      <c r="P2" s="29" t="s">
        <v>22</v>
      </c>
      <c r="Q2" s="29" t="s">
        <v>23</v>
      </c>
      <c r="R2" s="29" t="s">
        <v>24</v>
      </c>
      <c r="S2" s="29" t="s">
        <v>25</v>
      </c>
      <c r="T2" s="29" t="s">
        <v>26</v>
      </c>
      <c r="U2" s="29" t="s">
        <v>27</v>
      </c>
      <c r="V2" s="29" t="s">
        <v>28</v>
      </c>
      <c r="W2" s="29" t="s">
        <v>29</v>
      </c>
      <c r="X2" s="29" t="s">
        <v>30</v>
      </c>
      <c r="Y2" s="29" t="s">
        <v>31</v>
      </c>
      <c r="Z2" s="29" t="s">
        <v>32</v>
      </c>
      <c r="AA2" s="29" t="s">
        <v>33</v>
      </c>
      <c r="AB2" s="29" t="s">
        <v>34</v>
      </c>
      <c r="AC2" s="29" t="s">
        <v>35</v>
      </c>
      <c r="AD2" s="29" t="s">
        <v>36</v>
      </c>
      <c r="AE2" s="29" t="s">
        <v>37</v>
      </c>
      <c r="AF2" s="29" t="s">
        <v>38</v>
      </c>
      <c r="AG2" s="29" t="s">
        <v>39</v>
      </c>
      <c r="AH2" s="29" t="s">
        <v>40</v>
      </c>
      <c r="AI2" s="29" t="s">
        <v>41</v>
      </c>
      <c r="AJ2" s="29" t="s">
        <v>42</v>
      </c>
      <c r="AK2" s="29" t="s">
        <v>43</v>
      </c>
      <c r="AL2" s="29" t="s">
        <v>44</v>
      </c>
      <c r="AM2" s="29" t="s">
        <v>45</v>
      </c>
      <c r="AN2" s="29" t="s">
        <v>46</v>
      </c>
      <c r="AO2" s="29" t="s">
        <v>47</v>
      </c>
      <c r="AP2" s="29" t="s">
        <v>48</v>
      </c>
      <c r="AQ2" s="29" t="s">
        <v>49</v>
      </c>
      <c r="AR2" s="29" t="s">
        <v>50</v>
      </c>
      <c r="AS2" s="29" t="s">
        <v>51</v>
      </c>
      <c r="AT2" s="29" t="s">
        <v>52</v>
      </c>
      <c r="AU2" s="29" t="s">
        <v>53</v>
      </c>
      <c r="AV2" s="29" t="s">
        <v>54</v>
      </c>
      <c r="AW2" s="29" t="s">
        <v>55</v>
      </c>
      <c r="AX2" s="29" t="s">
        <v>56</v>
      </c>
      <c r="AY2" s="29" t="s">
        <v>57</v>
      </c>
      <c r="AZ2" s="29" t="s">
        <v>58</v>
      </c>
      <c r="BA2" s="29" t="s">
        <v>59</v>
      </c>
      <c r="BB2" s="29" t="s">
        <v>60</v>
      </c>
    </row>
    <row r="3" spans="1:54" s="2" customFormat="1" thickBot="1" x14ac:dyDescent="0.25">
      <c r="A3" s="6"/>
      <c r="B3" s="7" t="s">
        <v>61</v>
      </c>
      <c r="C3" s="8">
        <v>39089</v>
      </c>
      <c r="D3" s="8">
        <v>39096</v>
      </c>
      <c r="E3" s="8">
        <v>39103</v>
      </c>
      <c r="F3" s="8">
        <v>39110</v>
      </c>
      <c r="G3" s="8">
        <v>39117</v>
      </c>
      <c r="H3" s="8">
        <v>39124</v>
      </c>
      <c r="I3" s="8">
        <v>39131</v>
      </c>
      <c r="J3" s="8">
        <v>39138</v>
      </c>
      <c r="K3" s="8">
        <v>39145</v>
      </c>
      <c r="L3" s="8">
        <v>39152</v>
      </c>
      <c r="M3" s="8">
        <v>39159</v>
      </c>
      <c r="N3" s="8">
        <v>39166</v>
      </c>
      <c r="O3" s="8">
        <v>39173</v>
      </c>
      <c r="P3" s="8">
        <v>39180</v>
      </c>
      <c r="Q3" s="8">
        <v>39187</v>
      </c>
      <c r="R3" s="8">
        <v>39194</v>
      </c>
      <c r="S3" s="8">
        <v>39201</v>
      </c>
      <c r="T3" s="8">
        <v>39208</v>
      </c>
      <c r="U3" s="8">
        <v>39215</v>
      </c>
      <c r="V3" s="8">
        <v>39222</v>
      </c>
      <c r="W3" s="8">
        <v>39229</v>
      </c>
      <c r="X3" s="8">
        <v>39236</v>
      </c>
      <c r="Y3" s="8">
        <v>39243</v>
      </c>
      <c r="Z3" s="8">
        <v>39250</v>
      </c>
      <c r="AA3" s="8">
        <v>39257</v>
      </c>
      <c r="AB3" s="8">
        <v>39264</v>
      </c>
      <c r="AC3" s="8">
        <v>39271</v>
      </c>
      <c r="AD3" s="8">
        <v>39278</v>
      </c>
      <c r="AE3" s="8">
        <v>39285</v>
      </c>
      <c r="AF3" s="8">
        <v>39292</v>
      </c>
      <c r="AG3" s="8">
        <v>39299</v>
      </c>
      <c r="AH3" s="8">
        <v>39306</v>
      </c>
      <c r="AI3" s="8">
        <v>39313</v>
      </c>
      <c r="AJ3" s="8">
        <v>39320</v>
      </c>
      <c r="AK3" s="8">
        <v>39327</v>
      </c>
      <c r="AL3" s="8">
        <v>39334</v>
      </c>
      <c r="AM3" s="8">
        <v>39341</v>
      </c>
      <c r="AN3" s="8">
        <v>39348</v>
      </c>
      <c r="AO3" s="8">
        <v>39355</v>
      </c>
      <c r="AP3" s="8">
        <v>39362</v>
      </c>
      <c r="AQ3" s="8">
        <v>39369</v>
      </c>
      <c r="AR3" s="8">
        <v>39376</v>
      </c>
      <c r="AS3" s="8">
        <v>39383</v>
      </c>
      <c r="AT3" s="8">
        <v>39390</v>
      </c>
      <c r="AU3" s="8">
        <v>39397</v>
      </c>
      <c r="AV3" s="8">
        <v>39404</v>
      </c>
      <c r="AW3" s="8">
        <v>39411</v>
      </c>
      <c r="AX3" s="8">
        <v>39418</v>
      </c>
      <c r="AY3" s="8">
        <v>39425</v>
      </c>
      <c r="AZ3" s="8">
        <v>39432</v>
      </c>
      <c r="BA3" s="8">
        <v>39439</v>
      </c>
      <c r="BB3" s="8">
        <v>39446</v>
      </c>
    </row>
    <row r="4" spans="1:54" x14ac:dyDescent="0.2">
      <c r="A4" s="9" t="s">
        <v>0</v>
      </c>
      <c r="B4" s="10"/>
      <c r="C4" s="11">
        <v>11178</v>
      </c>
      <c r="D4" s="11">
        <v>11284</v>
      </c>
      <c r="E4" s="11">
        <v>11731</v>
      </c>
      <c r="F4" s="11">
        <v>11488</v>
      </c>
      <c r="G4" s="11">
        <v>11233</v>
      </c>
      <c r="H4" s="11">
        <v>8694</v>
      </c>
      <c r="I4" s="11">
        <v>9420</v>
      </c>
      <c r="J4" s="11">
        <v>10847</v>
      </c>
      <c r="K4" s="11">
        <v>11686</v>
      </c>
      <c r="L4" s="11">
        <v>11206</v>
      </c>
      <c r="M4" s="11">
        <v>11356</v>
      </c>
      <c r="N4" s="11">
        <v>11936</v>
      </c>
      <c r="O4" s="11">
        <v>11341</v>
      </c>
      <c r="P4" s="11">
        <v>11289</v>
      </c>
      <c r="Q4" s="11">
        <v>11251</v>
      </c>
      <c r="R4" s="11">
        <v>11017</v>
      </c>
      <c r="S4" s="11">
        <v>11280</v>
      </c>
      <c r="T4" s="11">
        <v>11046</v>
      </c>
      <c r="U4" s="11">
        <v>10618</v>
      </c>
      <c r="V4" s="11">
        <v>10758</v>
      </c>
      <c r="W4" s="11">
        <v>10957</v>
      </c>
      <c r="X4" s="11">
        <v>10369</v>
      </c>
      <c r="Y4" s="11">
        <v>10931</v>
      </c>
      <c r="Z4" s="11">
        <v>10658</v>
      </c>
      <c r="AA4" s="11">
        <v>10534</v>
      </c>
      <c r="AB4" s="11">
        <v>9989</v>
      </c>
      <c r="AC4" s="11">
        <v>10594</v>
      </c>
      <c r="AD4" s="11">
        <v>10777</v>
      </c>
      <c r="AE4" s="11">
        <v>10572</v>
      </c>
      <c r="AF4" s="11">
        <v>10370</v>
      </c>
      <c r="AG4" s="11">
        <v>9782</v>
      </c>
      <c r="AH4" s="11">
        <v>10462</v>
      </c>
      <c r="AI4" s="11">
        <v>10743</v>
      </c>
      <c r="AJ4" s="11">
        <v>10951</v>
      </c>
      <c r="AK4" s="11">
        <v>9795</v>
      </c>
      <c r="AL4" s="11">
        <v>10208</v>
      </c>
      <c r="AM4" s="11">
        <v>10551</v>
      </c>
      <c r="AN4" s="11">
        <v>10783</v>
      </c>
      <c r="AO4" s="11">
        <v>10462</v>
      </c>
      <c r="AP4" s="11">
        <v>9552</v>
      </c>
      <c r="AQ4" s="11">
        <v>10253</v>
      </c>
      <c r="AR4" s="11">
        <v>10106</v>
      </c>
      <c r="AS4" s="11">
        <v>9716</v>
      </c>
      <c r="AT4" s="11">
        <v>10044</v>
      </c>
      <c r="AU4" s="11">
        <v>9423</v>
      </c>
      <c r="AV4" s="11">
        <v>9641</v>
      </c>
      <c r="AW4" s="11">
        <v>10102</v>
      </c>
      <c r="AX4" s="11">
        <v>8926</v>
      </c>
      <c r="AY4" s="11">
        <v>9387</v>
      </c>
      <c r="AZ4" s="11">
        <v>9881</v>
      </c>
      <c r="BA4" s="11">
        <v>6164</v>
      </c>
      <c r="BB4" s="11">
        <v>7451</v>
      </c>
    </row>
    <row r="5" spans="1:54" x14ac:dyDescent="0.2">
      <c r="A5" s="12"/>
      <c r="B5" s="19" t="s">
        <v>143</v>
      </c>
      <c r="C5" s="13">
        <v>3783</v>
      </c>
      <c r="D5" s="13">
        <v>3730</v>
      </c>
      <c r="E5" s="13">
        <v>4111</v>
      </c>
      <c r="F5" s="13">
        <v>3714</v>
      </c>
      <c r="G5" s="13">
        <v>3601</v>
      </c>
      <c r="H5" s="13">
        <v>2541</v>
      </c>
      <c r="I5" s="13">
        <v>2866</v>
      </c>
      <c r="J5" s="13">
        <v>4049</v>
      </c>
      <c r="K5" s="13">
        <v>4035</v>
      </c>
      <c r="L5" s="13">
        <v>3903</v>
      </c>
      <c r="M5" s="13">
        <v>3875</v>
      </c>
      <c r="N5" s="13">
        <v>4419</v>
      </c>
      <c r="O5" s="13">
        <v>4029</v>
      </c>
      <c r="P5" s="13">
        <v>4251</v>
      </c>
      <c r="Q5" s="13">
        <v>4272</v>
      </c>
      <c r="R5" s="13">
        <v>4363</v>
      </c>
      <c r="S5" s="13">
        <v>4239</v>
      </c>
      <c r="T5" s="13">
        <v>4143</v>
      </c>
      <c r="U5" s="13">
        <v>4127</v>
      </c>
      <c r="V5" s="13">
        <v>3887</v>
      </c>
      <c r="W5" s="13">
        <v>4097</v>
      </c>
      <c r="X5" s="13">
        <v>3976</v>
      </c>
      <c r="Y5" s="13">
        <v>4107</v>
      </c>
      <c r="Z5" s="13">
        <v>4035</v>
      </c>
      <c r="AA5" s="13">
        <v>3784</v>
      </c>
      <c r="AB5" s="13">
        <v>3380</v>
      </c>
      <c r="AC5" s="13">
        <v>3972</v>
      </c>
      <c r="AD5" s="13">
        <v>3721</v>
      </c>
      <c r="AE5" s="13">
        <v>3595</v>
      </c>
      <c r="AF5" s="13">
        <v>3400</v>
      </c>
      <c r="AG5" s="13">
        <v>3114</v>
      </c>
      <c r="AH5" s="13">
        <v>3557</v>
      </c>
      <c r="AI5" s="13">
        <v>3682</v>
      </c>
      <c r="AJ5" s="13">
        <v>3706</v>
      </c>
      <c r="AK5" s="13">
        <v>3172</v>
      </c>
      <c r="AL5" s="13">
        <v>3413</v>
      </c>
      <c r="AM5" s="13">
        <v>3485</v>
      </c>
      <c r="AN5" s="13">
        <v>3678</v>
      </c>
      <c r="AO5" s="13">
        <v>3398</v>
      </c>
      <c r="AP5" s="13">
        <v>3094</v>
      </c>
      <c r="AQ5" s="13">
        <v>3462</v>
      </c>
      <c r="AR5" s="13">
        <v>3396</v>
      </c>
      <c r="AS5" s="13">
        <v>3317</v>
      </c>
      <c r="AT5" s="13">
        <v>3295</v>
      </c>
      <c r="AU5" s="13">
        <v>2823</v>
      </c>
      <c r="AV5" s="13">
        <v>3224</v>
      </c>
      <c r="AW5" s="13">
        <v>3112</v>
      </c>
      <c r="AX5" s="13">
        <v>2816</v>
      </c>
      <c r="AY5" s="13">
        <v>3038</v>
      </c>
      <c r="AZ5" s="13">
        <v>3187</v>
      </c>
      <c r="BA5" s="13">
        <v>1094</v>
      </c>
      <c r="BB5" s="13">
        <v>1542</v>
      </c>
    </row>
    <row r="6" spans="1:54" x14ac:dyDescent="0.2">
      <c r="A6" s="12"/>
      <c r="B6" s="19" t="s">
        <v>144</v>
      </c>
      <c r="C6" s="13">
        <v>2064</v>
      </c>
      <c r="D6" s="13">
        <v>2121</v>
      </c>
      <c r="E6" s="13">
        <v>2260</v>
      </c>
      <c r="F6" s="13">
        <v>2225</v>
      </c>
      <c r="G6" s="13">
        <v>2196</v>
      </c>
      <c r="H6" s="13">
        <v>1809</v>
      </c>
      <c r="I6" s="13">
        <v>1762</v>
      </c>
      <c r="J6" s="13">
        <v>1927</v>
      </c>
      <c r="K6" s="13">
        <v>2254</v>
      </c>
      <c r="L6" s="13">
        <v>2140</v>
      </c>
      <c r="M6" s="13">
        <v>2172</v>
      </c>
      <c r="N6" s="13">
        <v>2123</v>
      </c>
      <c r="O6" s="13">
        <v>1988</v>
      </c>
      <c r="P6" s="13">
        <v>1829</v>
      </c>
      <c r="Q6" s="13">
        <v>2049</v>
      </c>
      <c r="R6" s="13">
        <v>1832</v>
      </c>
      <c r="S6" s="13">
        <v>2023</v>
      </c>
      <c r="T6" s="13">
        <v>1960</v>
      </c>
      <c r="U6" s="13">
        <v>2007</v>
      </c>
      <c r="V6" s="13">
        <v>1740</v>
      </c>
      <c r="W6" s="13">
        <v>1663</v>
      </c>
      <c r="X6" s="13">
        <v>1670</v>
      </c>
      <c r="Y6" s="13">
        <v>1806</v>
      </c>
      <c r="Z6" s="13">
        <v>1726</v>
      </c>
      <c r="AA6" s="13">
        <v>1834</v>
      </c>
      <c r="AB6" s="13">
        <v>1524</v>
      </c>
      <c r="AC6" s="13">
        <v>1648</v>
      </c>
      <c r="AD6" s="13">
        <v>1805</v>
      </c>
      <c r="AE6" s="13">
        <v>1692</v>
      </c>
      <c r="AF6" s="13">
        <v>1737</v>
      </c>
      <c r="AG6" s="13">
        <v>1596</v>
      </c>
      <c r="AH6" s="13">
        <v>1955</v>
      </c>
      <c r="AI6" s="13">
        <v>1950</v>
      </c>
      <c r="AJ6" s="13">
        <v>1808</v>
      </c>
      <c r="AK6" s="13">
        <v>1611</v>
      </c>
      <c r="AL6" s="13">
        <v>1860</v>
      </c>
      <c r="AM6" s="13">
        <v>1817</v>
      </c>
      <c r="AN6" s="13">
        <v>1822</v>
      </c>
      <c r="AO6" s="13">
        <v>1894</v>
      </c>
      <c r="AP6" s="13">
        <v>1611</v>
      </c>
      <c r="AQ6" s="13">
        <v>1832</v>
      </c>
      <c r="AR6" s="13">
        <v>1756</v>
      </c>
      <c r="AS6" s="13">
        <v>1597</v>
      </c>
      <c r="AT6" s="13">
        <v>1719</v>
      </c>
      <c r="AU6" s="13">
        <v>1664</v>
      </c>
      <c r="AV6" s="13">
        <v>1621</v>
      </c>
      <c r="AW6" s="13">
        <v>1787</v>
      </c>
      <c r="AX6" s="13">
        <v>1554</v>
      </c>
      <c r="AY6" s="13">
        <v>1638</v>
      </c>
      <c r="AZ6" s="13">
        <v>1769</v>
      </c>
      <c r="BA6" s="13">
        <v>537</v>
      </c>
      <c r="BB6" s="13">
        <v>1099</v>
      </c>
    </row>
    <row r="7" spans="1:54" x14ac:dyDescent="0.2">
      <c r="A7" s="12"/>
      <c r="B7" s="19" t="s">
        <v>145</v>
      </c>
      <c r="C7" s="13">
        <v>5331</v>
      </c>
      <c r="D7" s="13">
        <v>5433</v>
      </c>
      <c r="E7" s="13">
        <v>5360</v>
      </c>
      <c r="F7" s="13">
        <v>5549</v>
      </c>
      <c r="G7" s="13">
        <v>5436</v>
      </c>
      <c r="H7" s="13">
        <v>4344</v>
      </c>
      <c r="I7" s="13">
        <v>4792</v>
      </c>
      <c r="J7" s="13">
        <v>4871</v>
      </c>
      <c r="K7" s="13">
        <v>5397</v>
      </c>
      <c r="L7" s="13">
        <v>5163</v>
      </c>
      <c r="M7" s="13">
        <v>5309</v>
      </c>
      <c r="N7" s="13">
        <v>5394</v>
      </c>
      <c r="O7" s="13">
        <v>5324</v>
      </c>
      <c r="P7" s="13">
        <v>5209</v>
      </c>
      <c r="Q7" s="13">
        <v>4930</v>
      </c>
      <c r="R7" s="13">
        <v>4822</v>
      </c>
      <c r="S7" s="13">
        <v>5018</v>
      </c>
      <c r="T7" s="13">
        <v>4943</v>
      </c>
      <c r="U7" s="13">
        <v>4484</v>
      </c>
      <c r="V7" s="13">
        <v>5131</v>
      </c>
      <c r="W7" s="13">
        <v>5197</v>
      </c>
      <c r="X7" s="13">
        <v>4723</v>
      </c>
      <c r="Y7" s="13">
        <v>5018</v>
      </c>
      <c r="Z7" s="13">
        <v>4897</v>
      </c>
      <c r="AA7" s="13">
        <v>4916</v>
      </c>
      <c r="AB7" s="13">
        <v>5085</v>
      </c>
      <c r="AC7" s="13">
        <v>4974</v>
      </c>
      <c r="AD7" s="13">
        <v>5251</v>
      </c>
      <c r="AE7" s="13">
        <v>5285</v>
      </c>
      <c r="AF7" s="13">
        <v>5233</v>
      </c>
      <c r="AG7" s="13">
        <v>5072</v>
      </c>
      <c r="AH7" s="13">
        <v>4950</v>
      </c>
      <c r="AI7" s="13">
        <v>5111</v>
      </c>
      <c r="AJ7" s="13">
        <v>5437</v>
      </c>
      <c r="AK7" s="13">
        <v>5012</v>
      </c>
      <c r="AL7" s="13">
        <v>4935</v>
      </c>
      <c r="AM7" s="13">
        <v>5249</v>
      </c>
      <c r="AN7" s="13">
        <v>5283</v>
      </c>
      <c r="AO7" s="13">
        <v>5170</v>
      </c>
      <c r="AP7" s="13">
        <v>4847</v>
      </c>
      <c r="AQ7" s="13">
        <v>4959</v>
      </c>
      <c r="AR7" s="13">
        <v>4954</v>
      </c>
      <c r="AS7" s="13">
        <v>4802</v>
      </c>
      <c r="AT7" s="13">
        <v>5030</v>
      </c>
      <c r="AU7" s="13">
        <v>4936</v>
      </c>
      <c r="AV7" s="13">
        <v>4796</v>
      </c>
      <c r="AW7" s="13">
        <v>5203</v>
      </c>
      <c r="AX7" s="13">
        <v>4556</v>
      </c>
      <c r="AY7" s="13">
        <v>4711</v>
      </c>
      <c r="AZ7" s="13">
        <v>4925</v>
      </c>
      <c r="BA7" s="13">
        <v>4533</v>
      </c>
      <c r="BB7" s="13">
        <v>4810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14053</v>
      </c>
      <c r="D9" s="11">
        <v>14329</v>
      </c>
      <c r="E9" s="11">
        <v>15186</v>
      </c>
      <c r="F9" s="11">
        <v>14805</v>
      </c>
      <c r="G9" s="11">
        <v>14230</v>
      </c>
      <c r="H9" s="11">
        <v>11021</v>
      </c>
      <c r="I9" s="11">
        <v>12419</v>
      </c>
      <c r="J9" s="11">
        <v>13490</v>
      </c>
      <c r="K9" s="11">
        <v>14774</v>
      </c>
      <c r="L9" s="11">
        <v>14285</v>
      </c>
      <c r="M9" s="11">
        <v>14450</v>
      </c>
      <c r="N9" s="11">
        <v>15090</v>
      </c>
      <c r="O9" s="11">
        <v>14301</v>
      </c>
      <c r="P9" s="11">
        <v>14891</v>
      </c>
      <c r="Q9" s="11">
        <v>14497</v>
      </c>
      <c r="R9" s="11">
        <v>14438</v>
      </c>
      <c r="S9" s="11">
        <v>15214</v>
      </c>
      <c r="T9" s="11">
        <v>14729</v>
      </c>
      <c r="U9" s="11">
        <v>15120</v>
      </c>
      <c r="V9" s="11">
        <v>14400</v>
      </c>
      <c r="W9" s="11">
        <v>14655</v>
      </c>
      <c r="X9" s="11">
        <v>13916</v>
      </c>
      <c r="Y9" s="11">
        <v>14663</v>
      </c>
      <c r="Z9" s="11">
        <v>14367</v>
      </c>
      <c r="AA9" s="11">
        <v>14180</v>
      </c>
      <c r="AB9" s="11">
        <v>13605</v>
      </c>
      <c r="AC9" s="11">
        <v>14022</v>
      </c>
      <c r="AD9" s="11">
        <v>15302</v>
      </c>
      <c r="AE9" s="11">
        <v>14418</v>
      </c>
      <c r="AF9" s="11">
        <v>14290</v>
      </c>
      <c r="AG9" s="11">
        <v>13582</v>
      </c>
      <c r="AH9" s="11">
        <v>14370</v>
      </c>
      <c r="AI9" s="11">
        <v>14230</v>
      </c>
      <c r="AJ9" s="11">
        <v>15359</v>
      </c>
      <c r="AK9" s="11">
        <v>14404</v>
      </c>
      <c r="AL9" s="11">
        <v>14784</v>
      </c>
      <c r="AM9" s="11">
        <v>14891</v>
      </c>
      <c r="AN9" s="11">
        <v>15226</v>
      </c>
      <c r="AO9" s="11">
        <v>14297</v>
      </c>
      <c r="AP9" s="11">
        <v>14515</v>
      </c>
      <c r="AQ9" s="11">
        <v>15089</v>
      </c>
      <c r="AR9" s="11">
        <v>14909</v>
      </c>
      <c r="AS9" s="11">
        <v>14847</v>
      </c>
      <c r="AT9" s="11">
        <v>14780</v>
      </c>
      <c r="AU9" s="11">
        <v>13965</v>
      </c>
      <c r="AV9" s="11">
        <v>14087</v>
      </c>
      <c r="AW9" s="11">
        <v>14836</v>
      </c>
      <c r="AX9" s="11">
        <v>14522</v>
      </c>
      <c r="AY9" s="11">
        <v>13979</v>
      </c>
      <c r="AZ9" s="11">
        <v>14239</v>
      </c>
      <c r="BA9" s="11">
        <v>11464</v>
      </c>
      <c r="BB9" s="11">
        <v>14186</v>
      </c>
    </row>
    <row r="10" spans="1:54" x14ac:dyDescent="0.2">
      <c r="A10" s="12"/>
      <c r="B10" s="19" t="s">
        <v>146</v>
      </c>
      <c r="C10" s="13">
        <v>8996</v>
      </c>
      <c r="D10" s="13">
        <v>8746</v>
      </c>
      <c r="E10" s="13">
        <v>9577</v>
      </c>
      <c r="F10" s="13">
        <v>9064</v>
      </c>
      <c r="G10" s="13">
        <v>8586</v>
      </c>
      <c r="H10" s="13">
        <v>7328</v>
      </c>
      <c r="I10" s="13">
        <v>8076</v>
      </c>
      <c r="J10" s="13">
        <v>8129</v>
      </c>
      <c r="K10" s="13">
        <v>9273</v>
      </c>
      <c r="L10" s="13">
        <v>9348</v>
      </c>
      <c r="M10" s="13">
        <v>9371</v>
      </c>
      <c r="N10" s="13">
        <v>9977</v>
      </c>
      <c r="O10" s="13">
        <v>9146</v>
      </c>
      <c r="P10" s="13">
        <v>9689</v>
      </c>
      <c r="Q10" s="13">
        <v>9293</v>
      </c>
      <c r="R10" s="13">
        <v>9223</v>
      </c>
      <c r="S10" s="13">
        <v>9676</v>
      </c>
      <c r="T10" s="13">
        <v>9233</v>
      </c>
      <c r="U10" s="13">
        <v>9441</v>
      </c>
      <c r="V10" s="13">
        <v>8854</v>
      </c>
      <c r="W10" s="13">
        <v>8810</v>
      </c>
      <c r="X10" s="13">
        <v>8549</v>
      </c>
      <c r="Y10" s="13">
        <v>8974</v>
      </c>
      <c r="Z10" s="13">
        <v>8876</v>
      </c>
      <c r="AA10" s="13">
        <v>8687</v>
      </c>
      <c r="AB10" s="13">
        <v>8221</v>
      </c>
      <c r="AC10" s="13">
        <v>8432</v>
      </c>
      <c r="AD10" s="13">
        <v>9267</v>
      </c>
      <c r="AE10" s="13">
        <v>9043</v>
      </c>
      <c r="AF10" s="13">
        <v>8332</v>
      </c>
      <c r="AG10" s="13">
        <v>8066</v>
      </c>
      <c r="AH10" s="13">
        <v>8513</v>
      </c>
      <c r="AI10" s="13">
        <v>8443</v>
      </c>
      <c r="AJ10" s="13">
        <v>9726</v>
      </c>
      <c r="AK10" s="13">
        <v>8963</v>
      </c>
      <c r="AL10" s="13">
        <v>9384</v>
      </c>
      <c r="AM10" s="13">
        <v>8936</v>
      </c>
      <c r="AN10" s="13">
        <v>9716</v>
      </c>
      <c r="AO10" s="13">
        <v>8944</v>
      </c>
      <c r="AP10" s="13">
        <v>9071</v>
      </c>
      <c r="AQ10" s="13">
        <v>8888</v>
      </c>
      <c r="AR10" s="13">
        <v>8920</v>
      </c>
      <c r="AS10" s="13">
        <v>9116</v>
      </c>
      <c r="AT10" s="13">
        <v>8884</v>
      </c>
      <c r="AU10" s="13">
        <v>8656</v>
      </c>
      <c r="AV10" s="13">
        <v>8508</v>
      </c>
      <c r="AW10" s="13">
        <v>9425</v>
      </c>
      <c r="AX10" s="13">
        <v>9136</v>
      </c>
      <c r="AY10" s="13">
        <v>8571</v>
      </c>
      <c r="AZ10" s="13">
        <v>9111</v>
      </c>
      <c r="BA10" s="13">
        <v>7282</v>
      </c>
      <c r="BB10" s="13">
        <v>8927</v>
      </c>
    </row>
    <row r="11" spans="1:54" x14ac:dyDescent="0.2">
      <c r="A11" s="12"/>
      <c r="B11" s="19" t="s">
        <v>147</v>
      </c>
      <c r="C11" s="13">
        <v>4103</v>
      </c>
      <c r="D11" s="13">
        <v>4196</v>
      </c>
      <c r="E11" s="13">
        <v>4216</v>
      </c>
      <c r="F11" s="13">
        <v>4503</v>
      </c>
      <c r="G11" s="13">
        <v>4303</v>
      </c>
      <c r="H11" s="13">
        <v>3021</v>
      </c>
      <c r="I11" s="13">
        <v>3208</v>
      </c>
      <c r="J11" s="13">
        <v>3870</v>
      </c>
      <c r="K11" s="13">
        <v>4145</v>
      </c>
      <c r="L11" s="13">
        <v>3435</v>
      </c>
      <c r="M11" s="13">
        <v>3778</v>
      </c>
      <c r="N11" s="13">
        <v>3443</v>
      </c>
      <c r="O11" s="13">
        <v>3574</v>
      </c>
      <c r="P11" s="13">
        <v>3671</v>
      </c>
      <c r="Q11" s="13">
        <v>3409</v>
      </c>
      <c r="R11" s="13">
        <v>3191</v>
      </c>
      <c r="S11" s="13">
        <v>3764</v>
      </c>
      <c r="T11" s="13">
        <v>3698</v>
      </c>
      <c r="U11" s="13">
        <v>3881</v>
      </c>
      <c r="V11" s="13">
        <v>4048</v>
      </c>
      <c r="W11" s="13">
        <v>3878</v>
      </c>
      <c r="X11" s="13">
        <v>3771</v>
      </c>
      <c r="Y11" s="13">
        <v>3848</v>
      </c>
      <c r="Z11" s="13">
        <v>3849</v>
      </c>
      <c r="AA11" s="13">
        <v>3776</v>
      </c>
      <c r="AB11" s="13">
        <v>3827</v>
      </c>
      <c r="AC11" s="13">
        <v>3784</v>
      </c>
      <c r="AD11" s="13">
        <v>4050</v>
      </c>
      <c r="AE11" s="13">
        <v>3916</v>
      </c>
      <c r="AF11" s="13">
        <v>4131</v>
      </c>
      <c r="AG11" s="13">
        <v>3973</v>
      </c>
      <c r="AH11" s="13">
        <v>4099</v>
      </c>
      <c r="AI11" s="13">
        <v>4202</v>
      </c>
      <c r="AJ11" s="13">
        <v>3894</v>
      </c>
      <c r="AK11" s="13">
        <v>3884</v>
      </c>
      <c r="AL11" s="13">
        <v>3725</v>
      </c>
      <c r="AM11" s="13">
        <v>4088</v>
      </c>
      <c r="AN11" s="13">
        <v>4117</v>
      </c>
      <c r="AO11" s="13">
        <v>4117</v>
      </c>
      <c r="AP11" s="13">
        <v>3985</v>
      </c>
      <c r="AQ11" s="13">
        <v>4357</v>
      </c>
      <c r="AR11" s="13">
        <v>3984</v>
      </c>
      <c r="AS11" s="13">
        <v>4123</v>
      </c>
      <c r="AT11" s="13">
        <v>4234</v>
      </c>
      <c r="AU11" s="13">
        <v>4036</v>
      </c>
      <c r="AV11" s="13">
        <v>3901</v>
      </c>
      <c r="AW11" s="13">
        <v>4032</v>
      </c>
      <c r="AX11" s="13">
        <v>3976</v>
      </c>
      <c r="AY11" s="13">
        <v>4151</v>
      </c>
      <c r="AZ11" s="13">
        <v>3921</v>
      </c>
      <c r="BA11" s="13">
        <v>3381</v>
      </c>
      <c r="BB11" s="13">
        <v>4169</v>
      </c>
    </row>
    <row r="12" spans="1:54" x14ac:dyDescent="0.2">
      <c r="A12" s="12"/>
      <c r="B12" s="19" t="s">
        <v>148</v>
      </c>
      <c r="C12" s="13">
        <v>954</v>
      </c>
      <c r="D12" s="13">
        <v>1387</v>
      </c>
      <c r="E12" s="13">
        <v>1393</v>
      </c>
      <c r="F12" s="13">
        <v>1238</v>
      </c>
      <c r="G12" s="13">
        <v>1341</v>
      </c>
      <c r="H12" s="13">
        <v>672</v>
      </c>
      <c r="I12" s="13">
        <v>1135</v>
      </c>
      <c r="J12" s="13">
        <v>1491</v>
      </c>
      <c r="K12" s="13">
        <v>1356</v>
      </c>
      <c r="L12" s="13">
        <v>1502</v>
      </c>
      <c r="M12" s="13">
        <v>1301</v>
      </c>
      <c r="N12" s="13">
        <v>1670</v>
      </c>
      <c r="O12" s="13">
        <v>1581</v>
      </c>
      <c r="P12" s="13">
        <v>1531</v>
      </c>
      <c r="Q12" s="13">
        <v>1795</v>
      </c>
      <c r="R12" s="13">
        <v>2024</v>
      </c>
      <c r="S12" s="13">
        <v>1774</v>
      </c>
      <c r="T12" s="13">
        <v>1798</v>
      </c>
      <c r="U12" s="13">
        <v>1798</v>
      </c>
      <c r="V12" s="13">
        <v>1498</v>
      </c>
      <c r="W12" s="13">
        <v>1967</v>
      </c>
      <c r="X12" s="13">
        <v>1596</v>
      </c>
      <c r="Y12" s="13">
        <v>1841</v>
      </c>
      <c r="Z12" s="13">
        <v>1642</v>
      </c>
      <c r="AA12" s="13">
        <v>1717</v>
      </c>
      <c r="AB12" s="13">
        <v>1557</v>
      </c>
      <c r="AC12" s="13">
        <v>1806</v>
      </c>
      <c r="AD12" s="13">
        <v>1985</v>
      </c>
      <c r="AE12" s="13">
        <v>1459</v>
      </c>
      <c r="AF12" s="13">
        <v>1827</v>
      </c>
      <c r="AG12" s="13">
        <v>1543</v>
      </c>
      <c r="AH12" s="13">
        <v>1758</v>
      </c>
      <c r="AI12" s="13">
        <v>1585</v>
      </c>
      <c r="AJ12" s="13">
        <v>1739</v>
      </c>
      <c r="AK12" s="13">
        <v>1557</v>
      </c>
      <c r="AL12" s="13">
        <v>1675</v>
      </c>
      <c r="AM12" s="13">
        <v>1867</v>
      </c>
      <c r="AN12" s="13">
        <v>1393</v>
      </c>
      <c r="AO12" s="13">
        <v>1236</v>
      </c>
      <c r="AP12" s="13">
        <v>1459</v>
      </c>
      <c r="AQ12" s="13">
        <v>1844</v>
      </c>
      <c r="AR12" s="13">
        <v>2005</v>
      </c>
      <c r="AS12" s="13">
        <v>1608</v>
      </c>
      <c r="AT12" s="13">
        <v>1662</v>
      </c>
      <c r="AU12" s="13">
        <v>1273</v>
      </c>
      <c r="AV12" s="13">
        <v>1678</v>
      </c>
      <c r="AW12" s="13">
        <v>1379</v>
      </c>
      <c r="AX12" s="13">
        <v>1410</v>
      </c>
      <c r="AY12" s="13">
        <v>1257</v>
      </c>
      <c r="AZ12" s="13">
        <v>1207</v>
      </c>
      <c r="BA12" s="13">
        <v>801</v>
      </c>
      <c r="BB12" s="13">
        <v>1090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15662</v>
      </c>
      <c r="D14" s="11">
        <v>18400</v>
      </c>
      <c r="E14" s="11">
        <v>21954</v>
      </c>
      <c r="F14" s="11">
        <v>16997</v>
      </c>
      <c r="G14" s="11">
        <v>15928</v>
      </c>
      <c r="H14" s="11">
        <v>15519</v>
      </c>
      <c r="I14" s="11">
        <v>17566</v>
      </c>
      <c r="J14" s="11">
        <v>18289</v>
      </c>
      <c r="K14" s="11">
        <v>18054</v>
      </c>
      <c r="L14" s="11">
        <v>20338</v>
      </c>
      <c r="M14" s="11">
        <v>20796</v>
      </c>
      <c r="N14" s="11">
        <v>18827</v>
      </c>
      <c r="O14" s="11">
        <v>21342</v>
      </c>
      <c r="P14" s="11">
        <v>20002</v>
      </c>
      <c r="Q14" s="11">
        <v>16277</v>
      </c>
      <c r="R14" s="11">
        <v>19799</v>
      </c>
      <c r="S14" s="11">
        <v>19158</v>
      </c>
      <c r="T14" s="11">
        <v>18848</v>
      </c>
      <c r="U14" s="11">
        <v>19357</v>
      </c>
      <c r="V14" s="11">
        <v>19209</v>
      </c>
      <c r="W14" s="11">
        <v>20632</v>
      </c>
      <c r="X14" s="11">
        <v>20615</v>
      </c>
      <c r="Y14" s="11">
        <v>20467</v>
      </c>
      <c r="Z14" s="11">
        <v>21464</v>
      </c>
      <c r="AA14" s="11">
        <v>20785</v>
      </c>
      <c r="AB14" s="11">
        <v>19764</v>
      </c>
      <c r="AC14" s="11">
        <v>19876</v>
      </c>
      <c r="AD14" s="11">
        <v>19437</v>
      </c>
      <c r="AE14" s="11">
        <v>19610</v>
      </c>
      <c r="AF14" s="11">
        <v>20751</v>
      </c>
      <c r="AG14" s="11">
        <v>18985</v>
      </c>
      <c r="AH14" s="11">
        <v>20807</v>
      </c>
      <c r="AI14" s="11">
        <v>17305</v>
      </c>
      <c r="AJ14" s="11">
        <v>16748</v>
      </c>
      <c r="AK14" s="11">
        <v>17678</v>
      </c>
      <c r="AL14" s="11">
        <v>19319</v>
      </c>
      <c r="AM14" s="11">
        <v>20656</v>
      </c>
      <c r="AN14" s="11">
        <v>21064</v>
      </c>
      <c r="AO14" s="11">
        <v>20761</v>
      </c>
      <c r="AP14" s="11">
        <v>19086</v>
      </c>
      <c r="AQ14" s="11">
        <v>21564</v>
      </c>
      <c r="AR14" s="11">
        <v>21038</v>
      </c>
      <c r="AS14" s="11">
        <v>21359</v>
      </c>
      <c r="AT14" s="11">
        <v>18592</v>
      </c>
      <c r="AU14" s="11">
        <v>20617</v>
      </c>
      <c r="AV14" s="11">
        <v>21111</v>
      </c>
      <c r="AW14" s="11">
        <v>21064</v>
      </c>
      <c r="AX14" s="11">
        <v>17812</v>
      </c>
      <c r="AY14" s="11">
        <v>19135</v>
      </c>
      <c r="AZ14" s="11">
        <v>20112</v>
      </c>
      <c r="BA14" s="11">
        <v>15912</v>
      </c>
      <c r="BB14" s="11">
        <v>18052</v>
      </c>
    </row>
    <row r="15" spans="1:54" x14ac:dyDescent="0.2">
      <c r="A15" s="12"/>
      <c r="B15" s="19" t="s">
        <v>149</v>
      </c>
      <c r="C15" s="13">
        <v>1261</v>
      </c>
      <c r="D15" s="13">
        <v>1085</v>
      </c>
      <c r="E15" s="13">
        <v>1157</v>
      </c>
      <c r="F15" s="13">
        <v>1366</v>
      </c>
      <c r="G15" s="13">
        <v>1521</v>
      </c>
      <c r="H15" s="13">
        <v>1005</v>
      </c>
      <c r="I15" s="13">
        <v>1099</v>
      </c>
      <c r="J15" s="13">
        <v>1278</v>
      </c>
      <c r="K15" s="13">
        <v>1871</v>
      </c>
      <c r="L15" s="13">
        <v>1730</v>
      </c>
      <c r="M15" s="13">
        <v>2009</v>
      </c>
      <c r="N15" s="13">
        <v>1736</v>
      </c>
      <c r="O15" s="13">
        <v>1755</v>
      </c>
      <c r="P15" s="13">
        <v>1930</v>
      </c>
      <c r="Q15" s="13">
        <v>1701</v>
      </c>
      <c r="R15" s="13">
        <v>1990</v>
      </c>
      <c r="S15" s="13">
        <v>2169</v>
      </c>
      <c r="T15" s="13">
        <v>2260</v>
      </c>
      <c r="U15" s="13">
        <v>2499</v>
      </c>
      <c r="V15" s="13">
        <v>2451</v>
      </c>
      <c r="W15" s="13">
        <v>1891</v>
      </c>
      <c r="X15" s="13">
        <v>2337</v>
      </c>
      <c r="Y15" s="13">
        <v>2600</v>
      </c>
      <c r="Z15" s="13">
        <v>2406</v>
      </c>
      <c r="AA15" s="13">
        <v>2172</v>
      </c>
      <c r="AB15" s="13">
        <v>2088</v>
      </c>
      <c r="AC15" s="13">
        <v>2199</v>
      </c>
      <c r="AD15" s="13">
        <v>2126</v>
      </c>
      <c r="AE15" s="13">
        <v>2093</v>
      </c>
      <c r="AF15" s="13">
        <v>2130</v>
      </c>
      <c r="AG15" s="13">
        <v>2038</v>
      </c>
      <c r="AH15" s="13">
        <v>2019</v>
      </c>
      <c r="AI15" s="13">
        <v>2092</v>
      </c>
      <c r="AJ15" s="13">
        <v>2199</v>
      </c>
      <c r="AK15" s="13">
        <v>2143</v>
      </c>
      <c r="AL15" s="13">
        <v>1783</v>
      </c>
      <c r="AM15" s="13">
        <v>1927</v>
      </c>
      <c r="AN15" s="13">
        <v>2209</v>
      </c>
      <c r="AO15" s="13">
        <v>2130</v>
      </c>
      <c r="AP15" s="13">
        <v>2101</v>
      </c>
      <c r="AQ15" s="13">
        <v>2364</v>
      </c>
      <c r="AR15" s="13">
        <v>2339</v>
      </c>
      <c r="AS15" s="13">
        <v>2543</v>
      </c>
      <c r="AT15" s="13">
        <v>2245</v>
      </c>
      <c r="AU15" s="13">
        <v>2316</v>
      </c>
      <c r="AV15" s="13">
        <v>1760</v>
      </c>
      <c r="AW15" s="13">
        <v>1765</v>
      </c>
      <c r="AX15" s="13">
        <v>1513</v>
      </c>
      <c r="AY15" s="13">
        <v>1454</v>
      </c>
      <c r="AZ15" s="13">
        <v>1565</v>
      </c>
      <c r="BA15" s="13">
        <v>1178</v>
      </c>
      <c r="BB15" s="13">
        <v>1347</v>
      </c>
    </row>
    <row r="16" spans="1:54" x14ac:dyDescent="0.2">
      <c r="A16" s="12"/>
      <c r="B16" s="19" t="s">
        <v>150</v>
      </c>
      <c r="C16" s="13">
        <v>2228</v>
      </c>
      <c r="D16" s="13">
        <v>2233</v>
      </c>
      <c r="E16" s="13">
        <v>2333</v>
      </c>
      <c r="F16" s="13">
        <v>2251</v>
      </c>
      <c r="G16" s="13">
        <v>1949</v>
      </c>
      <c r="H16" s="13">
        <v>1637</v>
      </c>
      <c r="I16" s="13">
        <v>1861</v>
      </c>
      <c r="J16" s="13">
        <v>2061</v>
      </c>
      <c r="K16" s="13">
        <v>2218</v>
      </c>
      <c r="L16" s="13">
        <v>2396</v>
      </c>
      <c r="M16" s="13">
        <v>2519</v>
      </c>
      <c r="N16" s="13">
        <v>2681</v>
      </c>
      <c r="O16" s="13">
        <v>2310</v>
      </c>
      <c r="P16" s="13">
        <v>2226</v>
      </c>
      <c r="Q16" s="13">
        <v>2356</v>
      </c>
      <c r="R16" s="13">
        <v>2497</v>
      </c>
      <c r="S16" s="13">
        <v>2493</v>
      </c>
      <c r="T16" s="13">
        <v>2416</v>
      </c>
      <c r="U16" s="13">
        <v>2199</v>
      </c>
      <c r="V16" s="13">
        <v>2385</v>
      </c>
      <c r="W16" s="13">
        <v>2492</v>
      </c>
      <c r="X16" s="13">
        <v>2142</v>
      </c>
      <c r="Y16" s="13">
        <v>2545</v>
      </c>
      <c r="Z16" s="13">
        <v>2602</v>
      </c>
      <c r="AA16" s="13">
        <v>2785</v>
      </c>
      <c r="AB16" s="13">
        <v>2528</v>
      </c>
      <c r="AC16" s="13">
        <v>2454</v>
      </c>
      <c r="AD16" s="13">
        <v>2531</v>
      </c>
      <c r="AE16" s="13">
        <v>2216</v>
      </c>
      <c r="AF16" s="13">
        <v>2168</v>
      </c>
      <c r="AG16" s="13">
        <v>2182</v>
      </c>
      <c r="AH16" s="13">
        <v>2099</v>
      </c>
      <c r="AI16" s="13">
        <v>2328</v>
      </c>
      <c r="AJ16" s="13">
        <v>2253</v>
      </c>
      <c r="AK16" s="13">
        <v>2223</v>
      </c>
      <c r="AL16" s="13">
        <v>2158</v>
      </c>
      <c r="AM16" s="13">
        <v>2588</v>
      </c>
      <c r="AN16" s="13">
        <v>2519</v>
      </c>
      <c r="AO16" s="13">
        <v>2604</v>
      </c>
      <c r="AP16" s="13">
        <v>2461</v>
      </c>
      <c r="AQ16" s="13">
        <v>2377</v>
      </c>
      <c r="AR16" s="13">
        <v>2496</v>
      </c>
      <c r="AS16" s="13">
        <v>2387</v>
      </c>
      <c r="AT16" s="13">
        <v>2592</v>
      </c>
      <c r="AU16" s="13">
        <v>2651</v>
      </c>
      <c r="AV16" s="13">
        <v>2347</v>
      </c>
      <c r="AW16" s="13">
        <v>2578</v>
      </c>
      <c r="AX16" s="13">
        <v>2130</v>
      </c>
      <c r="AY16" s="13">
        <v>2262</v>
      </c>
      <c r="AZ16" s="13">
        <v>2212</v>
      </c>
      <c r="BA16" s="13">
        <v>1965</v>
      </c>
      <c r="BB16" s="13">
        <v>2217</v>
      </c>
    </row>
    <row r="17" spans="1:54" x14ac:dyDescent="0.2">
      <c r="A17" s="12"/>
      <c r="B17" s="19" t="s">
        <v>151</v>
      </c>
      <c r="C17" s="13">
        <v>10088</v>
      </c>
      <c r="D17" s="13">
        <v>12854</v>
      </c>
      <c r="E17" s="13">
        <v>16172</v>
      </c>
      <c r="F17" s="13">
        <v>11154</v>
      </c>
      <c r="G17" s="13">
        <v>10323</v>
      </c>
      <c r="H17" s="13">
        <v>11019</v>
      </c>
      <c r="I17" s="13">
        <v>12515</v>
      </c>
      <c r="J17" s="13">
        <v>12831</v>
      </c>
      <c r="K17" s="13">
        <v>11663</v>
      </c>
      <c r="L17" s="13">
        <v>13639</v>
      </c>
      <c r="M17" s="13">
        <v>13752</v>
      </c>
      <c r="N17" s="13">
        <v>11871</v>
      </c>
      <c r="O17" s="13">
        <v>15022</v>
      </c>
      <c r="P17" s="13">
        <v>13330</v>
      </c>
      <c r="Q17" s="13">
        <v>9569</v>
      </c>
      <c r="R17" s="13">
        <v>12587</v>
      </c>
      <c r="S17" s="13">
        <v>12023</v>
      </c>
      <c r="T17" s="13">
        <v>11523</v>
      </c>
      <c r="U17" s="13">
        <v>12123</v>
      </c>
      <c r="V17" s="13">
        <v>11791</v>
      </c>
      <c r="W17" s="13">
        <v>13896</v>
      </c>
      <c r="X17" s="13">
        <v>13522</v>
      </c>
      <c r="Y17" s="13">
        <v>12745</v>
      </c>
      <c r="Z17" s="13">
        <v>13767</v>
      </c>
      <c r="AA17" s="13">
        <v>13316</v>
      </c>
      <c r="AB17" s="13">
        <v>12819</v>
      </c>
      <c r="AC17" s="13">
        <v>12814</v>
      </c>
      <c r="AD17" s="13">
        <v>12284</v>
      </c>
      <c r="AE17" s="13">
        <v>12535</v>
      </c>
      <c r="AF17" s="13">
        <v>13791</v>
      </c>
      <c r="AG17" s="13">
        <v>12483</v>
      </c>
      <c r="AH17" s="13">
        <v>14111</v>
      </c>
      <c r="AI17" s="13">
        <v>10191</v>
      </c>
      <c r="AJ17" s="13">
        <v>9492</v>
      </c>
      <c r="AK17" s="13">
        <v>10964</v>
      </c>
      <c r="AL17" s="13">
        <v>12712</v>
      </c>
      <c r="AM17" s="13">
        <v>13263</v>
      </c>
      <c r="AN17" s="13">
        <v>13569</v>
      </c>
      <c r="AO17" s="13">
        <v>13337</v>
      </c>
      <c r="AP17" s="13">
        <v>11735</v>
      </c>
      <c r="AQ17" s="13">
        <v>14021</v>
      </c>
      <c r="AR17" s="13">
        <v>13534</v>
      </c>
      <c r="AS17" s="13">
        <v>13939</v>
      </c>
      <c r="AT17" s="13">
        <v>11264</v>
      </c>
      <c r="AU17" s="13">
        <v>13072</v>
      </c>
      <c r="AV17" s="13">
        <v>14616</v>
      </c>
      <c r="AW17" s="13">
        <v>14448</v>
      </c>
      <c r="AX17" s="13">
        <v>11983</v>
      </c>
      <c r="AY17" s="13">
        <v>13183</v>
      </c>
      <c r="AZ17" s="13">
        <v>13976</v>
      </c>
      <c r="BA17" s="13">
        <v>11196</v>
      </c>
      <c r="BB17" s="13">
        <v>12573</v>
      </c>
    </row>
    <row r="18" spans="1:54" x14ac:dyDescent="0.2">
      <c r="A18" s="12"/>
      <c r="B18" s="19" t="s">
        <v>152</v>
      </c>
      <c r="C18" s="13">
        <v>1235</v>
      </c>
      <c r="D18" s="13">
        <v>1319</v>
      </c>
      <c r="E18" s="13">
        <v>1371</v>
      </c>
      <c r="F18" s="13">
        <v>1333</v>
      </c>
      <c r="G18" s="13">
        <v>1281</v>
      </c>
      <c r="H18" s="13">
        <v>1133</v>
      </c>
      <c r="I18" s="13">
        <v>1355</v>
      </c>
      <c r="J18" s="13">
        <v>1289</v>
      </c>
      <c r="K18" s="13">
        <v>1403</v>
      </c>
      <c r="L18" s="13">
        <v>1593</v>
      </c>
      <c r="M18" s="13">
        <v>1391</v>
      </c>
      <c r="N18" s="13">
        <v>1541</v>
      </c>
      <c r="O18" s="13">
        <v>1345</v>
      </c>
      <c r="P18" s="13">
        <v>1418</v>
      </c>
      <c r="Q18" s="13">
        <v>1555</v>
      </c>
      <c r="R18" s="13">
        <v>1690</v>
      </c>
      <c r="S18" s="13">
        <v>1537</v>
      </c>
      <c r="T18" s="13">
        <v>1689</v>
      </c>
      <c r="U18" s="13">
        <v>1558</v>
      </c>
      <c r="V18" s="13">
        <v>1672</v>
      </c>
      <c r="W18" s="13">
        <v>1464</v>
      </c>
      <c r="X18" s="13">
        <v>1717</v>
      </c>
      <c r="Y18" s="13">
        <v>1699</v>
      </c>
      <c r="Z18" s="13">
        <v>1600</v>
      </c>
      <c r="AA18" s="13">
        <v>1473</v>
      </c>
      <c r="AB18" s="13">
        <v>1523</v>
      </c>
      <c r="AC18" s="13">
        <v>1566</v>
      </c>
      <c r="AD18" s="13">
        <v>1598</v>
      </c>
      <c r="AE18" s="13">
        <v>1751</v>
      </c>
      <c r="AF18" s="13">
        <v>1714</v>
      </c>
      <c r="AG18" s="13">
        <v>1525</v>
      </c>
      <c r="AH18" s="13">
        <v>1646</v>
      </c>
      <c r="AI18" s="13">
        <v>1679</v>
      </c>
      <c r="AJ18" s="13">
        <v>1758</v>
      </c>
      <c r="AK18" s="13">
        <v>1555</v>
      </c>
      <c r="AL18" s="13">
        <v>1624</v>
      </c>
      <c r="AM18" s="13">
        <v>1752</v>
      </c>
      <c r="AN18" s="13">
        <v>1719</v>
      </c>
      <c r="AO18" s="13">
        <v>1733</v>
      </c>
      <c r="AP18" s="13">
        <v>1768</v>
      </c>
      <c r="AQ18" s="13">
        <v>1678</v>
      </c>
      <c r="AR18" s="13">
        <v>1626</v>
      </c>
      <c r="AS18" s="13">
        <v>1447</v>
      </c>
      <c r="AT18" s="13">
        <v>1455</v>
      </c>
      <c r="AU18" s="13">
        <v>1607</v>
      </c>
      <c r="AV18" s="13">
        <v>1364</v>
      </c>
      <c r="AW18" s="13">
        <v>1211</v>
      </c>
      <c r="AX18" s="13">
        <v>1145</v>
      </c>
      <c r="AY18" s="13">
        <v>1123</v>
      </c>
      <c r="AZ18" s="13">
        <v>1235</v>
      </c>
      <c r="BA18" s="13">
        <v>919</v>
      </c>
      <c r="BB18" s="13">
        <v>1154</v>
      </c>
    </row>
    <row r="19" spans="1:54" x14ac:dyDescent="0.2">
      <c r="A19" s="20"/>
      <c r="B19" s="19" t="s">
        <v>153</v>
      </c>
      <c r="C19" s="13">
        <v>473</v>
      </c>
      <c r="D19" s="13">
        <v>500</v>
      </c>
      <c r="E19" s="13">
        <v>518</v>
      </c>
      <c r="F19" s="13">
        <v>498</v>
      </c>
      <c r="G19" s="13">
        <v>458</v>
      </c>
      <c r="H19" s="13">
        <v>389</v>
      </c>
      <c r="I19" s="13">
        <v>428</v>
      </c>
      <c r="J19" s="13">
        <v>429</v>
      </c>
      <c r="K19" s="13">
        <v>483</v>
      </c>
      <c r="L19" s="13">
        <v>579</v>
      </c>
      <c r="M19" s="13">
        <v>644</v>
      </c>
      <c r="N19" s="13">
        <v>586</v>
      </c>
      <c r="O19" s="13">
        <v>458</v>
      </c>
      <c r="P19" s="13">
        <v>610</v>
      </c>
      <c r="Q19" s="13">
        <v>626</v>
      </c>
      <c r="R19" s="13">
        <v>592</v>
      </c>
      <c r="S19" s="13">
        <v>477</v>
      </c>
      <c r="T19" s="13">
        <v>508</v>
      </c>
      <c r="U19" s="13">
        <v>532</v>
      </c>
      <c r="V19" s="13">
        <v>467</v>
      </c>
      <c r="W19" s="13">
        <v>453</v>
      </c>
      <c r="X19" s="13">
        <v>492</v>
      </c>
      <c r="Y19" s="13">
        <v>500</v>
      </c>
      <c r="Z19" s="13">
        <v>586</v>
      </c>
      <c r="AA19" s="13">
        <v>528</v>
      </c>
      <c r="AB19" s="13">
        <v>437</v>
      </c>
      <c r="AC19" s="13">
        <v>453</v>
      </c>
      <c r="AD19" s="13">
        <v>475</v>
      </c>
      <c r="AE19" s="13">
        <v>478</v>
      </c>
      <c r="AF19" s="13">
        <v>379</v>
      </c>
      <c r="AG19" s="13">
        <v>399</v>
      </c>
      <c r="AH19" s="13">
        <v>556</v>
      </c>
      <c r="AI19" s="13">
        <v>568</v>
      </c>
      <c r="AJ19" s="13">
        <v>590</v>
      </c>
      <c r="AK19" s="13">
        <v>387</v>
      </c>
      <c r="AL19" s="13">
        <v>464</v>
      </c>
      <c r="AM19" s="13">
        <v>592</v>
      </c>
      <c r="AN19" s="13">
        <v>586</v>
      </c>
      <c r="AO19" s="13">
        <v>425</v>
      </c>
      <c r="AP19" s="13">
        <v>513</v>
      </c>
      <c r="AQ19" s="13">
        <v>563</v>
      </c>
      <c r="AR19" s="13">
        <v>624</v>
      </c>
      <c r="AS19" s="13">
        <v>602</v>
      </c>
      <c r="AT19" s="13">
        <v>516</v>
      </c>
      <c r="AU19" s="13">
        <v>498</v>
      </c>
      <c r="AV19" s="13">
        <v>576</v>
      </c>
      <c r="AW19" s="13">
        <v>605</v>
      </c>
      <c r="AX19" s="13">
        <v>533</v>
      </c>
      <c r="AY19" s="13">
        <v>563</v>
      </c>
      <c r="AZ19" s="13">
        <v>617</v>
      </c>
      <c r="BA19" s="13">
        <v>318</v>
      </c>
      <c r="BB19" s="13">
        <v>427</v>
      </c>
    </row>
    <row r="20" spans="1:54" x14ac:dyDescent="0.2">
      <c r="B20" s="20" t="s">
        <v>154</v>
      </c>
      <c r="C20" s="13">
        <v>377</v>
      </c>
      <c r="D20" s="13">
        <v>409</v>
      </c>
      <c r="E20" s="13">
        <v>403</v>
      </c>
      <c r="F20" s="13">
        <v>395</v>
      </c>
      <c r="G20" s="13">
        <v>396</v>
      </c>
      <c r="H20" s="13">
        <v>336</v>
      </c>
      <c r="I20" s="13">
        <v>308</v>
      </c>
      <c r="J20" s="13">
        <v>401</v>
      </c>
      <c r="K20" s="13">
        <v>416</v>
      </c>
      <c r="L20" s="13">
        <v>401</v>
      </c>
      <c r="M20" s="13">
        <v>481</v>
      </c>
      <c r="N20" s="13">
        <v>412</v>
      </c>
      <c r="O20" s="13">
        <v>452</v>
      </c>
      <c r="P20" s="13">
        <v>488</v>
      </c>
      <c r="Q20" s="13">
        <v>470</v>
      </c>
      <c r="R20" s="13">
        <v>443</v>
      </c>
      <c r="S20" s="13">
        <v>459</v>
      </c>
      <c r="T20" s="13">
        <v>452</v>
      </c>
      <c r="U20" s="13">
        <v>446</v>
      </c>
      <c r="V20" s="13">
        <v>443</v>
      </c>
      <c r="W20" s="13">
        <v>436</v>
      </c>
      <c r="X20" s="13">
        <v>405</v>
      </c>
      <c r="Y20" s="13">
        <v>378</v>
      </c>
      <c r="Z20" s="13">
        <v>503</v>
      </c>
      <c r="AA20" s="13">
        <v>511</v>
      </c>
      <c r="AB20" s="13">
        <v>369</v>
      </c>
      <c r="AC20" s="13">
        <v>390</v>
      </c>
      <c r="AD20" s="13">
        <v>423</v>
      </c>
      <c r="AE20" s="13">
        <v>537</v>
      </c>
      <c r="AF20" s="13">
        <v>569</v>
      </c>
      <c r="AG20" s="13">
        <v>358</v>
      </c>
      <c r="AH20" s="13">
        <v>376</v>
      </c>
      <c r="AI20" s="13">
        <v>447</v>
      </c>
      <c r="AJ20" s="13">
        <v>456</v>
      </c>
      <c r="AK20" s="13">
        <v>406</v>
      </c>
      <c r="AL20" s="13">
        <v>578</v>
      </c>
      <c r="AM20" s="13">
        <v>534</v>
      </c>
      <c r="AN20" s="13">
        <v>462</v>
      </c>
      <c r="AO20" s="13">
        <v>532</v>
      </c>
      <c r="AP20" s="13">
        <v>508</v>
      </c>
      <c r="AQ20" s="13">
        <v>561</v>
      </c>
      <c r="AR20" s="13">
        <v>419</v>
      </c>
      <c r="AS20" s="13">
        <v>441</v>
      </c>
      <c r="AT20" s="13">
        <v>520</v>
      </c>
      <c r="AU20" s="13">
        <v>473</v>
      </c>
      <c r="AV20" s="13">
        <v>448</v>
      </c>
      <c r="AW20" s="13">
        <v>457</v>
      </c>
      <c r="AX20" s="13">
        <v>508</v>
      </c>
      <c r="AY20" s="13">
        <v>550</v>
      </c>
      <c r="AZ20" s="13">
        <v>507</v>
      </c>
      <c r="BA20" s="13">
        <v>336</v>
      </c>
      <c r="BB20" s="13">
        <v>334</v>
      </c>
    </row>
    <row r="22" spans="1:54" x14ac:dyDescent="0.2">
      <c r="A22" s="17" t="s">
        <v>155</v>
      </c>
      <c r="C22" s="5">
        <v>708</v>
      </c>
      <c r="D22" s="5">
        <v>713</v>
      </c>
      <c r="E22" s="5">
        <v>728</v>
      </c>
      <c r="F22" s="5">
        <v>811</v>
      </c>
      <c r="G22" s="5">
        <v>640</v>
      </c>
      <c r="H22" s="5">
        <v>613</v>
      </c>
      <c r="I22" s="5">
        <v>752</v>
      </c>
      <c r="J22" s="5">
        <v>535</v>
      </c>
      <c r="K22" s="5">
        <v>763</v>
      </c>
      <c r="L22" s="5">
        <v>775</v>
      </c>
      <c r="M22" s="5">
        <v>614</v>
      </c>
      <c r="N22" s="5">
        <v>524</v>
      </c>
      <c r="O22" s="5">
        <v>597</v>
      </c>
      <c r="P22" s="5">
        <v>668</v>
      </c>
      <c r="Q22" s="5">
        <v>554</v>
      </c>
      <c r="R22" s="5">
        <v>702</v>
      </c>
      <c r="S22" s="5">
        <v>734</v>
      </c>
      <c r="T22" s="5">
        <v>655</v>
      </c>
      <c r="U22" s="5">
        <v>659</v>
      </c>
      <c r="V22" s="5">
        <v>683</v>
      </c>
      <c r="W22" s="5">
        <v>688</v>
      </c>
      <c r="X22" s="5">
        <v>634</v>
      </c>
      <c r="Y22" s="5">
        <v>638</v>
      </c>
      <c r="Z22" s="5">
        <v>692</v>
      </c>
      <c r="AA22" s="5">
        <v>734</v>
      </c>
      <c r="AB22" s="5">
        <v>740</v>
      </c>
      <c r="AC22" s="5">
        <v>713</v>
      </c>
      <c r="AD22" s="5">
        <v>596</v>
      </c>
      <c r="AE22" s="5">
        <v>657</v>
      </c>
      <c r="AF22" s="5">
        <v>612</v>
      </c>
      <c r="AG22" s="5">
        <v>701</v>
      </c>
      <c r="AH22" s="5">
        <v>675</v>
      </c>
      <c r="AI22" s="5">
        <v>695</v>
      </c>
      <c r="AJ22" s="5">
        <v>748</v>
      </c>
      <c r="AK22" s="5">
        <v>617</v>
      </c>
      <c r="AL22" s="5">
        <v>777</v>
      </c>
      <c r="AM22" s="5">
        <v>714</v>
      </c>
      <c r="AN22" s="5">
        <v>701</v>
      </c>
      <c r="AO22" s="5">
        <v>693</v>
      </c>
      <c r="AP22" s="5">
        <v>541</v>
      </c>
      <c r="AQ22" s="5">
        <v>651</v>
      </c>
      <c r="AR22" s="5">
        <v>621</v>
      </c>
      <c r="AS22" s="5">
        <v>639</v>
      </c>
      <c r="AT22" s="5">
        <v>859</v>
      </c>
      <c r="AU22" s="5">
        <v>765</v>
      </c>
      <c r="AV22" s="5">
        <v>686</v>
      </c>
      <c r="AW22" s="5">
        <v>757</v>
      </c>
      <c r="AX22" s="5">
        <v>713</v>
      </c>
      <c r="AY22" s="5">
        <v>671</v>
      </c>
      <c r="AZ22" s="5">
        <v>770</v>
      </c>
      <c r="BA22" s="5">
        <v>541</v>
      </c>
      <c r="BB22" s="5">
        <v>638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4397</v>
      </c>
      <c r="D24" s="5">
        <v>4686</v>
      </c>
      <c r="E24" s="5">
        <v>5754</v>
      </c>
      <c r="F24" s="5">
        <v>5203</v>
      </c>
      <c r="G24" s="5">
        <v>4935</v>
      </c>
      <c r="H24" s="5">
        <v>4403</v>
      </c>
      <c r="I24" s="5">
        <v>4929</v>
      </c>
      <c r="J24" s="5">
        <v>5715</v>
      </c>
      <c r="K24" s="5">
        <v>5897</v>
      </c>
      <c r="L24" s="5">
        <v>5461</v>
      </c>
      <c r="M24" s="5">
        <v>5594</v>
      </c>
      <c r="N24" s="5">
        <v>5773</v>
      </c>
      <c r="O24" s="5">
        <v>4859</v>
      </c>
      <c r="P24" s="5">
        <v>5621</v>
      </c>
      <c r="Q24" s="5">
        <v>5722</v>
      </c>
      <c r="R24" s="5">
        <v>6005</v>
      </c>
      <c r="S24" s="5">
        <v>5763</v>
      </c>
      <c r="T24" s="5">
        <v>5599</v>
      </c>
      <c r="U24" s="5">
        <v>5585</v>
      </c>
      <c r="V24" s="5">
        <v>5234</v>
      </c>
      <c r="W24" s="5">
        <v>5295</v>
      </c>
      <c r="X24" s="5">
        <v>6210</v>
      </c>
      <c r="Y24" s="5">
        <v>5860</v>
      </c>
      <c r="Z24" s="5">
        <v>5583</v>
      </c>
      <c r="AA24" s="5">
        <v>5085</v>
      </c>
      <c r="AB24" s="5">
        <v>2621</v>
      </c>
      <c r="AC24" s="5">
        <v>1755</v>
      </c>
      <c r="AD24" s="5">
        <v>4181</v>
      </c>
      <c r="AE24" s="5">
        <v>5507</v>
      </c>
      <c r="AF24" s="5">
        <v>5500</v>
      </c>
      <c r="AG24" s="5">
        <v>5397</v>
      </c>
      <c r="AH24" s="5">
        <v>5596</v>
      </c>
      <c r="AI24" s="5">
        <v>5629</v>
      </c>
      <c r="AJ24" s="5">
        <v>5225</v>
      </c>
      <c r="AK24" s="5">
        <v>4586</v>
      </c>
      <c r="AL24" s="5">
        <v>5493</v>
      </c>
      <c r="AM24" s="5">
        <v>5476</v>
      </c>
      <c r="AN24" s="5">
        <v>4763</v>
      </c>
      <c r="AO24" s="5">
        <v>5281</v>
      </c>
      <c r="AP24" s="5">
        <v>4904</v>
      </c>
      <c r="AQ24" s="5">
        <v>5400</v>
      </c>
      <c r="AR24" s="5">
        <v>5688</v>
      </c>
      <c r="AS24" s="5">
        <v>5442</v>
      </c>
      <c r="AT24" s="5">
        <v>5947</v>
      </c>
      <c r="AU24" s="5">
        <v>5381</v>
      </c>
      <c r="AV24" s="5">
        <v>4279</v>
      </c>
      <c r="AW24" s="5">
        <v>5749</v>
      </c>
      <c r="AX24" s="5">
        <v>5424</v>
      </c>
      <c r="AY24" s="5">
        <v>4996</v>
      </c>
      <c r="AZ24" s="5">
        <v>4587</v>
      </c>
      <c r="BA24" s="5">
        <v>1930</v>
      </c>
      <c r="BB24" s="5">
        <v>1835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45998</v>
      </c>
      <c r="D26" s="23">
        <v>49412</v>
      </c>
      <c r="E26" s="23">
        <v>55353</v>
      </c>
      <c r="F26" s="23">
        <v>49304</v>
      </c>
      <c r="G26" s="23">
        <v>46966</v>
      </c>
      <c r="H26" s="23">
        <v>40250</v>
      </c>
      <c r="I26" s="23">
        <v>45086</v>
      </c>
      <c r="J26" s="23">
        <v>48876</v>
      </c>
      <c r="K26" s="23">
        <v>51174</v>
      </c>
      <c r="L26" s="23">
        <v>52065</v>
      </c>
      <c r="M26" s="23">
        <v>52810</v>
      </c>
      <c r="N26" s="23">
        <v>52150</v>
      </c>
      <c r="O26" s="23">
        <v>52440</v>
      </c>
      <c r="P26" s="23">
        <v>52471</v>
      </c>
      <c r="Q26" s="23">
        <v>48301</v>
      </c>
      <c r="R26" s="23">
        <v>51961</v>
      </c>
      <c r="S26" s="23">
        <v>52149</v>
      </c>
      <c r="T26" s="23">
        <v>50877</v>
      </c>
      <c r="U26" s="23">
        <v>51339</v>
      </c>
      <c r="V26" s="23">
        <v>50284</v>
      </c>
      <c r="W26" s="23">
        <v>52227</v>
      </c>
      <c r="X26" s="23">
        <v>51744</v>
      </c>
      <c r="Y26" s="23">
        <v>52559</v>
      </c>
      <c r="Z26" s="23">
        <v>52764</v>
      </c>
      <c r="AA26" s="23">
        <v>51318</v>
      </c>
      <c r="AB26" s="23">
        <v>46719</v>
      </c>
      <c r="AC26" s="23">
        <v>46960</v>
      </c>
      <c r="AD26" s="23">
        <v>50293</v>
      </c>
      <c r="AE26" s="23">
        <v>50764</v>
      </c>
      <c r="AF26" s="23">
        <v>51523</v>
      </c>
      <c r="AG26" s="23">
        <v>48447</v>
      </c>
      <c r="AH26" s="23">
        <v>51910</v>
      </c>
      <c r="AI26" s="23">
        <v>48602</v>
      </c>
      <c r="AJ26" s="23">
        <v>49031</v>
      </c>
      <c r="AK26" s="23">
        <v>47080</v>
      </c>
      <c r="AL26" s="23">
        <v>50581</v>
      </c>
      <c r="AM26" s="23">
        <v>52288</v>
      </c>
      <c r="AN26" s="23">
        <v>52537</v>
      </c>
      <c r="AO26" s="23">
        <v>51494</v>
      </c>
      <c r="AP26" s="23">
        <v>48598</v>
      </c>
      <c r="AQ26" s="23">
        <v>52957</v>
      </c>
      <c r="AR26" s="23">
        <v>52362</v>
      </c>
      <c r="AS26" s="23">
        <v>52003</v>
      </c>
      <c r="AT26" s="23">
        <v>50222</v>
      </c>
      <c r="AU26" s="23">
        <v>50151</v>
      </c>
      <c r="AV26" s="23">
        <v>49804</v>
      </c>
      <c r="AW26" s="23">
        <v>52508</v>
      </c>
      <c r="AX26" s="23">
        <v>47397</v>
      </c>
      <c r="AY26" s="23">
        <v>48168</v>
      </c>
      <c r="AZ26" s="23">
        <v>49589</v>
      </c>
      <c r="BA26" s="23">
        <v>36011</v>
      </c>
      <c r="BB26" s="23">
        <v>42162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6584</v>
      </c>
      <c r="D28" s="11">
        <v>6364</v>
      </c>
      <c r="E28" s="11">
        <v>6899</v>
      </c>
      <c r="F28" s="11">
        <v>7601</v>
      </c>
      <c r="G28" s="11">
        <v>6601</v>
      </c>
      <c r="H28" s="11">
        <v>5513</v>
      </c>
      <c r="I28" s="11">
        <v>5911</v>
      </c>
      <c r="J28" s="11">
        <v>6165</v>
      </c>
      <c r="K28" s="11">
        <v>7432</v>
      </c>
      <c r="L28" s="11">
        <v>7587</v>
      </c>
      <c r="M28" s="11">
        <v>7601</v>
      </c>
      <c r="N28" s="11">
        <v>8340</v>
      </c>
      <c r="O28" s="11">
        <v>7000</v>
      </c>
      <c r="P28" s="11">
        <v>7854</v>
      </c>
      <c r="Q28" s="11">
        <v>7753</v>
      </c>
      <c r="R28" s="11">
        <v>7669</v>
      </c>
      <c r="S28" s="11">
        <v>7617</v>
      </c>
      <c r="T28" s="11">
        <v>7654</v>
      </c>
      <c r="U28" s="11">
        <v>7809</v>
      </c>
      <c r="V28" s="11">
        <v>7392</v>
      </c>
      <c r="W28" s="11">
        <v>6863</v>
      </c>
      <c r="X28" s="11">
        <v>6615</v>
      </c>
      <c r="Y28" s="11">
        <v>6650</v>
      </c>
      <c r="Z28" s="11">
        <v>6816</v>
      </c>
      <c r="AA28" s="11">
        <v>7031</v>
      </c>
      <c r="AB28" s="11">
        <v>6656</v>
      </c>
      <c r="AC28" s="11">
        <v>7802</v>
      </c>
      <c r="AD28" s="11">
        <v>7320</v>
      </c>
      <c r="AE28" s="11">
        <v>6575</v>
      </c>
      <c r="AF28" s="11">
        <v>7376</v>
      </c>
      <c r="AG28" s="11">
        <v>6417</v>
      </c>
      <c r="AH28" s="11">
        <v>7081</v>
      </c>
      <c r="AI28" s="11">
        <v>7022</v>
      </c>
      <c r="AJ28" s="11">
        <v>7579</v>
      </c>
      <c r="AK28" s="11">
        <v>6682</v>
      </c>
      <c r="AL28" s="11">
        <v>5908</v>
      </c>
      <c r="AM28" s="11">
        <v>6300</v>
      </c>
      <c r="AN28" s="11">
        <v>6438</v>
      </c>
      <c r="AO28" s="11">
        <v>6369</v>
      </c>
      <c r="AP28" s="11">
        <v>7662</v>
      </c>
      <c r="AQ28" s="11">
        <v>6838</v>
      </c>
      <c r="AR28" s="11">
        <v>6447</v>
      </c>
      <c r="AS28" s="11">
        <v>5916</v>
      </c>
      <c r="AT28" s="11">
        <v>6571</v>
      </c>
      <c r="AU28" s="11">
        <v>6643</v>
      </c>
      <c r="AV28" s="11">
        <v>5903</v>
      </c>
      <c r="AW28" s="11">
        <v>6647</v>
      </c>
      <c r="AX28" s="11">
        <v>6149</v>
      </c>
      <c r="AY28" s="11">
        <v>6618</v>
      </c>
      <c r="AZ28" s="11">
        <v>7776</v>
      </c>
      <c r="BA28" s="11">
        <v>5397</v>
      </c>
      <c r="BB28" s="11">
        <v>5518</v>
      </c>
    </row>
    <row r="29" spans="1:54" x14ac:dyDescent="0.2">
      <c r="A29" s="12"/>
      <c r="B29" s="19" t="s">
        <v>157</v>
      </c>
      <c r="C29" s="13">
        <v>5784</v>
      </c>
      <c r="D29" s="13">
        <v>5747</v>
      </c>
      <c r="E29" s="13">
        <v>6108</v>
      </c>
      <c r="F29" s="13">
        <v>6862</v>
      </c>
      <c r="G29" s="13">
        <v>5665</v>
      </c>
      <c r="H29" s="13">
        <v>4903</v>
      </c>
      <c r="I29" s="13">
        <v>5535</v>
      </c>
      <c r="J29" s="13">
        <v>5332</v>
      </c>
      <c r="K29" s="13">
        <v>6821</v>
      </c>
      <c r="L29" s="13">
        <v>7068</v>
      </c>
      <c r="M29" s="13">
        <v>7167</v>
      </c>
      <c r="N29" s="13">
        <v>7664</v>
      </c>
      <c r="O29" s="13">
        <v>6231</v>
      </c>
      <c r="P29" s="13">
        <v>7112</v>
      </c>
      <c r="Q29" s="13">
        <v>6900</v>
      </c>
      <c r="R29" s="13">
        <v>6954</v>
      </c>
      <c r="S29" s="13">
        <v>6792</v>
      </c>
      <c r="T29" s="13">
        <v>7222</v>
      </c>
      <c r="U29" s="13">
        <v>7313</v>
      </c>
      <c r="V29" s="13">
        <v>6545</v>
      </c>
      <c r="W29" s="13">
        <v>6309</v>
      </c>
      <c r="X29" s="13">
        <v>6016</v>
      </c>
      <c r="Y29" s="13">
        <v>5890</v>
      </c>
      <c r="Z29" s="13">
        <v>6335</v>
      </c>
      <c r="AA29" s="13">
        <v>6370</v>
      </c>
      <c r="AB29" s="13">
        <v>5998</v>
      </c>
      <c r="AC29" s="13">
        <v>7201</v>
      </c>
      <c r="AD29" s="13">
        <v>6634</v>
      </c>
      <c r="AE29" s="13">
        <v>6126</v>
      </c>
      <c r="AF29" s="13">
        <v>6768</v>
      </c>
      <c r="AG29" s="13">
        <v>5696</v>
      </c>
      <c r="AH29" s="13">
        <v>6414</v>
      </c>
      <c r="AI29" s="13">
        <v>6575</v>
      </c>
      <c r="AJ29" s="13">
        <v>6725</v>
      </c>
      <c r="AK29" s="13">
        <v>5670</v>
      </c>
      <c r="AL29" s="13">
        <v>5303</v>
      </c>
      <c r="AM29" s="13">
        <v>5939</v>
      </c>
      <c r="AN29" s="13">
        <v>5563</v>
      </c>
      <c r="AO29" s="13">
        <v>5920</v>
      </c>
      <c r="AP29" s="13">
        <v>6876</v>
      </c>
      <c r="AQ29" s="13">
        <v>6021</v>
      </c>
      <c r="AR29" s="13">
        <v>5816</v>
      </c>
      <c r="AS29" s="13">
        <v>5223</v>
      </c>
      <c r="AT29" s="13">
        <v>6211</v>
      </c>
      <c r="AU29" s="13">
        <v>6217</v>
      </c>
      <c r="AV29" s="13">
        <v>5277</v>
      </c>
      <c r="AW29" s="13">
        <v>6126</v>
      </c>
      <c r="AX29" s="13">
        <v>5695</v>
      </c>
      <c r="AY29" s="13">
        <v>5990</v>
      </c>
      <c r="AZ29" s="13">
        <v>7153</v>
      </c>
      <c r="BA29" s="13">
        <v>5050</v>
      </c>
      <c r="BB29" s="13">
        <v>4814</v>
      </c>
    </row>
    <row r="30" spans="1:54" x14ac:dyDescent="0.2">
      <c r="A30" s="20"/>
      <c r="B30" s="19" t="s">
        <v>158</v>
      </c>
      <c r="C30" s="13">
        <v>800</v>
      </c>
      <c r="D30" s="13">
        <v>617</v>
      </c>
      <c r="E30" s="13">
        <v>791</v>
      </c>
      <c r="F30" s="13">
        <v>739</v>
      </c>
      <c r="G30" s="13">
        <v>936</v>
      </c>
      <c r="H30" s="13">
        <v>610</v>
      </c>
      <c r="I30" s="13">
        <v>376</v>
      </c>
      <c r="J30" s="13">
        <v>833</v>
      </c>
      <c r="K30" s="13">
        <v>611</v>
      </c>
      <c r="L30" s="13">
        <v>519</v>
      </c>
      <c r="M30" s="13">
        <v>434</v>
      </c>
      <c r="N30" s="13">
        <v>676</v>
      </c>
      <c r="O30" s="13">
        <v>769</v>
      </c>
      <c r="P30" s="13">
        <v>742</v>
      </c>
      <c r="Q30" s="13">
        <v>853</v>
      </c>
      <c r="R30" s="13">
        <v>715</v>
      </c>
      <c r="S30" s="13">
        <v>825</v>
      </c>
      <c r="T30" s="13">
        <v>432</v>
      </c>
      <c r="U30" s="13">
        <v>496</v>
      </c>
      <c r="V30" s="13">
        <v>847</v>
      </c>
      <c r="W30" s="13">
        <v>554</v>
      </c>
      <c r="X30" s="13">
        <v>599</v>
      </c>
      <c r="Y30" s="13">
        <v>760</v>
      </c>
      <c r="Z30" s="13">
        <v>481</v>
      </c>
      <c r="AA30" s="13">
        <v>661</v>
      </c>
      <c r="AB30" s="13">
        <v>658</v>
      </c>
      <c r="AC30" s="13">
        <v>601</v>
      </c>
      <c r="AD30" s="13">
        <v>686</v>
      </c>
      <c r="AE30" s="13">
        <v>449</v>
      </c>
      <c r="AF30" s="13">
        <v>608</v>
      </c>
      <c r="AG30" s="13">
        <v>721</v>
      </c>
      <c r="AH30" s="13">
        <v>667</v>
      </c>
      <c r="AI30" s="13">
        <v>447</v>
      </c>
      <c r="AJ30" s="13">
        <v>854</v>
      </c>
      <c r="AK30" s="13">
        <v>1012</v>
      </c>
      <c r="AL30" s="13">
        <v>605</v>
      </c>
      <c r="AM30" s="13">
        <v>361</v>
      </c>
      <c r="AN30" s="13">
        <v>875</v>
      </c>
      <c r="AO30" s="13">
        <v>449</v>
      </c>
      <c r="AP30" s="13">
        <v>786</v>
      </c>
      <c r="AQ30" s="13">
        <v>817</v>
      </c>
      <c r="AR30" s="13">
        <v>631</v>
      </c>
      <c r="AS30" s="13">
        <v>693</v>
      </c>
      <c r="AT30" s="13">
        <v>360</v>
      </c>
      <c r="AU30" s="13">
        <v>426</v>
      </c>
      <c r="AV30" s="13">
        <v>626</v>
      </c>
      <c r="AW30" s="13">
        <v>521</v>
      </c>
      <c r="AX30" s="13">
        <v>454</v>
      </c>
      <c r="AY30" s="13">
        <v>628</v>
      </c>
      <c r="AZ30" s="13">
        <v>623</v>
      </c>
      <c r="BA30" s="13">
        <v>347</v>
      </c>
      <c r="BB30" s="13">
        <v>704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7959</v>
      </c>
      <c r="D32" s="11">
        <v>7128</v>
      </c>
      <c r="E32" s="11">
        <v>8316</v>
      </c>
      <c r="F32" s="11">
        <v>7221</v>
      </c>
      <c r="G32" s="11">
        <v>6615</v>
      </c>
      <c r="H32" s="11">
        <v>5581</v>
      </c>
      <c r="I32" s="11">
        <v>6302</v>
      </c>
      <c r="J32" s="11">
        <v>6761</v>
      </c>
      <c r="K32" s="11">
        <v>7719</v>
      </c>
      <c r="L32" s="11">
        <v>8483</v>
      </c>
      <c r="M32" s="11">
        <v>7289</v>
      </c>
      <c r="N32" s="11">
        <v>8013</v>
      </c>
      <c r="O32" s="11">
        <v>7391</v>
      </c>
      <c r="P32" s="11">
        <v>7969</v>
      </c>
      <c r="Q32" s="11">
        <v>7358</v>
      </c>
      <c r="R32" s="11">
        <v>7292</v>
      </c>
      <c r="S32" s="11">
        <v>8211</v>
      </c>
      <c r="T32" s="11">
        <v>7291</v>
      </c>
      <c r="U32" s="11">
        <v>7402</v>
      </c>
      <c r="V32" s="11">
        <v>6375</v>
      </c>
      <c r="W32" s="11">
        <v>7554</v>
      </c>
      <c r="X32" s="11">
        <v>5959</v>
      </c>
      <c r="Y32" s="11">
        <v>6919</v>
      </c>
      <c r="Z32" s="11">
        <v>6500</v>
      </c>
      <c r="AA32" s="11">
        <v>7389</v>
      </c>
      <c r="AB32" s="11">
        <v>6016</v>
      </c>
      <c r="AC32" s="11">
        <v>7388</v>
      </c>
      <c r="AD32" s="11">
        <v>7216</v>
      </c>
      <c r="AE32" s="11">
        <v>7810</v>
      </c>
      <c r="AF32" s="11">
        <v>7370</v>
      </c>
      <c r="AG32" s="11">
        <v>7836</v>
      </c>
      <c r="AH32" s="11">
        <v>7139</v>
      </c>
      <c r="AI32" s="11">
        <v>8025</v>
      </c>
      <c r="AJ32" s="11">
        <v>8881</v>
      </c>
      <c r="AK32" s="11">
        <v>8112</v>
      </c>
      <c r="AL32" s="11">
        <v>8816</v>
      </c>
      <c r="AM32" s="11">
        <v>9463</v>
      </c>
      <c r="AN32" s="11">
        <v>8799</v>
      </c>
      <c r="AO32" s="11">
        <v>9356</v>
      </c>
      <c r="AP32" s="11">
        <v>9125</v>
      </c>
      <c r="AQ32" s="11">
        <v>9521</v>
      </c>
      <c r="AR32" s="11">
        <v>9006</v>
      </c>
      <c r="AS32" s="11">
        <v>8499</v>
      </c>
      <c r="AT32" s="11">
        <v>8523</v>
      </c>
      <c r="AU32" s="11">
        <v>8866</v>
      </c>
      <c r="AV32" s="11">
        <v>8108</v>
      </c>
      <c r="AW32" s="11">
        <v>8687</v>
      </c>
      <c r="AX32" s="11">
        <v>6790</v>
      </c>
      <c r="AY32" s="11">
        <v>7355</v>
      </c>
      <c r="AZ32" s="11">
        <v>8562</v>
      </c>
      <c r="BA32" s="11">
        <v>6319</v>
      </c>
      <c r="BB32" s="11">
        <v>7487</v>
      </c>
    </row>
    <row r="33" spans="1:54" x14ac:dyDescent="0.2">
      <c r="A33" s="12"/>
      <c r="B33" s="19" t="s">
        <v>159</v>
      </c>
      <c r="C33" s="13">
        <v>605</v>
      </c>
      <c r="D33" s="13">
        <v>677</v>
      </c>
      <c r="E33" s="13">
        <v>1136</v>
      </c>
      <c r="F33" s="13">
        <v>848</v>
      </c>
      <c r="G33" s="13">
        <v>730</v>
      </c>
      <c r="H33" s="13">
        <v>756</v>
      </c>
      <c r="I33" s="13">
        <v>542</v>
      </c>
      <c r="J33" s="13">
        <v>970</v>
      </c>
      <c r="K33" s="13">
        <v>1047</v>
      </c>
      <c r="L33" s="13">
        <v>1041</v>
      </c>
      <c r="M33" s="13">
        <v>1112</v>
      </c>
      <c r="N33" s="13">
        <v>1399</v>
      </c>
      <c r="O33" s="13">
        <v>1380</v>
      </c>
      <c r="P33" s="13">
        <v>1122</v>
      </c>
      <c r="Q33" s="13">
        <v>684</v>
      </c>
      <c r="R33" s="13">
        <v>832</v>
      </c>
      <c r="S33" s="13">
        <v>1287</v>
      </c>
      <c r="T33" s="13">
        <v>931</v>
      </c>
      <c r="U33" s="13">
        <v>930</v>
      </c>
      <c r="V33" s="13">
        <v>613</v>
      </c>
      <c r="W33" s="13">
        <v>1205</v>
      </c>
      <c r="X33" s="13">
        <v>1097</v>
      </c>
      <c r="Y33" s="13">
        <v>1174</v>
      </c>
      <c r="Z33" s="13">
        <v>1035</v>
      </c>
      <c r="AA33" s="13">
        <v>985</v>
      </c>
      <c r="AB33" s="13">
        <v>919</v>
      </c>
      <c r="AC33" s="13">
        <v>1177</v>
      </c>
      <c r="AD33" s="13">
        <v>650</v>
      </c>
      <c r="AE33" s="13">
        <v>973</v>
      </c>
      <c r="AF33" s="13">
        <v>858</v>
      </c>
      <c r="AG33" s="13">
        <v>899</v>
      </c>
      <c r="AH33" s="13">
        <v>1112</v>
      </c>
      <c r="AI33" s="13">
        <v>1096</v>
      </c>
      <c r="AJ33" s="13">
        <v>1236</v>
      </c>
      <c r="AK33" s="13">
        <v>962</v>
      </c>
      <c r="AL33" s="13">
        <v>1598</v>
      </c>
      <c r="AM33" s="13">
        <v>1012</v>
      </c>
      <c r="AN33" s="13">
        <v>1571</v>
      </c>
      <c r="AO33" s="13">
        <v>811</v>
      </c>
      <c r="AP33" s="13">
        <v>1154</v>
      </c>
      <c r="AQ33" s="13">
        <v>1125</v>
      </c>
      <c r="AR33" s="13">
        <v>1492</v>
      </c>
      <c r="AS33" s="13">
        <v>955</v>
      </c>
      <c r="AT33" s="13">
        <v>1477</v>
      </c>
      <c r="AU33" s="13">
        <v>1802</v>
      </c>
      <c r="AV33" s="13">
        <v>1395</v>
      </c>
      <c r="AW33" s="13">
        <v>1402</v>
      </c>
      <c r="AX33" s="13">
        <v>615</v>
      </c>
      <c r="AY33" s="13">
        <v>956</v>
      </c>
      <c r="AZ33" s="13">
        <v>1442</v>
      </c>
      <c r="BA33" s="13">
        <v>909</v>
      </c>
      <c r="BB33" s="13">
        <v>813</v>
      </c>
    </row>
    <row r="34" spans="1:54" x14ac:dyDescent="0.2">
      <c r="A34" s="12"/>
      <c r="B34" s="19" t="s">
        <v>160</v>
      </c>
      <c r="C34" s="13">
        <v>5635</v>
      </c>
      <c r="D34" s="13">
        <v>4853</v>
      </c>
      <c r="E34" s="13">
        <v>5714</v>
      </c>
      <c r="F34" s="13">
        <v>4883</v>
      </c>
      <c r="G34" s="13">
        <v>4575</v>
      </c>
      <c r="H34" s="13">
        <v>3666</v>
      </c>
      <c r="I34" s="13">
        <v>4420</v>
      </c>
      <c r="J34" s="13">
        <v>4561</v>
      </c>
      <c r="K34" s="13">
        <v>5317</v>
      </c>
      <c r="L34" s="13">
        <v>6040</v>
      </c>
      <c r="M34" s="13">
        <v>4494</v>
      </c>
      <c r="N34" s="13">
        <v>5174</v>
      </c>
      <c r="O34" s="13">
        <v>4325</v>
      </c>
      <c r="P34" s="13">
        <v>5218</v>
      </c>
      <c r="Q34" s="13">
        <v>4998</v>
      </c>
      <c r="R34" s="13">
        <v>4895</v>
      </c>
      <c r="S34" s="13">
        <v>5024</v>
      </c>
      <c r="T34" s="13">
        <v>4617</v>
      </c>
      <c r="U34" s="13">
        <v>4854</v>
      </c>
      <c r="V34" s="13">
        <v>4106</v>
      </c>
      <c r="W34" s="13">
        <v>4705</v>
      </c>
      <c r="X34" s="13">
        <v>3260</v>
      </c>
      <c r="Y34" s="13">
        <v>4086</v>
      </c>
      <c r="Z34" s="13">
        <v>3870</v>
      </c>
      <c r="AA34" s="13">
        <v>4901</v>
      </c>
      <c r="AB34" s="13">
        <v>3457</v>
      </c>
      <c r="AC34" s="13">
        <v>4471</v>
      </c>
      <c r="AD34" s="13">
        <v>5058</v>
      </c>
      <c r="AE34" s="13">
        <v>5369</v>
      </c>
      <c r="AF34" s="13">
        <v>5021</v>
      </c>
      <c r="AG34" s="13">
        <v>5361</v>
      </c>
      <c r="AH34" s="13">
        <v>4447</v>
      </c>
      <c r="AI34" s="13">
        <v>5567</v>
      </c>
      <c r="AJ34" s="13">
        <v>6069</v>
      </c>
      <c r="AK34" s="13">
        <v>5419</v>
      </c>
      <c r="AL34" s="13">
        <v>5655</v>
      </c>
      <c r="AM34" s="13">
        <v>6987</v>
      </c>
      <c r="AN34" s="13">
        <v>5781</v>
      </c>
      <c r="AO34" s="13">
        <v>7089</v>
      </c>
      <c r="AP34" s="13">
        <v>6363</v>
      </c>
      <c r="AQ34" s="13">
        <v>6793</v>
      </c>
      <c r="AR34" s="13">
        <v>5993</v>
      </c>
      <c r="AS34" s="13">
        <v>5910</v>
      </c>
      <c r="AT34" s="13">
        <v>5550</v>
      </c>
      <c r="AU34" s="13">
        <v>5560</v>
      </c>
      <c r="AV34" s="13">
        <v>5090</v>
      </c>
      <c r="AW34" s="13">
        <v>5867</v>
      </c>
      <c r="AX34" s="13">
        <v>4890</v>
      </c>
      <c r="AY34" s="13">
        <v>4899</v>
      </c>
      <c r="AZ34" s="13">
        <v>5558</v>
      </c>
      <c r="BA34" s="13">
        <v>3912</v>
      </c>
      <c r="BB34" s="13">
        <v>5121</v>
      </c>
    </row>
    <row r="35" spans="1:54" x14ac:dyDescent="0.2">
      <c r="A35" s="12"/>
      <c r="B35" s="19" t="s">
        <v>161</v>
      </c>
      <c r="C35" s="13">
        <v>1719</v>
      </c>
      <c r="D35" s="13">
        <v>1598</v>
      </c>
      <c r="E35" s="13">
        <v>1466</v>
      </c>
      <c r="F35" s="13">
        <v>1490</v>
      </c>
      <c r="G35" s="13">
        <v>1310</v>
      </c>
      <c r="H35" s="13">
        <v>1159</v>
      </c>
      <c r="I35" s="13">
        <v>1340</v>
      </c>
      <c r="J35" s="13">
        <v>1230</v>
      </c>
      <c r="K35" s="13">
        <v>1355</v>
      </c>
      <c r="L35" s="13">
        <v>1402</v>
      </c>
      <c r="M35" s="13">
        <v>1683</v>
      </c>
      <c r="N35" s="13">
        <v>1440</v>
      </c>
      <c r="O35" s="13">
        <v>1686</v>
      </c>
      <c r="P35" s="13">
        <v>1629</v>
      </c>
      <c r="Q35" s="13">
        <v>1676</v>
      </c>
      <c r="R35" s="13">
        <v>1565</v>
      </c>
      <c r="S35" s="13">
        <v>1900</v>
      </c>
      <c r="T35" s="13">
        <v>1743</v>
      </c>
      <c r="U35" s="13">
        <v>1618</v>
      </c>
      <c r="V35" s="13">
        <v>1656</v>
      </c>
      <c r="W35" s="13">
        <v>1644</v>
      </c>
      <c r="X35" s="13">
        <v>1602</v>
      </c>
      <c r="Y35" s="13">
        <v>1659</v>
      </c>
      <c r="Z35" s="13">
        <v>1595</v>
      </c>
      <c r="AA35" s="13">
        <v>1503</v>
      </c>
      <c r="AB35" s="13">
        <v>1640</v>
      </c>
      <c r="AC35" s="13">
        <v>1740</v>
      </c>
      <c r="AD35" s="13">
        <v>1508</v>
      </c>
      <c r="AE35" s="13">
        <v>1468</v>
      </c>
      <c r="AF35" s="13">
        <v>1491</v>
      </c>
      <c r="AG35" s="13">
        <v>1576</v>
      </c>
      <c r="AH35" s="13">
        <v>1580</v>
      </c>
      <c r="AI35" s="13">
        <v>1362</v>
      </c>
      <c r="AJ35" s="13">
        <v>1576</v>
      </c>
      <c r="AK35" s="13">
        <v>1731</v>
      </c>
      <c r="AL35" s="13">
        <v>1563</v>
      </c>
      <c r="AM35" s="13">
        <v>1464</v>
      </c>
      <c r="AN35" s="13">
        <v>1447</v>
      </c>
      <c r="AO35" s="13">
        <v>1456</v>
      </c>
      <c r="AP35" s="13">
        <v>1608</v>
      </c>
      <c r="AQ35" s="13">
        <v>1603</v>
      </c>
      <c r="AR35" s="13">
        <v>1521</v>
      </c>
      <c r="AS35" s="13">
        <v>1634</v>
      </c>
      <c r="AT35" s="13">
        <v>1496</v>
      </c>
      <c r="AU35" s="13">
        <v>1504</v>
      </c>
      <c r="AV35" s="13">
        <v>1623</v>
      </c>
      <c r="AW35" s="13">
        <v>1418</v>
      </c>
      <c r="AX35" s="13">
        <v>1285</v>
      </c>
      <c r="AY35" s="13">
        <v>1500</v>
      </c>
      <c r="AZ35" s="13">
        <v>1562</v>
      </c>
      <c r="BA35" s="13">
        <v>1498</v>
      </c>
      <c r="BB35" s="13">
        <v>1553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1194</v>
      </c>
      <c r="D37" s="5">
        <v>1135</v>
      </c>
      <c r="E37" s="5">
        <v>1152</v>
      </c>
      <c r="F37" s="5">
        <v>1264</v>
      </c>
      <c r="G37" s="5">
        <v>1159</v>
      </c>
      <c r="H37" s="5">
        <v>1006</v>
      </c>
      <c r="I37" s="5">
        <v>988</v>
      </c>
      <c r="J37" s="5">
        <v>1044</v>
      </c>
      <c r="K37" s="5">
        <v>1030</v>
      </c>
      <c r="L37" s="5">
        <v>1124</v>
      </c>
      <c r="M37" s="5">
        <v>1094</v>
      </c>
      <c r="N37" s="5">
        <v>1335</v>
      </c>
      <c r="O37" s="5">
        <v>1220</v>
      </c>
      <c r="P37" s="5">
        <v>1250</v>
      </c>
      <c r="Q37" s="5">
        <v>1218</v>
      </c>
      <c r="R37" s="5">
        <v>1190</v>
      </c>
      <c r="S37" s="5">
        <v>1217</v>
      </c>
      <c r="T37" s="5">
        <v>1259</v>
      </c>
      <c r="U37" s="5">
        <v>1191</v>
      </c>
      <c r="V37" s="5">
        <v>1268</v>
      </c>
      <c r="W37" s="5">
        <v>1307</v>
      </c>
      <c r="X37" s="5">
        <v>1168</v>
      </c>
      <c r="Y37" s="5">
        <v>1175</v>
      </c>
      <c r="Z37" s="5">
        <v>1220</v>
      </c>
      <c r="AA37" s="5">
        <v>1268</v>
      </c>
      <c r="AB37" s="5">
        <v>1249</v>
      </c>
      <c r="AC37" s="5">
        <v>1228</v>
      </c>
      <c r="AD37" s="5">
        <v>1088</v>
      </c>
      <c r="AE37" s="5">
        <v>1170</v>
      </c>
      <c r="AF37" s="5">
        <v>1233</v>
      </c>
      <c r="AG37" s="5">
        <v>1221</v>
      </c>
      <c r="AH37" s="5">
        <v>1171</v>
      </c>
      <c r="AI37" s="5">
        <v>1183</v>
      </c>
      <c r="AJ37" s="5">
        <v>1340</v>
      </c>
      <c r="AK37" s="5">
        <v>1205</v>
      </c>
      <c r="AL37" s="5">
        <v>1379</v>
      </c>
      <c r="AM37" s="5">
        <v>1311</v>
      </c>
      <c r="AN37" s="5">
        <v>1347</v>
      </c>
      <c r="AO37" s="5">
        <v>1229</v>
      </c>
      <c r="AP37" s="5">
        <v>1123</v>
      </c>
      <c r="AQ37" s="5">
        <v>1321</v>
      </c>
      <c r="AR37" s="5">
        <v>1259</v>
      </c>
      <c r="AS37" s="5">
        <v>1244</v>
      </c>
      <c r="AT37" s="5">
        <v>1350</v>
      </c>
      <c r="AU37" s="5">
        <v>1349</v>
      </c>
      <c r="AV37" s="5">
        <v>1255</v>
      </c>
      <c r="AW37" s="5">
        <v>1318</v>
      </c>
      <c r="AX37" s="5">
        <v>1271</v>
      </c>
      <c r="AY37" s="5">
        <v>1327</v>
      </c>
      <c r="AZ37" s="5">
        <v>1218</v>
      </c>
      <c r="BA37" s="5">
        <v>899</v>
      </c>
      <c r="BB37" s="5">
        <v>1335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15737</v>
      </c>
      <c r="D39" s="23">
        <v>14627</v>
      </c>
      <c r="E39" s="23">
        <v>16367</v>
      </c>
      <c r="F39" s="23">
        <v>16086</v>
      </c>
      <c r="G39" s="23">
        <v>14375</v>
      </c>
      <c r="H39" s="23">
        <v>12100</v>
      </c>
      <c r="I39" s="23">
        <v>13201</v>
      </c>
      <c r="J39" s="23">
        <v>13970</v>
      </c>
      <c r="K39" s="23">
        <v>16181</v>
      </c>
      <c r="L39" s="23">
        <v>17194</v>
      </c>
      <c r="M39" s="23">
        <v>15984</v>
      </c>
      <c r="N39" s="23">
        <v>17688</v>
      </c>
      <c r="O39" s="23">
        <v>15611</v>
      </c>
      <c r="P39" s="23">
        <v>17073</v>
      </c>
      <c r="Q39" s="23">
        <v>16329</v>
      </c>
      <c r="R39" s="23">
        <v>16151</v>
      </c>
      <c r="S39" s="23">
        <v>17045</v>
      </c>
      <c r="T39" s="23">
        <v>16204</v>
      </c>
      <c r="U39" s="23">
        <v>16402</v>
      </c>
      <c r="V39" s="23">
        <v>15035</v>
      </c>
      <c r="W39" s="23">
        <v>15724</v>
      </c>
      <c r="X39" s="23">
        <v>13742</v>
      </c>
      <c r="Y39" s="23">
        <v>14744</v>
      </c>
      <c r="Z39" s="23">
        <v>14536</v>
      </c>
      <c r="AA39" s="23">
        <v>15688</v>
      </c>
      <c r="AB39" s="23">
        <v>13921</v>
      </c>
      <c r="AC39" s="23">
        <v>16418</v>
      </c>
      <c r="AD39" s="23">
        <v>15624</v>
      </c>
      <c r="AE39" s="23">
        <v>15555</v>
      </c>
      <c r="AF39" s="23">
        <v>15979</v>
      </c>
      <c r="AG39" s="23">
        <v>15474</v>
      </c>
      <c r="AH39" s="23">
        <v>15391</v>
      </c>
      <c r="AI39" s="23">
        <v>16230</v>
      </c>
      <c r="AJ39" s="23">
        <v>17800</v>
      </c>
      <c r="AK39" s="23">
        <v>15999</v>
      </c>
      <c r="AL39" s="23">
        <v>16103</v>
      </c>
      <c r="AM39" s="23">
        <v>17074</v>
      </c>
      <c r="AN39" s="23">
        <v>16584</v>
      </c>
      <c r="AO39" s="23">
        <v>16954</v>
      </c>
      <c r="AP39" s="23">
        <v>17910</v>
      </c>
      <c r="AQ39" s="23">
        <v>17680</v>
      </c>
      <c r="AR39" s="23">
        <v>16712</v>
      </c>
      <c r="AS39" s="23">
        <v>15659</v>
      </c>
      <c r="AT39" s="23">
        <v>16444</v>
      </c>
      <c r="AU39" s="23">
        <v>16858</v>
      </c>
      <c r="AV39" s="23">
        <v>15266</v>
      </c>
      <c r="AW39" s="23">
        <v>16652</v>
      </c>
      <c r="AX39" s="23">
        <v>14210</v>
      </c>
      <c r="AY39" s="23">
        <v>15300</v>
      </c>
      <c r="AZ39" s="23">
        <v>17556</v>
      </c>
      <c r="BA39" s="23">
        <v>12615</v>
      </c>
      <c r="BB39" s="23">
        <v>14340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22237</v>
      </c>
      <c r="D41" s="13">
        <v>21875</v>
      </c>
      <c r="E41" s="13">
        <v>23112</v>
      </c>
      <c r="F41" s="13">
        <v>23179</v>
      </c>
      <c r="G41" s="13">
        <v>22828</v>
      </c>
      <c r="H41" s="13">
        <v>19064</v>
      </c>
      <c r="I41" s="13">
        <v>19842</v>
      </c>
      <c r="J41" s="13">
        <v>21336</v>
      </c>
      <c r="K41" s="13">
        <v>23445</v>
      </c>
      <c r="L41" s="13">
        <v>22962</v>
      </c>
      <c r="M41" s="13">
        <v>26182</v>
      </c>
      <c r="N41" s="13">
        <v>24208</v>
      </c>
      <c r="O41" s="13">
        <v>23280</v>
      </c>
      <c r="P41" s="13">
        <v>23748</v>
      </c>
      <c r="Q41" s="13">
        <v>23343</v>
      </c>
      <c r="R41" s="13">
        <v>24386</v>
      </c>
      <c r="S41" s="13">
        <v>24491</v>
      </c>
      <c r="T41" s="13">
        <v>23900</v>
      </c>
      <c r="U41" s="13">
        <v>23698</v>
      </c>
      <c r="V41" s="13">
        <v>22702</v>
      </c>
      <c r="W41" s="13">
        <v>23948</v>
      </c>
      <c r="X41" s="13">
        <v>23848</v>
      </c>
      <c r="Y41" s="13">
        <v>24048</v>
      </c>
      <c r="Z41" s="13">
        <v>25133</v>
      </c>
      <c r="AA41" s="13">
        <v>24405</v>
      </c>
      <c r="AB41" s="13">
        <v>22794</v>
      </c>
      <c r="AC41" s="13">
        <v>24508</v>
      </c>
      <c r="AD41" s="13">
        <v>25879</v>
      </c>
      <c r="AE41" s="13">
        <v>24008</v>
      </c>
      <c r="AF41" s="13">
        <v>24852</v>
      </c>
      <c r="AG41" s="13">
        <v>23349</v>
      </c>
      <c r="AH41" s="13">
        <v>25282</v>
      </c>
      <c r="AI41" s="13">
        <v>25654</v>
      </c>
      <c r="AJ41" s="13">
        <v>25421</v>
      </c>
      <c r="AK41" s="13">
        <v>22564</v>
      </c>
      <c r="AL41" s="13">
        <v>26175</v>
      </c>
      <c r="AM41" s="13">
        <v>26250</v>
      </c>
      <c r="AN41" s="13">
        <v>24746</v>
      </c>
      <c r="AO41" s="13">
        <v>27857</v>
      </c>
      <c r="AP41" s="13">
        <v>23977</v>
      </c>
      <c r="AQ41" s="13">
        <v>26548</v>
      </c>
      <c r="AR41" s="13">
        <v>26225</v>
      </c>
      <c r="AS41" s="13">
        <v>26021</v>
      </c>
      <c r="AT41" s="13">
        <v>26534</v>
      </c>
      <c r="AU41" s="13">
        <v>27016</v>
      </c>
      <c r="AV41" s="13">
        <v>25870</v>
      </c>
      <c r="AW41" s="13">
        <v>25473</v>
      </c>
      <c r="AX41" s="13">
        <v>21169</v>
      </c>
      <c r="AY41" s="13">
        <v>25130</v>
      </c>
      <c r="AZ41" s="13">
        <v>25176</v>
      </c>
      <c r="BA41" s="13">
        <v>17012</v>
      </c>
      <c r="BB41" s="13">
        <v>18958</v>
      </c>
    </row>
    <row r="42" spans="1:54" x14ac:dyDescent="0.2">
      <c r="A42" s="12"/>
      <c r="B42" s="19" t="s">
        <v>164</v>
      </c>
      <c r="C42" s="13">
        <v>1364</v>
      </c>
      <c r="D42" s="13">
        <v>1264</v>
      </c>
      <c r="E42" s="13">
        <v>1212</v>
      </c>
      <c r="F42" s="13">
        <v>1163</v>
      </c>
      <c r="G42" s="13">
        <v>1179</v>
      </c>
      <c r="H42" s="13">
        <v>1056</v>
      </c>
      <c r="I42" s="13">
        <v>1227</v>
      </c>
      <c r="J42" s="13">
        <v>1205</v>
      </c>
      <c r="K42" s="13">
        <v>1308</v>
      </c>
      <c r="L42" s="13">
        <v>1249</v>
      </c>
      <c r="M42" s="13">
        <v>1211</v>
      </c>
      <c r="N42" s="13">
        <v>1208</v>
      </c>
      <c r="O42" s="13">
        <v>1208</v>
      </c>
      <c r="P42" s="13">
        <v>1060</v>
      </c>
      <c r="Q42" s="13">
        <v>1164</v>
      </c>
      <c r="R42" s="13">
        <v>1167</v>
      </c>
      <c r="S42" s="13">
        <v>1243</v>
      </c>
      <c r="T42" s="13">
        <v>1184</v>
      </c>
      <c r="U42" s="13">
        <v>1045</v>
      </c>
      <c r="V42" s="13">
        <v>1244</v>
      </c>
      <c r="W42" s="13">
        <v>1158</v>
      </c>
      <c r="X42" s="13">
        <v>1255</v>
      </c>
      <c r="Y42" s="13">
        <v>1375</v>
      </c>
      <c r="Z42" s="13">
        <v>1386</v>
      </c>
      <c r="AA42" s="13">
        <v>1366</v>
      </c>
      <c r="AB42" s="13">
        <v>1020</v>
      </c>
      <c r="AC42" s="13">
        <v>1094</v>
      </c>
      <c r="AD42" s="13">
        <v>1192</v>
      </c>
      <c r="AE42" s="13">
        <v>1341</v>
      </c>
      <c r="AF42" s="13">
        <v>1337</v>
      </c>
      <c r="AG42" s="13">
        <v>1294</v>
      </c>
      <c r="AH42" s="13">
        <v>1246</v>
      </c>
      <c r="AI42" s="13">
        <v>1338</v>
      </c>
      <c r="AJ42" s="13">
        <v>1257</v>
      </c>
      <c r="AK42" s="13">
        <v>1127</v>
      </c>
      <c r="AL42" s="13">
        <v>1299</v>
      </c>
      <c r="AM42" s="13">
        <v>1342</v>
      </c>
      <c r="AN42" s="13">
        <v>1373</v>
      </c>
      <c r="AO42" s="13">
        <v>1350</v>
      </c>
      <c r="AP42" s="13">
        <v>1200</v>
      </c>
      <c r="AQ42" s="13">
        <v>1299</v>
      </c>
      <c r="AR42" s="13">
        <v>1248</v>
      </c>
      <c r="AS42" s="13">
        <v>1114</v>
      </c>
      <c r="AT42" s="13">
        <v>1268</v>
      </c>
      <c r="AU42" s="13">
        <v>1326</v>
      </c>
      <c r="AV42" s="13">
        <v>1151</v>
      </c>
      <c r="AW42" s="13">
        <v>1383</v>
      </c>
      <c r="AX42" s="13">
        <v>1308</v>
      </c>
      <c r="AY42" s="13">
        <v>1425</v>
      </c>
      <c r="AZ42" s="13">
        <v>1236</v>
      </c>
      <c r="BA42" s="13">
        <v>631</v>
      </c>
      <c r="BB42" s="13">
        <v>701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23601</v>
      </c>
      <c r="D44" s="23">
        <v>23139</v>
      </c>
      <c r="E44" s="23">
        <v>24324</v>
      </c>
      <c r="F44" s="23">
        <v>24342</v>
      </c>
      <c r="G44" s="23">
        <v>24007</v>
      </c>
      <c r="H44" s="23">
        <v>20120</v>
      </c>
      <c r="I44" s="23">
        <v>21069</v>
      </c>
      <c r="J44" s="23">
        <v>22541</v>
      </c>
      <c r="K44" s="23">
        <v>24753</v>
      </c>
      <c r="L44" s="23">
        <v>24211</v>
      </c>
      <c r="M44" s="23">
        <v>27393</v>
      </c>
      <c r="N44" s="23">
        <v>25416</v>
      </c>
      <c r="O44" s="23">
        <v>24488</v>
      </c>
      <c r="P44" s="23">
        <v>24808</v>
      </c>
      <c r="Q44" s="23">
        <v>24507</v>
      </c>
      <c r="R44" s="23">
        <v>25553</v>
      </c>
      <c r="S44" s="23">
        <v>25734</v>
      </c>
      <c r="T44" s="23">
        <v>25084</v>
      </c>
      <c r="U44" s="23">
        <v>24743</v>
      </c>
      <c r="V44" s="23">
        <v>23946</v>
      </c>
      <c r="W44" s="23">
        <v>25106</v>
      </c>
      <c r="X44" s="23">
        <v>25103</v>
      </c>
      <c r="Y44" s="23">
        <v>25423</v>
      </c>
      <c r="Z44" s="23">
        <v>26519</v>
      </c>
      <c r="AA44" s="23">
        <v>25771</v>
      </c>
      <c r="AB44" s="23">
        <v>23814</v>
      </c>
      <c r="AC44" s="23">
        <v>25602</v>
      </c>
      <c r="AD44" s="23">
        <v>27071</v>
      </c>
      <c r="AE44" s="23">
        <v>25349</v>
      </c>
      <c r="AF44" s="23">
        <v>26189</v>
      </c>
      <c r="AG44" s="23">
        <v>24643</v>
      </c>
      <c r="AH44" s="23">
        <v>26528</v>
      </c>
      <c r="AI44" s="23">
        <v>26992</v>
      </c>
      <c r="AJ44" s="23">
        <v>26678</v>
      </c>
      <c r="AK44" s="23">
        <v>23691</v>
      </c>
      <c r="AL44" s="23">
        <v>27474</v>
      </c>
      <c r="AM44" s="23">
        <v>27592</v>
      </c>
      <c r="AN44" s="23">
        <v>26119</v>
      </c>
      <c r="AO44" s="23">
        <v>29207</v>
      </c>
      <c r="AP44" s="23">
        <v>25177</v>
      </c>
      <c r="AQ44" s="23">
        <v>27847</v>
      </c>
      <c r="AR44" s="23">
        <v>27473</v>
      </c>
      <c r="AS44" s="23">
        <v>27135</v>
      </c>
      <c r="AT44" s="23">
        <v>27802</v>
      </c>
      <c r="AU44" s="23">
        <v>28342</v>
      </c>
      <c r="AV44" s="23">
        <v>27021</v>
      </c>
      <c r="AW44" s="23">
        <v>26856</v>
      </c>
      <c r="AX44" s="23">
        <v>22477</v>
      </c>
      <c r="AY44" s="23">
        <v>26555</v>
      </c>
      <c r="AZ44" s="23">
        <v>26412</v>
      </c>
      <c r="BA44" s="23">
        <v>17643</v>
      </c>
      <c r="BB44" s="23">
        <v>19659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85336</v>
      </c>
      <c r="D46" s="26">
        <v>87178</v>
      </c>
      <c r="E46" s="26">
        <v>96044</v>
      </c>
      <c r="F46" s="26">
        <v>89732</v>
      </c>
      <c r="G46" s="26">
        <v>85348</v>
      </c>
      <c r="H46" s="26">
        <v>72470</v>
      </c>
      <c r="I46" s="26">
        <v>79356</v>
      </c>
      <c r="J46" s="26">
        <v>85387</v>
      </c>
      <c r="K46" s="26">
        <v>92108</v>
      </c>
      <c r="L46" s="26">
        <v>93470</v>
      </c>
      <c r="M46" s="26">
        <v>96187</v>
      </c>
      <c r="N46" s="26">
        <v>95254</v>
      </c>
      <c r="O46" s="26">
        <v>92539</v>
      </c>
      <c r="P46" s="26">
        <v>94352</v>
      </c>
      <c r="Q46" s="26">
        <v>89137</v>
      </c>
      <c r="R46" s="26">
        <v>93665</v>
      </c>
      <c r="S46" s="26">
        <v>94928</v>
      </c>
      <c r="T46" s="26">
        <v>92165</v>
      </c>
      <c r="U46" s="26">
        <v>92484</v>
      </c>
      <c r="V46" s="26">
        <v>89265</v>
      </c>
      <c r="W46" s="26">
        <v>93057</v>
      </c>
      <c r="X46" s="26">
        <v>90589</v>
      </c>
      <c r="Y46" s="26">
        <v>92726</v>
      </c>
      <c r="Z46" s="26">
        <v>93819</v>
      </c>
      <c r="AA46" s="26">
        <v>92777</v>
      </c>
      <c r="AB46" s="26">
        <v>84454</v>
      </c>
      <c r="AC46" s="26">
        <v>88980</v>
      </c>
      <c r="AD46" s="26">
        <v>92988</v>
      </c>
      <c r="AE46" s="26">
        <v>91668</v>
      </c>
      <c r="AF46" s="26">
        <v>93691</v>
      </c>
      <c r="AG46" s="26">
        <v>88564</v>
      </c>
      <c r="AH46" s="26">
        <v>93829</v>
      </c>
      <c r="AI46" s="26">
        <v>91824</v>
      </c>
      <c r="AJ46" s="26">
        <v>93509</v>
      </c>
      <c r="AK46" s="26">
        <v>86770</v>
      </c>
      <c r="AL46" s="26">
        <v>94158</v>
      </c>
      <c r="AM46" s="26">
        <v>96954</v>
      </c>
      <c r="AN46" s="26">
        <v>95240</v>
      </c>
      <c r="AO46" s="26">
        <v>97655</v>
      </c>
      <c r="AP46" s="26">
        <v>91685</v>
      </c>
      <c r="AQ46" s="26">
        <v>98484</v>
      </c>
      <c r="AR46" s="26">
        <v>96547</v>
      </c>
      <c r="AS46" s="26">
        <v>94797</v>
      </c>
      <c r="AT46" s="26">
        <v>94468</v>
      </c>
      <c r="AU46" s="26">
        <v>95351</v>
      </c>
      <c r="AV46" s="26">
        <v>92091</v>
      </c>
      <c r="AW46" s="26">
        <v>96016</v>
      </c>
      <c r="AX46" s="26">
        <v>84084</v>
      </c>
      <c r="AY46" s="26">
        <v>90023</v>
      </c>
      <c r="AZ46" s="26">
        <v>93557</v>
      </c>
      <c r="BA46" s="26">
        <v>66269</v>
      </c>
      <c r="BB46" s="26">
        <v>76161</v>
      </c>
    </row>
    <row r="47" spans="1:54" ht="13.5" thickTop="1" x14ac:dyDescent="0.2"/>
    <row r="48" spans="1:54" x14ac:dyDescent="0.2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</sheetData>
  <mergeCells count="1">
    <mergeCell ref="A1:BB1"/>
  </mergeCells>
  <phoneticPr fontId="0" type="noConversion"/>
  <pageMargins left="0.17" right="0.17" top="0.17" bottom="0.5" header="0.17" footer="0.5"/>
  <pageSetup scale="70" fitToWidth="0" orientation="landscape" r:id="rId1"/>
  <headerFooter alignWithMargins="0"/>
  <colBreaks count="3" manualBreakCount="3">
    <brk id="15" max="45" man="1"/>
    <brk id="28" max="45" man="1"/>
    <brk id="4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B49"/>
  <sheetViews>
    <sheetView zoomScaleNormal="100" workbookViewId="0">
      <pane xSplit="2" ySplit="4" topLeftCell="C5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3" customWidth="1"/>
    <col min="4" max="54" width="9.42578125" style="1" customWidth="1"/>
    <col min="55" max="16384" width="6.7109375" style="1"/>
  </cols>
  <sheetData>
    <row r="1" spans="1:54" ht="26.25" x14ac:dyDescent="0.4">
      <c r="A1" s="145" t="s">
        <v>62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x14ac:dyDescent="0.2">
      <c r="A2" s="4"/>
      <c r="B2" s="4" t="s">
        <v>215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X2" s="5" t="s">
        <v>31</v>
      </c>
      <c r="Y2" s="5" t="s">
        <v>32</v>
      </c>
      <c r="Z2" s="5" t="s">
        <v>33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39</v>
      </c>
      <c r="AG2" s="5" t="s">
        <v>40</v>
      </c>
      <c r="AH2" s="5" t="s">
        <v>41</v>
      </c>
      <c r="AI2" s="5" t="s">
        <v>42</v>
      </c>
      <c r="AJ2" s="5" t="s">
        <v>43</v>
      </c>
      <c r="AK2" s="5" t="s">
        <v>44</v>
      </c>
      <c r="AL2" s="5" t="s">
        <v>45</v>
      </c>
      <c r="AM2" s="5" t="s">
        <v>46</v>
      </c>
      <c r="AN2" s="5" t="s">
        <v>47</v>
      </c>
      <c r="AO2" s="5" t="s">
        <v>48</v>
      </c>
      <c r="AP2" s="5" t="s">
        <v>49</v>
      </c>
      <c r="AQ2" s="5" t="s">
        <v>50</v>
      </c>
      <c r="AR2" s="5" t="s">
        <v>51</v>
      </c>
      <c r="AS2" s="5" t="s">
        <v>52</v>
      </c>
      <c r="AT2" s="5" t="s">
        <v>53</v>
      </c>
      <c r="AU2" s="5" t="s">
        <v>54</v>
      </c>
      <c r="AV2" s="5" t="s">
        <v>55</v>
      </c>
      <c r="AW2" s="5" t="s">
        <v>56</v>
      </c>
      <c r="AX2" s="5" t="s">
        <v>57</v>
      </c>
      <c r="AY2" s="5" t="s">
        <v>58</v>
      </c>
      <c r="AZ2" s="5" t="s">
        <v>59</v>
      </c>
      <c r="BA2" s="5" t="s">
        <v>60</v>
      </c>
      <c r="BB2" s="5" t="s">
        <v>168</v>
      </c>
    </row>
    <row r="3" spans="1:54" ht="13.5" thickBot="1" x14ac:dyDescent="0.25">
      <c r="A3" s="4"/>
      <c r="B3" s="4" t="s">
        <v>216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22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  <c r="V3" s="5" t="s">
        <v>28</v>
      </c>
      <c r="W3" s="5" t="s">
        <v>29</v>
      </c>
      <c r="X3" s="5" t="s">
        <v>30</v>
      </c>
      <c r="Y3" s="5" t="s">
        <v>31</v>
      </c>
      <c r="Z3" s="5" t="s">
        <v>32</v>
      </c>
      <c r="AA3" s="5" t="s">
        <v>33</v>
      </c>
      <c r="AB3" s="5" t="s">
        <v>34</v>
      </c>
      <c r="AC3" s="5" t="s">
        <v>35</v>
      </c>
      <c r="AD3" s="5" t="s">
        <v>36</v>
      </c>
      <c r="AE3" s="5" t="s">
        <v>37</v>
      </c>
      <c r="AF3" s="5" t="s">
        <v>38</v>
      </c>
      <c r="AG3" s="5" t="s">
        <v>39</v>
      </c>
      <c r="AH3" s="5" t="s">
        <v>40</v>
      </c>
      <c r="AI3" s="5" t="s">
        <v>41</v>
      </c>
      <c r="AJ3" s="5" t="s">
        <v>42</v>
      </c>
      <c r="AK3" s="5" t="s">
        <v>43</v>
      </c>
      <c r="AL3" s="5" t="s">
        <v>44</v>
      </c>
      <c r="AM3" s="5" t="s">
        <v>45</v>
      </c>
      <c r="AN3" s="5" t="s">
        <v>46</v>
      </c>
      <c r="AO3" s="5" t="s">
        <v>47</v>
      </c>
      <c r="AP3" s="5" t="s">
        <v>48</v>
      </c>
      <c r="AQ3" s="5" t="s">
        <v>49</v>
      </c>
      <c r="AR3" s="5" t="s">
        <v>50</v>
      </c>
      <c r="AS3" s="5" t="s">
        <v>51</v>
      </c>
      <c r="AT3" s="5" t="s">
        <v>52</v>
      </c>
      <c r="AU3" s="5" t="s">
        <v>53</v>
      </c>
      <c r="AV3" s="5" t="s">
        <v>54</v>
      </c>
      <c r="AW3" s="5" t="s">
        <v>55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60</v>
      </c>
    </row>
    <row r="4" spans="1:54" s="2" customFormat="1" thickBot="1" x14ac:dyDescent="0.25">
      <c r="A4" s="6"/>
      <c r="B4" s="7" t="s">
        <v>61</v>
      </c>
      <c r="C4" s="8">
        <v>39453</v>
      </c>
      <c r="D4" s="8">
        <v>39460</v>
      </c>
      <c r="E4" s="8">
        <v>39467</v>
      </c>
      <c r="F4" s="8">
        <v>39474</v>
      </c>
      <c r="G4" s="8">
        <v>39481</v>
      </c>
      <c r="H4" s="8">
        <v>39488</v>
      </c>
      <c r="I4" s="8">
        <v>39495</v>
      </c>
      <c r="J4" s="8">
        <v>39502</v>
      </c>
      <c r="K4" s="8">
        <v>39509</v>
      </c>
      <c r="L4" s="8">
        <v>39516</v>
      </c>
      <c r="M4" s="8">
        <v>39523</v>
      </c>
      <c r="N4" s="8">
        <v>39530</v>
      </c>
      <c r="O4" s="8">
        <v>39537</v>
      </c>
      <c r="P4" s="8">
        <v>39544</v>
      </c>
      <c r="Q4" s="8">
        <v>39551</v>
      </c>
      <c r="R4" s="8">
        <v>39558</v>
      </c>
      <c r="S4" s="8">
        <v>39565</v>
      </c>
      <c r="T4" s="8">
        <v>39572</v>
      </c>
      <c r="U4" s="8">
        <v>39579</v>
      </c>
      <c r="V4" s="8">
        <v>39586</v>
      </c>
      <c r="W4" s="8">
        <v>39593</v>
      </c>
      <c r="X4" s="8">
        <v>39600</v>
      </c>
      <c r="Y4" s="8">
        <v>39607</v>
      </c>
      <c r="Z4" s="8">
        <v>39614</v>
      </c>
      <c r="AA4" s="8">
        <v>39621</v>
      </c>
      <c r="AB4" s="8">
        <v>39628</v>
      </c>
      <c r="AC4" s="8">
        <v>39635</v>
      </c>
      <c r="AD4" s="8">
        <v>39642</v>
      </c>
      <c r="AE4" s="8">
        <v>39649</v>
      </c>
      <c r="AF4" s="8">
        <v>39656</v>
      </c>
      <c r="AG4" s="8">
        <v>39663</v>
      </c>
      <c r="AH4" s="8">
        <v>39670</v>
      </c>
      <c r="AI4" s="8">
        <v>39677</v>
      </c>
      <c r="AJ4" s="8">
        <v>39684</v>
      </c>
      <c r="AK4" s="8">
        <v>39691</v>
      </c>
      <c r="AL4" s="8">
        <v>39698</v>
      </c>
      <c r="AM4" s="8">
        <v>39705</v>
      </c>
      <c r="AN4" s="8">
        <v>39712</v>
      </c>
      <c r="AO4" s="8">
        <v>39719</v>
      </c>
      <c r="AP4" s="8">
        <v>39726</v>
      </c>
      <c r="AQ4" s="8">
        <v>39733</v>
      </c>
      <c r="AR4" s="8">
        <v>39740</v>
      </c>
      <c r="AS4" s="8">
        <v>39747</v>
      </c>
      <c r="AT4" s="8">
        <v>39754</v>
      </c>
      <c r="AU4" s="8">
        <v>39761</v>
      </c>
      <c r="AV4" s="8">
        <v>39768</v>
      </c>
      <c r="AW4" s="8">
        <v>39775</v>
      </c>
      <c r="AX4" s="8">
        <v>39782</v>
      </c>
      <c r="AY4" s="8">
        <v>39789</v>
      </c>
      <c r="AZ4" s="8">
        <v>39796</v>
      </c>
      <c r="BA4" s="8">
        <v>39803</v>
      </c>
      <c r="BB4" s="8">
        <v>39810</v>
      </c>
    </row>
    <row r="5" spans="1:54" x14ac:dyDescent="0.2">
      <c r="A5" s="9" t="s">
        <v>0</v>
      </c>
      <c r="B5" s="10"/>
      <c r="C5" s="11">
        <v>9967</v>
      </c>
      <c r="D5" s="11">
        <v>9692</v>
      </c>
      <c r="E5" s="11">
        <v>8952</v>
      </c>
      <c r="F5" s="11">
        <v>8116</v>
      </c>
      <c r="G5" s="11">
        <v>8979</v>
      </c>
      <c r="H5" s="11">
        <v>8959</v>
      </c>
      <c r="I5" s="11">
        <v>8863</v>
      </c>
      <c r="J5" s="11">
        <v>9430</v>
      </c>
      <c r="K5" s="11">
        <v>8885</v>
      </c>
      <c r="L5" s="11">
        <v>8796</v>
      </c>
      <c r="M5" s="11">
        <v>9256</v>
      </c>
      <c r="N5" s="11">
        <v>10213</v>
      </c>
      <c r="O5" s="11">
        <v>9996</v>
      </c>
      <c r="P5" s="11">
        <v>10167</v>
      </c>
      <c r="Q5" s="11">
        <v>9826</v>
      </c>
      <c r="R5" s="11">
        <v>9553</v>
      </c>
      <c r="S5" s="11">
        <v>9934</v>
      </c>
      <c r="T5" s="11">
        <v>9780</v>
      </c>
      <c r="U5" s="11">
        <v>9871</v>
      </c>
      <c r="V5" s="11">
        <v>9467</v>
      </c>
      <c r="W5" s="11">
        <v>10192</v>
      </c>
      <c r="X5" s="11">
        <v>9362</v>
      </c>
      <c r="Y5" s="11">
        <v>9700</v>
      </c>
      <c r="Z5" s="11">
        <v>9785</v>
      </c>
      <c r="AA5" s="11">
        <v>9577</v>
      </c>
      <c r="AB5" s="11">
        <v>9167</v>
      </c>
      <c r="AC5" s="11">
        <v>9815</v>
      </c>
      <c r="AD5" s="11">
        <v>9472</v>
      </c>
      <c r="AE5" s="11">
        <v>9434</v>
      </c>
      <c r="AF5" s="11">
        <v>9216</v>
      </c>
      <c r="AG5" s="11">
        <v>8810</v>
      </c>
      <c r="AH5" s="11">
        <v>9417</v>
      </c>
      <c r="AI5" s="11">
        <v>9503</v>
      </c>
      <c r="AJ5" s="11">
        <v>9446</v>
      </c>
      <c r="AK5" s="11">
        <v>9042</v>
      </c>
      <c r="AL5" s="11">
        <v>9642</v>
      </c>
      <c r="AM5" s="11">
        <v>9392</v>
      </c>
      <c r="AN5" s="11">
        <v>9481</v>
      </c>
      <c r="AO5" s="11">
        <v>9203</v>
      </c>
      <c r="AP5" s="11">
        <v>9277</v>
      </c>
      <c r="AQ5" s="11">
        <v>8600</v>
      </c>
      <c r="AR5" s="11">
        <v>9238</v>
      </c>
      <c r="AS5" s="11">
        <v>9389</v>
      </c>
      <c r="AT5" s="11">
        <v>8970</v>
      </c>
      <c r="AU5" s="11">
        <v>8377</v>
      </c>
      <c r="AV5" s="11">
        <v>8517</v>
      </c>
      <c r="AW5" s="11">
        <v>8371</v>
      </c>
      <c r="AX5" s="11">
        <v>8126</v>
      </c>
      <c r="AY5" s="11">
        <v>7867</v>
      </c>
      <c r="AZ5" s="11">
        <v>7255</v>
      </c>
      <c r="BA5" s="11">
        <v>4386</v>
      </c>
      <c r="BB5" s="11">
        <v>5118</v>
      </c>
    </row>
    <row r="6" spans="1:54" x14ac:dyDescent="0.2">
      <c r="A6" s="12"/>
      <c r="B6" s="19" t="s">
        <v>143</v>
      </c>
      <c r="C6" s="13">
        <v>2674</v>
      </c>
      <c r="D6" s="13">
        <v>2794</v>
      </c>
      <c r="E6" s="13">
        <v>2609</v>
      </c>
      <c r="F6" s="13">
        <v>2130</v>
      </c>
      <c r="G6" s="13">
        <v>2577</v>
      </c>
      <c r="H6" s="13">
        <v>2634</v>
      </c>
      <c r="I6" s="13">
        <v>2693</v>
      </c>
      <c r="J6" s="13">
        <v>2990</v>
      </c>
      <c r="K6" s="13">
        <v>2733</v>
      </c>
      <c r="L6" s="13">
        <v>2642</v>
      </c>
      <c r="M6" s="13">
        <v>2746</v>
      </c>
      <c r="N6" s="13">
        <v>3184</v>
      </c>
      <c r="O6" s="13">
        <v>3150</v>
      </c>
      <c r="P6" s="13">
        <v>3252</v>
      </c>
      <c r="Q6" s="13">
        <v>3218</v>
      </c>
      <c r="R6" s="13">
        <v>3066</v>
      </c>
      <c r="S6" s="13">
        <v>3173</v>
      </c>
      <c r="T6" s="13">
        <v>3012</v>
      </c>
      <c r="U6" s="13">
        <v>3080</v>
      </c>
      <c r="V6" s="13">
        <v>2713</v>
      </c>
      <c r="W6" s="13">
        <v>3064</v>
      </c>
      <c r="X6" s="13">
        <v>2909</v>
      </c>
      <c r="Y6" s="13">
        <v>2972</v>
      </c>
      <c r="Z6" s="13">
        <v>2989</v>
      </c>
      <c r="AA6" s="13">
        <v>2968</v>
      </c>
      <c r="AB6" s="13">
        <v>2526</v>
      </c>
      <c r="AC6" s="13">
        <v>2852</v>
      </c>
      <c r="AD6" s="13">
        <v>2861</v>
      </c>
      <c r="AE6" s="13">
        <v>2844</v>
      </c>
      <c r="AF6" s="13">
        <v>2577</v>
      </c>
      <c r="AG6" s="13">
        <v>2332</v>
      </c>
      <c r="AH6" s="13">
        <v>2690</v>
      </c>
      <c r="AI6" s="13">
        <v>2834</v>
      </c>
      <c r="AJ6" s="13">
        <v>2906</v>
      </c>
      <c r="AK6" s="13">
        <v>2505</v>
      </c>
      <c r="AL6" s="13">
        <v>2736</v>
      </c>
      <c r="AM6" s="13">
        <v>2802</v>
      </c>
      <c r="AN6" s="13">
        <v>2761</v>
      </c>
      <c r="AO6" s="13">
        <v>2647</v>
      </c>
      <c r="AP6" s="13">
        <v>2617</v>
      </c>
      <c r="AQ6" s="13">
        <v>2303</v>
      </c>
      <c r="AR6" s="13">
        <v>2873</v>
      </c>
      <c r="AS6" s="13">
        <v>2778</v>
      </c>
      <c r="AT6" s="13">
        <v>2667</v>
      </c>
      <c r="AU6" s="13">
        <v>2385</v>
      </c>
      <c r="AV6" s="13">
        <v>2598</v>
      </c>
      <c r="AW6" s="13">
        <v>2438</v>
      </c>
      <c r="AX6" s="13">
        <v>2293</v>
      </c>
      <c r="AY6" s="13">
        <v>2104</v>
      </c>
      <c r="AZ6" s="13">
        <v>1963</v>
      </c>
      <c r="BA6" s="13">
        <v>894</v>
      </c>
      <c r="BB6" s="13">
        <v>862</v>
      </c>
    </row>
    <row r="7" spans="1:54" x14ac:dyDescent="0.2">
      <c r="A7" s="12"/>
      <c r="B7" s="19" t="s">
        <v>144</v>
      </c>
      <c r="C7" s="13">
        <v>1893</v>
      </c>
      <c r="D7" s="13">
        <v>1849</v>
      </c>
      <c r="E7" s="13">
        <v>1681</v>
      </c>
      <c r="F7" s="13">
        <v>1552</v>
      </c>
      <c r="G7" s="13">
        <v>1566</v>
      </c>
      <c r="H7" s="13">
        <v>1534</v>
      </c>
      <c r="I7" s="13">
        <v>1575</v>
      </c>
      <c r="J7" s="13">
        <v>1717</v>
      </c>
      <c r="K7" s="13">
        <v>1464</v>
      </c>
      <c r="L7" s="13">
        <v>1619</v>
      </c>
      <c r="M7" s="13">
        <v>1607</v>
      </c>
      <c r="N7" s="13">
        <v>1737</v>
      </c>
      <c r="O7" s="13">
        <v>1771</v>
      </c>
      <c r="P7" s="13">
        <v>1971</v>
      </c>
      <c r="Q7" s="13">
        <v>1828</v>
      </c>
      <c r="R7" s="13">
        <v>1938</v>
      </c>
      <c r="S7" s="13">
        <v>2094</v>
      </c>
      <c r="T7" s="13">
        <v>2001</v>
      </c>
      <c r="U7" s="13">
        <v>2057</v>
      </c>
      <c r="V7" s="13">
        <v>1994</v>
      </c>
      <c r="W7" s="13">
        <v>2145</v>
      </c>
      <c r="X7" s="13">
        <v>1949</v>
      </c>
      <c r="Y7" s="13">
        <v>2139</v>
      </c>
      <c r="Z7" s="13">
        <v>2018</v>
      </c>
      <c r="AA7" s="13">
        <v>2000</v>
      </c>
      <c r="AB7" s="13">
        <v>1882</v>
      </c>
      <c r="AC7" s="13">
        <v>2182</v>
      </c>
      <c r="AD7" s="13">
        <v>1914</v>
      </c>
      <c r="AE7" s="13">
        <v>1925</v>
      </c>
      <c r="AF7" s="13">
        <v>1848</v>
      </c>
      <c r="AG7" s="13">
        <v>1847</v>
      </c>
      <c r="AH7" s="13">
        <v>1880</v>
      </c>
      <c r="AI7" s="13">
        <v>1955</v>
      </c>
      <c r="AJ7" s="13">
        <v>1800</v>
      </c>
      <c r="AK7" s="13">
        <v>1819</v>
      </c>
      <c r="AL7" s="13">
        <v>2041</v>
      </c>
      <c r="AM7" s="13">
        <v>2108</v>
      </c>
      <c r="AN7" s="13">
        <v>2133</v>
      </c>
      <c r="AO7" s="13">
        <v>2092</v>
      </c>
      <c r="AP7" s="13">
        <v>2130</v>
      </c>
      <c r="AQ7" s="13">
        <v>1929</v>
      </c>
      <c r="AR7" s="13">
        <v>1933</v>
      </c>
      <c r="AS7" s="13">
        <v>2016</v>
      </c>
      <c r="AT7" s="13">
        <v>2107</v>
      </c>
      <c r="AU7" s="13">
        <v>1816</v>
      </c>
      <c r="AV7" s="13">
        <v>1990</v>
      </c>
      <c r="AW7" s="13">
        <v>1788</v>
      </c>
      <c r="AX7" s="13">
        <v>1852</v>
      </c>
      <c r="AY7" s="13">
        <v>1804</v>
      </c>
      <c r="AZ7" s="13">
        <v>1534</v>
      </c>
      <c r="BA7" s="13">
        <v>688</v>
      </c>
      <c r="BB7" s="13">
        <v>766</v>
      </c>
    </row>
    <row r="8" spans="1:54" x14ac:dyDescent="0.2">
      <c r="A8" s="12"/>
      <c r="B8" s="19" t="s">
        <v>145</v>
      </c>
      <c r="C8" s="13">
        <v>5400</v>
      </c>
      <c r="D8" s="13">
        <v>5049</v>
      </c>
      <c r="E8" s="13">
        <v>4662</v>
      </c>
      <c r="F8" s="13">
        <v>4434</v>
      </c>
      <c r="G8" s="13">
        <v>4836</v>
      </c>
      <c r="H8" s="13">
        <v>4791</v>
      </c>
      <c r="I8" s="13">
        <v>4595</v>
      </c>
      <c r="J8" s="13">
        <v>4723</v>
      </c>
      <c r="K8" s="13">
        <v>4688</v>
      </c>
      <c r="L8" s="13">
        <v>4535</v>
      </c>
      <c r="M8" s="13">
        <v>4903</v>
      </c>
      <c r="N8" s="13">
        <v>5292</v>
      </c>
      <c r="O8" s="13">
        <v>5075</v>
      </c>
      <c r="P8" s="13">
        <v>4944</v>
      </c>
      <c r="Q8" s="13">
        <v>4780</v>
      </c>
      <c r="R8" s="13">
        <v>4549</v>
      </c>
      <c r="S8" s="13">
        <v>4667</v>
      </c>
      <c r="T8" s="13">
        <v>4767</v>
      </c>
      <c r="U8" s="13">
        <v>4734</v>
      </c>
      <c r="V8" s="13">
        <v>4760</v>
      </c>
      <c r="W8" s="13">
        <v>4983</v>
      </c>
      <c r="X8" s="13">
        <v>4504</v>
      </c>
      <c r="Y8" s="13">
        <v>4589</v>
      </c>
      <c r="Z8" s="13">
        <v>4778</v>
      </c>
      <c r="AA8" s="13">
        <v>4609</v>
      </c>
      <c r="AB8" s="13">
        <v>4759</v>
      </c>
      <c r="AC8" s="13">
        <v>4781</v>
      </c>
      <c r="AD8" s="13">
        <v>4697</v>
      </c>
      <c r="AE8" s="13">
        <v>4665</v>
      </c>
      <c r="AF8" s="13">
        <v>4791</v>
      </c>
      <c r="AG8" s="13">
        <v>4631</v>
      </c>
      <c r="AH8" s="13">
        <v>4847</v>
      </c>
      <c r="AI8" s="13">
        <v>4714</v>
      </c>
      <c r="AJ8" s="13">
        <v>4740</v>
      </c>
      <c r="AK8" s="13">
        <v>4718</v>
      </c>
      <c r="AL8" s="13">
        <v>4865</v>
      </c>
      <c r="AM8" s="13">
        <v>4482</v>
      </c>
      <c r="AN8" s="13">
        <v>4587</v>
      </c>
      <c r="AO8" s="13">
        <v>4464</v>
      </c>
      <c r="AP8" s="13">
        <v>4530</v>
      </c>
      <c r="AQ8" s="13">
        <v>4368</v>
      </c>
      <c r="AR8" s="13">
        <v>4432</v>
      </c>
      <c r="AS8" s="13">
        <v>4595</v>
      </c>
      <c r="AT8" s="13">
        <v>4196</v>
      </c>
      <c r="AU8" s="13">
        <v>4176</v>
      </c>
      <c r="AV8" s="13">
        <v>3929</v>
      </c>
      <c r="AW8" s="13">
        <v>4145</v>
      </c>
      <c r="AX8" s="13">
        <v>3981</v>
      </c>
      <c r="AY8" s="13">
        <v>3959</v>
      </c>
      <c r="AZ8" s="13">
        <v>3758</v>
      </c>
      <c r="BA8" s="13">
        <v>2804</v>
      </c>
      <c r="BB8" s="13">
        <v>3490</v>
      </c>
    </row>
    <row r="9" spans="1:54" x14ac:dyDescent="0.2">
      <c r="A9" s="12"/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x14ac:dyDescent="0.2">
      <c r="A10" s="16" t="s">
        <v>1</v>
      </c>
      <c r="B10" s="12"/>
      <c r="C10" s="11">
        <v>15441</v>
      </c>
      <c r="D10" s="11">
        <v>14856</v>
      </c>
      <c r="E10" s="11">
        <v>14987</v>
      </c>
      <c r="F10" s="11">
        <v>14251</v>
      </c>
      <c r="G10" s="11">
        <v>14472</v>
      </c>
      <c r="H10" s="11">
        <v>14254</v>
      </c>
      <c r="I10" s="11">
        <v>14452</v>
      </c>
      <c r="J10" s="11">
        <v>15004</v>
      </c>
      <c r="K10" s="11">
        <v>14152</v>
      </c>
      <c r="L10" s="11">
        <v>14164</v>
      </c>
      <c r="M10" s="11">
        <v>14828</v>
      </c>
      <c r="N10" s="11">
        <v>14715</v>
      </c>
      <c r="O10" s="11">
        <v>14835</v>
      </c>
      <c r="P10" s="11">
        <v>14873</v>
      </c>
      <c r="Q10" s="11">
        <v>14812</v>
      </c>
      <c r="R10" s="11">
        <v>14640</v>
      </c>
      <c r="S10" s="11">
        <v>14366</v>
      </c>
      <c r="T10" s="11">
        <v>14586</v>
      </c>
      <c r="U10" s="11">
        <v>14140</v>
      </c>
      <c r="V10" s="11">
        <v>13989</v>
      </c>
      <c r="W10" s="11">
        <v>13945</v>
      </c>
      <c r="X10" s="11">
        <v>13852</v>
      </c>
      <c r="Y10" s="11">
        <v>13845</v>
      </c>
      <c r="Z10" s="11">
        <v>14375</v>
      </c>
      <c r="AA10" s="11">
        <v>14359</v>
      </c>
      <c r="AB10" s="11">
        <v>13353</v>
      </c>
      <c r="AC10" s="11">
        <v>14718</v>
      </c>
      <c r="AD10" s="11">
        <v>14498</v>
      </c>
      <c r="AE10" s="11">
        <v>14263</v>
      </c>
      <c r="AF10" s="11">
        <v>13177</v>
      </c>
      <c r="AG10" s="11">
        <v>13582</v>
      </c>
      <c r="AH10" s="11">
        <v>13534</v>
      </c>
      <c r="AI10" s="11">
        <v>14086</v>
      </c>
      <c r="AJ10" s="11">
        <v>14535</v>
      </c>
      <c r="AK10" s="11">
        <v>12245</v>
      </c>
      <c r="AL10" s="11">
        <v>13518</v>
      </c>
      <c r="AM10" s="11">
        <v>12310</v>
      </c>
      <c r="AN10" s="11">
        <v>14165</v>
      </c>
      <c r="AO10" s="11">
        <v>14056</v>
      </c>
      <c r="AP10" s="11">
        <v>13757</v>
      </c>
      <c r="AQ10" s="11">
        <v>13367</v>
      </c>
      <c r="AR10" s="11">
        <v>13607</v>
      </c>
      <c r="AS10" s="11">
        <v>12981</v>
      </c>
      <c r="AT10" s="11">
        <v>13266</v>
      </c>
      <c r="AU10" s="11">
        <v>12707</v>
      </c>
      <c r="AV10" s="11">
        <v>12681</v>
      </c>
      <c r="AW10" s="11">
        <v>11727</v>
      </c>
      <c r="AX10" s="11">
        <v>12485</v>
      </c>
      <c r="AY10" s="11">
        <v>12294</v>
      </c>
      <c r="AZ10" s="11">
        <v>11967</v>
      </c>
      <c r="BA10" s="11">
        <v>8207</v>
      </c>
      <c r="BB10" s="11">
        <v>10840</v>
      </c>
    </row>
    <row r="11" spans="1:54" x14ac:dyDescent="0.2">
      <c r="A11" s="12"/>
      <c r="B11" s="19" t="s">
        <v>146</v>
      </c>
      <c r="C11" s="13">
        <v>8960</v>
      </c>
      <c r="D11" s="13">
        <v>9037</v>
      </c>
      <c r="E11" s="13">
        <v>9315</v>
      </c>
      <c r="F11" s="13">
        <v>9047</v>
      </c>
      <c r="G11" s="13">
        <v>9228</v>
      </c>
      <c r="H11" s="13">
        <v>8875</v>
      </c>
      <c r="I11" s="13">
        <v>9089</v>
      </c>
      <c r="J11" s="13">
        <v>9454</v>
      </c>
      <c r="K11" s="13">
        <v>8969</v>
      </c>
      <c r="L11" s="13">
        <v>9241</v>
      </c>
      <c r="M11" s="13">
        <v>9358</v>
      </c>
      <c r="N11" s="13">
        <v>9593</v>
      </c>
      <c r="O11" s="13">
        <v>9205</v>
      </c>
      <c r="P11" s="13">
        <v>9125</v>
      </c>
      <c r="Q11" s="13">
        <v>9310</v>
      </c>
      <c r="R11" s="13">
        <v>9027</v>
      </c>
      <c r="S11" s="13">
        <v>9223</v>
      </c>
      <c r="T11" s="13">
        <v>9107</v>
      </c>
      <c r="U11" s="13">
        <v>9016</v>
      </c>
      <c r="V11" s="13">
        <v>8486</v>
      </c>
      <c r="W11" s="13">
        <v>8553</v>
      </c>
      <c r="X11" s="13">
        <v>8562</v>
      </c>
      <c r="Y11" s="13">
        <v>8155</v>
      </c>
      <c r="Z11" s="13">
        <v>8452</v>
      </c>
      <c r="AA11" s="13">
        <v>8611</v>
      </c>
      <c r="AB11" s="13">
        <v>8466</v>
      </c>
      <c r="AC11" s="13">
        <v>8692</v>
      </c>
      <c r="AD11" s="13">
        <v>8261</v>
      </c>
      <c r="AE11" s="13">
        <v>8564</v>
      </c>
      <c r="AF11" s="13">
        <v>8610</v>
      </c>
      <c r="AG11" s="13">
        <v>8395</v>
      </c>
      <c r="AH11" s="13">
        <v>7744</v>
      </c>
      <c r="AI11" s="13">
        <v>8308</v>
      </c>
      <c r="AJ11" s="13">
        <v>8769</v>
      </c>
      <c r="AK11" s="13">
        <v>6905</v>
      </c>
      <c r="AL11" s="13">
        <v>7904</v>
      </c>
      <c r="AM11" s="13">
        <v>7248</v>
      </c>
      <c r="AN11" s="13">
        <v>8675</v>
      </c>
      <c r="AO11" s="13">
        <v>8619</v>
      </c>
      <c r="AP11" s="13">
        <v>8491</v>
      </c>
      <c r="AQ11" s="13">
        <v>8035</v>
      </c>
      <c r="AR11" s="13">
        <v>8183</v>
      </c>
      <c r="AS11" s="13">
        <v>7510</v>
      </c>
      <c r="AT11" s="13">
        <v>7593</v>
      </c>
      <c r="AU11" s="13">
        <v>7286</v>
      </c>
      <c r="AV11" s="13">
        <v>7273</v>
      </c>
      <c r="AW11" s="13">
        <v>6603</v>
      </c>
      <c r="AX11" s="13">
        <v>6992</v>
      </c>
      <c r="AY11" s="13">
        <v>7117</v>
      </c>
      <c r="AZ11" s="13">
        <v>6361</v>
      </c>
      <c r="BA11" s="13">
        <v>4642</v>
      </c>
      <c r="BB11" s="13">
        <v>5977</v>
      </c>
    </row>
    <row r="12" spans="1:54" x14ac:dyDescent="0.2">
      <c r="A12" s="12"/>
      <c r="B12" s="19" t="s">
        <v>147</v>
      </c>
      <c r="C12" s="13">
        <v>4509</v>
      </c>
      <c r="D12" s="13">
        <v>4593</v>
      </c>
      <c r="E12" s="13">
        <v>4692</v>
      </c>
      <c r="F12" s="13">
        <v>4052</v>
      </c>
      <c r="G12" s="13">
        <v>4153</v>
      </c>
      <c r="H12" s="13">
        <v>4165</v>
      </c>
      <c r="I12" s="13">
        <v>4292</v>
      </c>
      <c r="J12" s="13">
        <v>4552</v>
      </c>
      <c r="K12" s="13">
        <v>4246</v>
      </c>
      <c r="L12" s="13">
        <v>3741</v>
      </c>
      <c r="M12" s="13">
        <v>3988</v>
      </c>
      <c r="N12" s="13">
        <v>3916</v>
      </c>
      <c r="O12" s="13">
        <v>3854</v>
      </c>
      <c r="P12" s="13">
        <v>3921</v>
      </c>
      <c r="Q12" s="13">
        <v>3748</v>
      </c>
      <c r="R12" s="13">
        <v>3859</v>
      </c>
      <c r="S12" s="13">
        <v>3693</v>
      </c>
      <c r="T12" s="13">
        <v>3755</v>
      </c>
      <c r="U12" s="13">
        <v>4073</v>
      </c>
      <c r="V12" s="13">
        <v>3960</v>
      </c>
      <c r="W12" s="13">
        <v>3734</v>
      </c>
      <c r="X12" s="13">
        <v>3687</v>
      </c>
      <c r="Y12" s="13">
        <v>3990</v>
      </c>
      <c r="Z12" s="13">
        <v>4290</v>
      </c>
      <c r="AA12" s="13">
        <v>3979</v>
      </c>
      <c r="AB12" s="13">
        <v>3734</v>
      </c>
      <c r="AC12" s="13">
        <v>4156</v>
      </c>
      <c r="AD12" s="13">
        <v>4408</v>
      </c>
      <c r="AE12" s="13">
        <v>4318</v>
      </c>
      <c r="AF12" s="13">
        <v>3780</v>
      </c>
      <c r="AG12" s="13">
        <v>4001</v>
      </c>
      <c r="AH12" s="13">
        <v>4152</v>
      </c>
      <c r="AI12" s="13">
        <v>4147</v>
      </c>
      <c r="AJ12" s="13">
        <v>4018</v>
      </c>
      <c r="AK12" s="13">
        <v>3648</v>
      </c>
      <c r="AL12" s="13">
        <v>3892</v>
      </c>
      <c r="AM12" s="13">
        <v>3674</v>
      </c>
      <c r="AN12" s="13">
        <v>3938</v>
      </c>
      <c r="AO12" s="13">
        <v>3811</v>
      </c>
      <c r="AP12" s="13">
        <v>4043</v>
      </c>
      <c r="AQ12" s="13">
        <v>3871</v>
      </c>
      <c r="AR12" s="13">
        <v>4033</v>
      </c>
      <c r="AS12" s="13">
        <v>4157</v>
      </c>
      <c r="AT12" s="13">
        <v>4349</v>
      </c>
      <c r="AU12" s="13">
        <v>3968</v>
      </c>
      <c r="AV12" s="13">
        <v>4246</v>
      </c>
      <c r="AW12" s="13">
        <v>4070</v>
      </c>
      <c r="AX12" s="13">
        <v>4006</v>
      </c>
      <c r="AY12" s="13">
        <v>4104</v>
      </c>
      <c r="AZ12" s="13">
        <v>4072</v>
      </c>
      <c r="BA12" s="13">
        <v>3101</v>
      </c>
      <c r="BB12" s="13">
        <v>3741</v>
      </c>
    </row>
    <row r="13" spans="1:54" x14ac:dyDescent="0.2">
      <c r="A13" s="12"/>
      <c r="B13" s="19" t="s">
        <v>148</v>
      </c>
      <c r="C13" s="13">
        <v>1972</v>
      </c>
      <c r="D13" s="13">
        <v>1226</v>
      </c>
      <c r="E13" s="13">
        <v>980</v>
      </c>
      <c r="F13" s="13">
        <v>1152</v>
      </c>
      <c r="G13" s="13">
        <v>1091</v>
      </c>
      <c r="H13" s="13">
        <v>1214</v>
      </c>
      <c r="I13" s="13">
        <v>1071</v>
      </c>
      <c r="J13" s="13">
        <v>998</v>
      </c>
      <c r="K13" s="13">
        <v>937</v>
      </c>
      <c r="L13" s="13">
        <v>1182</v>
      </c>
      <c r="M13" s="13">
        <v>1482</v>
      </c>
      <c r="N13" s="13">
        <v>1206</v>
      </c>
      <c r="O13" s="13">
        <v>1776</v>
      </c>
      <c r="P13" s="13">
        <v>1827</v>
      </c>
      <c r="Q13" s="13">
        <v>1754</v>
      </c>
      <c r="R13" s="13">
        <v>1754</v>
      </c>
      <c r="S13" s="13">
        <v>1450</v>
      </c>
      <c r="T13" s="13">
        <v>1724</v>
      </c>
      <c r="U13" s="13">
        <v>1051</v>
      </c>
      <c r="V13" s="13">
        <v>1543</v>
      </c>
      <c r="W13" s="13">
        <v>1658</v>
      </c>
      <c r="X13" s="13">
        <v>1603</v>
      </c>
      <c r="Y13" s="13">
        <v>1700</v>
      </c>
      <c r="Z13" s="13">
        <v>1633</v>
      </c>
      <c r="AA13" s="13">
        <v>1769</v>
      </c>
      <c r="AB13" s="13">
        <v>1153</v>
      </c>
      <c r="AC13" s="13">
        <v>1870</v>
      </c>
      <c r="AD13" s="13">
        <v>1829</v>
      </c>
      <c r="AE13" s="13">
        <v>1381</v>
      </c>
      <c r="AF13" s="13">
        <v>787</v>
      </c>
      <c r="AG13" s="13">
        <v>1186</v>
      </c>
      <c r="AH13" s="13">
        <v>1638</v>
      </c>
      <c r="AI13" s="13">
        <v>1631</v>
      </c>
      <c r="AJ13" s="13">
        <v>1748</v>
      </c>
      <c r="AK13" s="13">
        <v>1692</v>
      </c>
      <c r="AL13" s="13">
        <v>1722</v>
      </c>
      <c r="AM13" s="13">
        <v>1388</v>
      </c>
      <c r="AN13" s="13">
        <v>1552</v>
      </c>
      <c r="AO13" s="13">
        <v>1626</v>
      </c>
      <c r="AP13" s="13">
        <v>1223</v>
      </c>
      <c r="AQ13" s="13">
        <v>1461</v>
      </c>
      <c r="AR13" s="13">
        <v>1391</v>
      </c>
      <c r="AS13" s="13">
        <v>1314</v>
      </c>
      <c r="AT13" s="13">
        <v>1324</v>
      </c>
      <c r="AU13" s="13">
        <v>1453</v>
      </c>
      <c r="AV13" s="13">
        <v>1162</v>
      </c>
      <c r="AW13" s="13">
        <v>1054</v>
      </c>
      <c r="AX13" s="13">
        <v>1487</v>
      </c>
      <c r="AY13" s="13">
        <v>1073</v>
      </c>
      <c r="AZ13" s="13">
        <v>1534</v>
      </c>
      <c r="BA13" s="13">
        <v>464</v>
      </c>
      <c r="BB13" s="13">
        <v>1122</v>
      </c>
    </row>
    <row r="14" spans="1:54" x14ac:dyDescent="0.2">
      <c r="A14" s="12"/>
      <c r="B14" s="1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x14ac:dyDescent="0.2">
      <c r="A15" s="17" t="s">
        <v>2</v>
      </c>
      <c r="B15" s="18"/>
      <c r="C15" s="11">
        <v>19318</v>
      </c>
      <c r="D15" s="11">
        <v>18620</v>
      </c>
      <c r="E15" s="11">
        <v>18015</v>
      </c>
      <c r="F15" s="11">
        <v>17454</v>
      </c>
      <c r="G15" s="11">
        <v>20607</v>
      </c>
      <c r="H15" s="11">
        <v>18400</v>
      </c>
      <c r="I15" s="11">
        <v>17541</v>
      </c>
      <c r="J15" s="11">
        <v>18257</v>
      </c>
      <c r="K15" s="11">
        <v>16651</v>
      </c>
      <c r="L15" s="11">
        <v>17750</v>
      </c>
      <c r="M15" s="11">
        <v>20788</v>
      </c>
      <c r="N15" s="11">
        <v>19131</v>
      </c>
      <c r="O15" s="11">
        <v>21365</v>
      </c>
      <c r="P15" s="11">
        <v>19317</v>
      </c>
      <c r="Q15" s="11">
        <v>17738</v>
      </c>
      <c r="R15" s="11">
        <v>20612</v>
      </c>
      <c r="S15" s="11">
        <v>18473</v>
      </c>
      <c r="T15" s="11">
        <v>22065</v>
      </c>
      <c r="U15" s="11">
        <v>20121</v>
      </c>
      <c r="V15" s="11">
        <v>24130</v>
      </c>
      <c r="W15" s="11">
        <v>21126</v>
      </c>
      <c r="X15" s="11">
        <v>21713</v>
      </c>
      <c r="Y15" s="11">
        <v>22001</v>
      </c>
      <c r="Z15" s="11">
        <v>21988</v>
      </c>
      <c r="AA15" s="11">
        <v>21411</v>
      </c>
      <c r="AB15" s="11">
        <v>21514</v>
      </c>
      <c r="AC15" s="11">
        <v>23383</v>
      </c>
      <c r="AD15" s="11">
        <v>21400</v>
      </c>
      <c r="AE15" s="11">
        <v>21811</v>
      </c>
      <c r="AF15" s="11">
        <v>23476</v>
      </c>
      <c r="AG15" s="11">
        <v>23519</v>
      </c>
      <c r="AH15" s="11">
        <v>23761</v>
      </c>
      <c r="AI15" s="11">
        <v>19620</v>
      </c>
      <c r="AJ15" s="11">
        <v>21283</v>
      </c>
      <c r="AK15" s="11">
        <v>21851</v>
      </c>
      <c r="AL15" s="11">
        <v>22269</v>
      </c>
      <c r="AM15" s="11">
        <v>20082</v>
      </c>
      <c r="AN15" s="11">
        <v>21523</v>
      </c>
      <c r="AO15" s="11">
        <v>20309</v>
      </c>
      <c r="AP15" s="11">
        <v>20831</v>
      </c>
      <c r="AQ15" s="11">
        <v>19761</v>
      </c>
      <c r="AR15" s="11">
        <v>20714</v>
      </c>
      <c r="AS15" s="11">
        <v>18905</v>
      </c>
      <c r="AT15" s="11">
        <v>18047</v>
      </c>
      <c r="AU15" s="11">
        <v>16970</v>
      </c>
      <c r="AV15" s="11">
        <v>16570</v>
      </c>
      <c r="AW15" s="11">
        <v>17697</v>
      </c>
      <c r="AX15" s="11">
        <v>16086</v>
      </c>
      <c r="AY15" s="11">
        <v>14084</v>
      </c>
      <c r="AZ15" s="11">
        <v>13429</v>
      </c>
      <c r="BA15" s="11">
        <v>12355</v>
      </c>
      <c r="BB15" s="11">
        <v>14310</v>
      </c>
    </row>
    <row r="16" spans="1:54" x14ac:dyDescent="0.2">
      <c r="A16" s="12"/>
      <c r="B16" s="19" t="s">
        <v>149</v>
      </c>
      <c r="C16" s="13">
        <v>1527</v>
      </c>
      <c r="D16" s="13">
        <v>1312</v>
      </c>
      <c r="E16" s="13">
        <v>1163</v>
      </c>
      <c r="F16" s="13">
        <v>1518</v>
      </c>
      <c r="G16" s="13">
        <v>1328</v>
      </c>
      <c r="H16" s="13">
        <v>1138</v>
      </c>
      <c r="I16" s="13">
        <v>1298</v>
      </c>
      <c r="J16" s="13">
        <v>1452</v>
      </c>
      <c r="K16" s="13">
        <v>1593</v>
      </c>
      <c r="L16" s="13">
        <v>1602</v>
      </c>
      <c r="M16" s="13">
        <v>1465</v>
      </c>
      <c r="N16" s="13">
        <v>1479</v>
      </c>
      <c r="O16" s="13">
        <v>1247</v>
      </c>
      <c r="P16" s="13">
        <v>1094</v>
      </c>
      <c r="Q16" s="13">
        <v>1341</v>
      </c>
      <c r="R16" s="13">
        <v>1443</v>
      </c>
      <c r="S16" s="13">
        <v>2229</v>
      </c>
      <c r="T16" s="13">
        <v>2426</v>
      </c>
      <c r="U16" s="13">
        <v>2359</v>
      </c>
      <c r="V16" s="13">
        <v>2620</v>
      </c>
      <c r="W16" s="13">
        <v>2739</v>
      </c>
      <c r="X16" s="13">
        <v>2899</v>
      </c>
      <c r="Y16" s="13">
        <v>2580</v>
      </c>
      <c r="Z16" s="13">
        <v>2771</v>
      </c>
      <c r="AA16" s="13">
        <v>3087</v>
      </c>
      <c r="AB16" s="13">
        <v>2890</v>
      </c>
      <c r="AC16" s="13">
        <v>2842</v>
      </c>
      <c r="AD16" s="13">
        <v>2975</v>
      </c>
      <c r="AE16" s="13">
        <v>2847</v>
      </c>
      <c r="AF16" s="13">
        <v>3049</v>
      </c>
      <c r="AG16" s="13">
        <v>3033</v>
      </c>
      <c r="AH16" s="13">
        <v>2719</v>
      </c>
      <c r="AI16" s="13">
        <v>2674</v>
      </c>
      <c r="AJ16" s="13">
        <v>2581</v>
      </c>
      <c r="AK16" s="13">
        <v>2641</v>
      </c>
      <c r="AL16" s="13">
        <v>2483</v>
      </c>
      <c r="AM16" s="13">
        <v>2490</v>
      </c>
      <c r="AN16" s="13">
        <v>2413</v>
      </c>
      <c r="AO16" s="13">
        <v>2268</v>
      </c>
      <c r="AP16" s="13">
        <v>2744</v>
      </c>
      <c r="AQ16" s="13">
        <v>2890</v>
      </c>
      <c r="AR16" s="13">
        <v>2512</v>
      </c>
      <c r="AS16" s="13">
        <v>2588</v>
      </c>
      <c r="AT16" s="13">
        <v>2711</v>
      </c>
      <c r="AU16" s="13">
        <v>2465</v>
      </c>
      <c r="AV16" s="13">
        <v>2205</v>
      </c>
      <c r="AW16" s="13">
        <v>1669</v>
      </c>
      <c r="AX16" s="13">
        <v>1685</v>
      </c>
      <c r="AY16" s="13">
        <v>1282</v>
      </c>
      <c r="AZ16" s="13">
        <v>967</v>
      </c>
      <c r="BA16" s="13">
        <v>697</v>
      </c>
      <c r="BB16" s="13">
        <v>788</v>
      </c>
    </row>
    <row r="17" spans="1:54" x14ac:dyDescent="0.2">
      <c r="A17" s="12"/>
      <c r="B17" s="19" t="s">
        <v>150</v>
      </c>
      <c r="C17" s="13">
        <v>2640</v>
      </c>
      <c r="D17" s="13">
        <v>2840</v>
      </c>
      <c r="E17" s="13">
        <v>2674</v>
      </c>
      <c r="F17" s="13">
        <v>2461</v>
      </c>
      <c r="G17" s="13">
        <v>2586</v>
      </c>
      <c r="H17" s="13">
        <v>2714</v>
      </c>
      <c r="I17" s="13">
        <v>2550</v>
      </c>
      <c r="J17" s="13">
        <v>2718</v>
      </c>
      <c r="K17" s="13">
        <v>2350</v>
      </c>
      <c r="L17" s="13">
        <v>2123</v>
      </c>
      <c r="M17" s="13">
        <v>2655</v>
      </c>
      <c r="N17" s="13">
        <v>2758</v>
      </c>
      <c r="O17" s="13">
        <v>2860</v>
      </c>
      <c r="P17" s="13">
        <v>2765</v>
      </c>
      <c r="Q17" s="13">
        <v>2828</v>
      </c>
      <c r="R17" s="13">
        <v>2935</v>
      </c>
      <c r="S17" s="13">
        <v>2881</v>
      </c>
      <c r="T17" s="13">
        <v>2487</v>
      </c>
      <c r="U17" s="13">
        <v>2371</v>
      </c>
      <c r="V17" s="13">
        <v>2559</v>
      </c>
      <c r="W17" s="13">
        <v>2628</v>
      </c>
      <c r="X17" s="13">
        <v>2691</v>
      </c>
      <c r="Y17" s="13">
        <v>2522</v>
      </c>
      <c r="Z17" s="13">
        <v>2682</v>
      </c>
      <c r="AA17" s="13">
        <v>2727</v>
      </c>
      <c r="AB17" s="13">
        <v>2692</v>
      </c>
      <c r="AC17" s="13">
        <v>2469</v>
      </c>
      <c r="AD17" s="13">
        <v>2644</v>
      </c>
      <c r="AE17" s="13">
        <v>2451</v>
      </c>
      <c r="AF17" s="13">
        <v>2914</v>
      </c>
      <c r="AG17" s="13">
        <v>2714</v>
      </c>
      <c r="AH17" s="13">
        <v>2855</v>
      </c>
      <c r="AI17" s="13">
        <v>2500</v>
      </c>
      <c r="AJ17" s="13">
        <v>2704</v>
      </c>
      <c r="AK17" s="13">
        <v>2381</v>
      </c>
      <c r="AL17" s="13">
        <v>2522</v>
      </c>
      <c r="AM17" s="13">
        <v>2578</v>
      </c>
      <c r="AN17" s="13">
        <v>2430</v>
      </c>
      <c r="AO17" s="13">
        <v>2666</v>
      </c>
      <c r="AP17" s="13">
        <v>2593</v>
      </c>
      <c r="AQ17" s="13">
        <v>2175</v>
      </c>
      <c r="AR17" s="13">
        <v>2447</v>
      </c>
      <c r="AS17" s="13">
        <v>2569</v>
      </c>
      <c r="AT17" s="13">
        <v>2056</v>
      </c>
      <c r="AU17" s="13">
        <v>1704</v>
      </c>
      <c r="AV17" s="13">
        <v>1801</v>
      </c>
      <c r="AW17" s="13">
        <v>1826</v>
      </c>
      <c r="AX17" s="13">
        <v>1784</v>
      </c>
      <c r="AY17" s="13">
        <v>1645</v>
      </c>
      <c r="AZ17" s="13">
        <v>1710</v>
      </c>
      <c r="BA17" s="13">
        <v>1254</v>
      </c>
      <c r="BB17" s="13">
        <v>1322</v>
      </c>
    </row>
    <row r="18" spans="1:54" x14ac:dyDescent="0.2">
      <c r="A18" s="12"/>
      <c r="B18" s="19" t="s">
        <v>151</v>
      </c>
      <c r="C18" s="13">
        <v>12682</v>
      </c>
      <c r="D18" s="13">
        <v>11903</v>
      </c>
      <c r="E18" s="13">
        <v>11756</v>
      </c>
      <c r="F18" s="13">
        <v>11242</v>
      </c>
      <c r="G18" s="13">
        <v>14198</v>
      </c>
      <c r="H18" s="13">
        <v>12392</v>
      </c>
      <c r="I18" s="13">
        <v>11411</v>
      </c>
      <c r="J18" s="13">
        <v>11600</v>
      </c>
      <c r="K18" s="13">
        <v>10330</v>
      </c>
      <c r="L18" s="13">
        <v>11458</v>
      </c>
      <c r="M18" s="13">
        <v>14205</v>
      </c>
      <c r="N18" s="13">
        <v>12431</v>
      </c>
      <c r="O18" s="13">
        <v>14798</v>
      </c>
      <c r="P18" s="13">
        <v>12824</v>
      </c>
      <c r="Q18" s="13">
        <v>10688</v>
      </c>
      <c r="R18" s="13">
        <v>13434</v>
      </c>
      <c r="S18" s="13">
        <v>10357</v>
      </c>
      <c r="T18" s="13">
        <v>14195</v>
      </c>
      <c r="U18" s="13">
        <v>12658</v>
      </c>
      <c r="V18" s="13">
        <v>16069</v>
      </c>
      <c r="W18" s="13">
        <v>12671</v>
      </c>
      <c r="X18" s="13">
        <v>13232</v>
      </c>
      <c r="Y18" s="13">
        <v>13843</v>
      </c>
      <c r="Z18" s="13">
        <v>13680</v>
      </c>
      <c r="AA18" s="13">
        <v>12814</v>
      </c>
      <c r="AB18" s="13">
        <v>13316</v>
      </c>
      <c r="AC18" s="13">
        <v>15148</v>
      </c>
      <c r="AD18" s="13">
        <v>12960</v>
      </c>
      <c r="AE18" s="13">
        <v>13636</v>
      </c>
      <c r="AF18" s="13">
        <v>14432</v>
      </c>
      <c r="AG18" s="13">
        <v>15053</v>
      </c>
      <c r="AH18" s="13">
        <v>15063</v>
      </c>
      <c r="AI18" s="13">
        <v>11677</v>
      </c>
      <c r="AJ18" s="13">
        <v>12808</v>
      </c>
      <c r="AK18" s="13">
        <v>13926</v>
      </c>
      <c r="AL18" s="13">
        <v>14342</v>
      </c>
      <c r="AM18" s="13">
        <v>12207</v>
      </c>
      <c r="AN18" s="13">
        <v>13532</v>
      </c>
      <c r="AO18" s="13">
        <v>12538</v>
      </c>
      <c r="AP18" s="13">
        <v>12679</v>
      </c>
      <c r="AQ18" s="13">
        <v>11966</v>
      </c>
      <c r="AR18" s="13">
        <v>13249</v>
      </c>
      <c r="AS18" s="13">
        <v>11203</v>
      </c>
      <c r="AT18" s="13">
        <v>10760</v>
      </c>
      <c r="AU18" s="13">
        <v>10556</v>
      </c>
      <c r="AV18" s="13">
        <v>10381</v>
      </c>
      <c r="AW18" s="13">
        <v>12279</v>
      </c>
      <c r="AX18" s="13">
        <v>10670</v>
      </c>
      <c r="AY18" s="13">
        <v>9131</v>
      </c>
      <c r="AZ18" s="13">
        <v>8932</v>
      </c>
      <c r="BA18" s="13">
        <v>9266</v>
      </c>
      <c r="BB18" s="13">
        <v>10981</v>
      </c>
    </row>
    <row r="19" spans="1:54" x14ac:dyDescent="0.2">
      <c r="A19" s="12"/>
      <c r="B19" s="19" t="s">
        <v>152</v>
      </c>
      <c r="C19" s="13">
        <v>1360</v>
      </c>
      <c r="D19" s="13">
        <v>1351</v>
      </c>
      <c r="E19" s="13">
        <v>1186</v>
      </c>
      <c r="F19" s="13">
        <v>1272</v>
      </c>
      <c r="G19" s="13">
        <v>1347</v>
      </c>
      <c r="H19" s="13">
        <v>1172</v>
      </c>
      <c r="I19" s="13">
        <v>1212</v>
      </c>
      <c r="J19" s="13">
        <v>1229</v>
      </c>
      <c r="K19" s="13">
        <v>1259</v>
      </c>
      <c r="L19" s="13">
        <v>1348</v>
      </c>
      <c r="M19" s="13">
        <v>1386</v>
      </c>
      <c r="N19" s="13">
        <v>1377</v>
      </c>
      <c r="O19" s="13">
        <v>1273</v>
      </c>
      <c r="P19" s="13">
        <v>1434</v>
      </c>
      <c r="Q19" s="13">
        <v>1513</v>
      </c>
      <c r="R19" s="13">
        <v>1469</v>
      </c>
      <c r="S19" s="13">
        <v>1662</v>
      </c>
      <c r="T19" s="13">
        <v>1666</v>
      </c>
      <c r="U19" s="13">
        <v>1454</v>
      </c>
      <c r="V19" s="13">
        <v>1500</v>
      </c>
      <c r="W19" s="13">
        <v>1644</v>
      </c>
      <c r="X19" s="13">
        <v>1559</v>
      </c>
      <c r="Y19" s="13">
        <v>1729</v>
      </c>
      <c r="Z19" s="13">
        <v>1554</v>
      </c>
      <c r="AA19" s="13">
        <v>1563</v>
      </c>
      <c r="AB19" s="13">
        <v>1574</v>
      </c>
      <c r="AC19" s="13">
        <v>1714</v>
      </c>
      <c r="AD19" s="13">
        <v>1599</v>
      </c>
      <c r="AE19" s="13">
        <v>1620</v>
      </c>
      <c r="AF19" s="13">
        <v>1828</v>
      </c>
      <c r="AG19" s="13">
        <v>1553</v>
      </c>
      <c r="AH19" s="13">
        <v>1733</v>
      </c>
      <c r="AI19" s="13">
        <v>1488</v>
      </c>
      <c r="AJ19" s="13">
        <v>1851</v>
      </c>
      <c r="AK19" s="13">
        <v>1718</v>
      </c>
      <c r="AL19" s="13">
        <v>1740</v>
      </c>
      <c r="AM19" s="13">
        <v>1709</v>
      </c>
      <c r="AN19" s="13">
        <v>1808</v>
      </c>
      <c r="AO19" s="13">
        <v>1715</v>
      </c>
      <c r="AP19" s="13">
        <v>1752</v>
      </c>
      <c r="AQ19" s="13">
        <v>1841</v>
      </c>
      <c r="AR19" s="13">
        <v>1622</v>
      </c>
      <c r="AS19" s="13">
        <v>1660</v>
      </c>
      <c r="AT19" s="13">
        <v>1678</v>
      </c>
      <c r="AU19" s="13">
        <v>1398</v>
      </c>
      <c r="AV19" s="13">
        <v>1365</v>
      </c>
      <c r="AW19" s="13">
        <v>1162</v>
      </c>
      <c r="AX19" s="13">
        <v>1176</v>
      </c>
      <c r="AY19" s="13">
        <v>1221</v>
      </c>
      <c r="AZ19" s="13">
        <v>981</v>
      </c>
      <c r="BA19" s="13">
        <v>706</v>
      </c>
      <c r="BB19" s="13">
        <v>804</v>
      </c>
    </row>
    <row r="20" spans="1:54" x14ac:dyDescent="0.2">
      <c r="A20" s="20"/>
      <c r="B20" s="19" t="s">
        <v>153</v>
      </c>
      <c r="C20" s="13">
        <v>736</v>
      </c>
      <c r="D20" s="13">
        <v>747</v>
      </c>
      <c r="E20" s="13">
        <v>838</v>
      </c>
      <c r="F20" s="13">
        <v>668</v>
      </c>
      <c r="G20" s="13">
        <v>731</v>
      </c>
      <c r="H20" s="13">
        <v>617</v>
      </c>
      <c r="I20" s="13">
        <v>718</v>
      </c>
      <c r="J20" s="13">
        <v>816</v>
      </c>
      <c r="K20" s="13">
        <v>685</v>
      </c>
      <c r="L20" s="13">
        <v>750</v>
      </c>
      <c r="M20" s="13">
        <v>651</v>
      </c>
      <c r="N20" s="13">
        <v>655</v>
      </c>
      <c r="O20" s="13">
        <v>744</v>
      </c>
      <c r="P20" s="13">
        <v>732</v>
      </c>
      <c r="Q20" s="13">
        <v>827</v>
      </c>
      <c r="R20" s="13">
        <v>762</v>
      </c>
      <c r="S20" s="13">
        <v>861</v>
      </c>
      <c r="T20" s="13">
        <v>812</v>
      </c>
      <c r="U20" s="13">
        <v>820</v>
      </c>
      <c r="V20" s="13">
        <v>881</v>
      </c>
      <c r="W20" s="13">
        <v>939</v>
      </c>
      <c r="X20" s="13">
        <v>823</v>
      </c>
      <c r="Y20" s="13">
        <v>819</v>
      </c>
      <c r="Z20" s="13">
        <v>786</v>
      </c>
      <c r="AA20" s="13">
        <v>790</v>
      </c>
      <c r="AB20" s="13">
        <v>582</v>
      </c>
      <c r="AC20" s="13">
        <v>687</v>
      </c>
      <c r="AD20" s="13">
        <v>755</v>
      </c>
      <c r="AE20" s="13">
        <v>820</v>
      </c>
      <c r="AF20" s="13">
        <v>712</v>
      </c>
      <c r="AG20" s="13">
        <v>781</v>
      </c>
      <c r="AH20" s="13">
        <v>888</v>
      </c>
      <c r="AI20" s="13">
        <v>847</v>
      </c>
      <c r="AJ20" s="13">
        <v>882</v>
      </c>
      <c r="AK20" s="13">
        <v>762</v>
      </c>
      <c r="AL20" s="13">
        <v>756</v>
      </c>
      <c r="AM20" s="13">
        <v>710</v>
      </c>
      <c r="AN20" s="13">
        <v>776</v>
      </c>
      <c r="AO20" s="13">
        <v>704</v>
      </c>
      <c r="AP20" s="13">
        <v>624</v>
      </c>
      <c r="AQ20" s="13">
        <v>470</v>
      </c>
      <c r="AR20" s="13">
        <v>464</v>
      </c>
      <c r="AS20" s="13">
        <v>477</v>
      </c>
      <c r="AT20" s="13">
        <v>363</v>
      </c>
      <c r="AU20" s="13">
        <v>405</v>
      </c>
      <c r="AV20" s="13">
        <v>409</v>
      </c>
      <c r="AW20" s="13">
        <v>397</v>
      </c>
      <c r="AX20" s="13">
        <v>396</v>
      </c>
      <c r="AY20" s="13">
        <v>408</v>
      </c>
      <c r="AZ20" s="13">
        <v>442</v>
      </c>
      <c r="BA20" s="13">
        <v>191</v>
      </c>
      <c r="BB20" s="13">
        <v>205</v>
      </c>
    </row>
    <row r="21" spans="1:54" x14ac:dyDescent="0.2">
      <c r="B21" s="20" t="s">
        <v>154</v>
      </c>
      <c r="C21" s="13">
        <v>373</v>
      </c>
      <c r="D21" s="13">
        <v>467</v>
      </c>
      <c r="E21" s="13">
        <v>398</v>
      </c>
      <c r="F21" s="13">
        <v>293</v>
      </c>
      <c r="G21" s="13">
        <v>417</v>
      </c>
      <c r="H21" s="13">
        <v>367</v>
      </c>
      <c r="I21" s="13">
        <v>352</v>
      </c>
      <c r="J21" s="13">
        <v>442</v>
      </c>
      <c r="K21" s="13">
        <v>434</v>
      </c>
      <c r="L21" s="13">
        <v>469</v>
      </c>
      <c r="M21" s="13">
        <v>426</v>
      </c>
      <c r="N21" s="13">
        <v>431</v>
      </c>
      <c r="O21" s="13">
        <v>443</v>
      </c>
      <c r="P21" s="13">
        <v>468</v>
      </c>
      <c r="Q21" s="13">
        <v>541</v>
      </c>
      <c r="R21" s="13">
        <v>569</v>
      </c>
      <c r="S21" s="13">
        <v>483</v>
      </c>
      <c r="T21" s="13">
        <v>479</v>
      </c>
      <c r="U21" s="13">
        <v>459</v>
      </c>
      <c r="V21" s="13">
        <v>501</v>
      </c>
      <c r="W21" s="13">
        <v>505</v>
      </c>
      <c r="X21" s="13">
        <v>509</v>
      </c>
      <c r="Y21" s="13">
        <v>508</v>
      </c>
      <c r="Z21" s="13">
        <v>515</v>
      </c>
      <c r="AA21" s="13">
        <v>430</v>
      </c>
      <c r="AB21" s="13">
        <v>460</v>
      </c>
      <c r="AC21" s="13">
        <v>523</v>
      </c>
      <c r="AD21" s="13">
        <v>467</v>
      </c>
      <c r="AE21" s="13">
        <v>437</v>
      </c>
      <c r="AF21" s="13">
        <v>541</v>
      </c>
      <c r="AG21" s="13">
        <v>385</v>
      </c>
      <c r="AH21" s="13">
        <v>503</v>
      </c>
      <c r="AI21" s="13">
        <v>434</v>
      </c>
      <c r="AJ21" s="13">
        <v>457</v>
      </c>
      <c r="AK21" s="13">
        <v>423</v>
      </c>
      <c r="AL21" s="13">
        <v>426</v>
      </c>
      <c r="AM21" s="13">
        <v>388</v>
      </c>
      <c r="AN21" s="13">
        <v>564</v>
      </c>
      <c r="AO21" s="13">
        <v>418</v>
      </c>
      <c r="AP21" s="13">
        <v>439</v>
      </c>
      <c r="AQ21" s="13">
        <v>419</v>
      </c>
      <c r="AR21" s="13">
        <v>420</v>
      </c>
      <c r="AS21" s="13">
        <v>408</v>
      </c>
      <c r="AT21" s="13">
        <v>479</v>
      </c>
      <c r="AU21" s="13">
        <v>442</v>
      </c>
      <c r="AV21" s="13">
        <v>409</v>
      </c>
      <c r="AW21" s="13">
        <v>364</v>
      </c>
      <c r="AX21" s="13">
        <v>375</v>
      </c>
      <c r="AY21" s="13">
        <v>397</v>
      </c>
      <c r="AZ21" s="13">
        <v>397</v>
      </c>
      <c r="BA21" s="13">
        <v>241</v>
      </c>
      <c r="BB21" s="13">
        <v>210</v>
      </c>
    </row>
    <row r="23" spans="1:54" x14ac:dyDescent="0.2">
      <c r="A23" s="17" t="s">
        <v>155</v>
      </c>
      <c r="C23" s="5">
        <v>885</v>
      </c>
      <c r="D23" s="5">
        <v>819</v>
      </c>
      <c r="E23" s="5">
        <v>820</v>
      </c>
      <c r="F23" s="5">
        <v>1000</v>
      </c>
      <c r="G23" s="5">
        <v>937</v>
      </c>
      <c r="H23" s="5">
        <v>834</v>
      </c>
      <c r="I23" s="5">
        <v>1002</v>
      </c>
      <c r="J23" s="5">
        <v>1122</v>
      </c>
      <c r="K23" s="5">
        <v>1015</v>
      </c>
      <c r="L23" s="5">
        <v>1143</v>
      </c>
      <c r="M23" s="5">
        <v>1062</v>
      </c>
      <c r="N23" s="5">
        <v>928</v>
      </c>
      <c r="O23" s="5">
        <v>1308</v>
      </c>
      <c r="P23" s="5">
        <v>1104</v>
      </c>
      <c r="Q23" s="5">
        <v>1203</v>
      </c>
      <c r="R23" s="5">
        <v>1080</v>
      </c>
      <c r="S23" s="5">
        <v>1105</v>
      </c>
      <c r="T23" s="5">
        <v>1058</v>
      </c>
      <c r="U23" s="5">
        <v>981</v>
      </c>
      <c r="V23" s="5">
        <v>1032</v>
      </c>
      <c r="W23" s="5">
        <v>945</v>
      </c>
      <c r="X23" s="5">
        <v>984</v>
      </c>
      <c r="Y23" s="5">
        <v>1045</v>
      </c>
      <c r="Z23" s="5">
        <v>995</v>
      </c>
      <c r="AA23" s="5">
        <v>931</v>
      </c>
      <c r="AB23" s="5">
        <v>829</v>
      </c>
      <c r="AC23" s="5">
        <v>1011</v>
      </c>
      <c r="AD23" s="5">
        <v>993</v>
      </c>
      <c r="AE23" s="5">
        <v>1011</v>
      </c>
      <c r="AF23" s="5">
        <v>982</v>
      </c>
      <c r="AG23" s="5">
        <v>861</v>
      </c>
      <c r="AH23" s="5">
        <v>895</v>
      </c>
      <c r="AI23" s="5">
        <v>1023</v>
      </c>
      <c r="AJ23" s="5">
        <v>933</v>
      </c>
      <c r="AK23" s="5">
        <v>866</v>
      </c>
      <c r="AL23" s="5">
        <v>1003</v>
      </c>
      <c r="AM23" s="5">
        <v>865</v>
      </c>
      <c r="AN23" s="5">
        <v>1133</v>
      </c>
      <c r="AO23" s="5">
        <v>1307</v>
      </c>
      <c r="AP23" s="5">
        <v>1120</v>
      </c>
      <c r="AQ23" s="5">
        <v>1127</v>
      </c>
      <c r="AR23" s="5">
        <v>1073</v>
      </c>
      <c r="AS23" s="5">
        <v>1099</v>
      </c>
      <c r="AT23" s="5">
        <v>963</v>
      </c>
      <c r="AU23" s="5">
        <v>1170</v>
      </c>
      <c r="AV23" s="5">
        <v>975</v>
      </c>
      <c r="AW23" s="5">
        <v>864</v>
      </c>
      <c r="AX23" s="5">
        <v>1004</v>
      </c>
      <c r="AY23" s="5">
        <v>1043</v>
      </c>
      <c r="AZ23" s="5">
        <v>1177</v>
      </c>
      <c r="BA23" s="5">
        <v>561</v>
      </c>
      <c r="BB23" s="5">
        <v>483</v>
      </c>
    </row>
    <row r="24" spans="1:54" x14ac:dyDescent="0.2">
      <c r="A24" s="12"/>
      <c r="B24" s="1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x14ac:dyDescent="0.2">
      <c r="A25" s="17" t="s">
        <v>156</v>
      </c>
      <c r="C25" s="5">
        <v>3440</v>
      </c>
      <c r="D25" s="5">
        <v>4635</v>
      </c>
      <c r="E25" s="5">
        <v>4454</v>
      </c>
      <c r="F25" s="5">
        <v>4607</v>
      </c>
      <c r="G25" s="5">
        <v>5020</v>
      </c>
      <c r="H25" s="5">
        <v>5277</v>
      </c>
      <c r="I25" s="5">
        <v>5393</v>
      </c>
      <c r="J25" s="5">
        <v>5212</v>
      </c>
      <c r="K25" s="5">
        <v>4987</v>
      </c>
      <c r="L25" s="5">
        <v>4589</v>
      </c>
      <c r="M25" s="5">
        <v>3884</v>
      </c>
      <c r="N25" s="5">
        <v>3152</v>
      </c>
      <c r="O25" s="5">
        <v>4333</v>
      </c>
      <c r="P25" s="5">
        <v>4190</v>
      </c>
      <c r="Q25" s="5">
        <v>3936</v>
      </c>
      <c r="R25" s="5">
        <v>3767</v>
      </c>
      <c r="S25" s="5">
        <v>4020</v>
      </c>
      <c r="T25" s="5">
        <v>3382</v>
      </c>
      <c r="U25" s="5">
        <v>3560</v>
      </c>
      <c r="V25" s="5">
        <v>3952</v>
      </c>
      <c r="W25" s="5">
        <v>4030</v>
      </c>
      <c r="X25" s="5">
        <v>4164</v>
      </c>
      <c r="Y25" s="5">
        <v>4709</v>
      </c>
      <c r="Z25" s="5">
        <v>4895</v>
      </c>
      <c r="AA25" s="5">
        <v>5179</v>
      </c>
      <c r="AB25" s="5">
        <v>3466</v>
      </c>
      <c r="AC25" s="5">
        <v>2301</v>
      </c>
      <c r="AD25" s="5">
        <v>2895</v>
      </c>
      <c r="AE25" s="5">
        <v>3751</v>
      </c>
      <c r="AF25" s="5">
        <v>4131</v>
      </c>
      <c r="AG25" s="5">
        <v>4168</v>
      </c>
      <c r="AH25" s="5">
        <v>4483</v>
      </c>
      <c r="AI25" s="5">
        <v>4172</v>
      </c>
      <c r="AJ25" s="5">
        <v>3873</v>
      </c>
      <c r="AK25" s="5">
        <v>2856</v>
      </c>
      <c r="AL25" s="5">
        <v>3894</v>
      </c>
      <c r="AM25" s="5">
        <v>4050</v>
      </c>
      <c r="AN25" s="5">
        <v>3651</v>
      </c>
      <c r="AO25" s="5">
        <v>3248</v>
      </c>
      <c r="AP25" s="5">
        <v>2974</v>
      </c>
      <c r="AQ25" s="5">
        <v>3226</v>
      </c>
      <c r="AR25" s="5">
        <v>3709</v>
      </c>
      <c r="AS25" s="5">
        <v>3579</v>
      </c>
      <c r="AT25" s="5">
        <v>3541</v>
      </c>
      <c r="AU25" s="5">
        <v>3148</v>
      </c>
      <c r="AV25" s="5">
        <v>3357</v>
      </c>
      <c r="AW25" s="5">
        <v>3203</v>
      </c>
      <c r="AX25" s="5">
        <v>3279</v>
      </c>
      <c r="AY25" s="5">
        <v>3104</v>
      </c>
      <c r="AZ25" s="5">
        <v>3324</v>
      </c>
      <c r="BA25" s="5">
        <v>1473</v>
      </c>
      <c r="BB25" s="5">
        <v>1220</v>
      </c>
    </row>
    <row r="26" spans="1:54" x14ac:dyDescent="0.2">
      <c r="A26" s="12"/>
      <c r="B26" s="1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x14ac:dyDescent="0.2">
      <c r="A27" s="21" t="s">
        <v>3</v>
      </c>
      <c r="B27" s="22"/>
      <c r="C27" s="23">
        <v>49051</v>
      </c>
      <c r="D27" s="23">
        <v>48622</v>
      </c>
      <c r="E27" s="23">
        <v>47228</v>
      </c>
      <c r="F27" s="23">
        <v>45428</v>
      </c>
      <c r="G27" s="23">
        <v>50015</v>
      </c>
      <c r="H27" s="23">
        <v>47724</v>
      </c>
      <c r="I27" s="23">
        <v>47251</v>
      </c>
      <c r="J27" s="23">
        <v>49025</v>
      </c>
      <c r="K27" s="23">
        <v>45690</v>
      </c>
      <c r="L27" s="23">
        <v>46442</v>
      </c>
      <c r="M27" s="23">
        <v>49818</v>
      </c>
      <c r="N27" s="23">
        <v>48139</v>
      </c>
      <c r="O27" s="23">
        <v>51837</v>
      </c>
      <c r="P27" s="23">
        <v>49651</v>
      </c>
      <c r="Q27" s="23">
        <v>47515</v>
      </c>
      <c r="R27" s="23">
        <v>49652</v>
      </c>
      <c r="S27" s="23">
        <v>47898</v>
      </c>
      <c r="T27" s="23">
        <v>50871</v>
      </c>
      <c r="U27" s="23">
        <v>48673</v>
      </c>
      <c r="V27" s="23">
        <v>52570</v>
      </c>
      <c r="W27" s="23">
        <v>50238</v>
      </c>
      <c r="X27" s="23">
        <v>50075</v>
      </c>
      <c r="Y27" s="23">
        <v>51300</v>
      </c>
      <c r="Z27" s="23">
        <v>52038</v>
      </c>
      <c r="AA27" s="23">
        <v>51457</v>
      </c>
      <c r="AB27" s="23">
        <v>48329</v>
      </c>
      <c r="AC27" s="23">
        <v>51228</v>
      </c>
      <c r="AD27" s="23">
        <v>49258</v>
      </c>
      <c r="AE27" s="23">
        <v>50270</v>
      </c>
      <c r="AF27" s="23">
        <v>50982</v>
      </c>
      <c r="AG27" s="23">
        <v>50940</v>
      </c>
      <c r="AH27" s="23">
        <v>52090</v>
      </c>
      <c r="AI27" s="23">
        <v>48404</v>
      </c>
      <c r="AJ27" s="23">
        <v>50070</v>
      </c>
      <c r="AK27" s="23">
        <v>46860</v>
      </c>
      <c r="AL27" s="23">
        <v>50326</v>
      </c>
      <c r="AM27" s="23">
        <v>46699</v>
      </c>
      <c r="AN27" s="23">
        <v>49953</v>
      </c>
      <c r="AO27" s="23">
        <v>48123</v>
      </c>
      <c r="AP27" s="23">
        <v>47959</v>
      </c>
      <c r="AQ27" s="23">
        <v>46081</v>
      </c>
      <c r="AR27" s="23">
        <v>48341</v>
      </c>
      <c r="AS27" s="23">
        <v>45953</v>
      </c>
      <c r="AT27" s="23">
        <v>44787</v>
      </c>
      <c r="AU27" s="23">
        <v>42372</v>
      </c>
      <c r="AV27" s="23">
        <v>42100</v>
      </c>
      <c r="AW27" s="23">
        <v>41862</v>
      </c>
      <c r="AX27" s="23">
        <v>40980</v>
      </c>
      <c r="AY27" s="23">
        <v>38392</v>
      </c>
      <c r="AZ27" s="23">
        <v>37152</v>
      </c>
      <c r="BA27" s="23">
        <v>26982</v>
      </c>
      <c r="BB27" s="23">
        <v>31971</v>
      </c>
    </row>
    <row r="28" spans="1:54" x14ac:dyDescent="0.2">
      <c r="A28" s="12"/>
      <c r="B28" s="1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x14ac:dyDescent="0.2">
      <c r="A29" s="17" t="s">
        <v>4</v>
      </c>
      <c r="B29" s="12"/>
      <c r="C29" s="11">
        <v>8404</v>
      </c>
      <c r="D29" s="11">
        <v>7864</v>
      </c>
      <c r="E29" s="11">
        <v>7950</v>
      </c>
      <c r="F29" s="11">
        <v>7908</v>
      </c>
      <c r="G29" s="11">
        <v>7199</v>
      </c>
      <c r="H29" s="11">
        <v>8059</v>
      </c>
      <c r="I29" s="11">
        <v>8685</v>
      </c>
      <c r="J29" s="11">
        <v>7840</v>
      </c>
      <c r="K29" s="11">
        <v>8304</v>
      </c>
      <c r="L29" s="11">
        <v>9122</v>
      </c>
      <c r="M29" s="11">
        <v>8626</v>
      </c>
      <c r="N29" s="11">
        <v>9205</v>
      </c>
      <c r="O29" s="11">
        <v>9679</v>
      </c>
      <c r="P29" s="11">
        <v>8448</v>
      </c>
      <c r="Q29" s="11">
        <v>7460</v>
      </c>
      <c r="R29" s="11">
        <v>8313</v>
      </c>
      <c r="S29" s="11">
        <v>8697</v>
      </c>
      <c r="T29" s="11">
        <v>9213</v>
      </c>
      <c r="U29" s="11">
        <v>8307</v>
      </c>
      <c r="V29" s="11">
        <v>8743</v>
      </c>
      <c r="W29" s="11">
        <v>7777</v>
      </c>
      <c r="X29" s="11">
        <v>9518</v>
      </c>
      <c r="Y29" s="11">
        <v>7180</v>
      </c>
      <c r="Z29" s="11">
        <v>8317</v>
      </c>
      <c r="AA29" s="11">
        <v>8772</v>
      </c>
      <c r="AB29" s="11">
        <v>8252</v>
      </c>
      <c r="AC29" s="11">
        <v>7483</v>
      </c>
      <c r="AD29" s="11">
        <v>7550</v>
      </c>
      <c r="AE29" s="11">
        <v>9296</v>
      </c>
      <c r="AF29" s="11">
        <v>9108</v>
      </c>
      <c r="AG29" s="11">
        <v>10236</v>
      </c>
      <c r="AH29" s="11">
        <v>9618</v>
      </c>
      <c r="AI29" s="11">
        <v>11295</v>
      </c>
      <c r="AJ29" s="11">
        <v>8471</v>
      </c>
      <c r="AK29" s="11">
        <v>9661</v>
      </c>
      <c r="AL29" s="11">
        <v>9478</v>
      </c>
      <c r="AM29" s="11">
        <v>8885</v>
      </c>
      <c r="AN29" s="11">
        <v>9969</v>
      </c>
      <c r="AO29" s="11">
        <v>8562</v>
      </c>
      <c r="AP29" s="11">
        <v>9809</v>
      </c>
      <c r="AQ29" s="11">
        <v>9197</v>
      </c>
      <c r="AR29" s="11">
        <v>8941</v>
      </c>
      <c r="AS29" s="11">
        <v>9458</v>
      </c>
      <c r="AT29" s="11">
        <v>10324</v>
      </c>
      <c r="AU29" s="11">
        <v>8185</v>
      </c>
      <c r="AV29" s="11">
        <v>9905</v>
      </c>
      <c r="AW29" s="11">
        <v>10442</v>
      </c>
      <c r="AX29" s="11">
        <v>8702</v>
      </c>
      <c r="AY29" s="11">
        <v>9124</v>
      </c>
      <c r="AZ29" s="11">
        <v>7183</v>
      </c>
      <c r="BA29" s="11">
        <v>6177</v>
      </c>
      <c r="BB29" s="11">
        <v>7441</v>
      </c>
    </row>
    <row r="30" spans="1:54" x14ac:dyDescent="0.2">
      <c r="A30" s="12"/>
      <c r="B30" s="19" t="s">
        <v>157</v>
      </c>
      <c r="C30" s="13">
        <v>7697</v>
      </c>
      <c r="D30" s="13">
        <v>7008</v>
      </c>
      <c r="E30" s="13">
        <v>7371</v>
      </c>
      <c r="F30" s="13">
        <v>7339</v>
      </c>
      <c r="G30" s="13">
        <v>6522</v>
      </c>
      <c r="H30" s="13">
        <v>7411</v>
      </c>
      <c r="I30" s="13">
        <v>8151</v>
      </c>
      <c r="J30" s="13">
        <v>7306</v>
      </c>
      <c r="K30" s="13">
        <v>7801</v>
      </c>
      <c r="L30" s="13">
        <v>8518</v>
      </c>
      <c r="M30" s="13">
        <v>8180</v>
      </c>
      <c r="N30" s="13">
        <v>8301</v>
      </c>
      <c r="O30" s="13">
        <v>9073</v>
      </c>
      <c r="P30" s="13">
        <v>7790</v>
      </c>
      <c r="Q30" s="13">
        <v>6708</v>
      </c>
      <c r="R30" s="13">
        <v>7548</v>
      </c>
      <c r="S30" s="13">
        <v>8065</v>
      </c>
      <c r="T30" s="13">
        <v>8217</v>
      </c>
      <c r="U30" s="13">
        <v>7818</v>
      </c>
      <c r="V30" s="13">
        <v>7828</v>
      </c>
      <c r="W30" s="13">
        <v>6975</v>
      </c>
      <c r="X30" s="13">
        <v>8931</v>
      </c>
      <c r="Y30" s="13">
        <v>6422</v>
      </c>
      <c r="Z30" s="13">
        <v>7727</v>
      </c>
      <c r="AA30" s="13">
        <v>7867</v>
      </c>
      <c r="AB30" s="13">
        <v>7513</v>
      </c>
      <c r="AC30" s="13">
        <v>6873</v>
      </c>
      <c r="AD30" s="13">
        <v>6959</v>
      </c>
      <c r="AE30" s="13">
        <v>8571</v>
      </c>
      <c r="AF30" s="13">
        <v>8487</v>
      </c>
      <c r="AG30" s="13">
        <v>9624</v>
      </c>
      <c r="AH30" s="13">
        <v>9008</v>
      </c>
      <c r="AI30" s="13">
        <v>10568</v>
      </c>
      <c r="AJ30" s="13">
        <v>7876</v>
      </c>
      <c r="AK30" s="13">
        <v>9036</v>
      </c>
      <c r="AL30" s="13">
        <v>8661</v>
      </c>
      <c r="AM30" s="13">
        <v>8111</v>
      </c>
      <c r="AN30" s="13">
        <v>9055</v>
      </c>
      <c r="AO30" s="13">
        <v>8037</v>
      </c>
      <c r="AP30" s="13">
        <v>8969</v>
      </c>
      <c r="AQ30" s="13">
        <v>8373</v>
      </c>
      <c r="AR30" s="13">
        <v>8076</v>
      </c>
      <c r="AS30" s="13">
        <v>8501</v>
      </c>
      <c r="AT30" s="13">
        <v>9248</v>
      </c>
      <c r="AU30" s="13">
        <v>7281</v>
      </c>
      <c r="AV30" s="13">
        <v>9065</v>
      </c>
      <c r="AW30" s="13">
        <v>9342</v>
      </c>
      <c r="AX30" s="13">
        <v>8017</v>
      </c>
      <c r="AY30" s="13">
        <v>8378</v>
      </c>
      <c r="AZ30" s="13">
        <v>6531</v>
      </c>
      <c r="BA30" s="13">
        <v>5724</v>
      </c>
      <c r="BB30" s="13">
        <v>6780</v>
      </c>
    </row>
    <row r="31" spans="1:54" x14ac:dyDescent="0.2">
      <c r="A31" s="20"/>
      <c r="B31" s="19" t="s">
        <v>158</v>
      </c>
      <c r="C31" s="13">
        <v>707</v>
      </c>
      <c r="D31" s="13">
        <v>856</v>
      </c>
      <c r="E31" s="13">
        <v>579</v>
      </c>
      <c r="F31" s="13">
        <v>569</v>
      </c>
      <c r="G31" s="13">
        <v>677</v>
      </c>
      <c r="H31" s="13">
        <v>648</v>
      </c>
      <c r="I31" s="13">
        <v>534</v>
      </c>
      <c r="J31" s="13">
        <v>534</v>
      </c>
      <c r="K31" s="13">
        <v>503</v>
      </c>
      <c r="L31" s="13">
        <v>604</v>
      </c>
      <c r="M31" s="13">
        <v>446</v>
      </c>
      <c r="N31" s="13">
        <v>904</v>
      </c>
      <c r="O31" s="13">
        <v>606</v>
      </c>
      <c r="P31" s="13">
        <v>658</v>
      </c>
      <c r="Q31" s="13">
        <v>752</v>
      </c>
      <c r="R31" s="13">
        <v>765</v>
      </c>
      <c r="S31" s="13">
        <v>632</v>
      </c>
      <c r="T31" s="13">
        <v>996</v>
      </c>
      <c r="U31" s="13">
        <v>489</v>
      </c>
      <c r="V31" s="13">
        <v>915</v>
      </c>
      <c r="W31" s="13">
        <v>802</v>
      </c>
      <c r="X31" s="13">
        <v>587</v>
      </c>
      <c r="Y31" s="13">
        <v>758</v>
      </c>
      <c r="Z31" s="13">
        <v>590</v>
      </c>
      <c r="AA31" s="13">
        <v>905</v>
      </c>
      <c r="AB31" s="13">
        <v>739</v>
      </c>
      <c r="AC31" s="13">
        <v>610</v>
      </c>
      <c r="AD31" s="13">
        <v>591</v>
      </c>
      <c r="AE31" s="13">
        <v>725</v>
      </c>
      <c r="AF31" s="13">
        <v>621</v>
      </c>
      <c r="AG31" s="13">
        <v>612</v>
      </c>
      <c r="AH31" s="13">
        <v>610</v>
      </c>
      <c r="AI31" s="13">
        <v>727</v>
      </c>
      <c r="AJ31" s="13">
        <v>595</v>
      </c>
      <c r="AK31" s="13">
        <v>625</v>
      </c>
      <c r="AL31" s="13">
        <v>817</v>
      </c>
      <c r="AM31" s="13">
        <v>774</v>
      </c>
      <c r="AN31" s="13">
        <v>914</v>
      </c>
      <c r="AO31" s="13">
        <v>525</v>
      </c>
      <c r="AP31" s="13">
        <v>840</v>
      </c>
      <c r="AQ31" s="13">
        <v>824</v>
      </c>
      <c r="AR31" s="13">
        <v>865</v>
      </c>
      <c r="AS31" s="13">
        <v>957</v>
      </c>
      <c r="AT31" s="13">
        <v>1076</v>
      </c>
      <c r="AU31" s="13">
        <v>904</v>
      </c>
      <c r="AV31" s="13">
        <v>840</v>
      </c>
      <c r="AW31" s="13">
        <v>1100</v>
      </c>
      <c r="AX31" s="13">
        <v>685</v>
      </c>
      <c r="AY31" s="13">
        <v>746</v>
      </c>
      <c r="AZ31" s="13">
        <v>652</v>
      </c>
      <c r="BA31" s="13">
        <v>453</v>
      </c>
      <c r="BB31" s="13">
        <v>661</v>
      </c>
    </row>
    <row r="32" spans="1:54" x14ac:dyDescent="0.2">
      <c r="A32" s="12"/>
      <c r="B32" s="1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x14ac:dyDescent="0.2">
      <c r="A33" s="16" t="s">
        <v>5</v>
      </c>
      <c r="B33" s="12"/>
      <c r="C33" s="11">
        <v>8184</v>
      </c>
      <c r="D33" s="11">
        <v>7905</v>
      </c>
      <c r="E33" s="11">
        <v>7859</v>
      </c>
      <c r="F33" s="11">
        <v>6296</v>
      </c>
      <c r="G33" s="11">
        <v>7218</v>
      </c>
      <c r="H33" s="11">
        <v>6593</v>
      </c>
      <c r="I33" s="11">
        <v>6231</v>
      </c>
      <c r="J33" s="11">
        <v>6923</v>
      </c>
      <c r="K33" s="11">
        <v>7538</v>
      </c>
      <c r="L33" s="11">
        <v>7859</v>
      </c>
      <c r="M33" s="11">
        <v>7054</v>
      </c>
      <c r="N33" s="11">
        <v>8063</v>
      </c>
      <c r="O33" s="11">
        <v>8357</v>
      </c>
      <c r="P33" s="11">
        <v>7674</v>
      </c>
      <c r="Q33" s="11">
        <v>7132</v>
      </c>
      <c r="R33" s="11">
        <v>7150</v>
      </c>
      <c r="S33" s="11">
        <v>7544</v>
      </c>
      <c r="T33" s="11">
        <v>8390</v>
      </c>
      <c r="U33" s="11">
        <v>7659</v>
      </c>
      <c r="V33" s="11">
        <v>7376</v>
      </c>
      <c r="W33" s="11">
        <v>6513</v>
      </c>
      <c r="X33" s="11">
        <v>5866</v>
      </c>
      <c r="Y33" s="11">
        <v>5825</v>
      </c>
      <c r="Z33" s="11">
        <v>6190</v>
      </c>
      <c r="AA33" s="11">
        <v>6590</v>
      </c>
      <c r="AB33" s="11">
        <v>6353</v>
      </c>
      <c r="AC33" s="11">
        <v>6680</v>
      </c>
      <c r="AD33" s="11">
        <v>6537</v>
      </c>
      <c r="AE33" s="11">
        <v>6013</v>
      </c>
      <c r="AF33" s="11">
        <v>7463</v>
      </c>
      <c r="AG33" s="11">
        <v>5773</v>
      </c>
      <c r="AH33" s="11">
        <v>6636</v>
      </c>
      <c r="AI33" s="11">
        <v>6197</v>
      </c>
      <c r="AJ33" s="11">
        <v>6756</v>
      </c>
      <c r="AK33" s="11">
        <v>6011</v>
      </c>
      <c r="AL33" s="11">
        <v>6856</v>
      </c>
      <c r="AM33" s="11">
        <v>6794</v>
      </c>
      <c r="AN33" s="11">
        <v>8211</v>
      </c>
      <c r="AO33" s="11">
        <v>7633</v>
      </c>
      <c r="AP33" s="11">
        <v>8395</v>
      </c>
      <c r="AQ33" s="11">
        <v>8202</v>
      </c>
      <c r="AR33" s="11">
        <v>8216</v>
      </c>
      <c r="AS33" s="11">
        <v>7794</v>
      </c>
      <c r="AT33" s="11">
        <v>7573</v>
      </c>
      <c r="AU33" s="11">
        <v>7430</v>
      </c>
      <c r="AV33" s="11">
        <v>7662</v>
      </c>
      <c r="AW33" s="11">
        <v>6778</v>
      </c>
      <c r="AX33" s="11">
        <v>7766</v>
      </c>
      <c r="AY33" s="11">
        <v>6841</v>
      </c>
      <c r="AZ33" s="11">
        <v>6784</v>
      </c>
      <c r="BA33" s="11">
        <v>3843</v>
      </c>
      <c r="BB33" s="11">
        <v>5510</v>
      </c>
    </row>
    <row r="34" spans="1:54" x14ac:dyDescent="0.2">
      <c r="A34" s="12"/>
      <c r="B34" s="19" t="s">
        <v>159</v>
      </c>
      <c r="C34" s="13">
        <v>1123</v>
      </c>
      <c r="D34" s="13">
        <v>1139</v>
      </c>
      <c r="E34" s="13">
        <v>1246</v>
      </c>
      <c r="F34" s="13">
        <v>832</v>
      </c>
      <c r="G34" s="13">
        <v>764</v>
      </c>
      <c r="H34" s="13">
        <v>825</v>
      </c>
      <c r="I34" s="13">
        <v>1047</v>
      </c>
      <c r="J34" s="13">
        <v>1270</v>
      </c>
      <c r="K34" s="13">
        <v>1265</v>
      </c>
      <c r="L34" s="13">
        <v>1244</v>
      </c>
      <c r="M34" s="13">
        <v>1264</v>
      </c>
      <c r="N34" s="13">
        <v>1374</v>
      </c>
      <c r="O34" s="13">
        <v>1433</v>
      </c>
      <c r="P34" s="13">
        <v>1422</v>
      </c>
      <c r="Q34" s="13">
        <v>1005</v>
      </c>
      <c r="R34" s="13">
        <v>719</v>
      </c>
      <c r="S34" s="13">
        <v>617</v>
      </c>
      <c r="T34" s="13">
        <v>640</v>
      </c>
      <c r="U34" s="13">
        <v>776</v>
      </c>
      <c r="V34" s="13">
        <v>794</v>
      </c>
      <c r="W34" s="13">
        <v>686</v>
      </c>
      <c r="X34" s="13">
        <v>1030</v>
      </c>
      <c r="Y34" s="13">
        <v>1027</v>
      </c>
      <c r="Z34" s="13">
        <v>838</v>
      </c>
      <c r="AA34" s="13">
        <v>866</v>
      </c>
      <c r="AB34" s="13">
        <v>644</v>
      </c>
      <c r="AC34" s="13">
        <v>375</v>
      </c>
      <c r="AD34" s="13">
        <v>870</v>
      </c>
      <c r="AE34" s="13">
        <v>608</v>
      </c>
      <c r="AF34" s="13">
        <v>877</v>
      </c>
      <c r="AG34" s="13">
        <v>1021</v>
      </c>
      <c r="AH34" s="13">
        <v>953</v>
      </c>
      <c r="AI34" s="13">
        <v>771</v>
      </c>
      <c r="AJ34" s="13">
        <v>932</v>
      </c>
      <c r="AK34" s="13">
        <v>950</v>
      </c>
      <c r="AL34" s="13">
        <v>1328</v>
      </c>
      <c r="AM34" s="13">
        <v>1580</v>
      </c>
      <c r="AN34" s="13">
        <v>2081</v>
      </c>
      <c r="AO34" s="13">
        <v>1762</v>
      </c>
      <c r="AP34" s="13">
        <v>1904</v>
      </c>
      <c r="AQ34" s="13">
        <v>1848</v>
      </c>
      <c r="AR34" s="13">
        <v>1787</v>
      </c>
      <c r="AS34" s="13">
        <v>1180</v>
      </c>
      <c r="AT34" s="13">
        <v>1050</v>
      </c>
      <c r="AU34" s="13">
        <v>1177</v>
      </c>
      <c r="AV34" s="13">
        <v>1190</v>
      </c>
      <c r="AW34" s="13">
        <v>1355</v>
      </c>
      <c r="AX34" s="13">
        <v>1262</v>
      </c>
      <c r="AY34" s="13">
        <v>1103</v>
      </c>
      <c r="AZ34" s="13">
        <v>1368</v>
      </c>
      <c r="BA34" s="13">
        <v>634</v>
      </c>
      <c r="BB34" s="13">
        <v>840</v>
      </c>
    </row>
    <row r="35" spans="1:54" x14ac:dyDescent="0.2">
      <c r="A35" s="12"/>
      <c r="B35" s="19" t="s">
        <v>160</v>
      </c>
      <c r="C35" s="13">
        <v>5511</v>
      </c>
      <c r="D35" s="13">
        <v>5352</v>
      </c>
      <c r="E35" s="13">
        <v>5117</v>
      </c>
      <c r="F35" s="13">
        <v>3905</v>
      </c>
      <c r="G35" s="13">
        <v>5006</v>
      </c>
      <c r="H35" s="13">
        <v>4227</v>
      </c>
      <c r="I35" s="13">
        <v>3805</v>
      </c>
      <c r="J35" s="13">
        <v>4289</v>
      </c>
      <c r="K35" s="13">
        <v>4812</v>
      </c>
      <c r="L35" s="13">
        <v>5113</v>
      </c>
      <c r="M35" s="13">
        <v>4328</v>
      </c>
      <c r="N35" s="13">
        <v>5065</v>
      </c>
      <c r="O35" s="13">
        <v>5430</v>
      </c>
      <c r="P35" s="13">
        <v>4683</v>
      </c>
      <c r="Q35" s="13">
        <v>4568</v>
      </c>
      <c r="R35" s="13">
        <v>4913</v>
      </c>
      <c r="S35" s="13">
        <v>5359</v>
      </c>
      <c r="T35" s="13">
        <v>6226</v>
      </c>
      <c r="U35" s="13">
        <v>5373</v>
      </c>
      <c r="V35" s="13">
        <v>4978</v>
      </c>
      <c r="W35" s="13">
        <v>4176</v>
      </c>
      <c r="X35" s="13">
        <v>3315</v>
      </c>
      <c r="Y35" s="13">
        <v>3509</v>
      </c>
      <c r="Z35" s="13">
        <v>3815</v>
      </c>
      <c r="AA35" s="13">
        <v>4050</v>
      </c>
      <c r="AB35" s="13">
        <v>4105</v>
      </c>
      <c r="AC35" s="13">
        <v>4677</v>
      </c>
      <c r="AD35" s="13">
        <v>4263</v>
      </c>
      <c r="AE35" s="13">
        <v>3900</v>
      </c>
      <c r="AF35" s="13">
        <v>4976</v>
      </c>
      <c r="AG35" s="13">
        <v>3290</v>
      </c>
      <c r="AH35" s="13">
        <v>4047</v>
      </c>
      <c r="AI35" s="13">
        <v>4021</v>
      </c>
      <c r="AJ35" s="13">
        <v>4452</v>
      </c>
      <c r="AK35" s="13">
        <v>3674</v>
      </c>
      <c r="AL35" s="13">
        <v>4228</v>
      </c>
      <c r="AM35" s="13">
        <v>3911</v>
      </c>
      <c r="AN35" s="13">
        <v>4474</v>
      </c>
      <c r="AO35" s="13">
        <v>4498</v>
      </c>
      <c r="AP35" s="13">
        <v>5061</v>
      </c>
      <c r="AQ35" s="13">
        <v>5023</v>
      </c>
      <c r="AR35" s="13">
        <v>5146</v>
      </c>
      <c r="AS35" s="13">
        <v>5426</v>
      </c>
      <c r="AT35" s="13">
        <v>5328</v>
      </c>
      <c r="AU35" s="13">
        <v>4894</v>
      </c>
      <c r="AV35" s="13">
        <v>5302</v>
      </c>
      <c r="AW35" s="13">
        <v>4075</v>
      </c>
      <c r="AX35" s="13">
        <v>5214</v>
      </c>
      <c r="AY35" s="13">
        <v>4420</v>
      </c>
      <c r="AZ35" s="13">
        <v>4267</v>
      </c>
      <c r="BA35" s="13">
        <v>2296</v>
      </c>
      <c r="BB35" s="13">
        <v>3584</v>
      </c>
    </row>
    <row r="36" spans="1:54" x14ac:dyDescent="0.2">
      <c r="A36" s="12"/>
      <c r="B36" s="19" t="s">
        <v>161</v>
      </c>
      <c r="C36" s="13">
        <v>1550</v>
      </c>
      <c r="D36" s="13">
        <v>1414</v>
      </c>
      <c r="E36" s="13">
        <v>1496</v>
      </c>
      <c r="F36" s="13">
        <v>1559</v>
      </c>
      <c r="G36" s="13">
        <v>1448</v>
      </c>
      <c r="H36" s="13">
        <v>1541</v>
      </c>
      <c r="I36" s="13">
        <v>1379</v>
      </c>
      <c r="J36" s="13">
        <v>1364</v>
      </c>
      <c r="K36" s="13">
        <v>1461</v>
      </c>
      <c r="L36" s="13">
        <v>1502</v>
      </c>
      <c r="M36" s="13">
        <v>1462</v>
      </c>
      <c r="N36" s="13">
        <v>1624</v>
      </c>
      <c r="O36" s="13">
        <v>1494</v>
      </c>
      <c r="P36" s="13">
        <v>1569</v>
      </c>
      <c r="Q36" s="13">
        <v>1559</v>
      </c>
      <c r="R36" s="13">
        <v>1518</v>
      </c>
      <c r="S36" s="13">
        <v>1568</v>
      </c>
      <c r="T36" s="13">
        <v>1524</v>
      </c>
      <c r="U36" s="13">
        <v>1510</v>
      </c>
      <c r="V36" s="13">
        <v>1604</v>
      </c>
      <c r="W36" s="13">
        <v>1651</v>
      </c>
      <c r="X36" s="13">
        <v>1521</v>
      </c>
      <c r="Y36" s="13">
        <v>1289</v>
      </c>
      <c r="Z36" s="13">
        <v>1537</v>
      </c>
      <c r="AA36" s="13">
        <v>1674</v>
      </c>
      <c r="AB36" s="13">
        <v>1604</v>
      </c>
      <c r="AC36" s="13">
        <v>1628</v>
      </c>
      <c r="AD36" s="13">
        <v>1404</v>
      </c>
      <c r="AE36" s="13">
        <v>1505</v>
      </c>
      <c r="AF36" s="13">
        <v>1610</v>
      </c>
      <c r="AG36" s="13">
        <v>1462</v>
      </c>
      <c r="AH36" s="13">
        <v>1636</v>
      </c>
      <c r="AI36" s="13">
        <v>1405</v>
      </c>
      <c r="AJ36" s="13">
        <v>1372</v>
      </c>
      <c r="AK36" s="13">
        <v>1387</v>
      </c>
      <c r="AL36" s="13">
        <v>1300</v>
      </c>
      <c r="AM36" s="13">
        <v>1303</v>
      </c>
      <c r="AN36" s="13">
        <v>1656</v>
      </c>
      <c r="AO36" s="13">
        <v>1373</v>
      </c>
      <c r="AP36" s="13">
        <v>1430</v>
      </c>
      <c r="AQ36" s="13">
        <v>1331</v>
      </c>
      <c r="AR36" s="13">
        <v>1283</v>
      </c>
      <c r="AS36" s="13">
        <v>1188</v>
      </c>
      <c r="AT36" s="13">
        <v>1195</v>
      </c>
      <c r="AU36" s="13">
        <v>1359</v>
      </c>
      <c r="AV36" s="13">
        <v>1170</v>
      </c>
      <c r="AW36" s="13">
        <v>1348</v>
      </c>
      <c r="AX36" s="13">
        <v>1290</v>
      </c>
      <c r="AY36" s="13">
        <v>1318</v>
      </c>
      <c r="AZ36" s="13">
        <v>1149</v>
      </c>
      <c r="BA36" s="13">
        <v>913</v>
      </c>
      <c r="BB36" s="13">
        <v>1086</v>
      </c>
    </row>
    <row r="37" spans="1:54" x14ac:dyDescent="0.2">
      <c r="A37" s="12"/>
      <c r="B37" s="1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x14ac:dyDescent="0.2">
      <c r="A38" s="17" t="s">
        <v>162</v>
      </c>
      <c r="C38" s="5">
        <v>1341</v>
      </c>
      <c r="D38" s="5">
        <v>1234</v>
      </c>
      <c r="E38" s="5">
        <v>1237</v>
      </c>
      <c r="F38" s="5">
        <v>1273</v>
      </c>
      <c r="G38" s="5">
        <v>1302</v>
      </c>
      <c r="H38" s="5">
        <v>1496</v>
      </c>
      <c r="I38" s="5">
        <v>1245</v>
      </c>
      <c r="J38" s="5">
        <v>1463</v>
      </c>
      <c r="K38" s="5">
        <v>1394</v>
      </c>
      <c r="L38" s="5">
        <v>1328</v>
      </c>
      <c r="M38" s="5">
        <v>1526</v>
      </c>
      <c r="N38" s="5">
        <v>1369</v>
      </c>
      <c r="O38" s="5">
        <v>1453</v>
      </c>
      <c r="P38" s="5">
        <v>1394</v>
      </c>
      <c r="Q38" s="5">
        <v>1242</v>
      </c>
      <c r="R38" s="5">
        <v>1505</v>
      </c>
      <c r="S38" s="5">
        <v>1292</v>
      </c>
      <c r="T38" s="5">
        <v>1340</v>
      </c>
      <c r="U38" s="5">
        <v>1291</v>
      </c>
      <c r="V38" s="5">
        <v>1230</v>
      </c>
      <c r="W38" s="5">
        <v>1295</v>
      </c>
      <c r="X38" s="5">
        <v>1261</v>
      </c>
      <c r="Y38" s="5">
        <v>1297</v>
      </c>
      <c r="Z38" s="5">
        <v>1290</v>
      </c>
      <c r="AA38" s="5">
        <v>1342</v>
      </c>
      <c r="AB38" s="5">
        <v>1127</v>
      </c>
      <c r="AC38" s="5">
        <v>1215</v>
      </c>
      <c r="AD38" s="5">
        <v>1358</v>
      </c>
      <c r="AE38" s="5">
        <v>1190</v>
      </c>
      <c r="AF38" s="5">
        <v>1195</v>
      </c>
      <c r="AG38" s="5">
        <v>1168</v>
      </c>
      <c r="AH38" s="5">
        <v>1213</v>
      </c>
      <c r="AI38" s="5">
        <v>1147</v>
      </c>
      <c r="AJ38" s="5">
        <v>1185</v>
      </c>
      <c r="AK38" s="5">
        <v>1033</v>
      </c>
      <c r="AL38" s="5">
        <v>1295</v>
      </c>
      <c r="AM38" s="5">
        <v>1250</v>
      </c>
      <c r="AN38" s="5">
        <v>1346</v>
      </c>
      <c r="AO38" s="5">
        <v>1228</v>
      </c>
      <c r="AP38" s="5">
        <v>1277</v>
      </c>
      <c r="AQ38" s="5">
        <v>1218</v>
      </c>
      <c r="AR38" s="5">
        <v>1367</v>
      </c>
      <c r="AS38" s="5">
        <v>1226</v>
      </c>
      <c r="AT38" s="5">
        <v>1301</v>
      </c>
      <c r="AU38" s="5">
        <v>1378</v>
      </c>
      <c r="AV38" s="5">
        <v>1231</v>
      </c>
      <c r="AW38" s="5">
        <v>1050</v>
      </c>
      <c r="AX38" s="5">
        <v>1197</v>
      </c>
      <c r="AY38" s="5">
        <v>1175</v>
      </c>
      <c r="AZ38" s="5">
        <v>959</v>
      </c>
      <c r="BA38" s="5">
        <v>788</v>
      </c>
      <c r="BB38" s="5">
        <v>997</v>
      </c>
    </row>
    <row r="39" spans="1:54" x14ac:dyDescent="0.2">
      <c r="A39" s="4"/>
      <c r="B39" s="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x14ac:dyDescent="0.2">
      <c r="A40" s="21" t="s">
        <v>6</v>
      </c>
      <c r="B40" s="22"/>
      <c r="C40" s="23">
        <v>17929</v>
      </c>
      <c r="D40" s="23">
        <v>17003</v>
      </c>
      <c r="E40" s="23">
        <v>17046</v>
      </c>
      <c r="F40" s="23">
        <v>15477</v>
      </c>
      <c r="G40" s="23">
        <v>15719</v>
      </c>
      <c r="H40" s="23">
        <v>16148</v>
      </c>
      <c r="I40" s="23">
        <v>16161</v>
      </c>
      <c r="J40" s="23">
        <v>16226</v>
      </c>
      <c r="K40" s="23">
        <v>17236</v>
      </c>
      <c r="L40" s="23">
        <v>18309</v>
      </c>
      <c r="M40" s="23">
        <v>17206</v>
      </c>
      <c r="N40" s="23">
        <v>18637</v>
      </c>
      <c r="O40" s="23">
        <v>19489</v>
      </c>
      <c r="P40" s="23">
        <v>17516</v>
      </c>
      <c r="Q40" s="23">
        <v>15834</v>
      </c>
      <c r="R40" s="23">
        <v>16968</v>
      </c>
      <c r="S40" s="23">
        <v>17533</v>
      </c>
      <c r="T40" s="23">
        <v>18943</v>
      </c>
      <c r="U40" s="23">
        <v>17257</v>
      </c>
      <c r="V40" s="23">
        <v>17349</v>
      </c>
      <c r="W40" s="23">
        <v>15585</v>
      </c>
      <c r="X40" s="23">
        <v>16645</v>
      </c>
      <c r="Y40" s="23">
        <v>14302</v>
      </c>
      <c r="Z40" s="23">
        <v>15797</v>
      </c>
      <c r="AA40" s="23">
        <v>16704</v>
      </c>
      <c r="AB40" s="23">
        <v>15732</v>
      </c>
      <c r="AC40" s="23">
        <v>15378</v>
      </c>
      <c r="AD40" s="23">
        <v>15445</v>
      </c>
      <c r="AE40" s="23">
        <v>16499</v>
      </c>
      <c r="AF40" s="23">
        <v>17766</v>
      </c>
      <c r="AG40" s="23">
        <v>17177</v>
      </c>
      <c r="AH40" s="23">
        <v>17467</v>
      </c>
      <c r="AI40" s="23">
        <v>18639</v>
      </c>
      <c r="AJ40" s="23">
        <v>16412</v>
      </c>
      <c r="AK40" s="23">
        <v>16705</v>
      </c>
      <c r="AL40" s="23">
        <v>17629</v>
      </c>
      <c r="AM40" s="23">
        <v>16929</v>
      </c>
      <c r="AN40" s="23">
        <v>19526</v>
      </c>
      <c r="AO40" s="23">
        <v>17423</v>
      </c>
      <c r="AP40" s="23">
        <v>19481</v>
      </c>
      <c r="AQ40" s="23">
        <v>18617</v>
      </c>
      <c r="AR40" s="23">
        <v>18524</v>
      </c>
      <c r="AS40" s="23">
        <v>18478</v>
      </c>
      <c r="AT40" s="23">
        <v>19198</v>
      </c>
      <c r="AU40" s="23">
        <v>16993</v>
      </c>
      <c r="AV40" s="23">
        <v>18798</v>
      </c>
      <c r="AW40" s="23">
        <v>18270</v>
      </c>
      <c r="AX40" s="23">
        <v>17665</v>
      </c>
      <c r="AY40" s="23">
        <v>17140</v>
      </c>
      <c r="AZ40" s="23">
        <v>14926</v>
      </c>
      <c r="BA40" s="23">
        <v>10808</v>
      </c>
      <c r="BB40" s="23">
        <v>13948</v>
      </c>
    </row>
    <row r="41" spans="1:54" x14ac:dyDescent="0.2">
      <c r="A41" s="12"/>
      <c r="B41" s="1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x14ac:dyDescent="0.2">
      <c r="A42" s="12"/>
      <c r="B42" s="19" t="s">
        <v>163</v>
      </c>
      <c r="C42" s="13">
        <v>25752</v>
      </c>
      <c r="D42" s="13">
        <v>25766</v>
      </c>
      <c r="E42" s="13">
        <v>25876</v>
      </c>
      <c r="F42" s="13">
        <v>23033</v>
      </c>
      <c r="G42" s="13">
        <v>22609</v>
      </c>
      <c r="H42" s="13">
        <v>22798</v>
      </c>
      <c r="I42" s="13">
        <v>22019</v>
      </c>
      <c r="J42" s="13">
        <v>25927</v>
      </c>
      <c r="K42" s="13">
        <v>22272</v>
      </c>
      <c r="L42" s="13">
        <v>22860</v>
      </c>
      <c r="M42" s="13">
        <v>23274</v>
      </c>
      <c r="N42" s="13">
        <v>26185</v>
      </c>
      <c r="O42" s="13">
        <v>23675</v>
      </c>
      <c r="P42" s="13">
        <v>26377</v>
      </c>
      <c r="Q42" s="13">
        <v>26091</v>
      </c>
      <c r="R42" s="13">
        <v>24774</v>
      </c>
      <c r="S42" s="13">
        <v>25206</v>
      </c>
      <c r="T42" s="13">
        <v>25072</v>
      </c>
      <c r="U42" s="13">
        <v>25164</v>
      </c>
      <c r="V42" s="13">
        <v>22976</v>
      </c>
      <c r="W42" s="13">
        <v>25351</v>
      </c>
      <c r="X42" s="13">
        <v>25553</v>
      </c>
      <c r="Y42" s="13">
        <v>25576</v>
      </c>
      <c r="Z42" s="13">
        <v>25233</v>
      </c>
      <c r="AA42" s="13">
        <v>25863</v>
      </c>
      <c r="AB42" s="13">
        <v>23488</v>
      </c>
      <c r="AC42" s="13">
        <v>25917</v>
      </c>
      <c r="AD42" s="13">
        <v>27680</v>
      </c>
      <c r="AE42" s="13">
        <v>26992</v>
      </c>
      <c r="AF42" s="13">
        <v>27214</v>
      </c>
      <c r="AG42" s="13">
        <v>25771</v>
      </c>
      <c r="AH42" s="13">
        <v>27419</v>
      </c>
      <c r="AI42" s="13">
        <v>27309</v>
      </c>
      <c r="AJ42" s="13">
        <v>27749</v>
      </c>
      <c r="AK42" s="13">
        <v>25014</v>
      </c>
      <c r="AL42" s="13">
        <v>28037</v>
      </c>
      <c r="AM42" s="13">
        <v>27211</v>
      </c>
      <c r="AN42" s="13">
        <v>28317</v>
      </c>
      <c r="AO42" s="13">
        <v>27521</v>
      </c>
      <c r="AP42" s="13">
        <v>27602</v>
      </c>
      <c r="AQ42" s="13">
        <v>25207</v>
      </c>
      <c r="AR42" s="13">
        <v>27049</v>
      </c>
      <c r="AS42" s="13">
        <v>25834</v>
      </c>
      <c r="AT42" s="13">
        <v>25074</v>
      </c>
      <c r="AU42" s="13">
        <v>23960</v>
      </c>
      <c r="AV42" s="13">
        <v>25447</v>
      </c>
      <c r="AW42" s="13">
        <v>25067</v>
      </c>
      <c r="AX42" s="13">
        <v>25211</v>
      </c>
      <c r="AY42" s="13">
        <v>22814</v>
      </c>
      <c r="AZ42" s="13">
        <v>22202</v>
      </c>
      <c r="BA42" s="13">
        <v>11659</v>
      </c>
      <c r="BB42" s="13">
        <v>16385</v>
      </c>
    </row>
    <row r="43" spans="1:54" x14ac:dyDescent="0.2">
      <c r="A43" s="12"/>
      <c r="B43" s="19" t="s">
        <v>164</v>
      </c>
      <c r="C43" s="13">
        <v>1245</v>
      </c>
      <c r="D43" s="13">
        <v>1202</v>
      </c>
      <c r="E43" s="13">
        <v>1205</v>
      </c>
      <c r="F43" s="13">
        <v>1382</v>
      </c>
      <c r="G43" s="13">
        <v>1371</v>
      </c>
      <c r="H43" s="13">
        <v>1296</v>
      </c>
      <c r="I43" s="13">
        <v>1257</v>
      </c>
      <c r="J43" s="13">
        <v>1338</v>
      </c>
      <c r="K43" s="13">
        <v>1215</v>
      </c>
      <c r="L43" s="13">
        <v>1305</v>
      </c>
      <c r="M43" s="13">
        <v>1284</v>
      </c>
      <c r="N43" s="13">
        <v>1355</v>
      </c>
      <c r="O43" s="13">
        <v>1285</v>
      </c>
      <c r="P43" s="13">
        <v>1395</v>
      </c>
      <c r="Q43" s="13">
        <v>1411</v>
      </c>
      <c r="R43" s="13">
        <v>1507</v>
      </c>
      <c r="S43" s="13">
        <v>1388</v>
      </c>
      <c r="T43" s="13">
        <v>1388</v>
      </c>
      <c r="U43" s="13">
        <v>1434</v>
      </c>
      <c r="V43" s="13">
        <v>1421</v>
      </c>
      <c r="W43" s="13">
        <v>1282</v>
      </c>
      <c r="X43" s="13">
        <v>1450</v>
      </c>
      <c r="Y43" s="13">
        <v>1519</v>
      </c>
      <c r="Z43" s="13">
        <v>1422</v>
      </c>
      <c r="AA43" s="13">
        <v>1397</v>
      </c>
      <c r="AB43" s="13">
        <v>1211</v>
      </c>
      <c r="AC43" s="13">
        <v>1109</v>
      </c>
      <c r="AD43" s="13">
        <v>1092</v>
      </c>
      <c r="AE43" s="13">
        <v>1237</v>
      </c>
      <c r="AF43" s="13">
        <v>1177</v>
      </c>
      <c r="AG43" s="13">
        <v>1102</v>
      </c>
      <c r="AH43" s="13">
        <v>1141</v>
      </c>
      <c r="AI43" s="13">
        <v>1171</v>
      </c>
      <c r="AJ43" s="13">
        <v>1144</v>
      </c>
      <c r="AK43" s="13">
        <v>870</v>
      </c>
      <c r="AL43" s="13">
        <v>1075</v>
      </c>
      <c r="AM43" s="13">
        <v>1091</v>
      </c>
      <c r="AN43" s="13">
        <v>982</v>
      </c>
      <c r="AO43" s="13">
        <v>1032</v>
      </c>
      <c r="AP43" s="13">
        <v>973</v>
      </c>
      <c r="AQ43" s="13">
        <v>1027</v>
      </c>
      <c r="AR43" s="13">
        <v>1075</v>
      </c>
      <c r="AS43" s="13">
        <v>1100</v>
      </c>
      <c r="AT43" s="13">
        <v>1136</v>
      </c>
      <c r="AU43" s="13">
        <v>1103</v>
      </c>
      <c r="AV43" s="13">
        <v>1109</v>
      </c>
      <c r="AW43" s="13">
        <v>975</v>
      </c>
      <c r="AX43" s="13">
        <v>1112</v>
      </c>
      <c r="AY43" s="13">
        <v>1000</v>
      </c>
      <c r="AZ43" s="13">
        <v>939</v>
      </c>
      <c r="BA43" s="13">
        <v>445</v>
      </c>
      <c r="BB43" s="13">
        <v>524</v>
      </c>
    </row>
    <row r="44" spans="1:54" x14ac:dyDescent="0.2">
      <c r="A44" s="12"/>
      <c r="B44" s="19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x14ac:dyDescent="0.2">
      <c r="A45" s="21" t="s">
        <v>7</v>
      </c>
      <c r="B45" s="21"/>
      <c r="C45" s="23">
        <v>26997</v>
      </c>
      <c r="D45" s="23">
        <v>26968</v>
      </c>
      <c r="E45" s="23">
        <v>27081</v>
      </c>
      <c r="F45" s="23">
        <v>24415</v>
      </c>
      <c r="G45" s="23">
        <v>23980</v>
      </c>
      <c r="H45" s="23">
        <v>24094</v>
      </c>
      <c r="I45" s="23">
        <v>23276</v>
      </c>
      <c r="J45" s="23">
        <v>27265</v>
      </c>
      <c r="K45" s="23">
        <v>23487</v>
      </c>
      <c r="L45" s="23">
        <v>24165</v>
      </c>
      <c r="M45" s="23">
        <v>24558</v>
      </c>
      <c r="N45" s="23">
        <v>27540</v>
      </c>
      <c r="O45" s="23">
        <v>24960</v>
      </c>
      <c r="P45" s="23">
        <v>27772</v>
      </c>
      <c r="Q45" s="23">
        <v>27502</v>
      </c>
      <c r="R45" s="23">
        <v>26281</v>
      </c>
      <c r="S45" s="23">
        <v>26594</v>
      </c>
      <c r="T45" s="23">
        <v>26460</v>
      </c>
      <c r="U45" s="23">
        <v>26598</v>
      </c>
      <c r="V45" s="23">
        <v>24397</v>
      </c>
      <c r="W45" s="23">
        <v>26633</v>
      </c>
      <c r="X45" s="23">
        <v>27003</v>
      </c>
      <c r="Y45" s="23">
        <v>27095</v>
      </c>
      <c r="Z45" s="23">
        <v>26655</v>
      </c>
      <c r="AA45" s="23">
        <v>27260</v>
      </c>
      <c r="AB45" s="23">
        <v>24699</v>
      </c>
      <c r="AC45" s="23">
        <v>27026</v>
      </c>
      <c r="AD45" s="23">
        <v>28772</v>
      </c>
      <c r="AE45" s="23">
        <v>28229</v>
      </c>
      <c r="AF45" s="23">
        <v>28391</v>
      </c>
      <c r="AG45" s="23">
        <v>26873</v>
      </c>
      <c r="AH45" s="23">
        <v>28560</v>
      </c>
      <c r="AI45" s="23">
        <v>28480</v>
      </c>
      <c r="AJ45" s="23">
        <v>28893</v>
      </c>
      <c r="AK45" s="23">
        <v>25884</v>
      </c>
      <c r="AL45" s="23">
        <v>29112</v>
      </c>
      <c r="AM45" s="23">
        <v>28302</v>
      </c>
      <c r="AN45" s="23">
        <v>29299</v>
      </c>
      <c r="AO45" s="23">
        <v>28553</v>
      </c>
      <c r="AP45" s="23">
        <v>28575</v>
      </c>
      <c r="AQ45" s="23">
        <v>26234</v>
      </c>
      <c r="AR45" s="23">
        <v>28124</v>
      </c>
      <c r="AS45" s="23">
        <v>26934</v>
      </c>
      <c r="AT45" s="23">
        <v>26210</v>
      </c>
      <c r="AU45" s="23">
        <v>25063</v>
      </c>
      <c r="AV45" s="23">
        <v>26556</v>
      </c>
      <c r="AW45" s="23">
        <v>26042</v>
      </c>
      <c r="AX45" s="23">
        <v>26323</v>
      </c>
      <c r="AY45" s="23">
        <v>23814</v>
      </c>
      <c r="AZ45" s="23">
        <v>23141</v>
      </c>
      <c r="BA45" s="23">
        <v>12104</v>
      </c>
      <c r="BB45" s="23">
        <v>16909</v>
      </c>
    </row>
    <row r="46" spans="1:54" x14ac:dyDescent="0.2">
      <c r="A46" s="12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3.5" thickBot="1" x14ac:dyDescent="0.25">
      <c r="A47" s="24" t="s">
        <v>8</v>
      </c>
      <c r="B47" s="25"/>
      <c r="C47" s="26">
        <v>93977</v>
      </c>
      <c r="D47" s="26">
        <v>92593</v>
      </c>
      <c r="E47" s="26">
        <v>91355</v>
      </c>
      <c r="F47" s="26">
        <v>85320</v>
      </c>
      <c r="G47" s="26">
        <v>89714</v>
      </c>
      <c r="H47" s="26">
        <v>87966</v>
      </c>
      <c r="I47" s="26">
        <v>86688</v>
      </c>
      <c r="J47" s="26">
        <v>92516</v>
      </c>
      <c r="K47" s="26">
        <v>86413</v>
      </c>
      <c r="L47" s="26">
        <v>88916</v>
      </c>
      <c r="M47" s="26">
        <v>91582</v>
      </c>
      <c r="N47" s="26">
        <v>94316</v>
      </c>
      <c r="O47" s="26">
        <v>96286</v>
      </c>
      <c r="P47" s="26">
        <v>94939</v>
      </c>
      <c r="Q47" s="26">
        <v>90851</v>
      </c>
      <c r="R47" s="26">
        <v>92901</v>
      </c>
      <c r="S47" s="26">
        <v>92025</v>
      </c>
      <c r="T47" s="26">
        <v>96274</v>
      </c>
      <c r="U47" s="26">
        <v>92528</v>
      </c>
      <c r="V47" s="26">
        <v>94316</v>
      </c>
      <c r="W47" s="26">
        <v>92456</v>
      </c>
      <c r="X47" s="26">
        <v>93723</v>
      </c>
      <c r="Y47" s="26">
        <v>92697</v>
      </c>
      <c r="Z47" s="26">
        <v>94490</v>
      </c>
      <c r="AA47" s="26">
        <v>95421</v>
      </c>
      <c r="AB47" s="26">
        <v>88760</v>
      </c>
      <c r="AC47" s="26">
        <v>93632</v>
      </c>
      <c r="AD47" s="26">
        <v>93475</v>
      </c>
      <c r="AE47" s="26">
        <v>94998</v>
      </c>
      <c r="AF47" s="26">
        <v>97139</v>
      </c>
      <c r="AG47" s="26">
        <v>94990</v>
      </c>
      <c r="AH47" s="26">
        <v>98117</v>
      </c>
      <c r="AI47" s="26">
        <v>95523</v>
      </c>
      <c r="AJ47" s="26">
        <v>95375</v>
      </c>
      <c r="AK47" s="26">
        <v>89449</v>
      </c>
      <c r="AL47" s="26">
        <v>97067</v>
      </c>
      <c r="AM47" s="26">
        <v>91930</v>
      </c>
      <c r="AN47" s="26">
        <v>98778</v>
      </c>
      <c r="AO47" s="26">
        <v>94099</v>
      </c>
      <c r="AP47" s="26">
        <v>96015</v>
      </c>
      <c r="AQ47" s="26">
        <v>90932</v>
      </c>
      <c r="AR47" s="26">
        <v>94989</v>
      </c>
      <c r="AS47" s="26">
        <v>91365</v>
      </c>
      <c r="AT47" s="26">
        <v>90195</v>
      </c>
      <c r="AU47" s="26">
        <v>84428</v>
      </c>
      <c r="AV47" s="26">
        <v>87454</v>
      </c>
      <c r="AW47" s="26">
        <v>86174</v>
      </c>
      <c r="AX47" s="26">
        <v>84968</v>
      </c>
      <c r="AY47" s="26">
        <v>79346</v>
      </c>
      <c r="AZ47" s="26">
        <v>75219</v>
      </c>
      <c r="BA47" s="26">
        <v>49894</v>
      </c>
      <c r="BB47" s="26">
        <v>62828</v>
      </c>
    </row>
    <row r="48" spans="1:54" ht="13.5" thickTop="1" x14ac:dyDescent="0.2"/>
    <row r="49" spans="3:28" x14ac:dyDescent="0.2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</sheetData>
  <mergeCells count="1">
    <mergeCell ref="A1:BB1"/>
  </mergeCells>
  <phoneticPr fontId="0" type="noConversion"/>
  <pageMargins left="0.17" right="0.17" top="0.17" bottom="0.5" header="0.17" footer="0.5"/>
  <pageSetup scale="70" fitToWidth="0" orientation="landscape" r:id="rId1"/>
  <headerFooter alignWithMargins="0"/>
  <colBreaks count="3" manualBreakCount="3">
    <brk id="15" max="46" man="1"/>
    <brk id="28" max="46" man="1"/>
    <brk id="41" max="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B50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3" customWidth="1"/>
    <col min="4" max="54" width="9.42578125" style="1" customWidth="1"/>
    <col min="55" max="16384" width="6.7109375" style="1"/>
  </cols>
  <sheetData>
    <row r="1" spans="1:54" ht="26.25" x14ac:dyDescent="0.4">
      <c r="A1" s="145" t="s">
        <v>141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2" customFormat="1" thickBot="1" x14ac:dyDescent="0.25">
      <c r="A3" s="6"/>
      <c r="B3" s="7" t="s">
        <v>61</v>
      </c>
      <c r="C3" s="8">
        <v>39817</v>
      </c>
      <c r="D3" s="8">
        <v>39824</v>
      </c>
      <c r="E3" s="8">
        <v>39831</v>
      </c>
      <c r="F3" s="8">
        <v>39838</v>
      </c>
      <c r="G3" s="8">
        <v>39845</v>
      </c>
      <c r="H3" s="8">
        <v>39852</v>
      </c>
      <c r="I3" s="8">
        <v>39859</v>
      </c>
      <c r="J3" s="8">
        <v>39866</v>
      </c>
      <c r="K3" s="8">
        <v>39873</v>
      </c>
      <c r="L3" s="8">
        <v>39880</v>
      </c>
      <c r="M3" s="8">
        <v>39887</v>
      </c>
      <c r="N3" s="8">
        <v>39894</v>
      </c>
      <c r="O3" s="8">
        <v>39901</v>
      </c>
      <c r="P3" s="8">
        <v>39908</v>
      </c>
      <c r="Q3" s="8">
        <v>39915</v>
      </c>
      <c r="R3" s="8">
        <v>39922</v>
      </c>
      <c r="S3" s="8">
        <v>39929</v>
      </c>
      <c r="T3" s="8">
        <v>39936</v>
      </c>
      <c r="U3" s="8">
        <v>39943</v>
      </c>
      <c r="V3" s="8">
        <v>39950</v>
      </c>
      <c r="W3" s="8">
        <v>39957</v>
      </c>
      <c r="X3" s="8">
        <v>39964</v>
      </c>
      <c r="Y3" s="8">
        <v>39971</v>
      </c>
      <c r="Z3" s="8">
        <v>39978</v>
      </c>
      <c r="AA3" s="8">
        <v>39985</v>
      </c>
      <c r="AB3" s="8">
        <v>39992</v>
      </c>
      <c r="AC3" s="8">
        <v>39999</v>
      </c>
      <c r="AD3" s="8">
        <v>40006</v>
      </c>
      <c r="AE3" s="8">
        <v>40013</v>
      </c>
      <c r="AF3" s="8">
        <v>40020</v>
      </c>
      <c r="AG3" s="8">
        <v>40027</v>
      </c>
      <c r="AH3" s="8">
        <v>40034</v>
      </c>
      <c r="AI3" s="8">
        <v>40041</v>
      </c>
      <c r="AJ3" s="8">
        <v>40048</v>
      </c>
      <c r="AK3" s="8">
        <v>40055</v>
      </c>
      <c r="AL3" s="8">
        <v>40062</v>
      </c>
      <c r="AM3" s="8">
        <v>40069</v>
      </c>
      <c r="AN3" s="8">
        <v>40076</v>
      </c>
      <c r="AO3" s="8">
        <v>40083</v>
      </c>
      <c r="AP3" s="8">
        <v>40090</v>
      </c>
      <c r="AQ3" s="8">
        <v>40097</v>
      </c>
      <c r="AR3" s="8">
        <v>40104</v>
      </c>
      <c r="AS3" s="8">
        <v>40111</v>
      </c>
      <c r="AT3" s="8">
        <v>40118</v>
      </c>
      <c r="AU3" s="8">
        <v>40125</v>
      </c>
      <c r="AV3" s="8">
        <v>40132</v>
      </c>
      <c r="AW3" s="8">
        <v>40139</v>
      </c>
      <c r="AX3" s="8">
        <v>40146</v>
      </c>
      <c r="AY3" s="8">
        <v>40153</v>
      </c>
      <c r="AZ3" s="8">
        <v>40160</v>
      </c>
      <c r="BA3" s="8">
        <v>40167</v>
      </c>
      <c r="BB3" s="8">
        <v>40174</v>
      </c>
    </row>
    <row r="4" spans="1:54" x14ac:dyDescent="0.2">
      <c r="A4" s="9" t="s">
        <v>0</v>
      </c>
      <c r="B4" s="10"/>
      <c r="C4" s="11">
        <v>6923</v>
      </c>
      <c r="D4" s="11">
        <v>7187</v>
      </c>
      <c r="E4" s="11">
        <v>7987</v>
      </c>
      <c r="F4" s="11">
        <v>7329</v>
      </c>
      <c r="G4" s="11">
        <v>7393</v>
      </c>
      <c r="H4" s="11">
        <v>7396</v>
      </c>
      <c r="I4" s="11">
        <v>7211</v>
      </c>
      <c r="J4" s="11">
        <v>7455</v>
      </c>
      <c r="K4" s="11">
        <v>7336</v>
      </c>
      <c r="L4" s="11">
        <v>7282</v>
      </c>
      <c r="M4" s="11">
        <v>7179</v>
      </c>
      <c r="N4" s="11">
        <v>7267</v>
      </c>
      <c r="O4" s="11">
        <v>7250</v>
      </c>
      <c r="P4" s="11">
        <v>6898</v>
      </c>
      <c r="Q4" s="11">
        <v>7100</v>
      </c>
      <c r="R4" s="11">
        <v>7215</v>
      </c>
      <c r="S4" s="11">
        <v>7552</v>
      </c>
      <c r="T4" s="11">
        <v>6877</v>
      </c>
      <c r="U4" s="11">
        <v>6830</v>
      </c>
      <c r="V4" s="11">
        <v>6816</v>
      </c>
      <c r="W4" s="11">
        <v>7229</v>
      </c>
      <c r="X4" s="11">
        <v>7588</v>
      </c>
      <c r="Y4" s="11">
        <v>7292</v>
      </c>
      <c r="Z4" s="11">
        <v>7417</v>
      </c>
      <c r="AA4" s="11">
        <v>7134</v>
      </c>
      <c r="AB4" s="11">
        <v>6687</v>
      </c>
      <c r="AC4" s="11">
        <v>7160</v>
      </c>
      <c r="AD4" s="11">
        <v>7420</v>
      </c>
      <c r="AE4" s="11">
        <v>7299</v>
      </c>
      <c r="AF4" s="11">
        <v>7142</v>
      </c>
      <c r="AG4" s="11">
        <v>6514</v>
      </c>
      <c r="AH4" s="11">
        <v>7252</v>
      </c>
      <c r="AI4" s="11">
        <v>7457</v>
      </c>
      <c r="AJ4" s="11">
        <v>7647</v>
      </c>
      <c r="AK4" s="11">
        <v>7438</v>
      </c>
      <c r="AL4" s="11">
        <v>6968</v>
      </c>
      <c r="AM4" s="11">
        <v>7553</v>
      </c>
      <c r="AN4" s="11">
        <v>7663</v>
      </c>
      <c r="AO4" s="11">
        <v>7145</v>
      </c>
      <c r="AP4" s="11">
        <v>7357</v>
      </c>
      <c r="AQ4" s="11">
        <v>6895</v>
      </c>
      <c r="AR4" s="11">
        <v>7269</v>
      </c>
      <c r="AS4" s="11">
        <v>7513</v>
      </c>
      <c r="AT4" s="11">
        <v>7427</v>
      </c>
      <c r="AU4" s="11">
        <v>7307</v>
      </c>
      <c r="AV4" s="11">
        <v>7369</v>
      </c>
      <c r="AW4" s="11">
        <v>7339</v>
      </c>
      <c r="AX4" s="11">
        <v>6776</v>
      </c>
      <c r="AY4" s="11">
        <v>7056</v>
      </c>
      <c r="AZ4" s="11">
        <v>6467</v>
      </c>
      <c r="BA4" s="11">
        <v>5556</v>
      </c>
      <c r="BB4" s="11">
        <v>5424</v>
      </c>
    </row>
    <row r="5" spans="1:54" x14ac:dyDescent="0.2">
      <c r="A5" s="12"/>
      <c r="B5" s="19" t="s">
        <v>143</v>
      </c>
      <c r="C5" s="13">
        <v>1645</v>
      </c>
      <c r="D5" s="13">
        <v>1855</v>
      </c>
      <c r="E5" s="13">
        <v>2236</v>
      </c>
      <c r="F5" s="13">
        <v>1992</v>
      </c>
      <c r="G5" s="13">
        <v>1897</v>
      </c>
      <c r="H5" s="13">
        <v>2027</v>
      </c>
      <c r="I5" s="13">
        <v>1847</v>
      </c>
      <c r="J5" s="13">
        <v>2094</v>
      </c>
      <c r="K5" s="13">
        <v>1925</v>
      </c>
      <c r="L5" s="13">
        <v>1943</v>
      </c>
      <c r="M5" s="13">
        <v>1944</v>
      </c>
      <c r="N5" s="13">
        <v>2064</v>
      </c>
      <c r="O5" s="13">
        <v>1955</v>
      </c>
      <c r="P5" s="13">
        <v>1961</v>
      </c>
      <c r="Q5" s="13">
        <v>2060</v>
      </c>
      <c r="R5" s="13">
        <v>2140</v>
      </c>
      <c r="S5" s="13">
        <v>2196</v>
      </c>
      <c r="T5" s="13">
        <v>2067</v>
      </c>
      <c r="U5" s="13">
        <v>2124</v>
      </c>
      <c r="V5" s="13">
        <v>1847</v>
      </c>
      <c r="W5" s="13">
        <v>2011</v>
      </c>
      <c r="X5" s="13">
        <v>2029</v>
      </c>
      <c r="Y5" s="13">
        <v>2040</v>
      </c>
      <c r="Z5" s="13">
        <v>2246</v>
      </c>
      <c r="AA5" s="13">
        <v>2169</v>
      </c>
      <c r="AB5" s="13">
        <v>1855</v>
      </c>
      <c r="AC5" s="13">
        <v>2034</v>
      </c>
      <c r="AD5" s="13">
        <v>2124</v>
      </c>
      <c r="AE5" s="13">
        <v>2033</v>
      </c>
      <c r="AF5" s="13">
        <v>2019</v>
      </c>
      <c r="AG5" s="13">
        <v>1757</v>
      </c>
      <c r="AH5" s="13">
        <v>2144</v>
      </c>
      <c r="AI5" s="13">
        <v>2204</v>
      </c>
      <c r="AJ5" s="13">
        <v>2185</v>
      </c>
      <c r="AK5" s="13">
        <v>2159</v>
      </c>
      <c r="AL5" s="13">
        <v>1852</v>
      </c>
      <c r="AM5" s="13">
        <v>2174</v>
      </c>
      <c r="AN5" s="13">
        <v>2206</v>
      </c>
      <c r="AO5" s="13">
        <v>2088</v>
      </c>
      <c r="AP5" s="13">
        <v>2021</v>
      </c>
      <c r="AQ5" s="13">
        <v>1815</v>
      </c>
      <c r="AR5" s="13">
        <v>1991</v>
      </c>
      <c r="AS5" s="13">
        <v>2126</v>
      </c>
      <c r="AT5" s="13">
        <v>2020</v>
      </c>
      <c r="AU5" s="13">
        <v>1828</v>
      </c>
      <c r="AV5" s="13">
        <v>1993</v>
      </c>
      <c r="AW5" s="13">
        <v>2138</v>
      </c>
      <c r="AX5" s="13">
        <v>1831</v>
      </c>
      <c r="AY5" s="13">
        <v>1930</v>
      </c>
      <c r="AZ5" s="13">
        <v>1659</v>
      </c>
      <c r="BA5" s="13">
        <v>1320</v>
      </c>
      <c r="BB5" s="13">
        <v>1072</v>
      </c>
    </row>
    <row r="6" spans="1:54" x14ac:dyDescent="0.2">
      <c r="A6" s="12"/>
      <c r="B6" s="19" t="s">
        <v>144</v>
      </c>
      <c r="C6" s="13">
        <v>1512</v>
      </c>
      <c r="D6" s="13">
        <v>1492</v>
      </c>
      <c r="E6" s="13">
        <v>1577</v>
      </c>
      <c r="F6" s="13">
        <v>1483</v>
      </c>
      <c r="G6" s="13">
        <v>1452</v>
      </c>
      <c r="H6" s="13">
        <v>1388</v>
      </c>
      <c r="I6" s="13">
        <v>1272</v>
      </c>
      <c r="J6" s="13">
        <v>1522</v>
      </c>
      <c r="K6" s="13">
        <v>1521</v>
      </c>
      <c r="L6" s="13">
        <v>1476</v>
      </c>
      <c r="M6" s="13">
        <v>1475</v>
      </c>
      <c r="N6" s="13">
        <v>1417</v>
      </c>
      <c r="O6" s="13">
        <v>1474</v>
      </c>
      <c r="P6" s="13">
        <v>1300</v>
      </c>
      <c r="Q6" s="13">
        <v>1441</v>
      </c>
      <c r="R6" s="13">
        <v>1539</v>
      </c>
      <c r="S6" s="13">
        <v>1684</v>
      </c>
      <c r="T6" s="13">
        <v>1396</v>
      </c>
      <c r="U6" s="13">
        <v>1572</v>
      </c>
      <c r="V6" s="13">
        <v>1495</v>
      </c>
      <c r="W6" s="13">
        <v>1652</v>
      </c>
      <c r="X6" s="13">
        <v>1659</v>
      </c>
      <c r="Y6" s="13">
        <v>1524</v>
      </c>
      <c r="Z6" s="13">
        <v>1515</v>
      </c>
      <c r="AA6" s="13">
        <v>1429</v>
      </c>
      <c r="AB6" s="13">
        <v>1222</v>
      </c>
      <c r="AC6" s="13">
        <v>1400</v>
      </c>
      <c r="AD6" s="13">
        <v>1525</v>
      </c>
      <c r="AE6" s="13">
        <v>1442</v>
      </c>
      <c r="AF6" s="13">
        <v>1370</v>
      </c>
      <c r="AG6" s="13">
        <v>1253</v>
      </c>
      <c r="AH6" s="13">
        <v>1461</v>
      </c>
      <c r="AI6" s="13">
        <v>1774</v>
      </c>
      <c r="AJ6" s="13">
        <v>1713</v>
      </c>
      <c r="AK6" s="13">
        <v>1571</v>
      </c>
      <c r="AL6" s="13">
        <v>1435</v>
      </c>
      <c r="AM6" s="13">
        <v>1726</v>
      </c>
      <c r="AN6" s="13">
        <v>1811</v>
      </c>
      <c r="AO6" s="13">
        <v>1641</v>
      </c>
      <c r="AP6" s="13">
        <v>1585</v>
      </c>
      <c r="AQ6" s="13">
        <v>1428</v>
      </c>
      <c r="AR6" s="13">
        <v>1558</v>
      </c>
      <c r="AS6" s="13">
        <v>1753</v>
      </c>
      <c r="AT6" s="13">
        <v>1760</v>
      </c>
      <c r="AU6" s="13">
        <v>1728</v>
      </c>
      <c r="AV6" s="13">
        <v>1759</v>
      </c>
      <c r="AW6" s="13">
        <v>1483</v>
      </c>
      <c r="AX6" s="13">
        <v>1554</v>
      </c>
      <c r="AY6" s="13">
        <v>1613</v>
      </c>
      <c r="AZ6" s="13">
        <v>1404</v>
      </c>
      <c r="BA6" s="13">
        <v>999</v>
      </c>
      <c r="BB6" s="13">
        <v>901</v>
      </c>
    </row>
    <row r="7" spans="1:54" x14ac:dyDescent="0.2">
      <c r="A7" s="12"/>
      <c r="B7" s="19" t="s">
        <v>145</v>
      </c>
      <c r="C7" s="13">
        <v>3766</v>
      </c>
      <c r="D7" s="13">
        <v>3840</v>
      </c>
      <c r="E7" s="13">
        <v>4174</v>
      </c>
      <c r="F7" s="13">
        <v>3854</v>
      </c>
      <c r="G7" s="13">
        <v>4044</v>
      </c>
      <c r="H7" s="13">
        <v>3981</v>
      </c>
      <c r="I7" s="13">
        <v>4092</v>
      </c>
      <c r="J7" s="13">
        <v>3839</v>
      </c>
      <c r="K7" s="13">
        <v>3890</v>
      </c>
      <c r="L7" s="13">
        <v>3863</v>
      </c>
      <c r="M7" s="13">
        <v>3760</v>
      </c>
      <c r="N7" s="13">
        <v>3786</v>
      </c>
      <c r="O7" s="13">
        <v>3821</v>
      </c>
      <c r="P7" s="13">
        <v>3637</v>
      </c>
      <c r="Q7" s="13">
        <v>3599</v>
      </c>
      <c r="R7" s="13">
        <v>3536</v>
      </c>
      <c r="S7" s="13">
        <v>3672</v>
      </c>
      <c r="T7" s="13">
        <v>3414</v>
      </c>
      <c r="U7" s="13">
        <v>3134</v>
      </c>
      <c r="V7" s="13">
        <v>3474</v>
      </c>
      <c r="W7" s="13">
        <v>3566</v>
      </c>
      <c r="X7" s="13">
        <v>3900</v>
      </c>
      <c r="Y7" s="13">
        <v>3728</v>
      </c>
      <c r="Z7" s="13">
        <v>3656</v>
      </c>
      <c r="AA7" s="13">
        <v>3536</v>
      </c>
      <c r="AB7" s="13">
        <v>3610</v>
      </c>
      <c r="AC7" s="13">
        <v>3726</v>
      </c>
      <c r="AD7" s="13">
        <v>3771</v>
      </c>
      <c r="AE7" s="13">
        <v>3824</v>
      </c>
      <c r="AF7" s="13">
        <v>3753</v>
      </c>
      <c r="AG7" s="13">
        <v>3504</v>
      </c>
      <c r="AH7" s="13">
        <v>3647</v>
      </c>
      <c r="AI7" s="13">
        <v>3479</v>
      </c>
      <c r="AJ7" s="13">
        <v>3749</v>
      </c>
      <c r="AK7" s="13">
        <v>3708</v>
      </c>
      <c r="AL7" s="13">
        <v>3681</v>
      </c>
      <c r="AM7" s="13">
        <v>3653</v>
      </c>
      <c r="AN7" s="13">
        <v>3646</v>
      </c>
      <c r="AO7" s="13">
        <v>3416</v>
      </c>
      <c r="AP7" s="13">
        <v>3751</v>
      </c>
      <c r="AQ7" s="13">
        <v>3652</v>
      </c>
      <c r="AR7" s="13">
        <v>3720</v>
      </c>
      <c r="AS7" s="13">
        <v>3634</v>
      </c>
      <c r="AT7" s="13">
        <v>3647</v>
      </c>
      <c r="AU7" s="13">
        <v>3751</v>
      </c>
      <c r="AV7" s="13">
        <v>3617</v>
      </c>
      <c r="AW7" s="13">
        <v>3718</v>
      </c>
      <c r="AX7" s="13">
        <v>3391</v>
      </c>
      <c r="AY7" s="13">
        <v>3513</v>
      </c>
      <c r="AZ7" s="13">
        <v>3404</v>
      </c>
      <c r="BA7" s="13">
        <v>3237</v>
      </c>
      <c r="BB7" s="13">
        <v>3451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12830</v>
      </c>
      <c r="D9" s="11">
        <v>12461</v>
      </c>
      <c r="E9" s="11">
        <v>13100</v>
      </c>
      <c r="F9" s="11">
        <v>12323</v>
      </c>
      <c r="G9" s="11">
        <v>13303</v>
      </c>
      <c r="H9" s="11">
        <v>13187</v>
      </c>
      <c r="I9" s="11">
        <v>12321</v>
      </c>
      <c r="J9" s="11">
        <v>12361</v>
      </c>
      <c r="K9" s="11">
        <v>11315</v>
      </c>
      <c r="L9" s="11">
        <v>12204</v>
      </c>
      <c r="M9" s="11">
        <v>11629</v>
      </c>
      <c r="N9" s="11">
        <v>11394</v>
      </c>
      <c r="O9" s="11">
        <v>11258</v>
      </c>
      <c r="P9" s="11">
        <v>11164</v>
      </c>
      <c r="Q9" s="11">
        <v>11501</v>
      </c>
      <c r="R9" s="11">
        <v>11263</v>
      </c>
      <c r="S9" s="11">
        <v>11592</v>
      </c>
      <c r="T9" s="11">
        <v>11475</v>
      </c>
      <c r="U9" s="11">
        <v>11528</v>
      </c>
      <c r="V9" s="11">
        <v>12053</v>
      </c>
      <c r="W9" s="11">
        <v>11044</v>
      </c>
      <c r="X9" s="11">
        <v>11774</v>
      </c>
      <c r="Y9" s="11">
        <v>12063</v>
      </c>
      <c r="Z9" s="11">
        <v>11916</v>
      </c>
      <c r="AA9" s="11">
        <v>11369</v>
      </c>
      <c r="AB9" s="11">
        <v>11233</v>
      </c>
      <c r="AC9" s="11">
        <v>12453</v>
      </c>
      <c r="AD9" s="11">
        <v>12134</v>
      </c>
      <c r="AE9" s="11">
        <v>12118</v>
      </c>
      <c r="AF9" s="11">
        <v>11543</v>
      </c>
      <c r="AG9" s="11">
        <v>10743</v>
      </c>
      <c r="AH9" s="11">
        <v>12505</v>
      </c>
      <c r="AI9" s="11">
        <v>12450</v>
      </c>
      <c r="AJ9" s="11">
        <v>12336</v>
      </c>
      <c r="AK9" s="11">
        <v>12554</v>
      </c>
      <c r="AL9" s="11">
        <v>11990</v>
      </c>
      <c r="AM9" s="11">
        <v>12279</v>
      </c>
      <c r="AN9" s="11">
        <v>12096</v>
      </c>
      <c r="AO9" s="11">
        <v>12452</v>
      </c>
      <c r="AP9" s="11">
        <v>12334</v>
      </c>
      <c r="AQ9" s="11">
        <v>11764</v>
      </c>
      <c r="AR9" s="11">
        <v>12335</v>
      </c>
      <c r="AS9" s="11">
        <v>12295</v>
      </c>
      <c r="AT9" s="11">
        <v>12539</v>
      </c>
      <c r="AU9" s="11">
        <v>12676</v>
      </c>
      <c r="AV9" s="11">
        <v>12675</v>
      </c>
      <c r="AW9" s="11">
        <v>12623</v>
      </c>
      <c r="AX9" s="11">
        <v>11320</v>
      </c>
      <c r="AY9" s="11">
        <v>12631</v>
      </c>
      <c r="AZ9" s="11">
        <v>12401</v>
      </c>
      <c r="BA9" s="11">
        <v>10335</v>
      </c>
      <c r="BB9" s="11">
        <v>10831</v>
      </c>
    </row>
    <row r="10" spans="1:54" x14ac:dyDescent="0.2">
      <c r="A10" s="12"/>
      <c r="B10" s="19" t="s">
        <v>146</v>
      </c>
      <c r="C10" s="13">
        <v>7205</v>
      </c>
      <c r="D10" s="13">
        <v>7024</v>
      </c>
      <c r="E10" s="13">
        <v>7648</v>
      </c>
      <c r="F10" s="13">
        <v>7182</v>
      </c>
      <c r="G10" s="13">
        <v>7295</v>
      </c>
      <c r="H10" s="13">
        <v>7515</v>
      </c>
      <c r="I10" s="13">
        <v>6960</v>
      </c>
      <c r="J10" s="13">
        <v>7236</v>
      </c>
      <c r="K10" s="13">
        <v>6582</v>
      </c>
      <c r="L10" s="13">
        <v>6950</v>
      </c>
      <c r="M10" s="13">
        <v>6559</v>
      </c>
      <c r="N10" s="13">
        <v>6672</v>
      </c>
      <c r="O10" s="13">
        <v>6674</v>
      </c>
      <c r="P10" s="13">
        <v>6538</v>
      </c>
      <c r="Q10" s="13">
        <v>6723</v>
      </c>
      <c r="R10" s="13">
        <v>6342</v>
      </c>
      <c r="S10" s="13">
        <v>6786</v>
      </c>
      <c r="T10" s="13">
        <v>6975</v>
      </c>
      <c r="U10" s="13">
        <v>6876</v>
      </c>
      <c r="V10" s="13">
        <v>6755</v>
      </c>
      <c r="W10" s="13">
        <v>6472</v>
      </c>
      <c r="X10" s="13">
        <v>6732</v>
      </c>
      <c r="Y10" s="13">
        <v>6786</v>
      </c>
      <c r="Z10" s="13">
        <v>6777</v>
      </c>
      <c r="AA10" s="13">
        <v>6574</v>
      </c>
      <c r="AB10" s="13">
        <v>6517</v>
      </c>
      <c r="AC10" s="13">
        <v>7149</v>
      </c>
      <c r="AD10" s="13">
        <v>6911</v>
      </c>
      <c r="AE10" s="13">
        <v>7159</v>
      </c>
      <c r="AF10" s="13">
        <v>6950</v>
      </c>
      <c r="AG10" s="13">
        <v>6532</v>
      </c>
      <c r="AH10" s="13">
        <v>7176</v>
      </c>
      <c r="AI10" s="13">
        <v>7150</v>
      </c>
      <c r="AJ10" s="13">
        <v>7345</v>
      </c>
      <c r="AK10" s="13">
        <v>7410</v>
      </c>
      <c r="AL10" s="13">
        <v>7034</v>
      </c>
      <c r="AM10" s="13">
        <v>7411</v>
      </c>
      <c r="AN10" s="13">
        <v>7238</v>
      </c>
      <c r="AO10" s="13">
        <v>7620</v>
      </c>
      <c r="AP10" s="13">
        <v>7515</v>
      </c>
      <c r="AQ10" s="13">
        <v>6890</v>
      </c>
      <c r="AR10" s="13">
        <v>7068</v>
      </c>
      <c r="AS10" s="13">
        <v>7641</v>
      </c>
      <c r="AT10" s="13">
        <v>7356</v>
      </c>
      <c r="AU10" s="13">
        <v>7548</v>
      </c>
      <c r="AV10" s="13">
        <v>7639</v>
      </c>
      <c r="AW10" s="13">
        <v>7411</v>
      </c>
      <c r="AX10" s="13">
        <v>7031</v>
      </c>
      <c r="AY10" s="13">
        <v>7124</v>
      </c>
      <c r="AZ10" s="13">
        <v>7242</v>
      </c>
      <c r="BA10" s="13">
        <v>5900</v>
      </c>
      <c r="BB10" s="13">
        <v>6685</v>
      </c>
    </row>
    <row r="11" spans="1:54" x14ac:dyDescent="0.2">
      <c r="A11" s="12"/>
      <c r="B11" s="19" t="s">
        <v>147</v>
      </c>
      <c r="C11" s="13">
        <v>4475</v>
      </c>
      <c r="D11" s="13">
        <v>4435</v>
      </c>
      <c r="E11" s="13">
        <v>4316</v>
      </c>
      <c r="F11" s="13">
        <v>3998</v>
      </c>
      <c r="G11" s="13">
        <v>4586</v>
      </c>
      <c r="H11" s="13">
        <v>4719</v>
      </c>
      <c r="I11" s="13">
        <v>4318</v>
      </c>
      <c r="J11" s="13">
        <v>4205</v>
      </c>
      <c r="K11" s="13">
        <v>3876</v>
      </c>
      <c r="L11" s="13">
        <v>4178</v>
      </c>
      <c r="M11" s="13">
        <v>3989</v>
      </c>
      <c r="N11" s="13">
        <v>3766</v>
      </c>
      <c r="O11" s="13">
        <v>3433</v>
      </c>
      <c r="P11" s="13">
        <v>3507</v>
      </c>
      <c r="Q11" s="13">
        <v>3604</v>
      </c>
      <c r="R11" s="13">
        <v>3598</v>
      </c>
      <c r="S11" s="13">
        <v>3631</v>
      </c>
      <c r="T11" s="13">
        <v>3656</v>
      </c>
      <c r="U11" s="13">
        <v>3967</v>
      </c>
      <c r="V11" s="13">
        <v>3891</v>
      </c>
      <c r="W11" s="13">
        <v>3646</v>
      </c>
      <c r="X11" s="13">
        <v>3801</v>
      </c>
      <c r="Y11" s="13">
        <v>3965</v>
      </c>
      <c r="Z11" s="13">
        <v>3851</v>
      </c>
      <c r="AA11" s="13">
        <v>3590</v>
      </c>
      <c r="AB11" s="13">
        <v>3632</v>
      </c>
      <c r="AC11" s="13">
        <v>4024</v>
      </c>
      <c r="AD11" s="13">
        <v>4093</v>
      </c>
      <c r="AE11" s="13">
        <v>3803</v>
      </c>
      <c r="AF11" s="13">
        <v>3867</v>
      </c>
      <c r="AG11" s="13">
        <v>3586</v>
      </c>
      <c r="AH11" s="13">
        <v>4121</v>
      </c>
      <c r="AI11" s="13">
        <v>3919</v>
      </c>
      <c r="AJ11" s="13">
        <v>3960</v>
      </c>
      <c r="AK11" s="13">
        <v>3952</v>
      </c>
      <c r="AL11" s="13">
        <v>3705</v>
      </c>
      <c r="AM11" s="13">
        <v>3847</v>
      </c>
      <c r="AN11" s="13">
        <v>3595</v>
      </c>
      <c r="AO11" s="13">
        <v>3620</v>
      </c>
      <c r="AP11" s="13">
        <v>3902</v>
      </c>
      <c r="AQ11" s="13">
        <v>3758</v>
      </c>
      <c r="AR11" s="13">
        <v>4002</v>
      </c>
      <c r="AS11" s="13">
        <v>3473</v>
      </c>
      <c r="AT11" s="13">
        <v>3987</v>
      </c>
      <c r="AU11" s="13">
        <v>4011</v>
      </c>
      <c r="AV11" s="13">
        <v>3875</v>
      </c>
      <c r="AW11" s="13">
        <v>4037</v>
      </c>
      <c r="AX11" s="13">
        <v>3774</v>
      </c>
      <c r="AY11" s="13">
        <v>4005</v>
      </c>
      <c r="AZ11" s="13">
        <v>3936</v>
      </c>
      <c r="BA11" s="13">
        <v>3436</v>
      </c>
      <c r="BB11" s="13">
        <v>3269</v>
      </c>
    </row>
    <row r="12" spans="1:54" x14ac:dyDescent="0.2">
      <c r="A12" s="12"/>
      <c r="B12" s="19" t="s">
        <v>148</v>
      </c>
      <c r="C12" s="13">
        <v>1150</v>
      </c>
      <c r="D12" s="13">
        <v>1002</v>
      </c>
      <c r="E12" s="13">
        <v>1136</v>
      </c>
      <c r="F12" s="13">
        <v>1143</v>
      </c>
      <c r="G12" s="13">
        <v>1422</v>
      </c>
      <c r="H12" s="13">
        <v>953</v>
      </c>
      <c r="I12" s="13">
        <v>1043</v>
      </c>
      <c r="J12" s="13">
        <v>920</v>
      </c>
      <c r="K12" s="13">
        <v>857</v>
      </c>
      <c r="L12" s="13">
        <v>1076</v>
      </c>
      <c r="M12" s="13">
        <v>1081</v>
      </c>
      <c r="N12" s="13">
        <v>956</v>
      </c>
      <c r="O12" s="13">
        <v>1151</v>
      </c>
      <c r="P12" s="13">
        <v>1119</v>
      </c>
      <c r="Q12" s="13">
        <v>1174</v>
      </c>
      <c r="R12" s="13">
        <v>1323</v>
      </c>
      <c r="S12" s="13">
        <v>1175</v>
      </c>
      <c r="T12" s="13">
        <v>844</v>
      </c>
      <c r="U12" s="13">
        <v>685</v>
      </c>
      <c r="V12" s="13">
        <v>1407</v>
      </c>
      <c r="W12" s="13">
        <v>926</v>
      </c>
      <c r="X12" s="13">
        <v>1241</v>
      </c>
      <c r="Y12" s="13">
        <v>1312</v>
      </c>
      <c r="Z12" s="13">
        <v>1288</v>
      </c>
      <c r="AA12" s="13">
        <v>1205</v>
      </c>
      <c r="AB12" s="13">
        <v>1084</v>
      </c>
      <c r="AC12" s="13">
        <v>1280</v>
      </c>
      <c r="AD12" s="13">
        <v>1130</v>
      </c>
      <c r="AE12" s="13">
        <v>1156</v>
      </c>
      <c r="AF12" s="13">
        <v>726</v>
      </c>
      <c r="AG12" s="13">
        <v>625</v>
      </c>
      <c r="AH12" s="13">
        <v>1208</v>
      </c>
      <c r="AI12" s="13">
        <v>1381</v>
      </c>
      <c r="AJ12" s="13">
        <v>1031</v>
      </c>
      <c r="AK12" s="13">
        <v>1192</v>
      </c>
      <c r="AL12" s="13">
        <v>1251</v>
      </c>
      <c r="AM12" s="13">
        <v>1021</v>
      </c>
      <c r="AN12" s="13">
        <v>1263</v>
      </c>
      <c r="AO12" s="13">
        <v>1212</v>
      </c>
      <c r="AP12" s="13">
        <v>917</v>
      </c>
      <c r="AQ12" s="13">
        <v>1116</v>
      </c>
      <c r="AR12" s="13">
        <v>1265</v>
      </c>
      <c r="AS12" s="13">
        <v>1181</v>
      </c>
      <c r="AT12" s="13">
        <v>1196</v>
      </c>
      <c r="AU12" s="13">
        <v>1117</v>
      </c>
      <c r="AV12" s="13">
        <v>1161</v>
      </c>
      <c r="AW12" s="13">
        <v>1175</v>
      </c>
      <c r="AX12" s="13">
        <v>515</v>
      </c>
      <c r="AY12" s="13">
        <v>1502</v>
      </c>
      <c r="AZ12" s="13">
        <v>1223</v>
      </c>
      <c r="BA12" s="13">
        <v>999</v>
      </c>
      <c r="BB12" s="13">
        <v>877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13425</v>
      </c>
      <c r="D14" s="11">
        <v>13957</v>
      </c>
      <c r="E14" s="11">
        <v>15342</v>
      </c>
      <c r="F14" s="11">
        <v>14854</v>
      </c>
      <c r="G14" s="11">
        <v>14570</v>
      </c>
      <c r="H14" s="11">
        <v>15091</v>
      </c>
      <c r="I14" s="11">
        <v>15001</v>
      </c>
      <c r="J14" s="11">
        <v>13479</v>
      </c>
      <c r="K14" s="11">
        <v>11568</v>
      </c>
      <c r="L14" s="11">
        <v>11664</v>
      </c>
      <c r="M14" s="11">
        <v>12492</v>
      </c>
      <c r="N14" s="11">
        <v>12022</v>
      </c>
      <c r="O14" s="11">
        <v>13266</v>
      </c>
      <c r="P14" s="11">
        <v>11973</v>
      </c>
      <c r="Q14" s="11">
        <v>12859</v>
      </c>
      <c r="R14" s="11">
        <v>13339</v>
      </c>
      <c r="S14" s="11">
        <v>11328</v>
      </c>
      <c r="T14" s="11">
        <v>7502</v>
      </c>
      <c r="U14" s="11">
        <v>7084</v>
      </c>
      <c r="V14" s="11">
        <v>6800</v>
      </c>
      <c r="W14" s="11">
        <v>6270</v>
      </c>
      <c r="X14" s="11">
        <v>7362</v>
      </c>
      <c r="Y14" s="11">
        <v>8730</v>
      </c>
      <c r="Z14" s="11">
        <v>10954</v>
      </c>
      <c r="AA14" s="11">
        <v>10964</v>
      </c>
      <c r="AB14" s="11">
        <v>10301</v>
      </c>
      <c r="AC14" s="11">
        <v>11109</v>
      </c>
      <c r="AD14" s="11">
        <v>11611</v>
      </c>
      <c r="AE14" s="11">
        <v>12738</v>
      </c>
      <c r="AF14" s="11">
        <v>13375</v>
      </c>
      <c r="AG14" s="11">
        <v>11742</v>
      </c>
      <c r="AH14" s="11">
        <v>14115</v>
      </c>
      <c r="AI14" s="11">
        <v>14704</v>
      </c>
      <c r="AJ14" s="11">
        <v>14848</v>
      </c>
      <c r="AK14" s="11">
        <v>15015</v>
      </c>
      <c r="AL14" s="11">
        <v>16214</v>
      </c>
      <c r="AM14" s="11">
        <v>17400</v>
      </c>
      <c r="AN14" s="11">
        <v>17032</v>
      </c>
      <c r="AO14" s="11">
        <v>17755</v>
      </c>
      <c r="AP14" s="11">
        <v>14602</v>
      </c>
      <c r="AQ14" s="11">
        <v>16834</v>
      </c>
      <c r="AR14" s="11">
        <v>16969</v>
      </c>
      <c r="AS14" s="11">
        <v>17722</v>
      </c>
      <c r="AT14" s="11">
        <v>17248</v>
      </c>
      <c r="AU14" s="11">
        <v>18113</v>
      </c>
      <c r="AV14" s="11">
        <v>17831</v>
      </c>
      <c r="AW14" s="11">
        <v>17494</v>
      </c>
      <c r="AX14" s="11">
        <v>15767</v>
      </c>
      <c r="AY14" s="11">
        <v>15582</v>
      </c>
      <c r="AZ14" s="11">
        <v>15758</v>
      </c>
      <c r="BA14" s="11">
        <v>15997</v>
      </c>
      <c r="BB14" s="11">
        <v>15552</v>
      </c>
    </row>
    <row r="15" spans="1:54" x14ac:dyDescent="0.2">
      <c r="A15" s="12"/>
      <c r="B15" s="19" t="s">
        <v>149</v>
      </c>
      <c r="C15" s="13">
        <v>1131</v>
      </c>
      <c r="D15" s="13">
        <v>1025</v>
      </c>
      <c r="E15" s="13">
        <v>1088</v>
      </c>
      <c r="F15" s="13">
        <v>969</v>
      </c>
      <c r="G15" s="13">
        <v>1191</v>
      </c>
      <c r="H15" s="13">
        <v>1257</v>
      </c>
      <c r="I15" s="13">
        <v>1167</v>
      </c>
      <c r="J15" s="13">
        <v>966</v>
      </c>
      <c r="K15" s="13">
        <v>715</v>
      </c>
      <c r="L15" s="13">
        <v>622</v>
      </c>
      <c r="M15" s="13">
        <v>829</v>
      </c>
      <c r="N15" s="13">
        <v>671</v>
      </c>
      <c r="O15" s="13">
        <v>1076</v>
      </c>
      <c r="P15" s="13">
        <v>806</v>
      </c>
      <c r="Q15" s="13">
        <v>1072</v>
      </c>
      <c r="R15" s="13">
        <v>798</v>
      </c>
      <c r="S15" s="13">
        <v>1318</v>
      </c>
      <c r="T15" s="13">
        <v>1213</v>
      </c>
      <c r="U15" s="13">
        <v>1388</v>
      </c>
      <c r="V15" s="13">
        <v>1456</v>
      </c>
      <c r="W15" s="13">
        <v>1361</v>
      </c>
      <c r="X15" s="13">
        <v>1774</v>
      </c>
      <c r="Y15" s="13">
        <v>1934</v>
      </c>
      <c r="Z15" s="13">
        <v>1919</v>
      </c>
      <c r="AA15" s="13">
        <v>1523</v>
      </c>
      <c r="AB15" s="13">
        <v>1516</v>
      </c>
      <c r="AC15" s="13">
        <v>1771</v>
      </c>
      <c r="AD15" s="13">
        <v>1646</v>
      </c>
      <c r="AE15" s="13">
        <v>1555</v>
      </c>
      <c r="AF15" s="13">
        <v>1695</v>
      </c>
      <c r="AG15" s="13">
        <v>1433</v>
      </c>
      <c r="AH15" s="13">
        <v>2091</v>
      </c>
      <c r="AI15" s="13">
        <v>2251</v>
      </c>
      <c r="AJ15" s="13">
        <v>2292</v>
      </c>
      <c r="AK15" s="13">
        <v>2138</v>
      </c>
      <c r="AL15" s="13">
        <v>2106</v>
      </c>
      <c r="AM15" s="13">
        <v>2448</v>
      </c>
      <c r="AN15" s="13">
        <v>2708</v>
      </c>
      <c r="AO15" s="13">
        <v>2929</v>
      </c>
      <c r="AP15" s="13">
        <v>2466</v>
      </c>
      <c r="AQ15" s="13">
        <v>2252</v>
      </c>
      <c r="AR15" s="13">
        <v>2472</v>
      </c>
      <c r="AS15" s="13">
        <v>1970</v>
      </c>
      <c r="AT15" s="13">
        <v>1997</v>
      </c>
      <c r="AU15" s="13">
        <v>2042</v>
      </c>
      <c r="AV15" s="13">
        <v>2020</v>
      </c>
      <c r="AW15" s="13">
        <v>1501</v>
      </c>
      <c r="AX15" s="13">
        <v>1481</v>
      </c>
      <c r="AY15" s="13">
        <v>1076</v>
      </c>
      <c r="AZ15" s="13">
        <v>776</v>
      </c>
      <c r="BA15" s="13">
        <v>795</v>
      </c>
      <c r="BB15" s="13">
        <v>616</v>
      </c>
    </row>
    <row r="16" spans="1:54" x14ac:dyDescent="0.2">
      <c r="A16" s="12"/>
      <c r="B16" s="19" t="s">
        <v>150</v>
      </c>
      <c r="C16" s="13">
        <v>1669</v>
      </c>
      <c r="D16" s="13">
        <v>1581</v>
      </c>
      <c r="E16" s="13">
        <v>1720</v>
      </c>
      <c r="F16" s="13">
        <v>1734</v>
      </c>
      <c r="G16" s="13">
        <v>1800</v>
      </c>
      <c r="H16" s="13">
        <v>1667</v>
      </c>
      <c r="I16" s="13">
        <v>1777</v>
      </c>
      <c r="J16" s="13">
        <v>1852</v>
      </c>
      <c r="K16" s="13">
        <v>1631</v>
      </c>
      <c r="L16" s="13">
        <v>1366</v>
      </c>
      <c r="M16" s="13">
        <v>1421</v>
      </c>
      <c r="N16" s="13">
        <v>1527</v>
      </c>
      <c r="O16" s="13">
        <v>1384</v>
      </c>
      <c r="P16" s="13">
        <v>1050</v>
      </c>
      <c r="Q16" s="13">
        <v>1385</v>
      </c>
      <c r="R16" s="13">
        <v>1443</v>
      </c>
      <c r="S16" s="13">
        <v>1604</v>
      </c>
      <c r="T16" s="13">
        <v>1371</v>
      </c>
      <c r="U16" s="13">
        <v>1459</v>
      </c>
      <c r="V16" s="13">
        <v>1145</v>
      </c>
      <c r="W16" s="13">
        <v>1311</v>
      </c>
      <c r="X16" s="13">
        <v>1345</v>
      </c>
      <c r="Y16" s="13">
        <v>1364</v>
      </c>
      <c r="Z16" s="13">
        <v>1364</v>
      </c>
      <c r="AA16" s="13">
        <v>1257</v>
      </c>
      <c r="AB16" s="13">
        <v>1308</v>
      </c>
      <c r="AC16" s="13">
        <v>1294</v>
      </c>
      <c r="AD16" s="13">
        <v>1324</v>
      </c>
      <c r="AE16" s="13">
        <v>1355</v>
      </c>
      <c r="AF16" s="13">
        <v>1355</v>
      </c>
      <c r="AG16" s="13">
        <v>1274</v>
      </c>
      <c r="AH16" s="13">
        <v>1225</v>
      </c>
      <c r="AI16" s="13">
        <v>1322</v>
      </c>
      <c r="AJ16" s="13">
        <v>1267</v>
      </c>
      <c r="AK16" s="13">
        <v>1400</v>
      </c>
      <c r="AL16" s="13">
        <v>1296</v>
      </c>
      <c r="AM16" s="13">
        <v>1622</v>
      </c>
      <c r="AN16" s="13">
        <v>1626</v>
      </c>
      <c r="AO16" s="13">
        <v>1569</v>
      </c>
      <c r="AP16" s="13">
        <v>1617</v>
      </c>
      <c r="AQ16" s="13">
        <v>1548</v>
      </c>
      <c r="AR16" s="13">
        <v>1517</v>
      </c>
      <c r="AS16" s="13">
        <v>1601</v>
      </c>
      <c r="AT16" s="13">
        <v>1474</v>
      </c>
      <c r="AU16" s="13">
        <v>1513</v>
      </c>
      <c r="AV16" s="13">
        <v>1784</v>
      </c>
      <c r="AW16" s="13">
        <v>1541</v>
      </c>
      <c r="AX16" s="13">
        <v>1422</v>
      </c>
      <c r="AY16" s="13">
        <v>1432</v>
      </c>
      <c r="AZ16" s="13">
        <v>1599</v>
      </c>
      <c r="BA16" s="13">
        <v>1454</v>
      </c>
      <c r="BB16" s="13">
        <v>1602</v>
      </c>
    </row>
    <row r="17" spans="1:54" x14ac:dyDescent="0.2">
      <c r="A17" s="12"/>
      <c r="B17" s="19" t="s">
        <v>151</v>
      </c>
      <c r="C17" s="13">
        <v>8746</v>
      </c>
      <c r="D17" s="13">
        <v>9380</v>
      </c>
      <c r="E17" s="13">
        <v>10403</v>
      </c>
      <c r="F17" s="13">
        <v>10191</v>
      </c>
      <c r="G17" s="13">
        <v>9522</v>
      </c>
      <c r="H17" s="13">
        <v>9984</v>
      </c>
      <c r="I17" s="13">
        <v>9803</v>
      </c>
      <c r="J17" s="13">
        <v>8574</v>
      </c>
      <c r="K17" s="13">
        <v>7255</v>
      </c>
      <c r="L17" s="13">
        <v>7780</v>
      </c>
      <c r="M17" s="13">
        <v>8265</v>
      </c>
      <c r="N17" s="13">
        <v>7947</v>
      </c>
      <c r="O17" s="13">
        <v>8804</v>
      </c>
      <c r="P17" s="13">
        <v>8235</v>
      </c>
      <c r="Q17" s="13">
        <v>8425</v>
      </c>
      <c r="R17" s="13">
        <v>9108</v>
      </c>
      <c r="S17" s="13">
        <v>6737</v>
      </c>
      <c r="T17" s="13">
        <v>3292</v>
      </c>
      <c r="U17" s="13">
        <v>2513</v>
      </c>
      <c r="V17" s="13">
        <v>2260</v>
      </c>
      <c r="W17" s="13">
        <v>1876</v>
      </c>
      <c r="X17" s="13">
        <v>2149</v>
      </c>
      <c r="Y17" s="13">
        <v>3317</v>
      </c>
      <c r="Z17" s="13">
        <v>5638</v>
      </c>
      <c r="AA17" s="13">
        <v>6368</v>
      </c>
      <c r="AB17" s="13">
        <v>5662</v>
      </c>
      <c r="AC17" s="13">
        <v>5955</v>
      </c>
      <c r="AD17" s="13">
        <v>6578</v>
      </c>
      <c r="AE17" s="13">
        <v>7719</v>
      </c>
      <c r="AF17" s="13">
        <v>8068</v>
      </c>
      <c r="AG17" s="13">
        <v>6778</v>
      </c>
      <c r="AH17" s="13">
        <v>8578</v>
      </c>
      <c r="AI17" s="13">
        <v>8841</v>
      </c>
      <c r="AJ17" s="13">
        <v>9058</v>
      </c>
      <c r="AK17" s="13">
        <v>9126</v>
      </c>
      <c r="AL17" s="13">
        <v>10712</v>
      </c>
      <c r="AM17" s="13">
        <v>10975</v>
      </c>
      <c r="AN17" s="13">
        <v>10351</v>
      </c>
      <c r="AO17" s="13">
        <v>10962</v>
      </c>
      <c r="AP17" s="13">
        <v>8568</v>
      </c>
      <c r="AQ17" s="13">
        <v>11057</v>
      </c>
      <c r="AR17" s="13">
        <v>10913</v>
      </c>
      <c r="AS17" s="13">
        <v>12114</v>
      </c>
      <c r="AT17" s="13">
        <v>12027</v>
      </c>
      <c r="AU17" s="13">
        <v>12701</v>
      </c>
      <c r="AV17" s="13">
        <v>11943</v>
      </c>
      <c r="AW17" s="13">
        <v>12783</v>
      </c>
      <c r="AX17" s="13">
        <v>11113</v>
      </c>
      <c r="AY17" s="13">
        <v>11522</v>
      </c>
      <c r="AZ17" s="13">
        <v>11608</v>
      </c>
      <c r="BA17" s="13">
        <v>12395</v>
      </c>
      <c r="BB17" s="13">
        <v>12001</v>
      </c>
    </row>
    <row r="18" spans="1:54" x14ac:dyDescent="0.2">
      <c r="A18" s="12"/>
      <c r="B18" s="19" t="s">
        <v>152</v>
      </c>
      <c r="C18" s="13">
        <v>1225</v>
      </c>
      <c r="D18" s="13">
        <v>1192</v>
      </c>
      <c r="E18" s="13">
        <v>1168</v>
      </c>
      <c r="F18" s="13">
        <v>1041</v>
      </c>
      <c r="G18" s="13">
        <v>1125</v>
      </c>
      <c r="H18" s="13">
        <v>1213</v>
      </c>
      <c r="I18" s="13">
        <v>1209</v>
      </c>
      <c r="J18" s="13">
        <v>1198</v>
      </c>
      <c r="K18" s="13">
        <v>1186</v>
      </c>
      <c r="L18" s="13">
        <v>1142</v>
      </c>
      <c r="M18" s="13">
        <v>1112</v>
      </c>
      <c r="N18" s="13">
        <v>1095</v>
      </c>
      <c r="O18" s="13">
        <v>1182</v>
      </c>
      <c r="P18" s="13">
        <v>1091</v>
      </c>
      <c r="Q18" s="13">
        <v>1201</v>
      </c>
      <c r="R18" s="13">
        <v>1164</v>
      </c>
      <c r="S18" s="13">
        <v>989</v>
      </c>
      <c r="T18" s="13">
        <v>1009</v>
      </c>
      <c r="U18" s="13">
        <v>948</v>
      </c>
      <c r="V18" s="13">
        <v>1179</v>
      </c>
      <c r="W18" s="13">
        <v>1077</v>
      </c>
      <c r="X18" s="13">
        <v>1415</v>
      </c>
      <c r="Y18" s="13">
        <v>1425</v>
      </c>
      <c r="Z18" s="13">
        <v>1293</v>
      </c>
      <c r="AA18" s="13">
        <v>1164</v>
      </c>
      <c r="AB18" s="13">
        <v>1144</v>
      </c>
      <c r="AC18" s="13">
        <v>1370</v>
      </c>
      <c r="AD18" s="13">
        <v>1268</v>
      </c>
      <c r="AE18" s="13">
        <v>1299</v>
      </c>
      <c r="AF18" s="13">
        <v>1446</v>
      </c>
      <c r="AG18" s="13">
        <v>1467</v>
      </c>
      <c r="AH18" s="13">
        <v>1472</v>
      </c>
      <c r="AI18" s="13">
        <v>1550</v>
      </c>
      <c r="AJ18" s="13">
        <v>1462</v>
      </c>
      <c r="AK18" s="13">
        <v>1553</v>
      </c>
      <c r="AL18" s="13">
        <v>1390</v>
      </c>
      <c r="AM18" s="13">
        <v>1465</v>
      </c>
      <c r="AN18" s="13">
        <v>1477</v>
      </c>
      <c r="AO18" s="13">
        <v>1478</v>
      </c>
      <c r="AP18" s="13">
        <v>1254</v>
      </c>
      <c r="AQ18" s="13">
        <v>1199</v>
      </c>
      <c r="AR18" s="13">
        <v>1349</v>
      </c>
      <c r="AS18" s="13">
        <v>1289</v>
      </c>
      <c r="AT18" s="13">
        <v>1154</v>
      </c>
      <c r="AU18" s="13">
        <v>1241</v>
      </c>
      <c r="AV18" s="13">
        <v>1390</v>
      </c>
      <c r="AW18" s="13">
        <v>1114</v>
      </c>
      <c r="AX18" s="13">
        <v>1120</v>
      </c>
      <c r="AY18" s="13">
        <v>919</v>
      </c>
      <c r="AZ18" s="13">
        <v>1056</v>
      </c>
      <c r="BA18" s="13">
        <v>905</v>
      </c>
      <c r="BB18" s="13">
        <v>937</v>
      </c>
    </row>
    <row r="19" spans="1:54" x14ac:dyDescent="0.2">
      <c r="A19" s="20"/>
      <c r="B19" s="19" t="s">
        <v>153</v>
      </c>
      <c r="C19" s="13">
        <v>308</v>
      </c>
      <c r="D19" s="13">
        <v>449</v>
      </c>
      <c r="E19" s="13">
        <v>593</v>
      </c>
      <c r="F19" s="13">
        <v>568</v>
      </c>
      <c r="G19" s="13">
        <v>458</v>
      </c>
      <c r="H19" s="13">
        <v>624</v>
      </c>
      <c r="I19" s="13">
        <v>522</v>
      </c>
      <c r="J19" s="13">
        <v>513</v>
      </c>
      <c r="K19" s="13">
        <v>394</v>
      </c>
      <c r="L19" s="13">
        <v>431</v>
      </c>
      <c r="M19" s="13">
        <v>403</v>
      </c>
      <c r="N19" s="13">
        <v>399</v>
      </c>
      <c r="O19" s="13">
        <v>390</v>
      </c>
      <c r="P19" s="13">
        <v>445</v>
      </c>
      <c r="Q19" s="13">
        <v>427</v>
      </c>
      <c r="R19" s="13">
        <v>459</v>
      </c>
      <c r="S19" s="13">
        <v>309</v>
      </c>
      <c r="T19" s="13">
        <v>259</v>
      </c>
      <c r="U19" s="13">
        <v>352</v>
      </c>
      <c r="V19" s="13">
        <v>346</v>
      </c>
      <c r="W19" s="13">
        <v>307</v>
      </c>
      <c r="X19" s="13">
        <v>341</v>
      </c>
      <c r="Y19" s="13">
        <v>341</v>
      </c>
      <c r="Z19" s="13">
        <v>314</v>
      </c>
      <c r="AA19" s="13">
        <v>326</v>
      </c>
      <c r="AB19" s="13">
        <v>322</v>
      </c>
      <c r="AC19" s="13">
        <v>363</v>
      </c>
      <c r="AD19" s="13">
        <v>401</v>
      </c>
      <c r="AE19" s="13">
        <v>427</v>
      </c>
      <c r="AF19" s="13">
        <v>477</v>
      </c>
      <c r="AG19" s="13">
        <v>375</v>
      </c>
      <c r="AH19" s="13">
        <v>385</v>
      </c>
      <c r="AI19" s="13">
        <v>395</v>
      </c>
      <c r="AJ19" s="13">
        <v>466</v>
      </c>
      <c r="AK19" s="13">
        <v>421</v>
      </c>
      <c r="AL19" s="13">
        <v>387</v>
      </c>
      <c r="AM19" s="13">
        <v>508</v>
      </c>
      <c r="AN19" s="13">
        <v>488</v>
      </c>
      <c r="AO19" s="13">
        <v>502</v>
      </c>
      <c r="AP19" s="13">
        <v>325</v>
      </c>
      <c r="AQ19" s="13">
        <v>369</v>
      </c>
      <c r="AR19" s="13">
        <v>385</v>
      </c>
      <c r="AS19" s="13">
        <v>425</v>
      </c>
      <c r="AT19" s="13">
        <v>343</v>
      </c>
      <c r="AU19" s="13">
        <v>379</v>
      </c>
      <c r="AV19" s="13">
        <v>422</v>
      </c>
      <c r="AW19" s="13">
        <v>359</v>
      </c>
      <c r="AX19" s="13">
        <v>352</v>
      </c>
      <c r="AY19" s="13">
        <v>349</v>
      </c>
      <c r="AZ19" s="13">
        <v>396</v>
      </c>
      <c r="BA19" s="13">
        <v>282</v>
      </c>
      <c r="BB19" s="13">
        <v>228</v>
      </c>
    </row>
    <row r="20" spans="1:54" x14ac:dyDescent="0.2">
      <c r="B20" s="20" t="s">
        <v>154</v>
      </c>
      <c r="C20" s="13">
        <v>346</v>
      </c>
      <c r="D20" s="13">
        <v>330</v>
      </c>
      <c r="E20" s="13">
        <v>370</v>
      </c>
      <c r="F20" s="13">
        <v>351</v>
      </c>
      <c r="G20" s="13">
        <v>474</v>
      </c>
      <c r="H20" s="13">
        <v>346</v>
      </c>
      <c r="I20" s="13">
        <v>523</v>
      </c>
      <c r="J20" s="13">
        <v>376</v>
      </c>
      <c r="K20" s="13">
        <v>387</v>
      </c>
      <c r="L20" s="13">
        <v>323</v>
      </c>
      <c r="M20" s="13">
        <v>462</v>
      </c>
      <c r="N20" s="13">
        <v>383</v>
      </c>
      <c r="O20" s="13">
        <v>430</v>
      </c>
      <c r="P20" s="13">
        <v>346</v>
      </c>
      <c r="Q20" s="13">
        <v>349</v>
      </c>
      <c r="R20" s="13">
        <v>367</v>
      </c>
      <c r="S20" s="13">
        <v>371</v>
      </c>
      <c r="T20" s="13">
        <v>358</v>
      </c>
      <c r="U20" s="13">
        <v>424</v>
      </c>
      <c r="V20" s="13">
        <v>414</v>
      </c>
      <c r="W20" s="13">
        <v>338</v>
      </c>
      <c r="X20" s="13">
        <v>338</v>
      </c>
      <c r="Y20" s="13">
        <v>349</v>
      </c>
      <c r="Z20" s="13">
        <v>426</v>
      </c>
      <c r="AA20" s="13">
        <v>326</v>
      </c>
      <c r="AB20" s="13">
        <v>349</v>
      </c>
      <c r="AC20" s="13">
        <v>356</v>
      </c>
      <c r="AD20" s="13">
        <v>394</v>
      </c>
      <c r="AE20" s="13">
        <v>383</v>
      </c>
      <c r="AF20" s="13">
        <v>334</v>
      </c>
      <c r="AG20" s="13">
        <v>415</v>
      </c>
      <c r="AH20" s="13">
        <v>364</v>
      </c>
      <c r="AI20" s="13">
        <v>345</v>
      </c>
      <c r="AJ20" s="13">
        <v>303</v>
      </c>
      <c r="AK20" s="13">
        <v>377</v>
      </c>
      <c r="AL20" s="13">
        <v>323</v>
      </c>
      <c r="AM20" s="13">
        <v>382</v>
      </c>
      <c r="AN20" s="13">
        <v>382</v>
      </c>
      <c r="AO20" s="13">
        <v>315</v>
      </c>
      <c r="AP20" s="13">
        <v>372</v>
      </c>
      <c r="AQ20" s="13">
        <v>409</v>
      </c>
      <c r="AR20" s="13">
        <v>333</v>
      </c>
      <c r="AS20" s="13">
        <v>323</v>
      </c>
      <c r="AT20" s="13">
        <v>253</v>
      </c>
      <c r="AU20" s="13">
        <v>237</v>
      </c>
      <c r="AV20" s="13">
        <v>272</v>
      </c>
      <c r="AW20" s="13">
        <v>196</v>
      </c>
      <c r="AX20" s="13">
        <v>279</v>
      </c>
      <c r="AY20" s="13">
        <v>284</v>
      </c>
      <c r="AZ20" s="13">
        <v>323</v>
      </c>
      <c r="BA20" s="13">
        <v>166</v>
      </c>
      <c r="BB20" s="13">
        <v>168</v>
      </c>
    </row>
    <row r="22" spans="1:54" x14ac:dyDescent="0.2">
      <c r="A22" s="17" t="s">
        <v>155</v>
      </c>
      <c r="C22" s="5">
        <v>969</v>
      </c>
      <c r="D22" s="5">
        <v>953</v>
      </c>
      <c r="E22" s="5">
        <v>983</v>
      </c>
      <c r="F22" s="5">
        <v>884</v>
      </c>
      <c r="G22" s="5">
        <v>1011</v>
      </c>
      <c r="H22" s="5">
        <v>873</v>
      </c>
      <c r="I22" s="5">
        <v>898</v>
      </c>
      <c r="J22" s="5">
        <v>966</v>
      </c>
      <c r="K22" s="5">
        <v>896</v>
      </c>
      <c r="L22" s="5">
        <v>1016</v>
      </c>
      <c r="M22" s="5">
        <v>1194</v>
      </c>
      <c r="N22" s="5">
        <v>1115</v>
      </c>
      <c r="O22" s="5">
        <v>1146</v>
      </c>
      <c r="P22" s="5">
        <v>1042</v>
      </c>
      <c r="Q22" s="5">
        <v>1133</v>
      </c>
      <c r="R22" s="5">
        <v>1019</v>
      </c>
      <c r="S22" s="5">
        <v>962</v>
      </c>
      <c r="T22" s="5">
        <v>997</v>
      </c>
      <c r="U22" s="5">
        <v>1094</v>
      </c>
      <c r="V22" s="5">
        <v>822</v>
      </c>
      <c r="W22" s="5">
        <v>1022</v>
      </c>
      <c r="X22" s="5">
        <v>997</v>
      </c>
      <c r="Y22" s="5">
        <v>1071</v>
      </c>
      <c r="Z22" s="5">
        <v>923</v>
      </c>
      <c r="AA22" s="5">
        <v>1093</v>
      </c>
      <c r="AB22" s="5">
        <v>1001</v>
      </c>
      <c r="AC22" s="5">
        <v>914</v>
      </c>
      <c r="AD22" s="5">
        <v>1051</v>
      </c>
      <c r="AE22" s="5">
        <v>976</v>
      </c>
      <c r="AF22" s="5">
        <v>961</v>
      </c>
      <c r="AG22" s="5">
        <v>925</v>
      </c>
      <c r="AH22" s="5">
        <v>853</v>
      </c>
      <c r="AI22" s="5">
        <v>1001</v>
      </c>
      <c r="AJ22" s="5">
        <v>994</v>
      </c>
      <c r="AK22" s="5">
        <v>1033</v>
      </c>
      <c r="AL22" s="5">
        <v>788</v>
      </c>
      <c r="AM22" s="5">
        <v>1004</v>
      </c>
      <c r="AN22" s="5">
        <v>1292</v>
      </c>
      <c r="AO22" s="5">
        <v>1382</v>
      </c>
      <c r="AP22" s="5">
        <v>1149</v>
      </c>
      <c r="AQ22" s="5">
        <v>806</v>
      </c>
      <c r="AR22" s="5">
        <v>1022</v>
      </c>
      <c r="AS22" s="5">
        <v>922</v>
      </c>
      <c r="AT22" s="5">
        <v>1159</v>
      </c>
      <c r="AU22" s="5">
        <v>988</v>
      </c>
      <c r="AV22" s="5">
        <v>1242</v>
      </c>
      <c r="AW22" s="5">
        <v>905</v>
      </c>
      <c r="AX22" s="5">
        <v>889</v>
      </c>
      <c r="AY22" s="5">
        <v>912</v>
      </c>
      <c r="AZ22" s="5">
        <v>895</v>
      </c>
      <c r="BA22" s="5">
        <v>424</v>
      </c>
      <c r="BB22" s="5">
        <v>479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1649</v>
      </c>
      <c r="D24" s="5">
        <v>1726</v>
      </c>
      <c r="E24" s="5">
        <v>2254</v>
      </c>
      <c r="F24" s="5">
        <v>2365</v>
      </c>
      <c r="G24" s="5">
        <v>2414</v>
      </c>
      <c r="H24" s="5">
        <v>2658</v>
      </c>
      <c r="I24" s="5">
        <v>3020</v>
      </c>
      <c r="J24" s="5">
        <v>3291</v>
      </c>
      <c r="K24" s="5">
        <v>3094</v>
      </c>
      <c r="L24" s="5">
        <v>2672</v>
      </c>
      <c r="M24" s="5">
        <v>2600</v>
      </c>
      <c r="N24" s="5">
        <v>2500</v>
      </c>
      <c r="O24" s="5">
        <v>3287</v>
      </c>
      <c r="P24" s="5">
        <v>2666</v>
      </c>
      <c r="Q24" s="5">
        <v>2526</v>
      </c>
      <c r="R24" s="5">
        <v>2901</v>
      </c>
      <c r="S24" s="5">
        <v>3134</v>
      </c>
      <c r="T24" s="5">
        <v>3125</v>
      </c>
      <c r="U24" s="5">
        <v>3044</v>
      </c>
      <c r="V24" s="5">
        <v>2818</v>
      </c>
      <c r="W24" s="5">
        <v>2773</v>
      </c>
      <c r="X24" s="5">
        <v>2925</v>
      </c>
      <c r="Y24" s="5">
        <v>3058</v>
      </c>
      <c r="Z24" s="5">
        <v>2860</v>
      </c>
      <c r="AA24" s="5">
        <v>2994</v>
      </c>
      <c r="AB24" s="5">
        <v>2261</v>
      </c>
      <c r="AC24" s="5">
        <v>1877</v>
      </c>
      <c r="AD24" s="5">
        <v>1903</v>
      </c>
      <c r="AE24" s="5">
        <v>2944</v>
      </c>
      <c r="AF24" s="5">
        <v>3395</v>
      </c>
      <c r="AG24" s="5">
        <v>2902</v>
      </c>
      <c r="AH24" s="5">
        <v>3024</v>
      </c>
      <c r="AI24" s="5">
        <v>2525</v>
      </c>
      <c r="AJ24" s="5">
        <v>2933</v>
      </c>
      <c r="AK24" s="5">
        <v>3068</v>
      </c>
      <c r="AL24" s="5">
        <v>2863</v>
      </c>
      <c r="AM24" s="5">
        <v>3537</v>
      </c>
      <c r="AN24" s="5">
        <v>3449</v>
      </c>
      <c r="AO24" s="5">
        <v>3416</v>
      </c>
      <c r="AP24" s="5">
        <v>3656</v>
      </c>
      <c r="AQ24" s="5">
        <v>3361</v>
      </c>
      <c r="AR24" s="5">
        <v>3821</v>
      </c>
      <c r="AS24" s="5">
        <v>3619</v>
      </c>
      <c r="AT24" s="5">
        <v>3404</v>
      </c>
      <c r="AU24" s="5">
        <v>3510</v>
      </c>
      <c r="AV24" s="5">
        <v>3576</v>
      </c>
      <c r="AW24" s="5">
        <v>3346</v>
      </c>
      <c r="AX24" s="5">
        <v>3888</v>
      </c>
      <c r="AY24" s="5">
        <v>3642</v>
      </c>
      <c r="AZ24" s="5">
        <v>4077</v>
      </c>
      <c r="BA24" s="5">
        <v>2789</v>
      </c>
      <c r="BB24" s="5">
        <v>1673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35796</v>
      </c>
      <c r="D26" s="23">
        <v>36284</v>
      </c>
      <c r="E26" s="23">
        <v>39666</v>
      </c>
      <c r="F26" s="23">
        <v>37755</v>
      </c>
      <c r="G26" s="23">
        <v>38691</v>
      </c>
      <c r="H26" s="23">
        <v>39205</v>
      </c>
      <c r="I26" s="23">
        <v>38451</v>
      </c>
      <c r="J26" s="23">
        <v>37552</v>
      </c>
      <c r="K26" s="23">
        <v>34209</v>
      </c>
      <c r="L26" s="23">
        <v>34838</v>
      </c>
      <c r="M26" s="23">
        <v>35094</v>
      </c>
      <c r="N26" s="23">
        <v>34298</v>
      </c>
      <c r="O26" s="23">
        <v>36207</v>
      </c>
      <c r="P26" s="23">
        <v>33743</v>
      </c>
      <c r="Q26" s="23">
        <v>35119</v>
      </c>
      <c r="R26" s="23">
        <v>35737</v>
      </c>
      <c r="S26" s="23">
        <v>34568</v>
      </c>
      <c r="T26" s="23">
        <v>29976</v>
      </c>
      <c r="U26" s="23">
        <v>29580</v>
      </c>
      <c r="V26" s="23">
        <v>29309</v>
      </c>
      <c r="W26" s="23">
        <v>28338</v>
      </c>
      <c r="X26" s="23">
        <v>30646</v>
      </c>
      <c r="Y26" s="23">
        <v>32214</v>
      </c>
      <c r="Z26" s="23">
        <v>34070</v>
      </c>
      <c r="AA26" s="23">
        <v>33554</v>
      </c>
      <c r="AB26" s="23">
        <v>31483</v>
      </c>
      <c r="AC26" s="23">
        <v>33513</v>
      </c>
      <c r="AD26" s="23">
        <v>34119</v>
      </c>
      <c r="AE26" s="23">
        <v>36075</v>
      </c>
      <c r="AF26" s="23">
        <v>36416</v>
      </c>
      <c r="AG26" s="23">
        <v>32826</v>
      </c>
      <c r="AH26" s="23">
        <v>37749</v>
      </c>
      <c r="AI26" s="23">
        <v>38137</v>
      </c>
      <c r="AJ26" s="23">
        <v>38758</v>
      </c>
      <c r="AK26" s="23">
        <v>39108</v>
      </c>
      <c r="AL26" s="23">
        <v>38823</v>
      </c>
      <c r="AM26" s="23">
        <v>41773</v>
      </c>
      <c r="AN26" s="23">
        <v>41532</v>
      </c>
      <c r="AO26" s="23">
        <v>42150</v>
      </c>
      <c r="AP26" s="23">
        <v>39098</v>
      </c>
      <c r="AQ26" s="23">
        <v>39660</v>
      </c>
      <c r="AR26" s="23">
        <v>41416</v>
      </c>
      <c r="AS26" s="23">
        <v>42071</v>
      </c>
      <c r="AT26" s="23">
        <v>41777</v>
      </c>
      <c r="AU26" s="23">
        <v>42594</v>
      </c>
      <c r="AV26" s="23">
        <v>42693</v>
      </c>
      <c r="AW26" s="23">
        <v>41707</v>
      </c>
      <c r="AX26" s="23">
        <v>38640</v>
      </c>
      <c r="AY26" s="23">
        <v>39823</v>
      </c>
      <c r="AZ26" s="23">
        <v>39598</v>
      </c>
      <c r="BA26" s="23">
        <v>35101</v>
      </c>
      <c r="BB26" s="23">
        <v>33959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7911</v>
      </c>
      <c r="D28" s="11">
        <v>7249</v>
      </c>
      <c r="E28" s="11">
        <v>8604</v>
      </c>
      <c r="F28" s="11">
        <v>6568</v>
      </c>
      <c r="G28" s="11">
        <v>6269</v>
      </c>
      <c r="H28" s="11">
        <v>7830</v>
      </c>
      <c r="I28" s="11">
        <v>8705</v>
      </c>
      <c r="J28" s="11">
        <v>8511</v>
      </c>
      <c r="K28" s="11">
        <v>8042</v>
      </c>
      <c r="L28" s="11">
        <v>7845</v>
      </c>
      <c r="M28" s="11">
        <v>7273</v>
      </c>
      <c r="N28" s="11">
        <v>7816</v>
      </c>
      <c r="O28" s="11">
        <v>8289</v>
      </c>
      <c r="P28" s="11">
        <v>8496</v>
      </c>
      <c r="Q28" s="11">
        <v>7308</v>
      </c>
      <c r="R28" s="11">
        <v>7279</v>
      </c>
      <c r="S28" s="11">
        <v>7945</v>
      </c>
      <c r="T28" s="11">
        <v>8893</v>
      </c>
      <c r="U28" s="11">
        <v>8240</v>
      </c>
      <c r="V28" s="11">
        <v>8922</v>
      </c>
      <c r="W28" s="11">
        <v>7897</v>
      </c>
      <c r="X28" s="11">
        <v>8148</v>
      </c>
      <c r="Y28" s="11">
        <v>8905</v>
      </c>
      <c r="Z28" s="11">
        <v>8177</v>
      </c>
      <c r="AA28" s="11">
        <v>6652</v>
      </c>
      <c r="AB28" s="11">
        <v>7187</v>
      </c>
      <c r="AC28" s="11">
        <v>8003</v>
      </c>
      <c r="AD28" s="11">
        <v>8383</v>
      </c>
      <c r="AE28" s="11">
        <v>9148</v>
      </c>
      <c r="AF28" s="11">
        <v>8650</v>
      </c>
      <c r="AG28" s="11">
        <v>8690</v>
      </c>
      <c r="AH28" s="11">
        <v>8710</v>
      </c>
      <c r="AI28" s="11">
        <v>9798</v>
      </c>
      <c r="AJ28" s="11">
        <v>9630</v>
      </c>
      <c r="AK28" s="11">
        <v>8752</v>
      </c>
      <c r="AL28" s="11">
        <v>9212</v>
      </c>
      <c r="AM28" s="11">
        <v>9959</v>
      </c>
      <c r="AN28" s="11">
        <v>8556</v>
      </c>
      <c r="AO28" s="11">
        <v>9191</v>
      </c>
      <c r="AP28" s="11">
        <v>9442</v>
      </c>
      <c r="AQ28" s="11">
        <v>7894</v>
      </c>
      <c r="AR28" s="11">
        <v>9258</v>
      </c>
      <c r="AS28" s="11">
        <v>9793</v>
      </c>
      <c r="AT28" s="11">
        <v>9523</v>
      </c>
      <c r="AU28" s="11">
        <v>8527</v>
      </c>
      <c r="AV28" s="11">
        <v>9195</v>
      </c>
      <c r="AW28" s="11">
        <v>8201</v>
      </c>
      <c r="AX28" s="11">
        <v>8317</v>
      </c>
      <c r="AY28" s="11">
        <v>7749</v>
      </c>
      <c r="AZ28" s="11">
        <v>7968</v>
      </c>
      <c r="BA28" s="11">
        <v>6822</v>
      </c>
      <c r="BB28" s="11">
        <v>8395</v>
      </c>
    </row>
    <row r="29" spans="1:54" x14ac:dyDescent="0.2">
      <c r="A29" s="12"/>
      <c r="B29" s="19" t="s">
        <v>157</v>
      </c>
      <c r="C29" s="13">
        <v>7152</v>
      </c>
      <c r="D29" s="13">
        <v>6418</v>
      </c>
      <c r="E29" s="13">
        <v>7684</v>
      </c>
      <c r="F29" s="13">
        <v>5903</v>
      </c>
      <c r="G29" s="13">
        <v>5550</v>
      </c>
      <c r="H29" s="13">
        <v>6943</v>
      </c>
      <c r="I29" s="13">
        <v>7664</v>
      </c>
      <c r="J29" s="13">
        <v>7780</v>
      </c>
      <c r="K29" s="13">
        <v>7062</v>
      </c>
      <c r="L29" s="13">
        <v>7112</v>
      </c>
      <c r="M29" s="13">
        <v>6635</v>
      </c>
      <c r="N29" s="13">
        <v>6996</v>
      </c>
      <c r="O29" s="13">
        <v>7342</v>
      </c>
      <c r="P29" s="13">
        <v>7636</v>
      </c>
      <c r="Q29" s="13">
        <v>6547</v>
      </c>
      <c r="R29" s="13">
        <v>6422</v>
      </c>
      <c r="S29" s="13">
        <v>6948</v>
      </c>
      <c r="T29" s="13">
        <v>7969</v>
      </c>
      <c r="U29" s="13">
        <v>7507</v>
      </c>
      <c r="V29" s="13">
        <v>8360</v>
      </c>
      <c r="W29" s="13">
        <v>7327</v>
      </c>
      <c r="X29" s="13">
        <v>7617</v>
      </c>
      <c r="Y29" s="13">
        <v>8239</v>
      </c>
      <c r="Z29" s="13">
        <v>7728</v>
      </c>
      <c r="AA29" s="13">
        <v>6239</v>
      </c>
      <c r="AB29" s="13">
        <v>6450</v>
      </c>
      <c r="AC29" s="13">
        <v>7395</v>
      </c>
      <c r="AD29" s="13">
        <v>7507</v>
      </c>
      <c r="AE29" s="13">
        <v>8308</v>
      </c>
      <c r="AF29" s="13">
        <v>8002</v>
      </c>
      <c r="AG29" s="13">
        <v>7834</v>
      </c>
      <c r="AH29" s="13">
        <v>7904</v>
      </c>
      <c r="AI29" s="13">
        <v>9014</v>
      </c>
      <c r="AJ29" s="13">
        <v>8475</v>
      </c>
      <c r="AK29" s="13">
        <v>8048</v>
      </c>
      <c r="AL29" s="13">
        <v>8420</v>
      </c>
      <c r="AM29" s="13">
        <v>8940</v>
      </c>
      <c r="AN29" s="13">
        <v>7751</v>
      </c>
      <c r="AO29" s="13">
        <v>8503</v>
      </c>
      <c r="AP29" s="13">
        <v>8645</v>
      </c>
      <c r="AQ29" s="13">
        <v>7345</v>
      </c>
      <c r="AR29" s="13">
        <v>8527</v>
      </c>
      <c r="AS29" s="13">
        <v>8821</v>
      </c>
      <c r="AT29" s="13">
        <v>8740</v>
      </c>
      <c r="AU29" s="13">
        <v>7835</v>
      </c>
      <c r="AV29" s="13">
        <v>8360</v>
      </c>
      <c r="AW29" s="13">
        <v>7593</v>
      </c>
      <c r="AX29" s="13">
        <v>7610</v>
      </c>
      <c r="AY29" s="13">
        <v>7142</v>
      </c>
      <c r="AZ29" s="13">
        <v>7420</v>
      </c>
      <c r="BA29" s="13">
        <v>6322</v>
      </c>
      <c r="BB29" s="13">
        <v>7911</v>
      </c>
    </row>
    <row r="30" spans="1:54" x14ac:dyDescent="0.2">
      <c r="A30" s="20"/>
      <c r="B30" s="19" t="s">
        <v>158</v>
      </c>
      <c r="C30" s="13">
        <v>759</v>
      </c>
      <c r="D30" s="13">
        <v>831</v>
      </c>
      <c r="E30" s="13">
        <v>920</v>
      </c>
      <c r="F30" s="13">
        <v>665</v>
      </c>
      <c r="G30" s="13">
        <v>719</v>
      </c>
      <c r="H30" s="13">
        <v>887</v>
      </c>
      <c r="I30" s="13">
        <v>1041</v>
      </c>
      <c r="J30" s="13">
        <v>731</v>
      </c>
      <c r="K30" s="13">
        <v>980</v>
      </c>
      <c r="L30" s="13">
        <v>733</v>
      </c>
      <c r="M30" s="13">
        <v>638</v>
      </c>
      <c r="N30" s="13">
        <v>820</v>
      </c>
      <c r="O30" s="13">
        <v>947</v>
      </c>
      <c r="P30" s="13">
        <v>860</v>
      </c>
      <c r="Q30" s="13">
        <v>761</v>
      </c>
      <c r="R30" s="13">
        <v>857</v>
      </c>
      <c r="S30" s="13">
        <v>997</v>
      </c>
      <c r="T30" s="13">
        <v>924</v>
      </c>
      <c r="U30" s="13">
        <v>733</v>
      </c>
      <c r="V30" s="13">
        <v>562</v>
      </c>
      <c r="W30" s="13">
        <v>570</v>
      </c>
      <c r="X30" s="13">
        <v>531</v>
      </c>
      <c r="Y30" s="13">
        <v>666</v>
      </c>
      <c r="Z30" s="13">
        <v>449</v>
      </c>
      <c r="AA30" s="13">
        <v>413</v>
      </c>
      <c r="AB30" s="13">
        <v>737</v>
      </c>
      <c r="AC30" s="13">
        <v>608</v>
      </c>
      <c r="AD30" s="13">
        <v>876</v>
      </c>
      <c r="AE30" s="13">
        <v>840</v>
      </c>
      <c r="AF30" s="13">
        <v>648</v>
      </c>
      <c r="AG30" s="13">
        <v>856</v>
      </c>
      <c r="AH30" s="13">
        <v>806</v>
      </c>
      <c r="AI30" s="13">
        <v>784</v>
      </c>
      <c r="AJ30" s="13">
        <v>1155</v>
      </c>
      <c r="AK30" s="13">
        <v>704</v>
      </c>
      <c r="AL30" s="13">
        <v>792</v>
      </c>
      <c r="AM30" s="13">
        <v>1019</v>
      </c>
      <c r="AN30" s="13">
        <v>805</v>
      </c>
      <c r="AO30" s="13">
        <v>688</v>
      </c>
      <c r="AP30" s="13">
        <v>797</v>
      </c>
      <c r="AQ30" s="13">
        <v>549</v>
      </c>
      <c r="AR30" s="13">
        <v>731</v>
      </c>
      <c r="AS30" s="13">
        <v>972</v>
      </c>
      <c r="AT30" s="13">
        <v>783</v>
      </c>
      <c r="AU30" s="13">
        <v>692</v>
      </c>
      <c r="AV30" s="13">
        <v>835</v>
      </c>
      <c r="AW30" s="13">
        <v>608</v>
      </c>
      <c r="AX30" s="13">
        <v>707</v>
      </c>
      <c r="AY30" s="13">
        <v>607</v>
      </c>
      <c r="AZ30" s="13">
        <v>548</v>
      </c>
      <c r="BA30" s="13">
        <v>500</v>
      </c>
      <c r="BB30" s="13">
        <v>484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5816</v>
      </c>
      <c r="D32" s="11">
        <v>6047</v>
      </c>
      <c r="E32" s="11">
        <v>6120</v>
      </c>
      <c r="F32" s="11">
        <v>6898</v>
      </c>
      <c r="G32" s="11">
        <v>7221</v>
      </c>
      <c r="H32" s="11">
        <v>7636</v>
      </c>
      <c r="I32" s="11">
        <v>7408</v>
      </c>
      <c r="J32" s="11">
        <v>7610</v>
      </c>
      <c r="K32" s="11">
        <v>7722</v>
      </c>
      <c r="L32" s="11">
        <v>7434</v>
      </c>
      <c r="M32" s="11">
        <v>7646</v>
      </c>
      <c r="N32" s="11">
        <v>6860</v>
      </c>
      <c r="O32" s="11">
        <v>7982</v>
      </c>
      <c r="P32" s="11">
        <v>6416</v>
      </c>
      <c r="Q32" s="11">
        <v>7183</v>
      </c>
      <c r="R32" s="11">
        <v>6618</v>
      </c>
      <c r="S32" s="11">
        <v>6814</v>
      </c>
      <c r="T32" s="11">
        <v>6512</v>
      </c>
      <c r="U32" s="11">
        <v>6329</v>
      </c>
      <c r="V32" s="11">
        <v>6181</v>
      </c>
      <c r="W32" s="11">
        <v>6905</v>
      </c>
      <c r="X32" s="11">
        <v>7130</v>
      </c>
      <c r="Y32" s="11">
        <v>7290</v>
      </c>
      <c r="Z32" s="11">
        <v>7004</v>
      </c>
      <c r="AA32" s="11">
        <v>6311</v>
      </c>
      <c r="AB32" s="11">
        <v>6298</v>
      </c>
      <c r="AC32" s="11">
        <v>5800</v>
      </c>
      <c r="AD32" s="11">
        <v>5488</v>
      </c>
      <c r="AE32" s="11">
        <v>5658</v>
      </c>
      <c r="AF32" s="11">
        <v>6165</v>
      </c>
      <c r="AG32" s="11">
        <v>5965</v>
      </c>
      <c r="AH32" s="11">
        <v>6175</v>
      </c>
      <c r="AI32" s="11">
        <v>5963</v>
      </c>
      <c r="AJ32" s="11">
        <v>6075</v>
      </c>
      <c r="AK32" s="11">
        <v>5776</v>
      </c>
      <c r="AL32" s="11">
        <v>5156</v>
      </c>
      <c r="AM32" s="11">
        <v>5570</v>
      </c>
      <c r="AN32" s="11">
        <v>6847</v>
      </c>
      <c r="AO32" s="11">
        <v>7330</v>
      </c>
      <c r="AP32" s="11">
        <v>8007</v>
      </c>
      <c r="AQ32" s="11">
        <v>8091</v>
      </c>
      <c r="AR32" s="11">
        <v>8567</v>
      </c>
      <c r="AS32" s="11">
        <v>7599</v>
      </c>
      <c r="AT32" s="11">
        <v>8863</v>
      </c>
      <c r="AU32" s="11">
        <v>8582</v>
      </c>
      <c r="AV32" s="11">
        <v>8696</v>
      </c>
      <c r="AW32" s="11">
        <v>7889</v>
      </c>
      <c r="AX32" s="11">
        <v>5727</v>
      </c>
      <c r="AY32" s="11">
        <v>6744</v>
      </c>
      <c r="AZ32" s="11">
        <v>6222</v>
      </c>
      <c r="BA32" s="11">
        <v>4659</v>
      </c>
      <c r="BB32" s="11">
        <v>5828</v>
      </c>
    </row>
    <row r="33" spans="1:54" x14ac:dyDescent="0.2">
      <c r="A33" s="12"/>
      <c r="B33" s="19" t="s">
        <v>159</v>
      </c>
      <c r="C33" s="13">
        <v>1024</v>
      </c>
      <c r="D33" s="13">
        <v>949</v>
      </c>
      <c r="E33" s="13">
        <v>817</v>
      </c>
      <c r="F33" s="13">
        <v>1273</v>
      </c>
      <c r="G33" s="13">
        <v>984</v>
      </c>
      <c r="H33" s="13">
        <v>1338</v>
      </c>
      <c r="I33" s="13">
        <v>1608</v>
      </c>
      <c r="J33" s="13">
        <v>1375</v>
      </c>
      <c r="K33" s="13">
        <v>2001</v>
      </c>
      <c r="L33" s="13">
        <v>1535</v>
      </c>
      <c r="M33" s="13">
        <v>1724</v>
      </c>
      <c r="N33" s="13">
        <v>1935</v>
      </c>
      <c r="O33" s="13">
        <v>2257</v>
      </c>
      <c r="P33" s="13">
        <v>1833</v>
      </c>
      <c r="Q33" s="13">
        <v>1843</v>
      </c>
      <c r="R33" s="13">
        <v>1343</v>
      </c>
      <c r="S33" s="13">
        <v>1538</v>
      </c>
      <c r="T33" s="13">
        <v>1370</v>
      </c>
      <c r="U33" s="13">
        <v>1058</v>
      </c>
      <c r="V33" s="13">
        <v>1148</v>
      </c>
      <c r="W33" s="13">
        <v>1533</v>
      </c>
      <c r="X33" s="13">
        <v>1358</v>
      </c>
      <c r="Y33" s="13">
        <v>1101</v>
      </c>
      <c r="Z33" s="13">
        <v>1508</v>
      </c>
      <c r="AA33" s="13">
        <v>1439</v>
      </c>
      <c r="AB33" s="13">
        <v>1357</v>
      </c>
      <c r="AC33" s="13">
        <v>1262</v>
      </c>
      <c r="AD33" s="13">
        <v>627</v>
      </c>
      <c r="AE33" s="13">
        <v>726</v>
      </c>
      <c r="AF33" s="13">
        <v>1179</v>
      </c>
      <c r="AG33" s="13">
        <v>664</v>
      </c>
      <c r="AH33" s="13">
        <v>749</v>
      </c>
      <c r="AI33" s="13">
        <v>427</v>
      </c>
      <c r="AJ33" s="13">
        <v>283</v>
      </c>
      <c r="AK33" s="13">
        <v>1066</v>
      </c>
      <c r="AL33" s="13">
        <v>764</v>
      </c>
      <c r="AM33" s="13">
        <v>1079</v>
      </c>
      <c r="AN33" s="13">
        <v>1167</v>
      </c>
      <c r="AO33" s="13">
        <v>1560</v>
      </c>
      <c r="AP33" s="13">
        <v>2058</v>
      </c>
      <c r="AQ33" s="13">
        <v>2647</v>
      </c>
      <c r="AR33" s="13">
        <v>2328</v>
      </c>
      <c r="AS33" s="13">
        <v>1864</v>
      </c>
      <c r="AT33" s="13">
        <v>1813</v>
      </c>
      <c r="AU33" s="13">
        <v>1803</v>
      </c>
      <c r="AV33" s="13">
        <v>1300</v>
      </c>
      <c r="AW33" s="13">
        <v>1228</v>
      </c>
      <c r="AX33" s="13">
        <v>889</v>
      </c>
      <c r="AY33" s="13">
        <v>1049</v>
      </c>
      <c r="AZ33" s="13">
        <v>1325</v>
      </c>
      <c r="BA33" s="13">
        <v>806</v>
      </c>
      <c r="BB33" s="13">
        <v>1335</v>
      </c>
    </row>
    <row r="34" spans="1:54" x14ac:dyDescent="0.2">
      <c r="A34" s="12"/>
      <c r="B34" s="19" t="s">
        <v>160</v>
      </c>
      <c r="C34" s="13">
        <v>3488</v>
      </c>
      <c r="D34" s="13">
        <v>3926</v>
      </c>
      <c r="E34" s="13">
        <v>3966</v>
      </c>
      <c r="F34" s="13">
        <v>4395</v>
      </c>
      <c r="G34" s="13">
        <v>5024</v>
      </c>
      <c r="H34" s="13">
        <v>4969</v>
      </c>
      <c r="I34" s="13">
        <v>4597</v>
      </c>
      <c r="J34" s="13">
        <v>4900</v>
      </c>
      <c r="K34" s="13">
        <v>4423</v>
      </c>
      <c r="L34" s="13">
        <v>4683</v>
      </c>
      <c r="M34" s="13">
        <v>4601</v>
      </c>
      <c r="N34" s="13">
        <v>3656</v>
      </c>
      <c r="O34" s="13">
        <v>4425</v>
      </c>
      <c r="P34" s="13">
        <v>3279</v>
      </c>
      <c r="Q34" s="13">
        <v>4044</v>
      </c>
      <c r="R34" s="13">
        <v>4045</v>
      </c>
      <c r="S34" s="13">
        <v>3943</v>
      </c>
      <c r="T34" s="13">
        <v>3730</v>
      </c>
      <c r="U34" s="13">
        <v>3833</v>
      </c>
      <c r="V34" s="13">
        <v>3520</v>
      </c>
      <c r="W34" s="13">
        <v>3984</v>
      </c>
      <c r="X34" s="13">
        <v>4303</v>
      </c>
      <c r="Y34" s="13">
        <v>4572</v>
      </c>
      <c r="Z34" s="13">
        <v>4082</v>
      </c>
      <c r="AA34" s="13">
        <v>3660</v>
      </c>
      <c r="AB34" s="13">
        <v>3458</v>
      </c>
      <c r="AC34" s="13">
        <v>2990</v>
      </c>
      <c r="AD34" s="13">
        <v>3358</v>
      </c>
      <c r="AE34" s="13">
        <v>3490</v>
      </c>
      <c r="AF34" s="13">
        <v>3471</v>
      </c>
      <c r="AG34" s="13">
        <v>3925</v>
      </c>
      <c r="AH34" s="13">
        <v>3978</v>
      </c>
      <c r="AI34" s="13">
        <v>4211</v>
      </c>
      <c r="AJ34" s="13">
        <v>4423</v>
      </c>
      <c r="AK34" s="13">
        <v>3085</v>
      </c>
      <c r="AL34" s="13">
        <v>2959</v>
      </c>
      <c r="AM34" s="13">
        <v>3073</v>
      </c>
      <c r="AN34" s="13">
        <v>4447</v>
      </c>
      <c r="AO34" s="13">
        <v>4424</v>
      </c>
      <c r="AP34" s="13">
        <v>4472</v>
      </c>
      <c r="AQ34" s="13">
        <v>4214</v>
      </c>
      <c r="AR34" s="13">
        <v>4866</v>
      </c>
      <c r="AS34" s="13">
        <v>4492</v>
      </c>
      <c r="AT34" s="13">
        <v>5786</v>
      </c>
      <c r="AU34" s="13">
        <v>5378</v>
      </c>
      <c r="AV34" s="13">
        <v>5717</v>
      </c>
      <c r="AW34" s="13">
        <v>5376</v>
      </c>
      <c r="AX34" s="13">
        <v>3579</v>
      </c>
      <c r="AY34" s="13">
        <v>4429</v>
      </c>
      <c r="AZ34" s="13">
        <v>3557</v>
      </c>
      <c r="BA34" s="13">
        <v>2889</v>
      </c>
      <c r="BB34" s="13">
        <v>3229</v>
      </c>
    </row>
    <row r="35" spans="1:54" x14ac:dyDescent="0.2">
      <c r="A35" s="12"/>
      <c r="B35" s="19" t="s">
        <v>161</v>
      </c>
      <c r="C35" s="13">
        <v>1304</v>
      </c>
      <c r="D35" s="13">
        <v>1172</v>
      </c>
      <c r="E35" s="13">
        <v>1337</v>
      </c>
      <c r="F35" s="13">
        <v>1230</v>
      </c>
      <c r="G35" s="13">
        <v>1213</v>
      </c>
      <c r="H35" s="13">
        <v>1329</v>
      </c>
      <c r="I35" s="13">
        <v>1203</v>
      </c>
      <c r="J35" s="13">
        <v>1335</v>
      </c>
      <c r="K35" s="13">
        <v>1298</v>
      </c>
      <c r="L35" s="13">
        <v>1216</v>
      </c>
      <c r="M35" s="13">
        <v>1321</v>
      </c>
      <c r="N35" s="13">
        <v>1269</v>
      </c>
      <c r="O35" s="13">
        <v>1300</v>
      </c>
      <c r="P35" s="13">
        <v>1304</v>
      </c>
      <c r="Q35" s="13">
        <v>1296</v>
      </c>
      <c r="R35" s="13">
        <v>1230</v>
      </c>
      <c r="S35" s="13">
        <v>1333</v>
      </c>
      <c r="T35" s="13">
        <v>1412</v>
      </c>
      <c r="U35" s="13">
        <v>1438</v>
      </c>
      <c r="V35" s="13">
        <v>1513</v>
      </c>
      <c r="W35" s="13">
        <v>1388</v>
      </c>
      <c r="X35" s="13">
        <v>1469</v>
      </c>
      <c r="Y35" s="13">
        <v>1617</v>
      </c>
      <c r="Z35" s="13">
        <v>1414</v>
      </c>
      <c r="AA35" s="13">
        <v>1212</v>
      </c>
      <c r="AB35" s="13">
        <v>1483</v>
      </c>
      <c r="AC35" s="13">
        <v>1548</v>
      </c>
      <c r="AD35" s="13">
        <v>1503</v>
      </c>
      <c r="AE35" s="13">
        <v>1442</v>
      </c>
      <c r="AF35" s="13">
        <v>1515</v>
      </c>
      <c r="AG35" s="13">
        <v>1376</v>
      </c>
      <c r="AH35" s="13">
        <v>1448</v>
      </c>
      <c r="AI35" s="13">
        <v>1325</v>
      </c>
      <c r="AJ35" s="13">
        <v>1369</v>
      </c>
      <c r="AK35" s="13">
        <v>1625</v>
      </c>
      <c r="AL35" s="13">
        <v>1433</v>
      </c>
      <c r="AM35" s="13">
        <v>1418</v>
      </c>
      <c r="AN35" s="13">
        <v>1233</v>
      </c>
      <c r="AO35" s="13">
        <v>1346</v>
      </c>
      <c r="AP35" s="13">
        <v>1477</v>
      </c>
      <c r="AQ35" s="13">
        <v>1230</v>
      </c>
      <c r="AR35" s="13">
        <v>1373</v>
      </c>
      <c r="AS35" s="13">
        <v>1243</v>
      </c>
      <c r="AT35" s="13">
        <v>1264</v>
      </c>
      <c r="AU35" s="13">
        <v>1401</v>
      </c>
      <c r="AV35" s="13">
        <v>1679</v>
      </c>
      <c r="AW35" s="13">
        <v>1285</v>
      </c>
      <c r="AX35" s="13">
        <v>1259</v>
      </c>
      <c r="AY35" s="13">
        <v>1266</v>
      </c>
      <c r="AZ35" s="13">
        <v>1340</v>
      </c>
      <c r="BA35" s="13">
        <v>964</v>
      </c>
      <c r="BB35" s="13">
        <v>1264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1036</v>
      </c>
      <c r="D37" s="5">
        <v>1048</v>
      </c>
      <c r="E37" s="5">
        <v>1266</v>
      </c>
      <c r="F37" s="5">
        <v>1193</v>
      </c>
      <c r="G37" s="5">
        <v>1244</v>
      </c>
      <c r="H37" s="5">
        <v>1416</v>
      </c>
      <c r="I37" s="5">
        <v>1303</v>
      </c>
      <c r="J37" s="5">
        <v>1287</v>
      </c>
      <c r="K37" s="5">
        <v>1218</v>
      </c>
      <c r="L37" s="5">
        <v>1266</v>
      </c>
      <c r="M37" s="5">
        <v>1242</v>
      </c>
      <c r="N37" s="5">
        <v>1139</v>
      </c>
      <c r="O37" s="5">
        <v>1292</v>
      </c>
      <c r="P37" s="5">
        <v>1276</v>
      </c>
      <c r="Q37" s="5">
        <v>1285</v>
      </c>
      <c r="R37" s="5">
        <v>1219</v>
      </c>
      <c r="S37" s="5">
        <v>1156</v>
      </c>
      <c r="T37" s="5">
        <v>1280</v>
      </c>
      <c r="U37" s="5">
        <v>1318</v>
      </c>
      <c r="V37" s="5">
        <v>1189</v>
      </c>
      <c r="W37" s="5">
        <v>994</v>
      </c>
      <c r="X37" s="5">
        <v>1164</v>
      </c>
      <c r="Y37" s="5">
        <v>1313</v>
      </c>
      <c r="Z37" s="5">
        <v>1269</v>
      </c>
      <c r="AA37" s="5">
        <v>1138</v>
      </c>
      <c r="AB37" s="5">
        <v>1228</v>
      </c>
      <c r="AC37" s="5">
        <v>1134</v>
      </c>
      <c r="AD37" s="5">
        <v>1229</v>
      </c>
      <c r="AE37" s="5">
        <v>1144</v>
      </c>
      <c r="AF37" s="5">
        <v>1174</v>
      </c>
      <c r="AG37" s="5">
        <v>1103</v>
      </c>
      <c r="AH37" s="5">
        <v>991</v>
      </c>
      <c r="AI37" s="5">
        <v>1112</v>
      </c>
      <c r="AJ37" s="5">
        <v>1195</v>
      </c>
      <c r="AK37" s="5">
        <v>1150</v>
      </c>
      <c r="AL37" s="5">
        <v>1210</v>
      </c>
      <c r="AM37" s="5">
        <v>1162</v>
      </c>
      <c r="AN37" s="5">
        <v>1156</v>
      </c>
      <c r="AO37" s="5">
        <v>1097</v>
      </c>
      <c r="AP37" s="5">
        <v>1178</v>
      </c>
      <c r="AQ37" s="5">
        <v>1285</v>
      </c>
      <c r="AR37" s="5">
        <v>1358</v>
      </c>
      <c r="AS37" s="5">
        <v>1048</v>
      </c>
      <c r="AT37" s="5">
        <v>1370</v>
      </c>
      <c r="AU37" s="5">
        <v>1376</v>
      </c>
      <c r="AV37" s="5">
        <v>1378</v>
      </c>
      <c r="AW37" s="5">
        <v>1195</v>
      </c>
      <c r="AX37" s="5">
        <v>1103</v>
      </c>
      <c r="AY37" s="5">
        <v>1222</v>
      </c>
      <c r="AZ37" s="5">
        <v>1259</v>
      </c>
      <c r="BA37" s="5">
        <v>967</v>
      </c>
      <c r="BB37" s="5">
        <v>960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14763</v>
      </c>
      <c r="D39" s="23">
        <v>14344</v>
      </c>
      <c r="E39" s="23">
        <v>15990</v>
      </c>
      <c r="F39" s="23">
        <v>14659</v>
      </c>
      <c r="G39" s="23">
        <v>14734</v>
      </c>
      <c r="H39" s="23">
        <v>16882</v>
      </c>
      <c r="I39" s="23">
        <v>17416</v>
      </c>
      <c r="J39" s="23">
        <v>17408</v>
      </c>
      <c r="K39" s="23">
        <v>16982</v>
      </c>
      <c r="L39" s="23">
        <v>16545</v>
      </c>
      <c r="M39" s="23">
        <v>16161</v>
      </c>
      <c r="N39" s="23">
        <v>15815</v>
      </c>
      <c r="O39" s="23">
        <v>17563</v>
      </c>
      <c r="P39" s="23">
        <v>16188</v>
      </c>
      <c r="Q39" s="23">
        <v>15776</v>
      </c>
      <c r="R39" s="23">
        <v>15116</v>
      </c>
      <c r="S39" s="23">
        <v>15915</v>
      </c>
      <c r="T39" s="23">
        <v>16685</v>
      </c>
      <c r="U39" s="23">
        <v>15887</v>
      </c>
      <c r="V39" s="23">
        <v>16292</v>
      </c>
      <c r="W39" s="23">
        <v>15796</v>
      </c>
      <c r="X39" s="23">
        <v>16442</v>
      </c>
      <c r="Y39" s="23">
        <v>17508</v>
      </c>
      <c r="Z39" s="23">
        <v>16450</v>
      </c>
      <c r="AA39" s="23">
        <v>14101</v>
      </c>
      <c r="AB39" s="23">
        <v>14713</v>
      </c>
      <c r="AC39" s="23">
        <v>14937</v>
      </c>
      <c r="AD39" s="23">
        <v>15100</v>
      </c>
      <c r="AE39" s="23">
        <v>15950</v>
      </c>
      <c r="AF39" s="23">
        <v>15989</v>
      </c>
      <c r="AG39" s="23">
        <v>15758</v>
      </c>
      <c r="AH39" s="23">
        <v>15876</v>
      </c>
      <c r="AI39" s="23">
        <v>16873</v>
      </c>
      <c r="AJ39" s="23">
        <v>16900</v>
      </c>
      <c r="AK39" s="23">
        <v>15678</v>
      </c>
      <c r="AL39" s="23">
        <v>15578</v>
      </c>
      <c r="AM39" s="23">
        <v>16691</v>
      </c>
      <c r="AN39" s="23">
        <v>16559</v>
      </c>
      <c r="AO39" s="23">
        <v>17618</v>
      </c>
      <c r="AP39" s="23">
        <v>18627</v>
      </c>
      <c r="AQ39" s="23">
        <v>17270</v>
      </c>
      <c r="AR39" s="23">
        <v>19183</v>
      </c>
      <c r="AS39" s="23">
        <v>18440</v>
      </c>
      <c r="AT39" s="23">
        <v>19756</v>
      </c>
      <c r="AU39" s="23">
        <v>18485</v>
      </c>
      <c r="AV39" s="23">
        <v>19269</v>
      </c>
      <c r="AW39" s="23">
        <v>17285</v>
      </c>
      <c r="AX39" s="23">
        <v>15147</v>
      </c>
      <c r="AY39" s="23">
        <v>15715</v>
      </c>
      <c r="AZ39" s="23">
        <v>15449</v>
      </c>
      <c r="BA39" s="23">
        <v>12448</v>
      </c>
      <c r="BB39" s="23">
        <v>15183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24000</v>
      </c>
      <c r="D41" s="13">
        <v>21917</v>
      </c>
      <c r="E41" s="13">
        <v>22618</v>
      </c>
      <c r="F41" s="13">
        <v>22923</v>
      </c>
      <c r="G41" s="13">
        <v>22797</v>
      </c>
      <c r="H41" s="13">
        <v>22620</v>
      </c>
      <c r="I41" s="13">
        <v>20118</v>
      </c>
      <c r="J41" s="13">
        <v>21169</v>
      </c>
      <c r="K41" s="13">
        <v>20100</v>
      </c>
      <c r="L41" s="13">
        <v>20921</v>
      </c>
      <c r="M41" s="13">
        <v>21287</v>
      </c>
      <c r="N41" s="13">
        <v>22509</v>
      </c>
      <c r="O41" s="13">
        <v>21803</v>
      </c>
      <c r="P41" s="13">
        <v>20826</v>
      </c>
      <c r="Q41" s="13">
        <v>23150</v>
      </c>
      <c r="R41" s="13">
        <v>23315</v>
      </c>
      <c r="S41" s="13">
        <v>22184</v>
      </c>
      <c r="T41" s="13">
        <v>22650</v>
      </c>
      <c r="U41" s="13">
        <v>21989</v>
      </c>
      <c r="V41" s="13">
        <v>20022</v>
      </c>
      <c r="W41" s="13">
        <v>21025</v>
      </c>
      <c r="X41" s="13">
        <v>21988</v>
      </c>
      <c r="Y41" s="13">
        <v>21961</v>
      </c>
      <c r="Z41" s="13">
        <v>22076</v>
      </c>
      <c r="AA41" s="13">
        <v>21343</v>
      </c>
      <c r="AB41" s="13">
        <v>20797</v>
      </c>
      <c r="AC41" s="13">
        <v>23035</v>
      </c>
      <c r="AD41" s="13">
        <v>23716</v>
      </c>
      <c r="AE41" s="13">
        <v>24372</v>
      </c>
      <c r="AF41" s="13">
        <v>24437</v>
      </c>
      <c r="AG41" s="13">
        <v>22150</v>
      </c>
      <c r="AH41" s="13">
        <v>24662</v>
      </c>
      <c r="AI41" s="13">
        <v>25238</v>
      </c>
      <c r="AJ41" s="13">
        <v>24829</v>
      </c>
      <c r="AK41" s="13">
        <v>25373</v>
      </c>
      <c r="AL41" s="13">
        <v>22578</v>
      </c>
      <c r="AM41" s="13">
        <v>25846</v>
      </c>
      <c r="AN41" s="13">
        <v>25928</v>
      </c>
      <c r="AO41" s="13">
        <v>24848</v>
      </c>
      <c r="AP41" s="13">
        <v>25845</v>
      </c>
      <c r="AQ41" s="13">
        <v>24200</v>
      </c>
      <c r="AR41" s="13">
        <v>25491</v>
      </c>
      <c r="AS41" s="13">
        <v>24437</v>
      </c>
      <c r="AT41" s="13">
        <v>24045</v>
      </c>
      <c r="AU41" s="13">
        <v>23667</v>
      </c>
      <c r="AV41" s="13">
        <v>23225</v>
      </c>
      <c r="AW41" s="13">
        <v>24032</v>
      </c>
      <c r="AX41" s="13">
        <v>21629</v>
      </c>
      <c r="AY41" s="13">
        <v>20182</v>
      </c>
      <c r="AZ41" s="13">
        <v>24010</v>
      </c>
      <c r="BA41" s="13">
        <v>18106</v>
      </c>
      <c r="BB41" s="13">
        <v>18133</v>
      </c>
    </row>
    <row r="42" spans="1:54" x14ac:dyDescent="0.2">
      <c r="A42" s="12"/>
      <c r="B42" s="19" t="s">
        <v>164</v>
      </c>
      <c r="C42" s="13">
        <v>1116</v>
      </c>
      <c r="D42" s="13">
        <v>1016</v>
      </c>
      <c r="E42" s="13">
        <v>998</v>
      </c>
      <c r="F42" s="13">
        <v>1080</v>
      </c>
      <c r="G42" s="13">
        <v>1016</v>
      </c>
      <c r="H42" s="13">
        <v>970</v>
      </c>
      <c r="I42" s="13">
        <v>1033</v>
      </c>
      <c r="J42" s="13">
        <v>1055</v>
      </c>
      <c r="K42" s="13">
        <v>988</v>
      </c>
      <c r="L42" s="13">
        <v>995</v>
      </c>
      <c r="M42" s="13">
        <v>1049</v>
      </c>
      <c r="N42" s="13">
        <v>1201</v>
      </c>
      <c r="O42" s="13">
        <v>1078</v>
      </c>
      <c r="P42" s="13">
        <v>938</v>
      </c>
      <c r="Q42" s="13">
        <v>1046</v>
      </c>
      <c r="R42" s="13">
        <v>1132</v>
      </c>
      <c r="S42" s="13">
        <v>1117</v>
      </c>
      <c r="T42" s="13">
        <v>1024</v>
      </c>
      <c r="U42" s="13">
        <v>927</v>
      </c>
      <c r="V42" s="13">
        <v>929</v>
      </c>
      <c r="W42" s="13">
        <v>914</v>
      </c>
      <c r="X42" s="13">
        <v>998</v>
      </c>
      <c r="Y42" s="13">
        <v>1080</v>
      </c>
      <c r="Z42" s="13">
        <v>1052</v>
      </c>
      <c r="AA42" s="13">
        <v>1030</v>
      </c>
      <c r="AB42" s="13">
        <v>1011</v>
      </c>
      <c r="AC42" s="13">
        <v>966</v>
      </c>
      <c r="AD42" s="13">
        <v>935</v>
      </c>
      <c r="AE42" s="13">
        <v>1035</v>
      </c>
      <c r="AF42" s="13">
        <v>1075</v>
      </c>
      <c r="AG42" s="13">
        <v>974</v>
      </c>
      <c r="AH42" s="13">
        <v>1018</v>
      </c>
      <c r="AI42" s="13">
        <v>979</v>
      </c>
      <c r="AJ42" s="13">
        <v>1044</v>
      </c>
      <c r="AK42" s="13">
        <v>1096</v>
      </c>
      <c r="AL42" s="13">
        <v>871</v>
      </c>
      <c r="AM42" s="13">
        <v>1033</v>
      </c>
      <c r="AN42" s="13">
        <v>951</v>
      </c>
      <c r="AO42" s="13">
        <v>894</v>
      </c>
      <c r="AP42" s="13">
        <v>945</v>
      </c>
      <c r="AQ42" s="13">
        <v>946</v>
      </c>
      <c r="AR42" s="13">
        <v>1026</v>
      </c>
      <c r="AS42" s="13">
        <v>981</v>
      </c>
      <c r="AT42" s="13">
        <v>939</v>
      </c>
      <c r="AU42" s="13">
        <v>1032</v>
      </c>
      <c r="AV42" s="13">
        <v>1003</v>
      </c>
      <c r="AW42" s="13">
        <v>841</v>
      </c>
      <c r="AX42" s="13">
        <v>813</v>
      </c>
      <c r="AY42" s="13">
        <v>1080</v>
      </c>
      <c r="AZ42" s="13">
        <v>1017</v>
      </c>
      <c r="BA42" s="13">
        <v>655</v>
      </c>
      <c r="BB42" s="13">
        <v>548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25116</v>
      </c>
      <c r="D44" s="23">
        <v>22933</v>
      </c>
      <c r="E44" s="23">
        <v>23616</v>
      </c>
      <c r="F44" s="23">
        <v>24003</v>
      </c>
      <c r="G44" s="23">
        <v>23813</v>
      </c>
      <c r="H44" s="23">
        <v>23590</v>
      </c>
      <c r="I44" s="23">
        <v>21151</v>
      </c>
      <c r="J44" s="23">
        <v>22224</v>
      </c>
      <c r="K44" s="23">
        <v>21088</v>
      </c>
      <c r="L44" s="23">
        <v>21916</v>
      </c>
      <c r="M44" s="23">
        <v>22336</v>
      </c>
      <c r="N44" s="23">
        <v>23710</v>
      </c>
      <c r="O44" s="23">
        <v>22881</v>
      </c>
      <c r="P44" s="23">
        <v>21764</v>
      </c>
      <c r="Q44" s="23">
        <v>24196</v>
      </c>
      <c r="R44" s="23">
        <v>24447</v>
      </c>
      <c r="S44" s="23">
        <v>23301</v>
      </c>
      <c r="T44" s="23">
        <v>23674</v>
      </c>
      <c r="U44" s="23">
        <v>22916</v>
      </c>
      <c r="V44" s="23">
        <v>20951</v>
      </c>
      <c r="W44" s="23">
        <v>21939</v>
      </c>
      <c r="X44" s="23">
        <v>22986</v>
      </c>
      <c r="Y44" s="23">
        <v>23041</v>
      </c>
      <c r="Z44" s="23">
        <v>23128</v>
      </c>
      <c r="AA44" s="23">
        <v>22373</v>
      </c>
      <c r="AB44" s="23">
        <v>21808</v>
      </c>
      <c r="AC44" s="23">
        <v>24001</v>
      </c>
      <c r="AD44" s="23">
        <v>24651</v>
      </c>
      <c r="AE44" s="23">
        <v>25407</v>
      </c>
      <c r="AF44" s="23">
        <v>25512</v>
      </c>
      <c r="AG44" s="23">
        <v>23124</v>
      </c>
      <c r="AH44" s="23">
        <v>25680</v>
      </c>
      <c r="AI44" s="23">
        <v>26217</v>
      </c>
      <c r="AJ44" s="23">
        <v>25873</v>
      </c>
      <c r="AK44" s="23">
        <v>26469</v>
      </c>
      <c r="AL44" s="23">
        <v>23449</v>
      </c>
      <c r="AM44" s="23">
        <v>26879</v>
      </c>
      <c r="AN44" s="23">
        <v>26879</v>
      </c>
      <c r="AO44" s="23">
        <v>25742</v>
      </c>
      <c r="AP44" s="23">
        <v>26790</v>
      </c>
      <c r="AQ44" s="23">
        <v>25146</v>
      </c>
      <c r="AR44" s="23">
        <v>26517</v>
      </c>
      <c r="AS44" s="23">
        <v>25418</v>
      </c>
      <c r="AT44" s="23">
        <v>24984</v>
      </c>
      <c r="AU44" s="23">
        <v>24699</v>
      </c>
      <c r="AV44" s="23">
        <v>24228</v>
      </c>
      <c r="AW44" s="23">
        <v>24873</v>
      </c>
      <c r="AX44" s="23">
        <v>22442</v>
      </c>
      <c r="AY44" s="23">
        <v>21262</v>
      </c>
      <c r="AZ44" s="23">
        <v>25027</v>
      </c>
      <c r="BA44" s="23">
        <v>18761</v>
      </c>
      <c r="BB44" s="23">
        <v>18681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75675</v>
      </c>
      <c r="D46" s="26">
        <v>73561</v>
      </c>
      <c r="E46" s="26">
        <v>79272</v>
      </c>
      <c r="F46" s="26">
        <v>76417</v>
      </c>
      <c r="G46" s="26">
        <v>77238</v>
      </c>
      <c r="H46" s="26">
        <v>79677</v>
      </c>
      <c r="I46" s="26">
        <v>77018</v>
      </c>
      <c r="J46" s="26">
        <v>77184</v>
      </c>
      <c r="K46" s="26">
        <v>72279</v>
      </c>
      <c r="L46" s="26">
        <v>73299</v>
      </c>
      <c r="M46" s="26">
        <v>73591</v>
      </c>
      <c r="N46" s="26">
        <v>73823</v>
      </c>
      <c r="O46" s="26">
        <v>76651</v>
      </c>
      <c r="P46" s="26">
        <v>71695</v>
      </c>
      <c r="Q46" s="26">
        <v>75091</v>
      </c>
      <c r="R46" s="26">
        <v>75300</v>
      </c>
      <c r="S46" s="26">
        <v>73784</v>
      </c>
      <c r="T46" s="26">
        <v>70335</v>
      </c>
      <c r="U46" s="26">
        <v>68383</v>
      </c>
      <c r="V46" s="26">
        <v>66552</v>
      </c>
      <c r="W46" s="26">
        <v>66073</v>
      </c>
      <c r="X46" s="26">
        <v>70074</v>
      </c>
      <c r="Y46" s="26">
        <v>72763</v>
      </c>
      <c r="Z46" s="26">
        <v>73648</v>
      </c>
      <c r="AA46" s="26">
        <v>70028</v>
      </c>
      <c r="AB46" s="26">
        <v>68004</v>
      </c>
      <c r="AC46" s="26">
        <v>72451</v>
      </c>
      <c r="AD46" s="26">
        <v>73870</v>
      </c>
      <c r="AE46" s="26">
        <v>77432</v>
      </c>
      <c r="AF46" s="26">
        <v>77917</v>
      </c>
      <c r="AG46" s="26">
        <v>71708</v>
      </c>
      <c r="AH46" s="26">
        <v>79305</v>
      </c>
      <c r="AI46" s="26">
        <v>81227</v>
      </c>
      <c r="AJ46" s="26">
        <v>81531</v>
      </c>
      <c r="AK46" s="26">
        <v>81255</v>
      </c>
      <c r="AL46" s="26">
        <v>77850</v>
      </c>
      <c r="AM46" s="26">
        <v>85343</v>
      </c>
      <c r="AN46" s="26">
        <v>84970</v>
      </c>
      <c r="AO46" s="26">
        <v>85510</v>
      </c>
      <c r="AP46" s="26">
        <v>84515</v>
      </c>
      <c r="AQ46" s="26">
        <v>82076</v>
      </c>
      <c r="AR46" s="26">
        <v>87116</v>
      </c>
      <c r="AS46" s="26">
        <v>85929</v>
      </c>
      <c r="AT46" s="26">
        <v>86517</v>
      </c>
      <c r="AU46" s="26">
        <v>85778</v>
      </c>
      <c r="AV46" s="26">
        <v>86190</v>
      </c>
      <c r="AW46" s="26">
        <v>83865</v>
      </c>
      <c r="AX46" s="26">
        <v>76229</v>
      </c>
      <c r="AY46" s="26">
        <v>76800</v>
      </c>
      <c r="AZ46" s="26">
        <v>80074</v>
      </c>
      <c r="BA46" s="26">
        <v>66310</v>
      </c>
      <c r="BB46" s="26">
        <v>67823</v>
      </c>
    </row>
    <row r="47" spans="1:54" ht="13.5" thickTop="1" x14ac:dyDescent="0.2"/>
    <row r="48" spans="1:54" x14ac:dyDescent="0.2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54" ht="13.5" thickBot="1" x14ac:dyDescent="0.25">
      <c r="A49" s="106" t="s">
        <v>218</v>
      </c>
      <c r="B49" s="25"/>
      <c r="C49" s="26">
        <v>3197.1529999999998</v>
      </c>
      <c r="D49" s="26">
        <v>3432.4399999999991</v>
      </c>
      <c r="E49" s="26">
        <v>3522.0980000000004</v>
      </c>
      <c r="F49" s="26">
        <v>3433.793999999999</v>
      </c>
      <c r="G49" s="26">
        <v>3491.6899999999996</v>
      </c>
      <c r="H49" s="26">
        <v>3397.3349999999996</v>
      </c>
      <c r="I49" s="26">
        <v>3397.3429999999994</v>
      </c>
      <c r="J49" s="26">
        <v>3479.4960000000001</v>
      </c>
      <c r="K49" s="26">
        <v>3491.8149999999991</v>
      </c>
      <c r="L49" s="26">
        <v>3500.1659999999993</v>
      </c>
      <c r="M49" s="26">
        <v>3540.0089999999991</v>
      </c>
      <c r="N49" s="26">
        <v>3409.3139999999999</v>
      </c>
      <c r="O49" s="26">
        <v>3280.3309999999997</v>
      </c>
      <c r="P49" s="26">
        <v>3372.0649999999996</v>
      </c>
      <c r="Q49" s="26">
        <v>3529.2109999999993</v>
      </c>
      <c r="R49" s="26">
        <v>3412.8189999999995</v>
      </c>
      <c r="S49" s="26">
        <v>3505.261</v>
      </c>
      <c r="T49" s="26">
        <v>3348.9389999999994</v>
      </c>
      <c r="U49" s="26">
        <v>3337.320999999999</v>
      </c>
      <c r="V49" s="26">
        <v>3278.9519999999998</v>
      </c>
      <c r="W49" s="26">
        <v>3114.5879999999997</v>
      </c>
      <c r="X49" s="26">
        <v>3355.7269999999999</v>
      </c>
      <c r="Y49" s="26">
        <v>3395.7529999999992</v>
      </c>
      <c r="Z49" s="26">
        <v>3349.4769999999994</v>
      </c>
      <c r="AA49" s="26">
        <v>3428.030999999999</v>
      </c>
      <c r="AB49" s="26">
        <v>3228.1529999999993</v>
      </c>
      <c r="AC49" s="26">
        <v>3327.2129999999997</v>
      </c>
      <c r="AD49" s="26">
        <v>3273.2279999999996</v>
      </c>
      <c r="AE49" s="26">
        <v>3310.1279999999992</v>
      </c>
      <c r="AF49" s="26">
        <v>3350.4639999999995</v>
      </c>
      <c r="AG49" s="26">
        <v>3207.447999999999</v>
      </c>
      <c r="AH49" s="26">
        <v>3329.6079999999988</v>
      </c>
      <c r="AI49" s="26">
        <v>3194.5449999999996</v>
      </c>
      <c r="AJ49" s="26">
        <v>3387.1299999999992</v>
      </c>
      <c r="AK49" s="26">
        <v>3338.6289999999995</v>
      </c>
      <c r="AL49" s="26">
        <v>3151.6709999999998</v>
      </c>
      <c r="AM49" s="26">
        <v>3410.2989999999995</v>
      </c>
      <c r="AN49" s="26">
        <v>3388.7769999999996</v>
      </c>
      <c r="AO49" s="26">
        <v>3458.5319999999997</v>
      </c>
      <c r="AP49" s="26">
        <v>3427.7520000000009</v>
      </c>
      <c r="AQ49" s="26">
        <v>3408.1659999999993</v>
      </c>
      <c r="AR49" s="26">
        <v>3646.8109999999997</v>
      </c>
      <c r="AS49" s="26">
        <v>3663.338999999999</v>
      </c>
      <c r="AT49" s="26">
        <v>3606.4229999999998</v>
      </c>
      <c r="AU49" s="26">
        <v>3654.2629999999999</v>
      </c>
      <c r="AV49" s="26">
        <v>3538.0069999999996</v>
      </c>
      <c r="AW49" s="26">
        <v>3419.5619999999999</v>
      </c>
      <c r="AX49" s="26">
        <v>3530.378999999999</v>
      </c>
      <c r="AY49" s="26">
        <v>3436.308</v>
      </c>
      <c r="AZ49" s="26">
        <v>3550.0560000000005</v>
      </c>
      <c r="BA49" s="26">
        <v>3190.096</v>
      </c>
      <c r="BB49" s="26">
        <v>2924.1009999999997</v>
      </c>
    </row>
    <row r="50" spans="1:54" ht="13.5" thickTop="1" x14ac:dyDescent="0.2"/>
  </sheetData>
  <mergeCells count="1">
    <mergeCell ref="A1:BB1"/>
  </mergeCells>
  <phoneticPr fontId="0" type="noConversion"/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BB50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3" customWidth="1"/>
    <col min="4" max="54" width="9.42578125" style="1" customWidth="1"/>
    <col min="55" max="16384" width="6.7109375" style="1"/>
  </cols>
  <sheetData>
    <row r="1" spans="1:54" ht="26.25" x14ac:dyDescent="0.4">
      <c r="A1" s="145" t="s">
        <v>140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2" customFormat="1" thickBot="1" x14ac:dyDescent="0.25">
      <c r="A3" s="6"/>
      <c r="B3" s="7" t="s">
        <v>61</v>
      </c>
      <c r="C3" s="8">
        <v>40181</v>
      </c>
      <c r="D3" s="8">
        <v>40188</v>
      </c>
      <c r="E3" s="8">
        <v>40195</v>
      </c>
      <c r="F3" s="8">
        <v>40202</v>
      </c>
      <c r="G3" s="8">
        <v>40209</v>
      </c>
      <c r="H3" s="8">
        <v>40216</v>
      </c>
      <c r="I3" s="8">
        <v>40223</v>
      </c>
      <c r="J3" s="8">
        <v>40230</v>
      </c>
      <c r="K3" s="8">
        <v>40237</v>
      </c>
      <c r="L3" s="8">
        <v>40244</v>
      </c>
      <c r="M3" s="8">
        <v>40251</v>
      </c>
      <c r="N3" s="8">
        <v>40258</v>
      </c>
      <c r="O3" s="8">
        <v>40265</v>
      </c>
      <c r="P3" s="8">
        <v>40272</v>
      </c>
      <c r="Q3" s="8">
        <v>40279</v>
      </c>
      <c r="R3" s="8">
        <v>40286</v>
      </c>
      <c r="S3" s="8">
        <v>40293</v>
      </c>
      <c r="T3" s="8">
        <v>40300</v>
      </c>
      <c r="U3" s="8">
        <v>40307</v>
      </c>
      <c r="V3" s="8">
        <v>40314</v>
      </c>
      <c r="W3" s="8">
        <v>40321</v>
      </c>
      <c r="X3" s="8">
        <v>40328</v>
      </c>
      <c r="Y3" s="8">
        <v>40335</v>
      </c>
      <c r="Z3" s="8">
        <v>40342</v>
      </c>
      <c r="AA3" s="8">
        <v>40349</v>
      </c>
      <c r="AB3" s="8">
        <v>40356</v>
      </c>
      <c r="AC3" s="8">
        <v>40363</v>
      </c>
      <c r="AD3" s="8">
        <v>40370</v>
      </c>
      <c r="AE3" s="8">
        <v>40377</v>
      </c>
      <c r="AF3" s="8">
        <v>40384</v>
      </c>
      <c r="AG3" s="8">
        <v>40391</v>
      </c>
      <c r="AH3" s="8">
        <v>40398</v>
      </c>
      <c r="AI3" s="8">
        <v>40405</v>
      </c>
      <c r="AJ3" s="8">
        <v>40412</v>
      </c>
      <c r="AK3" s="8">
        <v>40419</v>
      </c>
      <c r="AL3" s="8">
        <v>40426</v>
      </c>
      <c r="AM3" s="8">
        <v>40433</v>
      </c>
      <c r="AN3" s="8">
        <v>40440</v>
      </c>
      <c r="AO3" s="8">
        <v>40447</v>
      </c>
      <c r="AP3" s="8">
        <v>40454</v>
      </c>
      <c r="AQ3" s="8">
        <v>40461</v>
      </c>
      <c r="AR3" s="8">
        <v>40468</v>
      </c>
      <c r="AS3" s="8">
        <v>40475</v>
      </c>
      <c r="AT3" s="8">
        <v>40482</v>
      </c>
      <c r="AU3" s="8">
        <v>40489</v>
      </c>
      <c r="AV3" s="8">
        <v>40496</v>
      </c>
      <c r="AW3" s="8">
        <v>40503</v>
      </c>
      <c r="AX3" s="8">
        <v>40510</v>
      </c>
      <c r="AY3" s="8">
        <v>40517</v>
      </c>
      <c r="AZ3" s="8">
        <v>40524</v>
      </c>
      <c r="BA3" s="8">
        <v>40531</v>
      </c>
      <c r="BB3" s="8">
        <v>40538</v>
      </c>
    </row>
    <row r="4" spans="1:54" x14ac:dyDescent="0.2">
      <c r="A4" s="9" t="s">
        <v>0</v>
      </c>
      <c r="B4" s="10"/>
      <c r="C4" s="11">
        <v>7025</v>
      </c>
      <c r="D4" s="11">
        <v>7411</v>
      </c>
      <c r="E4" s="11">
        <v>7374</v>
      </c>
      <c r="F4" s="11">
        <v>7368</v>
      </c>
      <c r="G4" s="11">
        <v>7222</v>
      </c>
      <c r="H4" s="11">
        <v>7412</v>
      </c>
      <c r="I4" s="11">
        <v>7461</v>
      </c>
      <c r="J4" s="11">
        <v>7641</v>
      </c>
      <c r="K4" s="11">
        <v>7646</v>
      </c>
      <c r="L4" s="11">
        <v>7742</v>
      </c>
      <c r="M4" s="11">
        <v>7600</v>
      </c>
      <c r="N4" s="11">
        <v>7899</v>
      </c>
      <c r="O4" s="11">
        <v>7650</v>
      </c>
      <c r="P4" s="11">
        <v>7589</v>
      </c>
      <c r="Q4" s="11">
        <v>8135</v>
      </c>
      <c r="R4" s="11">
        <v>7929</v>
      </c>
      <c r="S4" s="11">
        <v>7522</v>
      </c>
      <c r="T4" s="11">
        <v>7613</v>
      </c>
      <c r="U4" s="11">
        <v>7390</v>
      </c>
      <c r="V4" s="11">
        <v>7487</v>
      </c>
      <c r="W4" s="11">
        <v>6966</v>
      </c>
      <c r="X4" s="11">
        <v>7661</v>
      </c>
      <c r="Y4" s="11">
        <v>7787</v>
      </c>
      <c r="Z4" s="11">
        <v>7744</v>
      </c>
      <c r="AA4" s="11">
        <v>7711</v>
      </c>
      <c r="AB4" s="11">
        <v>7614</v>
      </c>
      <c r="AC4" s="11">
        <v>7621</v>
      </c>
      <c r="AD4" s="11">
        <v>7858</v>
      </c>
      <c r="AE4" s="11">
        <v>7585</v>
      </c>
      <c r="AF4" s="11">
        <v>7413</v>
      </c>
      <c r="AG4" s="11">
        <v>7250</v>
      </c>
      <c r="AH4" s="11">
        <v>7629</v>
      </c>
      <c r="AI4" s="11">
        <v>7688</v>
      </c>
      <c r="AJ4" s="11">
        <v>7857</v>
      </c>
      <c r="AK4" s="11">
        <v>7589</v>
      </c>
      <c r="AL4" s="11">
        <v>7296</v>
      </c>
      <c r="AM4" s="11">
        <v>7559</v>
      </c>
      <c r="AN4" s="11">
        <v>7743</v>
      </c>
      <c r="AO4" s="11">
        <v>7793</v>
      </c>
      <c r="AP4" s="11">
        <v>7717</v>
      </c>
      <c r="AQ4" s="11">
        <v>7410</v>
      </c>
      <c r="AR4" s="11">
        <v>7702</v>
      </c>
      <c r="AS4" s="11">
        <v>7609</v>
      </c>
      <c r="AT4" s="11">
        <v>7760</v>
      </c>
      <c r="AU4" s="11">
        <v>7325</v>
      </c>
      <c r="AV4" s="11">
        <v>7404</v>
      </c>
      <c r="AW4" s="11">
        <v>7229</v>
      </c>
      <c r="AX4" s="11">
        <v>7726</v>
      </c>
      <c r="AY4" s="11">
        <v>7697</v>
      </c>
      <c r="AZ4" s="11">
        <v>7715</v>
      </c>
      <c r="BA4" s="11">
        <v>7225</v>
      </c>
      <c r="BB4" s="11">
        <v>6245</v>
      </c>
    </row>
    <row r="5" spans="1:54" x14ac:dyDescent="0.2">
      <c r="A5" s="12"/>
      <c r="B5" s="19" t="s">
        <v>143</v>
      </c>
      <c r="C5" s="13">
        <v>1875</v>
      </c>
      <c r="D5" s="13">
        <v>2013</v>
      </c>
      <c r="E5" s="13">
        <v>2189</v>
      </c>
      <c r="F5" s="13">
        <v>2268</v>
      </c>
      <c r="G5" s="13">
        <v>2176</v>
      </c>
      <c r="H5" s="13">
        <v>2215</v>
      </c>
      <c r="I5" s="13">
        <v>2211</v>
      </c>
      <c r="J5" s="13">
        <v>2240</v>
      </c>
      <c r="K5" s="13">
        <v>2165</v>
      </c>
      <c r="L5" s="13">
        <v>2269</v>
      </c>
      <c r="M5" s="13">
        <v>2435</v>
      </c>
      <c r="N5" s="13">
        <v>2445</v>
      </c>
      <c r="O5" s="13">
        <v>2231</v>
      </c>
      <c r="P5" s="13">
        <v>2431</v>
      </c>
      <c r="Q5" s="13">
        <v>2629</v>
      </c>
      <c r="R5" s="13">
        <v>2633</v>
      </c>
      <c r="S5" s="13">
        <v>2440</v>
      </c>
      <c r="T5" s="13">
        <v>2506</v>
      </c>
      <c r="U5" s="13">
        <v>2331</v>
      </c>
      <c r="V5" s="13">
        <v>2196</v>
      </c>
      <c r="W5" s="13">
        <v>1772</v>
      </c>
      <c r="X5" s="13">
        <v>2232</v>
      </c>
      <c r="Y5" s="13">
        <v>2329</v>
      </c>
      <c r="Z5" s="13">
        <v>2331</v>
      </c>
      <c r="AA5" s="13">
        <v>2305</v>
      </c>
      <c r="AB5" s="13">
        <v>2020</v>
      </c>
      <c r="AC5" s="13">
        <v>2196</v>
      </c>
      <c r="AD5" s="13">
        <v>2272</v>
      </c>
      <c r="AE5" s="13">
        <v>2164</v>
      </c>
      <c r="AF5" s="13">
        <v>2122</v>
      </c>
      <c r="AG5" s="13">
        <v>1892</v>
      </c>
      <c r="AH5" s="13">
        <v>2086</v>
      </c>
      <c r="AI5" s="13">
        <v>2145</v>
      </c>
      <c r="AJ5" s="13">
        <v>2218</v>
      </c>
      <c r="AK5" s="13">
        <v>2154</v>
      </c>
      <c r="AL5" s="13">
        <v>1868</v>
      </c>
      <c r="AM5" s="13">
        <v>2091</v>
      </c>
      <c r="AN5" s="13">
        <v>2171</v>
      </c>
      <c r="AO5" s="13">
        <v>2253</v>
      </c>
      <c r="AP5" s="13">
        <v>2248</v>
      </c>
      <c r="AQ5" s="13">
        <v>1950</v>
      </c>
      <c r="AR5" s="13">
        <v>2209</v>
      </c>
      <c r="AS5" s="13">
        <v>2184</v>
      </c>
      <c r="AT5" s="13">
        <v>2324</v>
      </c>
      <c r="AU5" s="13">
        <v>2053</v>
      </c>
      <c r="AV5" s="13">
        <v>2162</v>
      </c>
      <c r="AW5" s="13">
        <v>2154</v>
      </c>
      <c r="AX5" s="13">
        <v>2064</v>
      </c>
      <c r="AY5" s="13">
        <v>2208</v>
      </c>
      <c r="AZ5" s="13">
        <v>2340</v>
      </c>
      <c r="BA5" s="13">
        <v>2147</v>
      </c>
      <c r="BB5" s="13">
        <v>1203</v>
      </c>
    </row>
    <row r="6" spans="1:54" x14ac:dyDescent="0.2">
      <c r="A6" s="12"/>
      <c r="B6" s="19" t="s">
        <v>144</v>
      </c>
      <c r="C6" s="13">
        <v>1430</v>
      </c>
      <c r="D6" s="13">
        <v>1628</v>
      </c>
      <c r="E6" s="13">
        <v>1508</v>
      </c>
      <c r="F6" s="13">
        <v>1540</v>
      </c>
      <c r="G6" s="13">
        <v>1426</v>
      </c>
      <c r="H6" s="13">
        <v>1468</v>
      </c>
      <c r="I6" s="13">
        <v>1527</v>
      </c>
      <c r="J6" s="13">
        <v>1825</v>
      </c>
      <c r="K6" s="13">
        <v>1765</v>
      </c>
      <c r="L6" s="13">
        <v>1747</v>
      </c>
      <c r="M6" s="13">
        <v>1596</v>
      </c>
      <c r="N6" s="13">
        <v>1675</v>
      </c>
      <c r="O6" s="13">
        <v>1556</v>
      </c>
      <c r="P6" s="13">
        <v>1497</v>
      </c>
      <c r="Q6" s="13">
        <v>1720</v>
      </c>
      <c r="R6" s="13">
        <v>1672</v>
      </c>
      <c r="S6" s="13">
        <v>1545</v>
      </c>
      <c r="T6" s="13">
        <v>1649</v>
      </c>
      <c r="U6" s="13">
        <v>1692</v>
      </c>
      <c r="V6" s="13">
        <v>1660</v>
      </c>
      <c r="W6" s="13">
        <v>1627</v>
      </c>
      <c r="X6" s="13">
        <v>1627</v>
      </c>
      <c r="Y6" s="13">
        <v>1769</v>
      </c>
      <c r="Z6" s="13">
        <v>1652</v>
      </c>
      <c r="AA6" s="13">
        <v>1518</v>
      </c>
      <c r="AB6" s="13">
        <v>1614</v>
      </c>
      <c r="AC6" s="13">
        <v>1596</v>
      </c>
      <c r="AD6" s="13">
        <v>1599</v>
      </c>
      <c r="AE6" s="13">
        <v>1486</v>
      </c>
      <c r="AF6" s="13">
        <v>1438</v>
      </c>
      <c r="AG6" s="13">
        <v>1462</v>
      </c>
      <c r="AH6" s="13">
        <v>1534</v>
      </c>
      <c r="AI6" s="13">
        <v>1485</v>
      </c>
      <c r="AJ6" s="13">
        <v>1635</v>
      </c>
      <c r="AK6" s="13">
        <v>1506</v>
      </c>
      <c r="AL6" s="13">
        <v>1348</v>
      </c>
      <c r="AM6" s="13">
        <v>1480</v>
      </c>
      <c r="AN6" s="13">
        <v>1600</v>
      </c>
      <c r="AO6" s="13">
        <v>1542</v>
      </c>
      <c r="AP6" s="13">
        <v>1561</v>
      </c>
      <c r="AQ6" s="13">
        <v>1394</v>
      </c>
      <c r="AR6" s="13">
        <v>1637</v>
      </c>
      <c r="AS6" s="13">
        <v>1574</v>
      </c>
      <c r="AT6" s="13">
        <v>1543</v>
      </c>
      <c r="AU6" s="13">
        <v>1424</v>
      </c>
      <c r="AV6" s="13">
        <v>1453</v>
      </c>
      <c r="AW6" s="13">
        <v>1232</v>
      </c>
      <c r="AX6" s="13">
        <v>1525</v>
      </c>
      <c r="AY6" s="13">
        <v>1546</v>
      </c>
      <c r="AZ6" s="13">
        <v>1502</v>
      </c>
      <c r="BA6" s="13">
        <v>1228</v>
      </c>
      <c r="BB6" s="13">
        <v>983</v>
      </c>
    </row>
    <row r="7" spans="1:54" x14ac:dyDescent="0.2">
      <c r="A7" s="12"/>
      <c r="B7" s="19" t="s">
        <v>145</v>
      </c>
      <c r="C7" s="13">
        <v>3720</v>
      </c>
      <c r="D7" s="13">
        <v>3770</v>
      </c>
      <c r="E7" s="13">
        <v>3677</v>
      </c>
      <c r="F7" s="13">
        <v>3560</v>
      </c>
      <c r="G7" s="13">
        <v>3620</v>
      </c>
      <c r="H7" s="13">
        <v>3729</v>
      </c>
      <c r="I7" s="13">
        <v>3723</v>
      </c>
      <c r="J7" s="13">
        <v>3576</v>
      </c>
      <c r="K7" s="13">
        <v>3716</v>
      </c>
      <c r="L7" s="13">
        <v>3726</v>
      </c>
      <c r="M7" s="13">
        <v>3569</v>
      </c>
      <c r="N7" s="13">
        <v>3779</v>
      </c>
      <c r="O7" s="13">
        <v>3863</v>
      </c>
      <c r="P7" s="13">
        <v>3661</v>
      </c>
      <c r="Q7" s="13">
        <v>3786</v>
      </c>
      <c r="R7" s="13">
        <v>3624</v>
      </c>
      <c r="S7" s="13">
        <v>3537</v>
      </c>
      <c r="T7" s="13">
        <v>3458</v>
      </c>
      <c r="U7" s="13">
        <v>3367</v>
      </c>
      <c r="V7" s="13">
        <v>3631</v>
      </c>
      <c r="W7" s="13">
        <v>3567</v>
      </c>
      <c r="X7" s="13">
        <v>3802</v>
      </c>
      <c r="Y7" s="13">
        <v>3689</v>
      </c>
      <c r="Z7" s="13">
        <v>3761</v>
      </c>
      <c r="AA7" s="13">
        <v>3888</v>
      </c>
      <c r="AB7" s="13">
        <v>3980</v>
      </c>
      <c r="AC7" s="13">
        <v>3829</v>
      </c>
      <c r="AD7" s="13">
        <v>3987</v>
      </c>
      <c r="AE7" s="13">
        <v>3935</v>
      </c>
      <c r="AF7" s="13">
        <v>3853</v>
      </c>
      <c r="AG7" s="13">
        <v>3896</v>
      </c>
      <c r="AH7" s="13">
        <v>4009</v>
      </c>
      <c r="AI7" s="13">
        <v>4058</v>
      </c>
      <c r="AJ7" s="13">
        <v>4004</v>
      </c>
      <c r="AK7" s="13">
        <v>3929</v>
      </c>
      <c r="AL7" s="13">
        <v>4080</v>
      </c>
      <c r="AM7" s="13">
        <v>3988</v>
      </c>
      <c r="AN7" s="13">
        <v>3972</v>
      </c>
      <c r="AO7" s="13">
        <v>3998</v>
      </c>
      <c r="AP7" s="13">
        <v>3908</v>
      </c>
      <c r="AQ7" s="13">
        <v>4066</v>
      </c>
      <c r="AR7" s="13">
        <v>3856</v>
      </c>
      <c r="AS7" s="13">
        <v>3851</v>
      </c>
      <c r="AT7" s="13">
        <v>3893</v>
      </c>
      <c r="AU7" s="13">
        <v>3848</v>
      </c>
      <c r="AV7" s="13">
        <v>3789</v>
      </c>
      <c r="AW7" s="13">
        <v>3843</v>
      </c>
      <c r="AX7" s="13">
        <v>4137</v>
      </c>
      <c r="AY7" s="13">
        <v>3943</v>
      </c>
      <c r="AZ7" s="13">
        <v>3873</v>
      </c>
      <c r="BA7" s="13">
        <v>3850</v>
      </c>
      <c r="BB7" s="13">
        <v>4059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13470</v>
      </c>
      <c r="D9" s="11">
        <v>13517</v>
      </c>
      <c r="E9" s="11">
        <v>14362</v>
      </c>
      <c r="F9" s="11">
        <v>13998</v>
      </c>
      <c r="G9" s="11">
        <v>14102</v>
      </c>
      <c r="H9" s="11">
        <v>13574</v>
      </c>
      <c r="I9" s="11">
        <v>13095</v>
      </c>
      <c r="J9" s="11">
        <v>14335</v>
      </c>
      <c r="K9" s="11">
        <v>14242</v>
      </c>
      <c r="L9" s="11">
        <v>14128</v>
      </c>
      <c r="M9" s="11">
        <v>13899</v>
      </c>
      <c r="N9" s="11">
        <v>13053</v>
      </c>
      <c r="O9" s="11">
        <v>13234</v>
      </c>
      <c r="P9" s="11">
        <v>13442</v>
      </c>
      <c r="Q9" s="11">
        <v>13684</v>
      </c>
      <c r="R9" s="11">
        <v>13591</v>
      </c>
      <c r="S9" s="11">
        <v>14170</v>
      </c>
      <c r="T9" s="11">
        <v>14169</v>
      </c>
      <c r="U9" s="11">
        <v>13888</v>
      </c>
      <c r="V9" s="11">
        <v>12950</v>
      </c>
      <c r="W9" s="11">
        <v>13131</v>
      </c>
      <c r="X9" s="11">
        <v>12980</v>
      </c>
      <c r="Y9" s="11">
        <v>12806</v>
      </c>
      <c r="Z9" s="11">
        <v>13600</v>
      </c>
      <c r="AA9" s="11">
        <v>13673</v>
      </c>
      <c r="AB9" s="11">
        <v>12563</v>
      </c>
      <c r="AC9" s="11">
        <v>12020</v>
      </c>
      <c r="AD9" s="11">
        <v>12894</v>
      </c>
      <c r="AE9" s="11">
        <v>12403</v>
      </c>
      <c r="AF9" s="11">
        <v>12595</v>
      </c>
      <c r="AG9" s="11">
        <v>12767</v>
      </c>
      <c r="AH9" s="11">
        <v>13314</v>
      </c>
      <c r="AI9" s="11">
        <v>12719</v>
      </c>
      <c r="AJ9" s="11">
        <v>14000</v>
      </c>
      <c r="AK9" s="11">
        <v>14063</v>
      </c>
      <c r="AL9" s="11">
        <v>12853</v>
      </c>
      <c r="AM9" s="11">
        <v>13387</v>
      </c>
      <c r="AN9" s="11">
        <v>13932</v>
      </c>
      <c r="AO9" s="11">
        <v>13462</v>
      </c>
      <c r="AP9" s="11">
        <v>13440</v>
      </c>
      <c r="AQ9" s="11">
        <v>13646</v>
      </c>
      <c r="AR9" s="11">
        <v>13091</v>
      </c>
      <c r="AS9" s="11">
        <v>13664</v>
      </c>
      <c r="AT9" s="11">
        <v>13743</v>
      </c>
      <c r="AU9" s="11">
        <v>13549</v>
      </c>
      <c r="AV9" s="11">
        <v>13129</v>
      </c>
      <c r="AW9" s="11">
        <v>12480</v>
      </c>
      <c r="AX9" s="11">
        <v>13829</v>
      </c>
      <c r="AY9" s="11">
        <v>13366</v>
      </c>
      <c r="AZ9" s="11">
        <v>13408</v>
      </c>
      <c r="BA9" s="11">
        <v>12297</v>
      </c>
      <c r="BB9" s="11">
        <v>12398</v>
      </c>
    </row>
    <row r="10" spans="1:54" x14ac:dyDescent="0.2">
      <c r="A10" s="12"/>
      <c r="B10" s="19" t="s">
        <v>146</v>
      </c>
      <c r="C10" s="13">
        <v>7924</v>
      </c>
      <c r="D10" s="13">
        <v>8171</v>
      </c>
      <c r="E10" s="13">
        <v>8867</v>
      </c>
      <c r="F10" s="13">
        <v>8891</v>
      </c>
      <c r="G10" s="13">
        <v>8621</v>
      </c>
      <c r="H10" s="13">
        <v>8392</v>
      </c>
      <c r="I10" s="13">
        <v>8085</v>
      </c>
      <c r="J10" s="13">
        <v>9163</v>
      </c>
      <c r="K10" s="13">
        <v>8961</v>
      </c>
      <c r="L10" s="13">
        <v>9018</v>
      </c>
      <c r="M10" s="13">
        <v>8644</v>
      </c>
      <c r="N10" s="13">
        <v>8243</v>
      </c>
      <c r="O10" s="13">
        <v>8590</v>
      </c>
      <c r="P10" s="13">
        <v>8819</v>
      </c>
      <c r="Q10" s="13">
        <v>8516</v>
      </c>
      <c r="R10" s="13">
        <v>8246</v>
      </c>
      <c r="S10" s="13">
        <v>8998</v>
      </c>
      <c r="T10" s="13">
        <v>8509</v>
      </c>
      <c r="U10" s="13">
        <v>8285</v>
      </c>
      <c r="V10" s="13">
        <v>7935</v>
      </c>
      <c r="W10" s="13">
        <v>7793</v>
      </c>
      <c r="X10" s="13">
        <v>7720</v>
      </c>
      <c r="Y10" s="13">
        <v>7411</v>
      </c>
      <c r="Z10" s="13">
        <v>8392</v>
      </c>
      <c r="AA10" s="13">
        <v>8360</v>
      </c>
      <c r="AB10" s="13">
        <v>7530</v>
      </c>
      <c r="AC10" s="13">
        <v>6850</v>
      </c>
      <c r="AD10" s="13">
        <v>7715</v>
      </c>
      <c r="AE10" s="13">
        <v>7549</v>
      </c>
      <c r="AF10" s="13">
        <v>7476</v>
      </c>
      <c r="AG10" s="13">
        <v>7808</v>
      </c>
      <c r="AH10" s="13">
        <v>7953</v>
      </c>
      <c r="AI10" s="13">
        <v>7522</v>
      </c>
      <c r="AJ10" s="13">
        <v>8502</v>
      </c>
      <c r="AK10" s="13">
        <v>8818</v>
      </c>
      <c r="AL10" s="13">
        <v>7710</v>
      </c>
      <c r="AM10" s="13">
        <v>8187</v>
      </c>
      <c r="AN10" s="13">
        <v>8290</v>
      </c>
      <c r="AO10" s="13">
        <v>8033</v>
      </c>
      <c r="AP10" s="13">
        <v>8280</v>
      </c>
      <c r="AQ10" s="13">
        <v>8332</v>
      </c>
      <c r="AR10" s="13">
        <v>8301</v>
      </c>
      <c r="AS10" s="13">
        <v>8198</v>
      </c>
      <c r="AT10" s="13">
        <v>8338</v>
      </c>
      <c r="AU10" s="13">
        <v>8141</v>
      </c>
      <c r="AV10" s="13">
        <v>7754</v>
      </c>
      <c r="AW10" s="13">
        <v>7564</v>
      </c>
      <c r="AX10" s="13">
        <v>8523</v>
      </c>
      <c r="AY10" s="13">
        <v>8528</v>
      </c>
      <c r="AZ10" s="13">
        <v>8104</v>
      </c>
      <c r="BA10" s="13">
        <v>7376</v>
      </c>
      <c r="BB10" s="13">
        <v>7768</v>
      </c>
    </row>
    <row r="11" spans="1:54" x14ac:dyDescent="0.2">
      <c r="A11" s="12"/>
      <c r="B11" s="19" t="s">
        <v>147</v>
      </c>
      <c r="C11" s="13">
        <v>4256</v>
      </c>
      <c r="D11" s="13">
        <v>4255</v>
      </c>
      <c r="E11" s="13">
        <v>4311</v>
      </c>
      <c r="F11" s="13">
        <v>4106</v>
      </c>
      <c r="G11" s="13">
        <v>4173</v>
      </c>
      <c r="H11" s="13">
        <v>4036</v>
      </c>
      <c r="I11" s="13">
        <v>3860</v>
      </c>
      <c r="J11" s="13">
        <v>3868</v>
      </c>
      <c r="K11" s="13">
        <v>4112</v>
      </c>
      <c r="L11" s="13">
        <v>3970</v>
      </c>
      <c r="M11" s="13">
        <v>4022</v>
      </c>
      <c r="N11" s="13">
        <v>3601</v>
      </c>
      <c r="O11" s="13">
        <v>3481</v>
      </c>
      <c r="P11" s="13">
        <v>3502</v>
      </c>
      <c r="Q11" s="13">
        <v>3783</v>
      </c>
      <c r="R11" s="13">
        <v>4110</v>
      </c>
      <c r="S11" s="13">
        <v>3840</v>
      </c>
      <c r="T11" s="13">
        <v>4220</v>
      </c>
      <c r="U11" s="13">
        <v>4190</v>
      </c>
      <c r="V11" s="13">
        <v>4102</v>
      </c>
      <c r="W11" s="13">
        <v>3968</v>
      </c>
      <c r="X11" s="13">
        <v>3928</v>
      </c>
      <c r="Y11" s="13">
        <v>4090</v>
      </c>
      <c r="Z11" s="13">
        <v>4113</v>
      </c>
      <c r="AA11" s="13">
        <v>4087</v>
      </c>
      <c r="AB11" s="13">
        <v>4005</v>
      </c>
      <c r="AC11" s="13">
        <v>3960</v>
      </c>
      <c r="AD11" s="13">
        <v>4190</v>
      </c>
      <c r="AE11" s="13">
        <v>3959</v>
      </c>
      <c r="AF11" s="13">
        <v>4063</v>
      </c>
      <c r="AG11" s="13">
        <v>4016</v>
      </c>
      <c r="AH11" s="13">
        <v>4118</v>
      </c>
      <c r="AI11" s="13">
        <v>3979</v>
      </c>
      <c r="AJ11" s="13">
        <v>4154</v>
      </c>
      <c r="AK11" s="13">
        <v>3932</v>
      </c>
      <c r="AL11" s="13">
        <v>3885</v>
      </c>
      <c r="AM11" s="13">
        <v>3943</v>
      </c>
      <c r="AN11" s="13">
        <v>4289</v>
      </c>
      <c r="AO11" s="13">
        <v>4254</v>
      </c>
      <c r="AP11" s="13">
        <v>4028</v>
      </c>
      <c r="AQ11" s="13">
        <v>4079</v>
      </c>
      <c r="AR11" s="13">
        <v>3758</v>
      </c>
      <c r="AS11" s="13">
        <v>3899</v>
      </c>
      <c r="AT11" s="13">
        <v>4061</v>
      </c>
      <c r="AU11" s="13">
        <v>4185</v>
      </c>
      <c r="AV11" s="13">
        <v>4162</v>
      </c>
      <c r="AW11" s="13">
        <v>3685</v>
      </c>
      <c r="AX11" s="13">
        <v>3851</v>
      </c>
      <c r="AY11" s="13">
        <v>3724</v>
      </c>
      <c r="AZ11" s="13">
        <v>3817</v>
      </c>
      <c r="BA11" s="13">
        <v>3719</v>
      </c>
      <c r="BB11" s="13">
        <v>3657</v>
      </c>
    </row>
    <row r="12" spans="1:54" x14ac:dyDescent="0.2">
      <c r="A12" s="12"/>
      <c r="B12" s="19" t="s">
        <v>148</v>
      </c>
      <c r="C12" s="13">
        <v>1290</v>
      </c>
      <c r="D12" s="13">
        <v>1091</v>
      </c>
      <c r="E12" s="13">
        <v>1184</v>
      </c>
      <c r="F12" s="13">
        <v>1001</v>
      </c>
      <c r="G12" s="13">
        <v>1308</v>
      </c>
      <c r="H12" s="13">
        <v>1146</v>
      </c>
      <c r="I12" s="13">
        <v>1150</v>
      </c>
      <c r="J12" s="13">
        <v>1304</v>
      </c>
      <c r="K12" s="13">
        <v>1169</v>
      </c>
      <c r="L12" s="13">
        <v>1140</v>
      </c>
      <c r="M12" s="13">
        <v>1233</v>
      </c>
      <c r="N12" s="13">
        <v>1209</v>
      </c>
      <c r="O12" s="13">
        <v>1163</v>
      </c>
      <c r="P12" s="13">
        <v>1121</v>
      </c>
      <c r="Q12" s="13">
        <v>1385</v>
      </c>
      <c r="R12" s="13">
        <v>1235</v>
      </c>
      <c r="S12" s="13">
        <v>1332</v>
      </c>
      <c r="T12" s="13">
        <v>1440</v>
      </c>
      <c r="U12" s="13">
        <v>1413</v>
      </c>
      <c r="V12" s="13">
        <v>913</v>
      </c>
      <c r="W12" s="13">
        <v>1370</v>
      </c>
      <c r="X12" s="13">
        <v>1332</v>
      </c>
      <c r="Y12" s="13">
        <v>1305</v>
      </c>
      <c r="Z12" s="13">
        <v>1095</v>
      </c>
      <c r="AA12" s="13">
        <v>1226</v>
      </c>
      <c r="AB12" s="13">
        <v>1028</v>
      </c>
      <c r="AC12" s="13">
        <v>1210</v>
      </c>
      <c r="AD12" s="13">
        <v>989</v>
      </c>
      <c r="AE12" s="13">
        <v>895</v>
      </c>
      <c r="AF12" s="13">
        <v>1056</v>
      </c>
      <c r="AG12" s="13">
        <v>943</v>
      </c>
      <c r="AH12" s="13">
        <v>1243</v>
      </c>
      <c r="AI12" s="13">
        <v>1218</v>
      </c>
      <c r="AJ12" s="13">
        <v>1344</v>
      </c>
      <c r="AK12" s="13">
        <v>1313</v>
      </c>
      <c r="AL12" s="13">
        <v>1258</v>
      </c>
      <c r="AM12" s="13">
        <v>1257</v>
      </c>
      <c r="AN12" s="13">
        <v>1353</v>
      </c>
      <c r="AO12" s="13">
        <v>1175</v>
      </c>
      <c r="AP12" s="13">
        <v>1132</v>
      </c>
      <c r="AQ12" s="13">
        <v>1235</v>
      </c>
      <c r="AR12" s="13">
        <v>1032</v>
      </c>
      <c r="AS12" s="13">
        <v>1567</v>
      </c>
      <c r="AT12" s="13">
        <v>1344</v>
      </c>
      <c r="AU12" s="13">
        <v>1223</v>
      </c>
      <c r="AV12" s="13">
        <v>1213</v>
      </c>
      <c r="AW12" s="13">
        <v>1231</v>
      </c>
      <c r="AX12" s="13">
        <v>1455</v>
      </c>
      <c r="AY12" s="13">
        <v>1114</v>
      </c>
      <c r="AZ12" s="13">
        <v>1487</v>
      </c>
      <c r="BA12" s="13">
        <v>1202</v>
      </c>
      <c r="BB12" s="13">
        <v>973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16924</v>
      </c>
      <c r="D14" s="11">
        <v>19347</v>
      </c>
      <c r="E14" s="11">
        <v>17840</v>
      </c>
      <c r="F14" s="11">
        <v>16926</v>
      </c>
      <c r="G14" s="11">
        <v>18141</v>
      </c>
      <c r="H14" s="11">
        <v>17784</v>
      </c>
      <c r="I14" s="11">
        <v>17624</v>
      </c>
      <c r="J14" s="11">
        <v>17166</v>
      </c>
      <c r="K14" s="11">
        <v>19971</v>
      </c>
      <c r="L14" s="11">
        <v>19500</v>
      </c>
      <c r="M14" s="11">
        <v>19533</v>
      </c>
      <c r="N14" s="11">
        <v>19887</v>
      </c>
      <c r="O14" s="11">
        <v>20965</v>
      </c>
      <c r="P14" s="11">
        <v>19597</v>
      </c>
      <c r="Q14" s="11">
        <v>17486</v>
      </c>
      <c r="R14" s="11">
        <v>16671</v>
      </c>
      <c r="S14" s="11">
        <v>17774</v>
      </c>
      <c r="T14" s="11">
        <v>18824</v>
      </c>
      <c r="U14" s="11">
        <v>18683</v>
      </c>
      <c r="V14" s="11">
        <v>18204</v>
      </c>
      <c r="W14" s="11">
        <v>18476</v>
      </c>
      <c r="X14" s="11">
        <v>19202</v>
      </c>
      <c r="Y14" s="11">
        <v>19381</v>
      </c>
      <c r="Z14" s="11">
        <v>20116</v>
      </c>
      <c r="AA14" s="11">
        <v>18575</v>
      </c>
      <c r="AB14" s="11">
        <v>18560</v>
      </c>
      <c r="AC14" s="11">
        <v>18004</v>
      </c>
      <c r="AD14" s="11">
        <v>19438</v>
      </c>
      <c r="AE14" s="11">
        <v>20054</v>
      </c>
      <c r="AF14" s="11">
        <v>18821</v>
      </c>
      <c r="AG14" s="11">
        <v>17778</v>
      </c>
      <c r="AH14" s="11">
        <v>18203</v>
      </c>
      <c r="AI14" s="11">
        <v>18615</v>
      </c>
      <c r="AJ14" s="11">
        <v>19351</v>
      </c>
      <c r="AK14" s="11">
        <v>20325</v>
      </c>
      <c r="AL14" s="11">
        <v>19309</v>
      </c>
      <c r="AM14" s="11">
        <v>18853</v>
      </c>
      <c r="AN14" s="11">
        <v>19383</v>
      </c>
      <c r="AO14" s="11">
        <v>19681</v>
      </c>
      <c r="AP14" s="11">
        <v>19025</v>
      </c>
      <c r="AQ14" s="11">
        <v>19403</v>
      </c>
      <c r="AR14" s="11">
        <v>17664</v>
      </c>
      <c r="AS14" s="11">
        <v>18186</v>
      </c>
      <c r="AT14" s="11">
        <v>19997</v>
      </c>
      <c r="AU14" s="11">
        <v>18966</v>
      </c>
      <c r="AV14" s="11">
        <v>18819</v>
      </c>
      <c r="AW14" s="11">
        <v>18194</v>
      </c>
      <c r="AX14" s="11">
        <v>19384</v>
      </c>
      <c r="AY14" s="11">
        <v>18095</v>
      </c>
      <c r="AZ14" s="11">
        <v>14760</v>
      </c>
      <c r="BA14" s="11">
        <v>15655</v>
      </c>
      <c r="BB14" s="11">
        <v>15902</v>
      </c>
    </row>
    <row r="15" spans="1:54" x14ac:dyDescent="0.2">
      <c r="A15" s="12"/>
      <c r="B15" s="19" t="s">
        <v>149</v>
      </c>
      <c r="C15" s="13">
        <v>993</v>
      </c>
      <c r="D15" s="13">
        <v>1781</v>
      </c>
      <c r="E15" s="13">
        <v>1092</v>
      </c>
      <c r="F15" s="13">
        <v>1117</v>
      </c>
      <c r="G15" s="13">
        <v>1098</v>
      </c>
      <c r="H15" s="13">
        <v>1196</v>
      </c>
      <c r="I15" s="13">
        <v>1356</v>
      </c>
      <c r="J15" s="13">
        <v>1357</v>
      </c>
      <c r="K15" s="13">
        <v>1505</v>
      </c>
      <c r="L15" s="13">
        <v>1418</v>
      </c>
      <c r="M15" s="13">
        <v>1597</v>
      </c>
      <c r="N15" s="13">
        <v>1656</v>
      </c>
      <c r="O15" s="13">
        <v>1806</v>
      </c>
      <c r="P15" s="13">
        <v>1546</v>
      </c>
      <c r="Q15" s="13">
        <v>1896</v>
      </c>
      <c r="R15" s="13">
        <v>2041</v>
      </c>
      <c r="S15" s="13">
        <v>2212</v>
      </c>
      <c r="T15" s="13">
        <v>2060</v>
      </c>
      <c r="U15" s="13">
        <v>2284</v>
      </c>
      <c r="V15" s="13">
        <v>2246</v>
      </c>
      <c r="W15" s="13">
        <v>2467</v>
      </c>
      <c r="X15" s="13">
        <v>2436</v>
      </c>
      <c r="Y15" s="13">
        <v>2895</v>
      </c>
      <c r="Z15" s="13">
        <v>3121</v>
      </c>
      <c r="AA15" s="13">
        <v>2547</v>
      </c>
      <c r="AB15" s="13">
        <v>3162</v>
      </c>
      <c r="AC15" s="13">
        <v>2522</v>
      </c>
      <c r="AD15" s="13">
        <v>2662</v>
      </c>
      <c r="AE15" s="13">
        <v>2462</v>
      </c>
      <c r="AF15" s="13">
        <v>2468</v>
      </c>
      <c r="AG15" s="13">
        <v>2740</v>
      </c>
      <c r="AH15" s="13">
        <v>2627</v>
      </c>
      <c r="AI15" s="13">
        <v>2699</v>
      </c>
      <c r="AJ15" s="13">
        <v>2471</v>
      </c>
      <c r="AK15" s="13">
        <v>2219</v>
      </c>
      <c r="AL15" s="13">
        <v>2172</v>
      </c>
      <c r="AM15" s="13">
        <v>2693</v>
      </c>
      <c r="AN15" s="13">
        <v>2344</v>
      </c>
      <c r="AO15" s="13">
        <v>2622</v>
      </c>
      <c r="AP15" s="13">
        <v>2432</v>
      </c>
      <c r="AQ15" s="13">
        <v>2483</v>
      </c>
      <c r="AR15" s="13">
        <v>3002</v>
      </c>
      <c r="AS15" s="13">
        <v>2345</v>
      </c>
      <c r="AT15" s="13">
        <v>2396</v>
      </c>
      <c r="AU15" s="13">
        <v>2131</v>
      </c>
      <c r="AV15" s="13">
        <v>2135</v>
      </c>
      <c r="AW15" s="13">
        <v>1601</v>
      </c>
      <c r="AX15" s="13">
        <v>1739</v>
      </c>
      <c r="AY15" s="13">
        <v>1514</v>
      </c>
      <c r="AZ15" s="13">
        <v>1133</v>
      </c>
      <c r="BA15" s="13">
        <v>1119</v>
      </c>
      <c r="BB15" s="13">
        <v>1317</v>
      </c>
    </row>
    <row r="16" spans="1:54" x14ac:dyDescent="0.2">
      <c r="A16" s="12"/>
      <c r="B16" s="19" t="s">
        <v>150</v>
      </c>
      <c r="C16" s="13">
        <v>1963</v>
      </c>
      <c r="D16" s="13">
        <v>2057</v>
      </c>
      <c r="E16" s="13">
        <v>2127</v>
      </c>
      <c r="F16" s="13">
        <v>2096</v>
      </c>
      <c r="G16" s="13">
        <v>2197</v>
      </c>
      <c r="H16" s="13">
        <v>1959</v>
      </c>
      <c r="I16" s="13">
        <v>2304</v>
      </c>
      <c r="J16" s="13">
        <v>2223</v>
      </c>
      <c r="K16" s="13">
        <v>2379</v>
      </c>
      <c r="L16" s="13">
        <v>2458</v>
      </c>
      <c r="M16" s="13">
        <v>2439</v>
      </c>
      <c r="N16" s="13">
        <v>2365</v>
      </c>
      <c r="O16" s="13">
        <v>2516</v>
      </c>
      <c r="P16" s="13">
        <v>2111</v>
      </c>
      <c r="Q16" s="13">
        <v>2063</v>
      </c>
      <c r="R16" s="13">
        <v>2350</v>
      </c>
      <c r="S16" s="13">
        <v>2171</v>
      </c>
      <c r="T16" s="13">
        <v>2399</v>
      </c>
      <c r="U16" s="13">
        <v>1828</v>
      </c>
      <c r="V16" s="13">
        <v>1697</v>
      </c>
      <c r="W16" s="13">
        <v>2189</v>
      </c>
      <c r="X16" s="13">
        <v>2108</v>
      </c>
      <c r="Y16" s="13">
        <v>1916</v>
      </c>
      <c r="Z16" s="13">
        <v>2032</v>
      </c>
      <c r="AA16" s="13">
        <v>2003</v>
      </c>
      <c r="AB16" s="13">
        <v>2068</v>
      </c>
      <c r="AC16" s="13">
        <v>1758</v>
      </c>
      <c r="AD16" s="13">
        <v>1885</v>
      </c>
      <c r="AE16" s="13">
        <v>2066</v>
      </c>
      <c r="AF16" s="13">
        <v>2241</v>
      </c>
      <c r="AG16" s="13">
        <v>1831</v>
      </c>
      <c r="AH16" s="13">
        <v>1999</v>
      </c>
      <c r="AI16" s="13">
        <v>2056</v>
      </c>
      <c r="AJ16" s="13">
        <v>2295</v>
      </c>
      <c r="AK16" s="13">
        <v>2223</v>
      </c>
      <c r="AL16" s="13">
        <v>1901</v>
      </c>
      <c r="AM16" s="13">
        <v>2056</v>
      </c>
      <c r="AN16" s="13">
        <v>2340</v>
      </c>
      <c r="AO16" s="13">
        <v>2277</v>
      </c>
      <c r="AP16" s="13">
        <v>1965</v>
      </c>
      <c r="AQ16" s="13">
        <v>1891</v>
      </c>
      <c r="AR16" s="13">
        <v>1770</v>
      </c>
      <c r="AS16" s="13">
        <v>2052</v>
      </c>
      <c r="AT16" s="13">
        <v>1790</v>
      </c>
      <c r="AU16" s="13">
        <v>1803</v>
      </c>
      <c r="AV16" s="13">
        <v>1808</v>
      </c>
      <c r="AW16" s="13">
        <v>1751</v>
      </c>
      <c r="AX16" s="13">
        <v>1698</v>
      </c>
      <c r="AY16" s="13">
        <v>1640</v>
      </c>
      <c r="AZ16" s="13">
        <v>1856</v>
      </c>
      <c r="BA16" s="13">
        <v>1987</v>
      </c>
      <c r="BB16" s="13">
        <v>1787</v>
      </c>
    </row>
    <row r="17" spans="1:54" x14ac:dyDescent="0.2">
      <c r="A17" s="12"/>
      <c r="B17" s="19" t="s">
        <v>151</v>
      </c>
      <c r="C17" s="13">
        <v>12116</v>
      </c>
      <c r="D17" s="13">
        <v>13641</v>
      </c>
      <c r="E17" s="13">
        <v>12575</v>
      </c>
      <c r="F17" s="13">
        <v>11553</v>
      </c>
      <c r="G17" s="13">
        <v>12805</v>
      </c>
      <c r="H17" s="13">
        <v>12571</v>
      </c>
      <c r="I17" s="13">
        <v>12054</v>
      </c>
      <c r="J17" s="13">
        <v>11491</v>
      </c>
      <c r="K17" s="13">
        <v>13953</v>
      </c>
      <c r="L17" s="13">
        <v>13593</v>
      </c>
      <c r="M17" s="13">
        <v>13199</v>
      </c>
      <c r="N17" s="13">
        <v>13721</v>
      </c>
      <c r="O17" s="13">
        <v>14491</v>
      </c>
      <c r="P17" s="13">
        <v>13800</v>
      </c>
      <c r="Q17" s="13">
        <v>11429</v>
      </c>
      <c r="R17" s="13">
        <v>10099</v>
      </c>
      <c r="S17" s="13">
        <v>11459</v>
      </c>
      <c r="T17" s="13">
        <v>12106</v>
      </c>
      <c r="U17" s="13">
        <v>12326</v>
      </c>
      <c r="V17" s="13">
        <v>11878</v>
      </c>
      <c r="W17" s="13">
        <v>11579</v>
      </c>
      <c r="X17" s="13">
        <v>12421</v>
      </c>
      <c r="Y17" s="13">
        <v>12180</v>
      </c>
      <c r="Z17" s="13">
        <v>12585</v>
      </c>
      <c r="AA17" s="13">
        <v>11843</v>
      </c>
      <c r="AB17" s="13">
        <v>11328</v>
      </c>
      <c r="AC17" s="13">
        <v>11573</v>
      </c>
      <c r="AD17" s="13">
        <v>12951</v>
      </c>
      <c r="AE17" s="13">
        <v>13557</v>
      </c>
      <c r="AF17" s="13">
        <v>12115</v>
      </c>
      <c r="AG17" s="13">
        <v>11354</v>
      </c>
      <c r="AH17" s="13">
        <v>11624</v>
      </c>
      <c r="AI17" s="13">
        <v>11763</v>
      </c>
      <c r="AJ17" s="13">
        <v>12528</v>
      </c>
      <c r="AK17" s="13">
        <v>14011</v>
      </c>
      <c r="AL17" s="13">
        <v>13430</v>
      </c>
      <c r="AM17" s="13">
        <v>12138</v>
      </c>
      <c r="AN17" s="13">
        <v>12701</v>
      </c>
      <c r="AO17" s="13">
        <v>12545</v>
      </c>
      <c r="AP17" s="13">
        <v>12721</v>
      </c>
      <c r="AQ17" s="13">
        <v>12794</v>
      </c>
      <c r="AR17" s="13">
        <v>10753</v>
      </c>
      <c r="AS17" s="13">
        <v>11652</v>
      </c>
      <c r="AT17" s="13">
        <v>13636</v>
      </c>
      <c r="AU17" s="13">
        <v>12984</v>
      </c>
      <c r="AV17" s="13">
        <v>12779</v>
      </c>
      <c r="AW17" s="13">
        <v>12778</v>
      </c>
      <c r="AX17" s="13">
        <v>13866</v>
      </c>
      <c r="AY17" s="13">
        <v>13041</v>
      </c>
      <c r="AZ17" s="13">
        <v>10029</v>
      </c>
      <c r="BA17" s="13">
        <v>10943</v>
      </c>
      <c r="BB17" s="13">
        <v>11206</v>
      </c>
    </row>
    <row r="18" spans="1:54" x14ac:dyDescent="0.2">
      <c r="A18" s="12"/>
      <c r="B18" s="19" t="s">
        <v>152</v>
      </c>
      <c r="C18" s="13">
        <v>1286</v>
      </c>
      <c r="D18" s="13">
        <v>1183</v>
      </c>
      <c r="E18" s="13">
        <v>1305</v>
      </c>
      <c r="F18" s="13">
        <v>1413</v>
      </c>
      <c r="G18" s="13">
        <v>1359</v>
      </c>
      <c r="H18" s="13">
        <v>1313</v>
      </c>
      <c r="I18" s="13">
        <v>1194</v>
      </c>
      <c r="J18" s="13">
        <v>1310</v>
      </c>
      <c r="K18" s="13">
        <v>1429</v>
      </c>
      <c r="L18" s="13">
        <v>1354</v>
      </c>
      <c r="M18" s="13">
        <v>1448</v>
      </c>
      <c r="N18" s="13">
        <v>1339</v>
      </c>
      <c r="O18" s="13">
        <v>1356</v>
      </c>
      <c r="P18" s="13">
        <v>1386</v>
      </c>
      <c r="Q18" s="13">
        <v>1363</v>
      </c>
      <c r="R18" s="13">
        <v>1369</v>
      </c>
      <c r="S18" s="13">
        <v>1158</v>
      </c>
      <c r="T18" s="13">
        <v>1441</v>
      </c>
      <c r="U18" s="13">
        <v>1458</v>
      </c>
      <c r="V18" s="13">
        <v>1568</v>
      </c>
      <c r="W18" s="13">
        <v>1473</v>
      </c>
      <c r="X18" s="13">
        <v>1601</v>
      </c>
      <c r="Y18" s="13">
        <v>1594</v>
      </c>
      <c r="Z18" s="13">
        <v>1561</v>
      </c>
      <c r="AA18" s="13">
        <v>1423</v>
      </c>
      <c r="AB18" s="13">
        <v>1325</v>
      </c>
      <c r="AC18" s="13">
        <v>1412</v>
      </c>
      <c r="AD18" s="13">
        <v>1258</v>
      </c>
      <c r="AE18" s="13">
        <v>1291</v>
      </c>
      <c r="AF18" s="13">
        <v>1300</v>
      </c>
      <c r="AG18" s="13">
        <v>1294</v>
      </c>
      <c r="AH18" s="13">
        <v>1278</v>
      </c>
      <c r="AI18" s="13">
        <v>1394</v>
      </c>
      <c r="AJ18" s="13">
        <v>1351</v>
      </c>
      <c r="AK18" s="13">
        <v>1276</v>
      </c>
      <c r="AL18" s="13">
        <v>1227</v>
      </c>
      <c r="AM18" s="13">
        <v>1164</v>
      </c>
      <c r="AN18" s="13">
        <v>1264</v>
      </c>
      <c r="AO18" s="13">
        <v>1411</v>
      </c>
      <c r="AP18" s="13">
        <v>1249</v>
      </c>
      <c r="AQ18" s="13">
        <v>1519</v>
      </c>
      <c r="AR18" s="13">
        <v>1364</v>
      </c>
      <c r="AS18" s="13">
        <v>1357</v>
      </c>
      <c r="AT18" s="13">
        <v>1500</v>
      </c>
      <c r="AU18" s="13">
        <v>1237</v>
      </c>
      <c r="AV18" s="13">
        <v>1288</v>
      </c>
      <c r="AW18" s="13">
        <v>1280</v>
      </c>
      <c r="AX18" s="13">
        <v>1363</v>
      </c>
      <c r="AY18" s="13">
        <v>1215</v>
      </c>
      <c r="AZ18" s="13">
        <v>1036</v>
      </c>
      <c r="BA18" s="13">
        <v>1005</v>
      </c>
      <c r="BB18" s="13">
        <v>1164</v>
      </c>
    </row>
    <row r="19" spans="1:54" x14ac:dyDescent="0.2">
      <c r="A19" s="20"/>
      <c r="B19" s="19" t="s">
        <v>153</v>
      </c>
      <c r="C19" s="13">
        <v>299</v>
      </c>
      <c r="D19" s="13">
        <v>373</v>
      </c>
      <c r="E19" s="13">
        <v>435</v>
      </c>
      <c r="F19" s="13">
        <v>496</v>
      </c>
      <c r="G19" s="13">
        <v>398</v>
      </c>
      <c r="H19" s="13">
        <v>492</v>
      </c>
      <c r="I19" s="13">
        <v>496</v>
      </c>
      <c r="J19" s="13">
        <v>496</v>
      </c>
      <c r="K19" s="13">
        <v>456</v>
      </c>
      <c r="L19" s="13">
        <v>403</v>
      </c>
      <c r="M19" s="13">
        <v>527</v>
      </c>
      <c r="N19" s="13">
        <v>533</v>
      </c>
      <c r="O19" s="13">
        <v>494</v>
      </c>
      <c r="P19" s="13">
        <v>491</v>
      </c>
      <c r="Q19" s="13">
        <v>480</v>
      </c>
      <c r="R19" s="13">
        <v>531</v>
      </c>
      <c r="S19" s="13">
        <v>539</v>
      </c>
      <c r="T19" s="13">
        <v>485</v>
      </c>
      <c r="U19" s="13">
        <v>501</v>
      </c>
      <c r="V19" s="13">
        <v>523</v>
      </c>
      <c r="W19" s="13">
        <v>512</v>
      </c>
      <c r="X19" s="13">
        <v>368</v>
      </c>
      <c r="Y19" s="13">
        <v>424</v>
      </c>
      <c r="Z19" s="13">
        <v>503</v>
      </c>
      <c r="AA19" s="13">
        <v>497</v>
      </c>
      <c r="AB19" s="13">
        <v>449</v>
      </c>
      <c r="AC19" s="13">
        <v>446</v>
      </c>
      <c r="AD19" s="13">
        <v>427</v>
      </c>
      <c r="AE19" s="13">
        <v>396</v>
      </c>
      <c r="AF19" s="13">
        <v>440</v>
      </c>
      <c r="AG19" s="13">
        <v>315</v>
      </c>
      <c r="AH19" s="13">
        <v>440</v>
      </c>
      <c r="AI19" s="13">
        <v>441</v>
      </c>
      <c r="AJ19" s="13">
        <v>454</v>
      </c>
      <c r="AK19" s="13">
        <v>346</v>
      </c>
      <c r="AL19" s="13">
        <v>371</v>
      </c>
      <c r="AM19" s="13">
        <v>509</v>
      </c>
      <c r="AN19" s="13">
        <v>499</v>
      </c>
      <c r="AO19" s="13">
        <v>550</v>
      </c>
      <c r="AP19" s="13">
        <v>443</v>
      </c>
      <c r="AQ19" s="13">
        <v>470</v>
      </c>
      <c r="AR19" s="13">
        <v>532</v>
      </c>
      <c r="AS19" s="13">
        <v>527</v>
      </c>
      <c r="AT19" s="13">
        <v>422</v>
      </c>
      <c r="AU19" s="13">
        <v>556</v>
      </c>
      <c r="AV19" s="13">
        <v>498</v>
      </c>
      <c r="AW19" s="13">
        <v>535</v>
      </c>
      <c r="AX19" s="13">
        <v>461</v>
      </c>
      <c r="AY19" s="13">
        <v>434</v>
      </c>
      <c r="AZ19" s="13">
        <v>483</v>
      </c>
      <c r="BA19" s="13">
        <v>381</v>
      </c>
      <c r="BB19" s="13">
        <v>272</v>
      </c>
    </row>
    <row r="20" spans="1:54" x14ac:dyDescent="0.2">
      <c r="B20" s="20" t="s">
        <v>154</v>
      </c>
      <c r="C20" s="13">
        <v>267</v>
      </c>
      <c r="D20" s="13">
        <v>312</v>
      </c>
      <c r="E20" s="13">
        <v>306</v>
      </c>
      <c r="F20" s="13">
        <v>251</v>
      </c>
      <c r="G20" s="13">
        <v>284</v>
      </c>
      <c r="H20" s="13">
        <v>253</v>
      </c>
      <c r="I20" s="13">
        <v>220</v>
      </c>
      <c r="J20" s="13">
        <v>289</v>
      </c>
      <c r="K20" s="13">
        <v>249</v>
      </c>
      <c r="L20" s="13">
        <v>274</v>
      </c>
      <c r="M20" s="13">
        <v>323</v>
      </c>
      <c r="N20" s="13">
        <v>273</v>
      </c>
      <c r="O20" s="13">
        <v>302</v>
      </c>
      <c r="P20" s="13">
        <v>263</v>
      </c>
      <c r="Q20" s="13">
        <v>255</v>
      </c>
      <c r="R20" s="13">
        <v>281</v>
      </c>
      <c r="S20" s="13">
        <v>235</v>
      </c>
      <c r="T20" s="13">
        <v>333</v>
      </c>
      <c r="U20" s="13">
        <v>286</v>
      </c>
      <c r="V20" s="13">
        <v>292</v>
      </c>
      <c r="W20" s="13">
        <v>256</v>
      </c>
      <c r="X20" s="13">
        <v>268</v>
      </c>
      <c r="Y20" s="13">
        <v>372</v>
      </c>
      <c r="Z20" s="13">
        <v>314</v>
      </c>
      <c r="AA20" s="13">
        <v>262</v>
      </c>
      <c r="AB20" s="13">
        <v>228</v>
      </c>
      <c r="AC20" s="13">
        <v>293</v>
      </c>
      <c r="AD20" s="13">
        <v>255</v>
      </c>
      <c r="AE20" s="13">
        <v>282</v>
      </c>
      <c r="AF20" s="13">
        <v>257</v>
      </c>
      <c r="AG20" s="13">
        <v>244</v>
      </c>
      <c r="AH20" s="13">
        <v>235</v>
      </c>
      <c r="AI20" s="13">
        <v>262</v>
      </c>
      <c r="AJ20" s="13">
        <v>252</v>
      </c>
      <c r="AK20" s="13">
        <v>250</v>
      </c>
      <c r="AL20" s="13">
        <v>208</v>
      </c>
      <c r="AM20" s="13">
        <v>293</v>
      </c>
      <c r="AN20" s="13">
        <v>235</v>
      </c>
      <c r="AO20" s="13">
        <v>276</v>
      </c>
      <c r="AP20" s="13">
        <v>215</v>
      </c>
      <c r="AQ20" s="13">
        <v>246</v>
      </c>
      <c r="AR20" s="13">
        <v>243</v>
      </c>
      <c r="AS20" s="13">
        <v>253</v>
      </c>
      <c r="AT20" s="13">
        <v>253</v>
      </c>
      <c r="AU20" s="13">
        <v>255</v>
      </c>
      <c r="AV20" s="13">
        <v>311</v>
      </c>
      <c r="AW20" s="13">
        <v>249</v>
      </c>
      <c r="AX20" s="13">
        <v>257</v>
      </c>
      <c r="AY20" s="13">
        <v>251</v>
      </c>
      <c r="AZ20" s="13">
        <v>223</v>
      </c>
      <c r="BA20" s="13">
        <v>220</v>
      </c>
      <c r="BB20" s="13">
        <v>156</v>
      </c>
    </row>
    <row r="22" spans="1:54" x14ac:dyDescent="0.2">
      <c r="A22" s="17" t="s">
        <v>155</v>
      </c>
      <c r="C22" s="5">
        <v>760</v>
      </c>
      <c r="D22" s="5">
        <v>909</v>
      </c>
      <c r="E22" s="5">
        <v>845</v>
      </c>
      <c r="F22" s="5">
        <v>869</v>
      </c>
      <c r="G22" s="5">
        <v>918</v>
      </c>
      <c r="H22" s="5">
        <v>947</v>
      </c>
      <c r="I22" s="5">
        <v>1062</v>
      </c>
      <c r="J22" s="5">
        <v>1046</v>
      </c>
      <c r="K22" s="5">
        <v>1025</v>
      </c>
      <c r="L22" s="5">
        <v>1167</v>
      </c>
      <c r="M22" s="5">
        <v>1011</v>
      </c>
      <c r="N22" s="5">
        <v>1324</v>
      </c>
      <c r="O22" s="5">
        <v>1086</v>
      </c>
      <c r="P22" s="5">
        <v>1211</v>
      </c>
      <c r="Q22" s="5">
        <v>1207</v>
      </c>
      <c r="R22" s="5">
        <v>1064</v>
      </c>
      <c r="S22" s="5">
        <v>1171</v>
      </c>
      <c r="T22" s="5">
        <v>1002</v>
      </c>
      <c r="U22" s="5">
        <v>870</v>
      </c>
      <c r="V22" s="5">
        <v>1099</v>
      </c>
      <c r="W22" s="5">
        <v>938</v>
      </c>
      <c r="X22" s="5">
        <v>1085</v>
      </c>
      <c r="Y22" s="5">
        <v>941</v>
      </c>
      <c r="Z22" s="5">
        <v>847</v>
      </c>
      <c r="AA22" s="5">
        <v>1004</v>
      </c>
      <c r="AB22" s="5">
        <v>833</v>
      </c>
      <c r="AC22" s="5">
        <v>806</v>
      </c>
      <c r="AD22" s="5">
        <v>865</v>
      </c>
      <c r="AE22" s="5">
        <v>949</v>
      </c>
      <c r="AF22" s="5">
        <v>840</v>
      </c>
      <c r="AG22" s="5">
        <v>876</v>
      </c>
      <c r="AH22" s="5">
        <v>1127</v>
      </c>
      <c r="AI22" s="5">
        <v>1096</v>
      </c>
      <c r="AJ22" s="5">
        <v>1130</v>
      </c>
      <c r="AK22" s="5">
        <v>819</v>
      </c>
      <c r="AL22" s="5">
        <v>971</v>
      </c>
      <c r="AM22" s="5">
        <v>1309</v>
      </c>
      <c r="AN22" s="5">
        <v>1049</v>
      </c>
      <c r="AO22" s="5">
        <v>1284</v>
      </c>
      <c r="AP22" s="5">
        <v>1179</v>
      </c>
      <c r="AQ22" s="5">
        <v>885</v>
      </c>
      <c r="AR22" s="5">
        <v>1137</v>
      </c>
      <c r="AS22" s="5">
        <v>1117</v>
      </c>
      <c r="AT22" s="5">
        <v>1288</v>
      </c>
      <c r="AU22" s="5">
        <v>1121</v>
      </c>
      <c r="AV22" s="5">
        <v>1111</v>
      </c>
      <c r="AW22" s="5">
        <v>1109</v>
      </c>
      <c r="AX22" s="5">
        <v>1168</v>
      </c>
      <c r="AY22" s="5">
        <v>1319</v>
      </c>
      <c r="AZ22" s="5">
        <v>1192</v>
      </c>
      <c r="BA22" s="5">
        <v>699</v>
      </c>
      <c r="BB22" s="5">
        <v>639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2345</v>
      </c>
      <c r="D24" s="5">
        <v>3543</v>
      </c>
      <c r="E24" s="5">
        <v>3947</v>
      </c>
      <c r="F24" s="5">
        <v>3612</v>
      </c>
      <c r="G24" s="5">
        <v>4144</v>
      </c>
      <c r="H24" s="5">
        <v>3924</v>
      </c>
      <c r="I24" s="5">
        <v>4584</v>
      </c>
      <c r="J24" s="5">
        <v>3924</v>
      </c>
      <c r="K24" s="5">
        <v>4051</v>
      </c>
      <c r="L24" s="5">
        <v>4198</v>
      </c>
      <c r="M24" s="5">
        <v>3934</v>
      </c>
      <c r="N24" s="5">
        <v>4318</v>
      </c>
      <c r="O24" s="5">
        <v>3623</v>
      </c>
      <c r="P24" s="5">
        <v>3893</v>
      </c>
      <c r="Q24" s="5">
        <v>4376</v>
      </c>
      <c r="R24" s="5">
        <v>4578</v>
      </c>
      <c r="S24" s="5">
        <v>4722</v>
      </c>
      <c r="T24" s="5">
        <v>4201</v>
      </c>
      <c r="U24" s="5">
        <v>4419</v>
      </c>
      <c r="V24" s="5">
        <v>3923</v>
      </c>
      <c r="W24" s="5">
        <v>4157</v>
      </c>
      <c r="X24" s="5">
        <v>4179</v>
      </c>
      <c r="Y24" s="5">
        <v>4261</v>
      </c>
      <c r="Z24" s="5">
        <v>4540</v>
      </c>
      <c r="AA24" s="5">
        <v>4351</v>
      </c>
      <c r="AB24" s="5">
        <v>3800</v>
      </c>
      <c r="AC24" s="5">
        <v>2546</v>
      </c>
      <c r="AD24" s="5">
        <v>2571</v>
      </c>
      <c r="AE24" s="5">
        <v>3027</v>
      </c>
      <c r="AF24" s="5">
        <v>3822</v>
      </c>
      <c r="AG24" s="5">
        <v>3873</v>
      </c>
      <c r="AH24" s="5">
        <v>3537</v>
      </c>
      <c r="AI24" s="5">
        <v>3925</v>
      </c>
      <c r="AJ24" s="5">
        <v>4062</v>
      </c>
      <c r="AK24" s="5">
        <v>4112</v>
      </c>
      <c r="AL24" s="5">
        <v>3666</v>
      </c>
      <c r="AM24" s="5">
        <v>4342</v>
      </c>
      <c r="AN24" s="5">
        <v>4278</v>
      </c>
      <c r="AO24" s="5">
        <v>4083</v>
      </c>
      <c r="AP24" s="5">
        <v>4233</v>
      </c>
      <c r="AQ24" s="5">
        <v>4133</v>
      </c>
      <c r="AR24" s="5">
        <v>4088</v>
      </c>
      <c r="AS24" s="5">
        <v>4065</v>
      </c>
      <c r="AT24" s="5">
        <v>3237</v>
      </c>
      <c r="AU24" s="5">
        <v>3766</v>
      </c>
      <c r="AV24" s="5">
        <v>3739</v>
      </c>
      <c r="AW24" s="5">
        <v>2841</v>
      </c>
      <c r="AX24" s="5">
        <v>3900</v>
      </c>
      <c r="AY24" s="5">
        <v>4082</v>
      </c>
      <c r="AZ24" s="5">
        <v>3687</v>
      </c>
      <c r="BA24" s="5">
        <v>3343</v>
      </c>
      <c r="BB24" s="5">
        <v>2088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40524</v>
      </c>
      <c r="D26" s="23">
        <v>44727</v>
      </c>
      <c r="E26" s="23">
        <v>44368</v>
      </c>
      <c r="F26" s="23">
        <v>42773</v>
      </c>
      <c r="G26" s="23">
        <v>44527</v>
      </c>
      <c r="H26" s="23">
        <v>43641</v>
      </c>
      <c r="I26" s="23">
        <v>43826</v>
      </c>
      <c r="J26" s="23">
        <v>44112</v>
      </c>
      <c r="K26" s="23">
        <v>46935</v>
      </c>
      <c r="L26" s="23">
        <v>46735</v>
      </c>
      <c r="M26" s="23">
        <v>45977</v>
      </c>
      <c r="N26" s="23">
        <v>46481</v>
      </c>
      <c r="O26" s="23">
        <v>46558</v>
      </c>
      <c r="P26" s="23">
        <v>45732</v>
      </c>
      <c r="Q26" s="23">
        <v>44888</v>
      </c>
      <c r="R26" s="23">
        <v>43833</v>
      </c>
      <c r="S26" s="23">
        <v>45359</v>
      </c>
      <c r="T26" s="23">
        <v>45809</v>
      </c>
      <c r="U26" s="23">
        <v>45250</v>
      </c>
      <c r="V26" s="23">
        <v>43663</v>
      </c>
      <c r="W26" s="23">
        <v>43668</v>
      </c>
      <c r="X26" s="23">
        <v>45107</v>
      </c>
      <c r="Y26" s="23">
        <v>45176</v>
      </c>
      <c r="Z26" s="23">
        <v>46847</v>
      </c>
      <c r="AA26" s="23">
        <v>45314</v>
      </c>
      <c r="AB26" s="23">
        <v>43370</v>
      </c>
      <c r="AC26" s="23">
        <v>40997</v>
      </c>
      <c r="AD26" s="23">
        <v>43626</v>
      </c>
      <c r="AE26" s="23">
        <v>44018</v>
      </c>
      <c r="AF26" s="23">
        <v>43491</v>
      </c>
      <c r="AG26" s="23">
        <v>42544</v>
      </c>
      <c r="AH26" s="23">
        <v>43810</v>
      </c>
      <c r="AI26" s="23">
        <v>44043</v>
      </c>
      <c r="AJ26" s="23">
        <v>46400</v>
      </c>
      <c r="AK26" s="23">
        <v>46908</v>
      </c>
      <c r="AL26" s="23">
        <v>44095</v>
      </c>
      <c r="AM26" s="23">
        <v>45450</v>
      </c>
      <c r="AN26" s="23">
        <v>46385</v>
      </c>
      <c r="AO26" s="23">
        <v>46303</v>
      </c>
      <c r="AP26" s="23">
        <v>45594</v>
      </c>
      <c r="AQ26" s="23">
        <v>45477</v>
      </c>
      <c r="AR26" s="23">
        <v>43682</v>
      </c>
      <c r="AS26" s="23">
        <v>44641</v>
      </c>
      <c r="AT26" s="23">
        <v>46025</v>
      </c>
      <c r="AU26" s="23">
        <v>44727</v>
      </c>
      <c r="AV26" s="23">
        <v>44202</v>
      </c>
      <c r="AW26" s="23">
        <v>41853</v>
      </c>
      <c r="AX26" s="23">
        <v>46007</v>
      </c>
      <c r="AY26" s="23">
        <v>44559</v>
      </c>
      <c r="AZ26" s="23">
        <v>40762</v>
      </c>
      <c r="BA26" s="23">
        <v>39219</v>
      </c>
      <c r="BB26" s="23">
        <v>37272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8415</v>
      </c>
      <c r="D28" s="11">
        <v>8970</v>
      </c>
      <c r="E28" s="11">
        <v>10263</v>
      </c>
      <c r="F28" s="11">
        <v>8498</v>
      </c>
      <c r="G28" s="11">
        <v>8136</v>
      </c>
      <c r="H28" s="11">
        <v>8467</v>
      </c>
      <c r="I28" s="11">
        <v>9004</v>
      </c>
      <c r="J28" s="11">
        <v>8891</v>
      </c>
      <c r="K28" s="11">
        <v>8595</v>
      </c>
      <c r="L28" s="11">
        <v>7691</v>
      </c>
      <c r="M28" s="11">
        <v>8277</v>
      </c>
      <c r="N28" s="11">
        <v>8358</v>
      </c>
      <c r="O28" s="11">
        <v>8211</v>
      </c>
      <c r="P28" s="11">
        <v>9593</v>
      </c>
      <c r="Q28" s="11">
        <v>9371</v>
      </c>
      <c r="R28" s="11">
        <v>10190</v>
      </c>
      <c r="S28" s="11">
        <v>10155</v>
      </c>
      <c r="T28" s="11">
        <v>9930</v>
      </c>
      <c r="U28" s="11">
        <v>9889</v>
      </c>
      <c r="V28" s="11">
        <v>10550</v>
      </c>
      <c r="W28" s="11">
        <v>10910</v>
      </c>
      <c r="X28" s="11">
        <v>10135</v>
      </c>
      <c r="Y28" s="11">
        <v>11724</v>
      </c>
      <c r="Z28" s="11">
        <v>9627</v>
      </c>
      <c r="AA28" s="11">
        <v>10441</v>
      </c>
      <c r="AB28" s="11">
        <v>10445</v>
      </c>
      <c r="AC28" s="11">
        <v>9659</v>
      </c>
      <c r="AD28" s="11">
        <v>10649</v>
      </c>
      <c r="AE28" s="11">
        <v>9709</v>
      </c>
      <c r="AF28" s="11">
        <v>11230</v>
      </c>
      <c r="AG28" s="11">
        <v>10763</v>
      </c>
      <c r="AH28" s="11">
        <v>10432</v>
      </c>
      <c r="AI28" s="11">
        <v>9717</v>
      </c>
      <c r="AJ28" s="11">
        <v>11117</v>
      </c>
      <c r="AK28" s="11">
        <v>9775</v>
      </c>
      <c r="AL28" s="11">
        <v>8708</v>
      </c>
      <c r="AM28" s="11">
        <v>11176</v>
      </c>
      <c r="AN28" s="11">
        <v>10155</v>
      </c>
      <c r="AO28" s="11">
        <v>9591</v>
      </c>
      <c r="AP28" s="11">
        <v>9423</v>
      </c>
      <c r="AQ28" s="11">
        <v>9913</v>
      </c>
      <c r="AR28" s="11">
        <v>9489</v>
      </c>
      <c r="AS28" s="11">
        <v>10612</v>
      </c>
      <c r="AT28" s="11">
        <v>9924</v>
      </c>
      <c r="AU28" s="11">
        <v>10643</v>
      </c>
      <c r="AV28" s="11">
        <v>9554</v>
      </c>
      <c r="AW28" s="11">
        <v>8261</v>
      </c>
      <c r="AX28" s="11">
        <v>8307</v>
      </c>
      <c r="AY28" s="11">
        <v>8278</v>
      </c>
      <c r="AZ28" s="11">
        <v>9179</v>
      </c>
      <c r="BA28" s="11">
        <v>8250</v>
      </c>
      <c r="BB28" s="11">
        <v>8729</v>
      </c>
    </row>
    <row r="29" spans="1:54" x14ac:dyDescent="0.2">
      <c r="A29" s="12"/>
      <c r="B29" s="19" t="s">
        <v>157</v>
      </c>
      <c r="C29" s="13">
        <v>7795</v>
      </c>
      <c r="D29" s="13">
        <v>8096</v>
      </c>
      <c r="E29" s="13">
        <v>9138</v>
      </c>
      <c r="F29" s="13">
        <v>7818</v>
      </c>
      <c r="G29" s="13">
        <v>7513</v>
      </c>
      <c r="H29" s="13">
        <v>7880</v>
      </c>
      <c r="I29" s="13">
        <v>8266</v>
      </c>
      <c r="J29" s="13">
        <v>8243</v>
      </c>
      <c r="K29" s="13">
        <v>7908</v>
      </c>
      <c r="L29" s="13">
        <v>7113</v>
      </c>
      <c r="M29" s="13">
        <v>7571</v>
      </c>
      <c r="N29" s="13">
        <v>7655</v>
      </c>
      <c r="O29" s="13">
        <v>7732</v>
      </c>
      <c r="P29" s="13">
        <v>8975</v>
      </c>
      <c r="Q29" s="13">
        <v>8865</v>
      </c>
      <c r="R29" s="13">
        <v>9498</v>
      </c>
      <c r="S29" s="13">
        <v>9670</v>
      </c>
      <c r="T29" s="13">
        <v>9347</v>
      </c>
      <c r="U29" s="13">
        <v>9121</v>
      </c>
      <c r="V29" s="13">
        <v>9860</v>
      </c>
      <c r="W29" s="13">
        <v>10131</v>
      </c>
      <c r="X29" s="13">
        <v>9433</v>
      </c>
      <c r="Y29" s="13">
        <v>11051</v>
      </c>
      <c r="Z29" s="13">
        <v>9064</v>
      </c>
      <c r="AA29" s="13">
        <v>9657</v>
      </c>
      <c r="AB29" s="13">
        <v>9770</v>
      </c>
      <c r="AC29" s="13">
        <v>8975</v>
      </c>
      <c r="AD29" s="13">
        <v>10007</v>
      </c>
      <c r="AE29" s="13">
        <v>8994</v>
      </c>
      <c r="AF29" s="13">
        <v>10536</v>
      </c>
      <c r="AG29" s="13">
        <v>10038</v>
      </c>
      <c r="AH29" s="13">
        <v>9663</v>
      </c>
      <c r="AI29" s="13">
        <v>8846</v>
      </c>
      <c r="AJ29" s="13">
        <v>10241</v>
      </c>
      <c r="AK29" s="13">
        <v>8816</v>
      </c>
      <c r="AL29" s="13">
        <v>8087</v>
      </c>
      <c r="AM29" s="13">
        <v>10615</v>
      </c>
      <c r="AN29" s="13">
        <v>9571</v>
      </c>
      <c r="AO29" s="13">
        <v>9148</v>
      </c>
      <c r="AP29" s="13">
        <v>8887</v>
      </c>
      <c r="AQ29" s="13">
        <v>9242</v>
      </c>
      <c r="AR29" s="13">
        <v>8814</v>
      </c>
      <c r="AS29" s="13">
        <v>9996</v>
      </c>
      <c r="AT29" s="13">
        <v>9296</v>
      </c>
      <c r="AU29" s="13">
        <v>9849</v>
      </c>
      <c r="AV29" s="13">
        <v>8970</v>
      </c>
      <c r="AW29" s="13">
        <v>7622</v>
      </c>
      <c r="AX29" s="13">
        <v>7589</v>
      </c>
      <c r="AY29" s="13">
        <v>7692</v>
      </c>
      <c r="AZ29" s="13">
        <v>8611</v>
      </c>
      <c r="BA29" s="13">
        <v>7631</v>
      </c>
      <c r="BB29" s="13">
        <v>8115</v>
      </c>
    </row>
    <row r="30" spans="1:54" x14ac:dyDescent="0.2">
      <c r="A30" s="20"/>
      <c r="B30" s="19" t="s">
        <v>158</v>
      </c>
      <c r="C30" s="13">
        <v>620</v>
      </c>
      <c r="D30" s="13">
        <v>874</v>
      </c>
      <c r="E30" s="13">
        <v>1125</v>
      </c>
      <c r="F30" s="13">
        <v>680</v>
      </c>
      <c r="G30" s="13">
        <v>623</v>
      </c>
      <c r="H30" s="13">
        <v>587</v>
      </c>
      <c r="I30" s="13">
        <v>738</v>
      </c>
      <c r="J30" s="13">
        <v>648</v>
      </c>
      <c r="K30" s="13">
        <v>687</v>
      </c>
      <c r="L30" s="13">
        <v>578</v>
      </c>
      <c r="M30" s="13">
        <v>706</v>
      </c>
      <c r="N30" s="13">
        <v>703</v>
      </c>
      <c r="O30" s="13">
        <v>479</v>
      </c>
      <c r="P30" s="13">
        <v>618</v>
      </c>
      <c r="Q30" s="13">
        <v>506</v>
      </c>
      <c r="R30" s="13">
        <v>692</v>
      </c>
      <c r="S30" s="13">
        <v>485</v>
      </c>
      <c r="T30" s="13">
        <v>583</v>
      </c>
      <c r="U30" s="13">
        <v>768</v>
      </c>
      <c r="V30" s="13">
        <v>690</v>
      </c>
      <c r="W30" s="13">
        <v>779</v>
      </c>
      <c r="X30" s="13">
        <v>702</v>
      </c>
      <c r="Y30" s="13">
        <v>673</v>
      </c>
      <c r="Z30" s="13">
        <v>563</v>
      </c>
      <c r="AA30" s="13">
        <v>784</v>
      </c>
      <c r="AB30" s="13">
        <v>675</v>
      </c>
      <c r="AC30" s="13">
        <v>684</v>
      </c>
      <c r="AD30" s="13">
        <v>642</v>
      </c>
      <c r="AE30" s="13">
        <v>715</v>
      </c>
      <c r="AF30" s="13">
        <v>694</v>
      </c>
      <c r="AG30" s="13">
        <v>725</v>
      </c>
      <c r="AH30" s="13">
        <v>769</v>
      </c>
      <c r="AI30" s="13">
        <v>871</v>
      </c>
      <c r="AJ30" s="13">
        <v>876</v>
      </c>
      <c r="AK30" s="13">
        <v>959</v>
      </c>
      <c r="AL30" s="13">
        <v>621</v>
      </c>
      <c r="AM30" s="13">
        <v>561</v>
      </c>
      <c r="AN30" s="13">
        <v>584</v>
      </c>
      <c r="AO30" s="13">
        <v>443</v>
      </c>
      <c r="AP30" s="13">
        <v>536</v>
      </c>
      <c r="AQ30" s="13">
        <v>671</v>
      </c>
      <c r="AR30" s="13">
        <v>675</v>
      </c>
      <c r="AS30" s="13">
        <v>616</v>
      </c>
      <c r="AT30" s="13">
        <v>628</v>
      </c>
      <c r="AU30" s="13">
        <v>794</v>
      </c>
      <c r="AV30" s="13">
        <v>584</v>
      </c>
      <c r="AW30" s="13">
        <v>639</v>
      </c>
      <c r="AX30" s="13">
        <v>718</v>
      </c>
      <c r="AY30" s="13">
        <v>586</v>
      </c>
      <c r="AZ30" s="13">
        <v>568</v>
      </c>
      <c r="BA30" s="13">
        <v>619</v>
      </c>
      <c r="BB30" s="13">
        <v>614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6113</v>
      </c>
      <c r="D32" s="11">
        <v>7186</v>
      </c>
      <c r="E32" s="11">
        <v>7454</v>
      </c>
      <c r="F32" s="11">
        <v>6705</v>
      </c>
      <c r="G32" s="11">
        <v>7581</v>
      </c>
      <c r="H32" s="11">
        <v>6365</v>
      </c>
      <c r="I32" s="11">
        <v>7269</v>
      </c>
      <c r="J32" s="11">
        <v>6096</v>
      </c>
      <c r="K32" s="11">
        <v>6852</v>
      </c>
      <c r="L32" s="11">
        <v>7576</v>
      </c>
      <c r="M32" s="11">
        <v>7431</v>
      </c>
      <c r="N32" s="11">
        <v>6942</v>
      </c>
      <c r="O32" s="11">
        <v>6862</v>
      </c>
      <c r="P32" s="11">
        <v>6426</v>
      </c>
      <c r="Q32" s="11">
        <v>7145</v>
      </c>
      <c r="R32" s="11">
        <v>6910</v>
      </c>
      <c r="S32" s="11">
        <v>7092</v>
      </c>
      <c r="T32" s="11">
        <v>6428</v>
      </c>
      <c r="U32" s="11">
        <v>7127</v>
      </c>
      <c r="V32" s="11">
        <v>6299</v>
      </c>
      <c r="W32" s="11">
        <v>6279</v>
      </c>
      <c r="X32" s="11">
        <v>6114</v>
      </c>
      <c r="Y32" s="11">
        <v>7102</v>
      </c>
      <c r="Z32" s="11">
        <v>5751</v>
      </c>
      <c r="AA32" s="11">
        <v>5855</v>
      </c>
      <c r="AB32" s="11">
        <v>6082</v>
      </c>
      <c r="AC32" s="11">
        <v>6687</v>
      </c>
      <c r="AD32" s="11">
        <v>6593</v>
      </c>
      <c r="AE32" s="11">
        <v>6538</v>
      </c>
      <c r="AF32" s="11">
        <v>6580</v>
      </c>
      <c r="AG32" s="11">
        <v>5992</v>
      </c>
      <c r="AH32" s="11">
        <v>6400</v>
      </c>
      <c r="AI32" s="11">
        <v>6274</v>
      </c>
      <c r="AJ32" s="11">
        <v>5857</v>
      </c>
      <c r="AK32" s="11">
        <v>6860</v>
      </c>
      <c r="AL32" s="11">
        <v>7092</v>
      </c>
      <c r="AM32" s="11">
        <v>6977</v>
      </c>
      <c r="AN32" s="11">
        <v>7049</v>
      </c>
      <c r="AO32" s="11">
        <v>7399</v>
      </c>
      <c r="AP32" s="11">
        <v>8017</v>
      </c>
      <c r="AQ32" s="11">
        <v>9124</v>
      </c>
      <c r="AR32" s="11">
        <v>8932</v>
      </c>
      <c r="AS32" s="11">
        <v>8826</v>
      </c>
      <c r="AT32" s="11">
        <v>8107</v>
      </c>
      <c r="AU32" s="11">
        <v>8555</v>
      </c>
      <c r="AV32" s="11">
        <v>8019</v>
      </c>
      <c r="AW32" s="11">
        <v>7909</v>
      </c>
      <c r="AX32" s="11">
        <v>8354</v>
      </c>
      <c r="AY32" s="11">
        <v>7608</v>
      </c>
      <c r="AZ32" s="11">
        <v>8046</v>
      </c>
      <c r="BA32" s="11">
        <v>6831</v>
      </c>
      <c r="BB32" s="11">
        <v>6415</v>
      </c>
    </row>
    <row r="33" spans="1:54" x14ac:dyDescent="0.2">
      <c r="A33" s="12"/>
      <c r="B33" s="19" t="s">
        <v>159</v>
      </c>
      <c r="C33" s="13">
        <v>780</v>
      </c>
      <c r="D33" s="13">
        <v>1211</v>
      </c>
      <c r="E33" s="13">
        <v>1467</v>
      </c>
      <c r="F33" s="13">
        <v>1186</v>
      </c>
      <c r="G33" s="13">
        <v>1348</v>
      </c>
      <c r="H33" s="13">
        <v>1428</v>
      </c>
      <c r="I33" s="13">
        <v>1187</v>
      </c>
      <c r="J33" s="13">
        <v>1101</v>
      </c>
      <c r="K33" s="13">
        <v>1568</v>
      </c>
      <c r="L33" s="13">
        <v>1421</v>
      </c>
      <c r="M33" s="13">
        <v>1424</v>
      </c>
      <c r="N33" s="13">
        <v>1359</v>
      </c>
      <c r="O33" s="13">
        <v>1478</v>
      </c>
      <c r="P33" s="13">
        <v>1282</v>
      </c>
      <c r="Q33" s="13">
        <v>1392</v>
      </c>
      <c r="R33" s="13">
        <v>1339</v>
      </c>
      <c r="S33" s="13">
        <v>1590</v>
      </c>
      <c r="T33" s="13">
        <v>1218</v>
      </c>
      <c r="U33" s="13">
        <v>1077</v>
      </c>
      <c r="V33" s="13">
        <v>877</v>
      </c>
      <c r="W33" s="13">
        <v>901</v>
      </c>
      <c r="X33" s="13">
        <v>1105</v>
      </c>
      <c r="Y33" s="13">
        <v>1785</v>
      </c>
      <c r="Z33" s="13">
        <v>1424</v>
      </c>
      <c r="AA33" s="13">
        <v>1285</v>
      </c>
      <c r="AB33" s="13">
        <v>953</v>
      </c>
      <c r="AC33" s="13">
        <v>1357</v>
      </c>
      <c r="AD33" s="13">
        <v>1180</v>
      </c>
      <c r="AE33" s="13">
        <v>1103</v>
      </c>
      <c r="AF33" s="13">
        <v>1510</v>
      </c>
      <c r="AG33" s="13">
        <v>684</v>
      </c>
      <c r="AH33" s="13">
        <v>1010</v>
      </c>
      <c r="AI33" s="13">
        <v>1019</v>
      </c>
      <c r="AJ33" s="13">
        <v>1029</v>
      </c>
      <c r="AK33" s="13">
        <v>1421</v>
      </c>
      <c r="AL33" s="13">
        <v>1673</v>
      </c>
      <c r="AM33" s="13">
        <v>1427</v>
      </c>
      <c r="AN33" s="13">
        <v>1791</v>
      </c>
      <c r="AO33" s="13">
        <v>1551</v>
      </c>
      <c r="AP33" s="13">
        <v>2031</v>
      </c>
      <c r="AQ33" s="13">
        <v>1862</v>
      </c>
      <c r="AR33" s="13">
        <v>1944</v>
      </c>
      <c r="AS33" s="13">
        <v>2135</v>
      </c>
      <c r="AT33" s="13">
        <v>1633</v>
      </c>
      <c r="AU33" s="13">
        <v>1514</v>
      </c>
      <c r="AV33" s="13">
        <v>1843</v>
      </c>
      <c r="AW33" s="13">
        <v>1716</v>
      </c>
      <c r="AX33" s="13">
        <v>1180</v>
      </c>
      <c r="AY33" s="13">
        <v>1635</v>
      </c>
      <c r="AZ33" s="13">
        <v>2038</v>
      </c>
      <c r="BA33" s="13">
        <v>1513</v>
      </c>
      <c r="BB33" s="13">
        <v>1702</v>
      </c>
    </row>
    <row r="34" spans="1:54" x14ac:dyDescent="0.2">
      <c r="A34" s="12"/>
      <c r="B34" s="19" t="s">
        <v>160</v>
      </c>
      <c r="C34" s="13">
        <v>4001</v>
      </c>
      <c r="D34" s="13">
        <v>4704</v>
      </c>
      <c r="E34" s="13">
        <v>4644</v>
      </c>
      <c r="F34" s="13">
        <v>4023</v>
      </c>
      <c r="G34" s="13">
        <v>4911</v>
      </c>
      <c r="H34" s="13">
        <v>3690</v>
      </c>
      <c r="I34" s="13">
        <v>4710</v>
      </c>
      <c r="J34" s="13">
        <v>3760</v>
      </c>
      <c r="K34" s="13">
        <v>3850</v>
      </c>
      <c r="L34" s="13">
        <v>4495</v>
      </c>
      <c r="M34" s="13">
        <v>4568</v>
      </c>
      <c r="N34" s="13">
        <v>4374</v>
      </c>
      <c r="O34" s="13">
        <v>3972</v>
      </c>
      <c r="P34" s="13">
        <v>3763</v>
      </c>
      <c r="Q34" s="13">
        <v>4180</v>
      </c>
      <c r="R34" s="13">
        <v>3919</v>
      </c>
      <c r="S34" s="13">
        <v>4061</v>
      </c>
      <c r="T34" s="13">
        <v>3823</v>
      </c>
      <c r="U34" s="13">
        <v>4553</v>
      </c>
      <c r="V34" s="13">
        <v>4086</v>
      </c>
      <c r="W34" s="13">
        <v>3924</v>
      </c>
      <c r="X34" s="13">
        <v>3706</v>
      </c>
      <c r="Y34" s="13">
        <v>3857</v>
      </c>
      <c r="Z34" s="13">
        <v>3081</v>
      </c>
      <c r="AA34" s="13">
        <v>3176</v>
      </c>
      <c r="AB34" s="13">
        <v>3755</v>
      </c>
      <c r="AC34" s="13">
        <v>3898</v>
      </c>
      <c r="AD34" s="13">
        <v>3810</v>
      </c>
      <c r="AE34" s="13">
        <v>4212</v>
      </c>
      <c r="AF34" s="13">
        <v>3825</v>
      </c>
      <c r="AG34" s="13">
        <v>3887</v>
      </c>
      <c r="AH34" s="13">
        <v>3995</v>
      </c>
      <c r="AI34" s="13">
        <v>3798</v>
      </c>
      <c r="AJ34" s="13">
        <v>3540</v>
      </c>
      <c r="AK34" s="13">
        <v>4205</v>
      </c>
      <c r="AL34" s="13">
        <v>3909</v>
      </c>
      <c r="AM34" s="13">
        <v>4132</v>
      </c>
      <c r="AN34" s="13">
        <v>3813</v>
      </c>
      <c r="AO34" s="13">
        <v>4453</v>
      </c>
      <c r="AP34" s="13">
        <v>4590</v>
      </c>
      <c r="AQ34" s="13">
        <v>5712</v>
      </c>
      <c r="AR34" s="13">
        <v>5415</v>
      </c>
      <c r="AS34" s="13">
        <v>5239</v>
      </c>
      <c r="AT34" s="13">
        <v>5025</v>
      </c>
      <c r="AU34" s="13">
        <v>5490</v>
      </c>
      <c r="AV34" s="13">
        <v>4697</v>
      </c>
      <c r="AW34" s="13">
        <v>4722</v>
      </c>
      <c r="AX34" s="13">
        <v>5504</v>
      </c>
      <c r="AY34" s="13">
        <v>4415</v>
      </c>
      <c r="AZ34" s="13">
        <v>4716</v>
      </c>
      <c r="BA34" s="13">
        <v>4064</v>
      </c>
      <c r="BB34" s="13">
        <v>3209</v>
      </c>
    </row>
    <row r="35" spans="1:54" x14ac:dyDescent="0.2">
      <c r="A35" s="12"/>
      <c r="B35" s="19" t="s">
        <v>161</v>
      </c>
      <c r="C35" s="13">
        <v>1332</v>
      </c>
      <c r="D35" s="13">
        <v>1271</v>
      </c>
      <c r="E35" s="13">
        <v>1343</v>
      </c>
      <c r="F35" s="13">
        <v>1496</v>
      </c>
      <c r="G35" s="13">
        <v>1322</v>
      </c>
      <c r="H35" s="13">
        <v>1247</v>
      </c>
      <c r="I35" s="13">
        <v>1372</v>
      </c>
      <c r="J35" s="13">
        <v>1235</v>
      </c>
      <c r="K35" s="13">
        <v>1434</v>
      </c>
      <c r="L35" s="13">
        <v>1660</v>
      </c>
      <c r="M35" s="13">
        <v>1439</v>
      </c>
      <c r="N35" s="13">
        <v>1209</v>
      </c>
      <c r="O35" s="13">
        <v>1412</v>
      </c>
      <c r="P35" s="13">
        <v>1381</v>
      </c>
      <c r="Q35" s="13">
        <v>1573</v>
      </c>
      <c r="R35" s="13">
        <v>1652</v>
      </c>
      <c r="S35" s="13">
        <v>1441</v>
      </c>
      <c r="T35" s="13">
        <v>1387</v>
      </c>
      <c r="U35" s="13">
        <v>1497</v>
      </c>
      <c r="V35" s="13">
        <v>1336</v>
      </c>
      <c r="W35" s="13">
        <v>1454</v>
      </c>
      <c r="X35" s="13">
        <v>1303</v>
      </c>
      <c r="Y35" s="13">
        <v>1460</v>
      </c>
      <c r="Z35" s="13">
        <v>1246</v>
      </c>
      <c r="AA35" s="13">
        <v>1394</v>
      </c>
      <c r="AB35" s="13">
        <v>1374</v>
      </c>
      <c r="AC35" s="13">
        <v>1432</v>
      </c>
      <c r="AD35" s="13">
        <v>1603</v>
      </c>
      <c r="AE35" s="13">
        <v>1223</v>
      </c>
      <c r="AF35" s="13">
        <v>1245</v>
      </c>
      <c r="AG35" s="13">
        <v>1421</v>
      </c>
      <c r="AH35" s="13">
        <v>1395</v>
      </c>
      <c r="AI35" s="13">
        <v>1457</v>
      </c>
      <c r="AJ35" s="13">
        <v>1288</v>
      </c>
      <c r="AK35" s="13">
        <v>1234</v>
      </c>
      <c r="AL35" s="13">
        <v>1510</v>
      </c>
      <c r="AM35" s="13">
        <v>1418</v>
      </c>
      <c r="AN35" s="13">
        <v>1445</v>
      </c>
      <c r="AO35" s="13">
        <v>1395</v>
      </c>
      <c r="AP35" s="13">
        <v>1396</v>
      </c>
      <c r="AQ35" s="13">
        <v>1550</v>
      </c>
      <c r="AR35" s="13">
        <v>1573</v>
      </c>
      <c r="AS35" s="13">
        <v>1452</v>
      </c>
      <c r="AT35" s="13">
        <v>1449</v>
      </c>
      <c r="AU35" s="13">
        <v>1551</v>
      </c>
      <c r="AV35" s="13">
        <v>1479</v>
      </c>
      <c r="AW35" s="13">
        <v>1471</v>
      </c>
      <c r="AX35" s="13">
        <v>1670</v>
      </c>
      <c r="AY35" s="13">
        <v>1558</v>
      </c>
      <c r="AZ35" s="13">
        <v>1292</v>
      </c>
      <c r="BA35" s="13">
        <v>1254</v>
      </c>
      <c r="BB35" s="13">
        <v>1504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1259</v>
      </c>
      <c r="D37" s="5">
        <v>1226</v>
      </c>
      <c r="E37" s="5">
        <v>1281</v>
      </c>
      <c r="F37" s="5">
        <v>1191</v>
      </c>
      <c r="G37" s="5">
        <v>1492</v>
      </c>
      <c r="H37" s="5">
        <v>1306</v>
      </c>
      <c r="I37" s="5">
        <v>1192</v>
      </c>
      <c r="J37" s="5">
        <v>1433</v>
      </c>
      <c r="K37" s="5">
        <v>1313</v>
      </c>
      <c r="L37" s="5">
        <v>1244</v>
      </c>
      <c r="M37" s="5">
        <v>1243</v>
      </c>
      <c r="N37" s="5">
        <v>1183</v>
      </c>
      <c r="O37" s="5">
        <v>1285</v>
      </c>
      <c r="P37" s="5">
        <v>1264</v>
      </c>
      <c r="Q37" s="5">
        <v>1058</v>
      </c>
      <c r="R37" s="5">
        <v>1088</v>
      </c>
      <c r="S37" s="5">
        <v>1165</v>
      </c>
      <c r="T37" s="5">
        <v>1112</v>
      </c>
      <c r="U37" s="5">
        <v>1063</v>
      </c>
      <c r="V37" s="5">
        <v>1148</v>
      </c>
      <c r="W37" s="5">
        <v>1061</v>
      </c>
      <c r="X37" s="5">
        <v>992</v>
      </c>
      <c r="Y37" s="5">
        <v>1090</v>
      </c>
      <c r="Z37" s="5">
        <v>1031</v>
      </c>
      <c r="AA37" s="5">
        <v>1147</v>
      </c>
      <c r="AB37" s="5">
        <v>1110</v>
      </c>
      <c r="AC37" s="5">
        <v>1362</v>
      </c>
      <c r="AD37" s="5">
        <v>1092</v>
      </c>
      <c r="AE37" s="5">
        <v>1181</v>
      </c>
      <c r="AF37" s="5">
        <v>1287</v>
      </c>
      <c r="AG37" s="5">
        <v>1192</v>
      </c>
      <c r="AH37" s="5">
        <v>1204</v>
      </c>
      <c r="AI37" s="5">
        <v>1175</v>
      </c>
      <c r="AJ37" s="5">
        <v>1069</v>
      </c>
      <c r="AK37" s="5">
        <v>1129</v>
      </c>
      <c r="AL37" s="5">
        <v>1195</v>
      </c>
      <c r="AM37" s="5">
        <v>1107</v>
      </c>
      <c r="AN37" s="5">
        <v>1168</v>
      </c>
      <c r="AO37" s="5">
        <v>1396</v>
      </c>
      <c r="AP37" s="5">
        <v>1355</v>
      </c>
      <c r="AQ37" s="5">
        <v>1142</v>
      </c>
      <c r="AR37" s="5">
        <v>1479</v>
      </c>
      <c r="AS37" s="5">
        <v>1399</v>
      </c>
      <c r="AT37" s="5">
        <v>1423</v>
      </c>
      <c r="AU37" s="5">
        <v>1570</v>
      </c>
      <c r="AV37" s="5">
        <v>1573</v>
      </c>
      <c r="AW37" s="5">
        <v>1546</v>
      </c>
      <c r="AX37" s="5">
        <v>1421</v>
      </c>
      <c r="AY37" s="5">
        <v>1496</v>
      </c>
      <c r="AZ37" s="5">
        <v>1513</v>
      </c>
      <c r="BA37" s="5">
        <v>1366</v>
      </c>
      <c r="BB37" s="5">
        <v>1365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15787</v>
      </c>
      <c r="D39" s="23">
        <v>17382</v>
      </c>
      <c r="E39" s="23">
        <v>18998</v>
      </c>
      <c r="F39" s="23">
        <v>16394</v>
      </c>
      <c r="G39" s="23">
        <v>17209</v>
      </c>
      <c r="H39" s="23">
        <v>16138</v>
      </c>
      <c r="I39" s="23">
        <v>17465</v>
      </c>
      <c r="J39" s="23">
        <v>16420</v>
      </c>
      <c r="K39" s="23">
        <v>16760</v>
      </c>
      <c r="L39" s="23">
        <v>16511</v>
      </c>
      <c r="M39" s="23">
        <v>16951</v>
      </c>
      <c r="N39" s="23">
        <v>16483</v>
      </c>
      <c r="O39" s="23">
        <v>16358</v>
      </c>
      <c r="P39" s="23">
        <v>17283</v>
      </c>
      <c r="Q39" s="23">
        <v>17574</v>
      </c>
      <c r="R39" s="23">
        <v>18188</v>
      </c>
      <c r="S39" s="23">
        <v>18412</v>
      </c>
      <c r="T39" s="23">
        <v>17470</v>
      </c>
      <c r="U39" s="23">
        <v>18079</v>
      </c>
      <c r="V39" s="23">
        <v>17997</v>
      </c>
      <c r="W39" s="23">
        <v>18250</v>
      </c>
      <c r="X39" s="23">
        <v>17241</v>
      </c>
      <c r="Y39" s="23">
        <v>19916</v>
      </c>
      <c r="Z39" s="23">
        <v>16409</v>
      </c>
      <c r="AA39" s="23">
        <v>17443</v>
      </c>
      <c r="AB39" s="23">
        <v>17637</v>
      </c>
      <c r="AC39" s="23">
        <v>17708</v>
      </c>
      <c r="AD39" s="23">
        <v>18334</v>
      </c>
      <c r="AE39" s="23">
        <v>17428</v>
      </c>
      <c r="AF39" s="23">
        <v>19097</v>
      </c>
      <c r="AG39" s="23">
        <v>17947</v>
      </c>
      <c r="AH39" s="23">
        <v>18036</v>
      </c>
      <c r="AI39" s="23">
        <v>17166</v>
      </c>
      <c r="AJ39" s="23">
        <v>18043</v>
      </c>
      <c r="AK39" s="23">
        <v>17764</v>
      </c>
      <c r="AL39" s="23">
        <v>16995</v>
      </c>
      <c r="AM39" s="23">
        <v>19260</v>
      </c>
      <c r="AN39" s="23">
        <v>18372</v>
      </c>
      <c r="AO39" s="23">
        <v>18386</v>
      </c>
      <c r="AP39" s="23">
        <v>18795</v>
      </c>
      <c r="AQ39" s="23">
        <v>20179</v>
      </c>
      <c r="AR39" s="23">
        <v>19900</v>
      </c>
      <c r="AS39" s="23">
        <v>20837</v>
      </c>
      <c r="AT39" s="23">
        <v>19454</v>
      </c>
      <c r="AU39" s="23">
        <v>20768</v>
      </c>
      <c r="AV39" s="23">
        <v>19146</v>
      </c>
      <c r="AW39" s="23">
        <v>17716</v>
      </c>
      <c r="AX39" s="23">
        <v>18082</v>
      </c>
      <c r="AY39" s="23">
        <v>17382</v>
      </c>
      <c r="AZ39" s="23">
        <v>18738</v>
      </c>
      <c r="BA39" s="23">
        <v>16447</v>
      </c>
      <c r="BB39" s="23">
        <v>16509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24432</v>
      </c>
      <c r="D41" s="13">
        <v>24507</v>
      </c>
      <c r="E41" s="13">
        <v>25318</v>
      </c>
      <c r="F41" s="13">
        <v>24529</v>
      </c>
      <c r="G41" s="13">
        <v>24702</v>
      </c>
      <c r="H41" s="13">
        <v>23911</v>
      </c>
      <c r="I41" s="13">
        <v>24102</v>
      </c>
      <c r="J41" s="13">
        <v>23939</v>
      </c>
      <c r="K41" s="13">
        <v>24396</v>
      </c>
      <c r="L41" s="13">
        <v>24641</v>
      </c>
      <c r="M41" s="13">
        <v>25357</v>
      </c>
      <c r="N41" s="13">
        <v>25044</v>
      </c>
      <c r="O41" s="13">
        <v>23016</v>
      </c>
      <c r="P41" s="13">
        <v>24638</v>
      </c>
      <c r="Q41" s="13">
        <v>26508</v>
      </c>
      <c r="R41" s="13">
        <v>25584</v>
      </c>
      <c r="S41" s="13">
        <v>26427</v>
      </c>
      <c r="T41" s="13">
        <v>25648</v>
      </c>
      <c r="U41" s="13">
        <v>26444</v>
      </c>
      <c r="V41" s="13">
        <v>27645</v>
      </c>
      <c r="W41" s="13">
        <v>25975</v>
      </c>
      <c r="X41" s="13">
        <v>27362</v>
      </c>
      <c r="Y41" s="13">
        <v>28933</v>
      </c>
      <c r="Z41" s="13">
        <v>28369</v>
      </c>
      <c r="AA41" s="13">
        <v>29759</v>
      </c>
      <c r="AB41" s="13">
        <v>26333</v>
      </c>
      <c r="AC41" s="13">
        <v>27907</v>
      </c>
      <c r="AD41" s="13">
        <v>28645</v>
      </c>
      <c r="AE41" s="13">
        <v>27729</v>
      </c>
      <c r="AF41" s="13">
        <v>29945</v>
      </c>
      <c r="AG41" s="13">
        <v>28683</v>
      </c>
      <c r="AH41" s="13">
        <v>30024</v>
      </c>
      <c r="AI41" s="13">
        <v>28948</v>
      </c>
      <c r="AJ41" s="13">
        <v>30740</v>
      </c>
      <c r="AK41" s="13">
        <v>28356</v>
      </c>
      <c r="AL41" s="13">
        <v>27781</v>
      </c>
      <c r="AM41" s="13">
        <v>29979</v>
      </c>
      <c r="AN41" s="13">
        <v>29147</v>
      </c>
      <c r="AO41" s="13">
        <v>29821</v>
      </c>
      <c r="AP41" s="13">
        <v>29151</v>
      </c>
      <c r="AQ41" s="13">
        <v>26275</v>
      </c>
      <c r="AR41" s="13">
        <v>28358</v>
      </c>
      <c r="AS41" s="13">
        <v>28499</v>
      </c>
      <c r="AT41" s="13">
        <v>28399</v>
      </c>
      <c r="AU41" s="13">
        <v>28693</v>
      </c>
      <c r="AV41" s="13">
        <v>28178</v>
      </c>
      <c r="AW41" s="13">
        <v>26762</v>
      </c>
      <c r="AX41" s="13">
        <v>27463</v>
      </c>
      <c r="AY41" s="13">
        <v>27698</v>
      </c>
      <c r="AZ41" s="13">
        <v>25789</v>
      </c>
      <c r="BA41" s="13">
        <v>22644</v>
      </c>
      <c r="BB41" s="13">
        <v>19471</v>
      </c>
    </row>
    <row r="42" spans="1:54" x14ac:dyDescent="0.2">
      <c r="A42" s="12"/>
      <c r="B42" s="19" t="s">
        <v>164</v>
      </c>
      <c r="C42" s="13">
        <v>1090</v>
      </c>
      <c r="D42" s="13">
        <v>1000</v>
      </c>
      <c r="E42" s="13">
        <v>963</v>
      </c>
      <c r="F42" s="13">
        <v>957</v>
      </c>
      <c r="G42" s="13">
        <v>1040</v>
      </c>
      <c r="H42" s="13">
        <v>1050</v>
      </c>
      <c r="I42" s="13">
        <v>987</v>
      </c>
      <c r="J42" s="13">
        <v>1119</v>
      </c>
      <c r="K42" s="13">
        <v>1054</v>
      </c>
      <c r="L42" s="13">
        <v>899</v>
      </c>
      <c r="M42" s="13">
        <v>975</v>
      </c>
      <c r="N42" s="13">
        <v>1154</v>
      </c>
      <c r="O42" s="13">
        <v>960</v>
      </c>
      <c r="P42" s="13">
        <v>887</v>
      </c>
      <c r="Q42" s="13">
        <v>993</v>
      </c>
      <c r="R42" s="13">
        <v>1086</v>
      </c>
      <c r="S42" s="13">
        <v>1108</v>
      </c>
      <c r="T42" s="13">
        <v>1063</v>
      </c>
      <c r="U42" s="13">
        <v>1183</v>
      </c>
      <c r="V42" s="13">
        <v>1087</v>
      </c>
      <c r="W42" s="13">
        <v>1067</v>
      </c>
      <c r="X42" s="13">
        <v>1031</v>
      </c>
      <c r="Y42" s="13">
        <v>1288</v>
      </c>
      <c r="Z42" s="13">
        <v>1276</v>
      </c>
      <c r="AA42" s="13">
        <v>1186</v>
      </c>
      <c r="AB42" s="13">
        <v>1052</v>
      </c>
      <c r="AC42" s="13">
        <v>1007</v>
      </c>
      <c r="AD42" s="13">
        <v>1085</v>
      </c>
      <c r="AE42" s="13">
        <v>1197</v>
      </c>
      <c r="AF42" s="13">
        <v>1186</v>
      </c>
      <c r="AG42" s="13">
        <v>1069</v>
      </c>
      <c r="AH42" s="13">
        <v>1179</v>
      </c>
      <c r="AI42" s="13">
        <v>1140</v>
      </c>
      <c r="AJ42" s="13">
        <v>1178</v>
      </c>
      <c r="AK42" s="13">
        <v>1084</v>
      </c>
      <c r="AL42" s="13">
        <v>940</v>
      </c>
      <c r="AM42" s="13">
        <v>1161</v>
      </c>
      <c r="AN42" s="13">
        <v>1199</v>
      </c>
      <c r="AO42" s="13">
        <v>1134</v>
      </c>
      <c r="AP42" s="13">
        <v>1044</v>
      </c>
      <c r="AQ42" s="13">
        <v>1047</v>
      </c>
      <c r="AR42" s="13">
        <v>1070</v>
      </c>
      <c r="AS42" s="13">
        <v>1030</v>
      </c>
      <c r="AT42" s="13">
        <v>992</v>
      </c>
      <c r="AU42" s="13">
        <v>1094</v>
      </c>
      <c r="AV42" s="13">
        <v>1032</v>
      </c>
      <c r="AW42" s="13">
        <v>920</v>
      </c>
      <c r="AX42" s="13">
        <v>885</v>
      </c>
      <c r="AY42" s="13">
        <v>1075</v>
      </c>
      <c r="AZ42" s="13">
        <v>1084</v>
      </c>
      <c r="BA42" s="13">
        <v>929</v>
      </c>
      <c r="BB42" s="13">
        <v>612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25522</v>
      </c>
      <c r="D44" s="23">
        <v>25507</v>
      </c>
      <c r="E44" s="23">
        <v>26281</v>
      </c>
      <c r="F44" s="23">
        <v>25486</v>
      </c>
      <c r="G44" s="23">
        <v>25742</v>
      </c>
      <c r="H44" s="23">
        <v>24961</v>
      </c>
      <c r="I44" s="23">
        <v>25089</v>
      </c>
      <c r="J44" s="23">
        <v>25058</v>
      </c>
      <c r="K44" s="23">
        <v>25450</v>
      </c>
      <c r="L44" s="23">
        <v>25540</v>
      </c>
      <c r="M44" s="23">
        <v>26332</v>
      </c>
      <c r="N44" s="23">
        <v>26198</v>
      </c>
      <c r="O44" s="23">
        <v>23976</v>
      </c>
      <c r="P44" s="23">
        <v>25525</v>
      </c>
      <c r="Q44" s="23">
        <v>27501</v>
      </c>
      <c r="R44" s="23">
        <v>26670</v>
      </c>
      <c r="S44" s="23">
        <v>27535</v>
      </c>
      <c r="T44" s="23">
        <v>26711</v>
      </c>
      <c r="U44" s="23">
        <v>27627</v>
      </c>
      <c r="V44" s="23">
        <v>28732</v>
      </c>
      <c r="W44" s="23">
        <v>27042</v>
      </c>
      <c r="X44" s="23">
        <v>28393</v>
      </c>
      <c r="Y44" s="23">
        <v>30221</v>
      </c>
      <c r="Z44" s="23">
        <v>29645</v>
      </c>
      <c r="AA44" s="23">
        <v>30945</v>
      </c>
      <c r="AB44" s="23">
        <v>27385</v>
      </c>
      <c r="AC44" s="23">
        <v>28914</v>
      </c>
      <c r="AD44" s="23">
        <v>29730</v>
      </c>
      <c r="AE44" s="23">
        <v>28926</v>
      </c>
      <c r="AF44" s="23">
        <v>31131</v>
      </c>
      <c r="AG44" s="23">
        <v>29752</v>
      </c>
      <c r="AH44" s="23">
        <v>31203</v>
      </c>
      <c r="AI44" s="23">
        <v>30088</v>
      </c>
      <c r="AJ44" s="23">
        <v>31918</v>
      </c>
      <c r="AK44" s="23">
        <v>29440</v>
      </c>
      <c r="AL44" s="23">
        <v>28721</v>
      </c>
      <c r="AM44" s="23">
        <v>31140</v>
      </c>
      <c r="AN44" s="23">
        <v>30346</v>
      </c>
      <c r="AO44" s="23">
        <v>30955</v>
      </c>
      <c r="AP44" s="23">
        <v>30195</v>
      </c>
      <c r="AQ44" s="23">
        <v>27322</v>
      </c>
      <c r="AR44" s="23">
        <v>29428</v>
      </c>
      <c r="AS44" s="23">
        <v>29529</v>
      </c>
      <c r="AT44" s="23">
        <v>29391</v>
      </c>
      <c r="AU44" s="23">
        <v>29787</v>
      </c>
      <c r="AV44" s="23">
        <v>29210</v>
      </c>
      <c r="AW44" s="23">
        <v>27682</v>
      </c>
      <c r="AX44" s="23">
        <v>28348</v>
      </c>
      <c r="AY44" s="23">
        <v>28773</v>
      </c>
      <c r="AZ44" s="23">
        <v>26873</v>
      </c>
      <c r="BA44" s="23">
        <v>23573</v>
      </c>
      <c r="BB44" s="23">
        <v>20083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81833</v>
      </c>
      <c r="D46" s="26">
        <v>87616</v>
      </c>
      <c r="E46" s="26">
        <v>89647</v>
      </c>
      <c r="F46" s="26">
        <v>84653</v>
      </c>
      <c r="G46" s="26">
        <v>87478</v>
      </c>
      <c r="H46" s="26">
        <v>84740</v>
      </c>
      <c r="I46" s="26">
        <v>86380</v>
      </c>
      <c r="J46" s="26">
        <v>85590</v>
      </c>
      <c r="K46" s="26">
        <v>89145</v>
      </c>
      <c r="L46" s="26">
        <v>88786</v>
      </c>
      <c r="M46" s="26">
        <v>89260</v>
      </c>
      <c r="N46" s="26">
        <v>89162</v>
      </c>
      <c r="O46" s="26">
        <v>86892</v>
      </c>
      <c r="P46" s="26">
        <v>88540</v>
      </c>
      <c r="Q46" s="26">
        <v>89963</v>
      </c>
      <c r="R46" s="26">
        <v>88691</v>
      </c>
      <c r="S46" s="26">
        <v>91306</v>
      </c>
      <c r="T46" s="26">
        <v>89990</v>
      </c>
      <c r="U46" s="26">
        <v>90956</v>
      </c>
      <c r="V46" s="26">
        <v>90392</v>
      </c>
      <c r="W46" s="26">
        <v>88960</v>
      </c>
      <c r="X46" s="26">
        <v>90741</v>
      </c>
      <c r="Y46" s="26">
        <v>95313</v>
      </c>
      <c r="Z46" s="26">
        <v>92901</v>
      </c>
      <c r="AA46" s="26">
        <v>93702</v>
      </c>
      <c r="AB46" s="26">
        <v>88392</v>
      </c>
      <c r="AC46" s="26">
        <v>87619</v>
      </c>
      <c r="AD46" s="26">
        <v>91690</v>
      </c>
      <c r="AE46" s="26">
        <v>90372</v>
      </c>
      <c r="AF46" s="26">
        <v>93719</v>
      </c>
      <c r="AG46" s="26">
        <v>90243</v>
      </c>
      <c r="AH46" s="26">
        <v>93049</v>
      </c>
      <c r="AI46" s="26">
        <v>91297</v>
      </c>
      <c r="AJ46" s="26">
        <v>96361</v>
      </c>
      <c r="AK46" s="26">
        <v>94112</v>
      </c>
      <c r="AL46" s="26">
        <v>89811</v>
      </c>
      <c r="AM46" s="26">
        <v>95850</v>
      </c>
      <c r="AN46" s="26">
        <v>95103</v>
      </c>
      <c r="AO46" s="26">
        <v>95644</v>
      </c>
      <c r="AP46" s="26">
        <v>94584</v>
      </c>
      <c r="AQ46" s="26">
        <v>92978</v>
      </c>
      <c r="AR46" s="26">
        <v>93010</v>
      </c>
      <c r="AS46" s="26">
        <v>95007</v>
      </c>
      <c r="AT46" s="26">
        <v>94870</v>
      </c>
      <c r="AU46" s="26">
        <v>95282</v>
      </c>
      <c r="AV46" s="26">
        <v>92558</v>
      </c>
      <c r="AW46" s="26">
        <v>87251</v>
      </c>
      <c r="AX46" s="26">
        <v>92437</v>
      </c>
      <c r="AY46" s="26">
        <v>90714</v>
      </c>
      <c r="AZ46" s="26">
        <v>86373</v>
      </c>
      <c r="BA46" s="26">
        <v>79239</v>
      </c>
      <c r="BB46" s="26">
        <v>73864</v>
      </c>
    </row>
    <row r="47" spans="1:54" ht="13.5" thickTop="1" x14ac:dyDescent="0.2"/>
    <row r="48" spans="1:54" x14ac:dyDescent="0.2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54" ht="13.5" thickBot="1" x14ac:dyDescent="0.25">
      <c r="A49" s="106" t="s">
        <v>218</v>
      </c>
      <c r="B49" s="25"/>
      <c r="C49" s="26">
        <v>3228.4570000000003</v>
      </c>
      <c r="D49" s="26">
        <v>3465.7650000000003</v>
      </c>
      <c r="E49" s="26">
        <v>3561.7790000000005</v>
      </c>
      <c r="F49" s="26">
        <v>3467.2960000000003</v>
      </c>
      <c r="G49" s="26">
        <v>3522.549</v>
      </c>
      <c r="H49" s="26">
        <v>3421.3639999999996</v>
      </c>
      <c r="I49" s="26">
        <v>3436.0300000000007</v>
      </c>
      <c r="J49" s="26">
        <v>3512.7630000000008</v>
      </c>
      <c r="K49" s="26">
        <v>3538.4660000000003</v>
      </c>
      <c r="L49" s="26">
        <v>3537.259</v>
      </c>
      <c r="M49" s="26">
        <v>3584.3340000000007</v>
      </c>
      <c r="N49" s="26">
        <v>3440.4380000000001</v>
      </c>
      <c r="O49" s="26">
        <v>3316.8149999999996</v>
      </c>
      <c r="P49" s="26">
        <v>3411.0159999999996</v>
      </c>
      <c r="Q49" s="26">
        <v>3555.9350000000004</v>
      </c>
      <c r="R49" s="26">
        <v>3459.6480000000001</v>
      </c>
      <c r="S49" s="26">
        <v>3559.1140000000005</v>
      </c>
      <c r="T49" s="26">
        <v>3391.8829999999989</v>
      </c>
      <c r="U49" s="26">
        <v>3382.1599999999989</v>
      </c>
      <c r="V49" s="26">
        <v>3315.0730000000003</v>
      </c>
      <c r="W49" s="26">
        <v>3144.5920000000006</v>
      </c>
      <c r="X49" s="26">
        <v>3384.0279999999993</v>
      </c>
      <c r="Y49" s="26">
        <v>3433.4369999999999</v>
      </c>
      <c r="Z49" s="26">
        <v>3371.3059999999996</v>
      </c>
      <c r="AA49" s="26">
        <v>3437.0279999999993</v>
      </c>
      <c r="AB49" s="26">
        <v>3286.2930000000006</v>
      </c>
      <c r="AC49" s="26">
        <v>3367.1360000000004</v>
      </c>
      <c r="AD49" s="26">
        <v>3314.7749999999996</v>
      </c>
      <c r="AE49" s="26">
        <v>3353.91</v>
      </c>
      <c r="AF49" s="26">
        <v>3376.1260000000002</v>
      </c>
      <c r="AG49" s="26">
        <v>3241.728000000001</v>
      </c>
      <c r="AH49" s="26">
        <v>3373.6919999999991</v>
      </c>
      <c r="AI49" s="26">
        <v>3238.6590000000006</v>
      </c>
      <c r="AJ49" s="26">
        <v>3419.2870000000003</v>
      </c>
      <c r="AK49" s="26">
        <v>3381.0249999999996</v>
      </c>
      <c r="AL49" s="26">
        <v>3183.308</v>
      </c>
      <c r="AM49" s="26">
        <v>3417.3580000000002</v>
      </c>
      <c r="AN49" s="26">
        <v>3439.9740000000002</v>
      </c>
      <c r="AO49" s="26">
        <v>3511.2380000000003</v>
      </c>
      <c r="AP49" s="26">
        <v>3468.2579999999998</v>
      </c>
      <c r="AQ49" s="26">
        <v>3450.1570000000002</v>
      </c>
      <c r="AR49" s="26">
        <v>3687.8779999999997</v>
      </c>
      <c r="AS49" s="26">
        <v>3709.4980000000005</v>
      </c>
      <c r="AT49" s="26">
        <v>3649.7430000000004</v>
      </c>
      <c r="AU49" s="26">
        <v>3684.9229999999998</v>
      </c>
      <c r="AV49" s="26">
        <v>3557.6860000000006</v>
      </c>
      <c r="AW49" s="26">
        <v>3460.2240000000011</v>
      </c>
      <c r="AX49" s="26">
        <v>3575.9560000000001</v>
      </c>
      <c r="AY49" s="26">
        <v>3481.5889999999999</v>
      </c>
      <c r="AZ49" s="26">
        <v>3589.509</v>
      </c>
      <c r="BA49" s="26">
        <v>3233.6450000000004</v>
      </c>
      <c r="BB49" s="26">
        <v>2957.1030000000001</v>
      </c>
    </row>
    <row r="50" spans="1:54" ht="13.5" thickTop="1" x14ac:dyDescent="0.2"/>
  </sheetData>
  <mergeCells count="1">
    <mergeCell ref="A1:BB1"/>
  </mergeCells>
  <phoneticPr fontId="0" type="noConversion"/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B50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3" customWidth="1"/>
    <col min="4" max="54" width="9.42578125" style="1" customWidth="1"/>
    <col min="55" max="16384" width="6.7109375" style="1"/>
  </cols>
  <sheetData>
    <row r="1" spans="1:54" ht="26.25" x14ac:dyDescent="0.4">
      <c r="A1" s="145" t="s">
        <v>142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2" customFormat="1" thickBot="1" x14ac:dyDescent="0.25">
      <c r="A3" s="6"/>
      <c r="B3" s="7" t="s">
        <v>61</v>
      </c>
      <c r="C3" s="8">
        <v>40545</v>
      </c>
      <c r="D3" s="8">
        <v>40552</v>
      </c>
      <c r="E3" s="8">
        <v>40559</v>
      </c>
      <c r="F3" s="8">
        <v>40566</v>
      </c>
      <c r="G3" s="8">
        <v>40573</v>
      </c>
      <c r="H3" s="8">
        <v>40580</v>
      </c>
      <c r="I3" s="8">
        <v>40587</v>
      </c>
      <c r="J3" s="8">
        <v>40594</v>
      </c>
      <c r="K3" s="8">
        <v>40601</v>
      </c>
      <c r="L3" s="8">
        <v>40608</v>
      </c>
      <c r="M3" s="8">
        <v>40615</v>
      </c>
      <c r="N3" s="8">
        <v>40622</v>
      </c>
      <c r="O3" s="8">
        <v>40629</v>
      </c>
      <c r="P3" s="8">
        <v>40636</v>
      </c>
      <c r="Q3" s="8">
        <v>40643</v>
      </c>
      <c r="R3" s="8">
        <v>40650</v>
      </c>
      <c r="S3" s="8">
        <v>40657</v>
      </c>
      <c r="T3" s="8">
        <v>40664</v>
      </c>
      <c r="U3" s="8">
        <v>40671</v>
      </c>
      <c r="V3" s="8">
        <v>40678</v>
      </c>
      <c r="W3" s="8">
        <v>40685</v>
      </c>
      <c r="X3" s="8">
        <v>40692</v>
      </c>
      <c r="Y3" s="8">
        <v>40699</v>
      </c>
      <c r="Z3" s="8">
        <v>40706</v>
      </c>
      <c r="AA3" s="8">
        <v>40713</v>
      </c>
      <c r="AB3" s="8">
        <v>40720</v>
      </c>
      <c r="AC3" s="8">
        <v>40727</v>
      </c>
      <c r="AD3" s="8">
        <v>40734</v>
      </c>
      <c r="AE3" s="8">
        <v>40741</v>
      </c>
      <c r="AF3" s="8">
        <v>40748</v>
      </c>
      <c r="AG3" s="8">
        <v>40755</v>
      </c>
      <c r="AH3" s="8">
        <v>40762</v>
      </c>
      <c r="AI3" s="8">
        <v>40769</v>
      </c>
      <c r="AJ3" s="8">
        <v>40776</v>
      </c>
      <c r="AK3" s="8">
        <v>40783</v>
      </c>
      <c r="AL3" s="8">
        <v>40790</v>
      </c>
      <c r="AM3" s="8">
        <v>40797</v>
      </c>
      <c r="AN3" s="8">
        <v>40804</v>
      </c>
      <c r="AO3" s="8">
        <v>40811</v>
      </c>
      <c r="AP3" s="8">
        <v>40818</v>
      </c>
      <c r="AQ3" s="8">
        <v>40825</v>
      </c>
      <c r="AR3" s="8">
        <v>40832</v>
      </c>
      <c r="AS3" s="8">
        <v>40839</v>
      </c>
      <c r="AT3" s="8">
        <v>40846</v>
      </c>
      <c r="AU3" s="8">
        <v>40853</v>
      </c>
      <c r="AV3" s="8">
        <v>40860</v>
      </c>
      <c r="AW3" s="8">
        <v>40867</v>
      </c>
      <c r="AX3" s="8">
        <v>40874</v>
      </c>
      <c r="AY3" s="8">
        <v>40881</v>
      </c>
      <c r="AZ3" s="8">
        <v>40888</v>
      </c>
      <c r="BA3" s="8">
        <v>40895</v>
      </c>
      <c r="BB3" s="8">
        <v>40902</v>
      </c>
    </row>
    <row r="4" spans="1:54" x14ac:dyDescent="0.2">
      <c r="A4" s="9" t="s">
        <v>0</v>
      </c>
      <c r="B4" s="10"/>
      <c r="C4" s="11">
        <v>7489</v>
      </c>
      <c r="D4" s="11">
        <v>7753</v>
      </c>
      <c r="E4" s="11">
        <v>7581</v>
      </c>
      <c r="F4" s="11">
        <v>8100</v>
      </c>
      <c r="G4" s="11">
        <v>7850</v>
      </c>
      <c r="H4" s="11">
        <v>7700</v>
      </c>
      <c r="I4" s="11">
        <v>7753</v>
      </c>
      <c r="J4" s="11">
        <v>7984</v>
      </c>
      <c r="K4" s="11">
        <v>7598</v>
      </c>
      <c r="L4" s="11">
        <v>8156</v>
      </c>
      <c r="M4" s="11">
        <v>7851</v>
      </c>
      <c r="N4" s="11">
        <v>8535</v>
      </c>
      <c r="O4" s="11">
        <v>8525</v>
      </c>
      <c r="P4" s="11">
        <v>8535</v>
      </c>
      <c r="Q4" s="11">
        <v>8318</v>
      </c>
      <c r="R4" s="11">
        <v>8269</v>
      </c>
      <c r="S4" s="11">
        <v>8308</v>
      </c>
      <c r="T4" s="11">
        <v>8019</v>
      </c>
      <c r="U4" s="11">
        <v>8017</v>
      </c>
      <c r="V4" s="11">
        <v>7648</v>
      </c>
      <c r="W4" s="11">
        <v>7595</v>
      </c>
      <c r="X4" s="11">
        <v>8100</v>
      </c>
      <c r="Y4" s="11">
        <v>8174</v>
      </c>
      <c r="Z4" s="11">
        <v>8338</v>
      </c>
      <c r="AA4" s="11">
        <v>8187</v>
      </c>
      <c r="AB4" s="11">
        <v>7560</v>
      </c>
      <c r="AC4" s="11">
        <v>8227</v>
      </c>
      <c r="AD4" s="11">
        <v>8094</v>
      </c>
      <c r="AE4" s="11">
        <v>8187</v>
      </c>
      <c r="AF4" s="11">
        <v>8172</v>
      </c>
      <c r="AG4" s="11">
        <v>7427</v>
      </c>
      <c r="AH4" s="11">
        <v>7842</v>
      </c>
      <c r="AI4" s="11">
        <v>7820</v>
      </c>
      <c r="AJ4" s="11">
        <v>7814</v>
      </c>
      <c r="AK4" s="11">
        <v>8039</v>
      </c>
      <c r="AL4" s="11">
        <v>7765</v>
      </c>
      <c r="AM4" s="11">
        <v>8169</v>
      </c>
      <c r="AN4" s="11">
        <v>8232</v>
      </c>
      <c r="AO4" s="11">
        <v>8246</v>
      </c>
      <c r="AP4" s="11">
        <v>7979</v>
      </c>
      <c r="AQ4" s="11">
        <v>7835</v>
      </c>
      <c r="AR4" s="11">
        <v>7746</v>
      </c>
      <c r="AS4" s="11">
        <v>7954</v>
      </c>
      <c r="AT4" s="11">
        <v>7961</v>
      </c>
      <c r="AU4" s="11">
        <v>7581</v>
      </c>
      <c r="AV4" s="11">
        <v>7892</v>
      </c>
      <c r="AW4" s="11">
        <v>8059</v>
      </c>
      <c r="AX4" s="11">
        <v>8133</v>
      </c>
      <c r="AY4" s="11">
        <v>7612</v>
      </c>
      <c r="AZ4" s="11">
        <v>8207</v>
      </c>
      <c r="BA4" s="11">
        <v>7985</v>
      </c>
      <c r="BB4" s="11">
        <v>6123</v>
      </c>
    </row>
    <row r="5" spans="1:54" x14ac:dyDescent="0.2">
      <c r="A5" s="12"/>
      <c r="B5" s="19" t="s">
        <v>143</v>
      </c>
      <c r="C5" s="13">
        <v>1960</v>
      </c>
      <c r="D5" s="13">
        <v>2241</v>
      </c>
      <c r="E5" s="13">
        <v>2251</v>
      </c>
      <c r="F5" s="13">
        <v>2373</v>
      </c>
      <c r="G5" s="13">
        <v>2193</v>
      </c>
      <c r="H5" s="13">
        <v>2208</v>
      </c>
      <c r="I5" s="13">
        <v>2394</v>
      </c>
      <c r="J5" s="13">
        <v>2415</v>
      </c>
      <c r="K5" s="13">
        <v>2261</v>
      </c>
      <c r="L5" s="13">
        <v>2461</v>
      </c>
      <c r="M5" s="13">
        <v>2540</v>
      </c>
      <c r="N5" s="13">
        <v>2860</v>
      </c>
      <c r="O5" s="13">
        <v>2748</v>
      </c>
      <c r="P5" s="13">
        <v>2816</v>
      </c>
      <c r="Q5" s="13">
        <v>2807</v>
      </c>
      <c r="R5" s="13">
        <v>2519</v>
      </c>
      <c r="S5" s="13">
        <v>2607</v>
      </c>
      <c r="T5" s="13">
        <v>2614</v>
      </c>
      <c r="U5" s="13">
        <v>2522</v>
      </c>
      <c r="V5" s="13">
        <v>2424</v>
      </c>
      <c r="W5" s="13">
        <v>2242</v>
      </c>
      <c r="X5" s="13">
        <v>2489</v>
      </c>
      <c r="Y5" s="13">
        <v>2631</v>
      </c>
      <c r="Z5" s="13">
        <v>2619</v>
      </c>
      <c r="AA5" s="13">
        <v>2624</v>
      </c>
      <c r="AB5" s="13">
        <v>2099</v>
      </c>
      <c r="AC5" s="13">
        <v>2569</v>
      </c>
      <c r="AD5" s="13">
        <v>2568</v>
      </c>
      <c r="AE5" s="13">
        <v>2582</v>
      </c>
      <c r="AF5" s="13">
        <v>2593</v>
      </c>
      <c r="AG5" s="13">
        <v>2127</v>
      </c>
      <c r="AH5" s="13">
        <v>2446</v>
      </c>
      <c r="AI5" s="13">
        <v>2441</v>
      </c>
      <c r="AJ5" s="13">
        <v>2572</v>
      </c>
      <c r="AK5" s="13">
        <v>2584</v>
      </c>
      <c r="AL5" s="13">
        <v>2332</v>
      </c>
      <c r="AM5" s="13">
        <v>2744</v>
      </c>
      <c r="AN5" s="13">
        <v>2775</v>
      </c>
      <c r="AO5" s="13">
        <v>2710</v>
      </c>
      <c r="AP5" s="13">
        <v>2673</v>
      </c>
      <c r="AQ5" s="13">
        <v>2391</v>
      </c>
      <c r="AR5" s="13">
        <v>2704</v>
      </c>
      <c r="AS5" s="13">
        <v>2630</v>
      </c>
      <c r="AT5" s="13">
        <v>2580</v>
      </c>
      <c r="AU5" s="13">
        <v>2383</v>
      </c>
      <c r="AV5" s="13">
        <v>2657</v>
      </c>
      <c r="AW5" s="13">
        <v>2677</v>
      </c>
      <c r="AX5" s="13">
        <v>2667</v>
      </c>
      <c r="AY5" s="13">
        <v>2557</v>
      </c>
      <c r="AZ5" s="13">
        <v>2762</v>
      </c>
      <c r="BA5" s="13">
        <v>2529</v>
      </c>
      <c r="BB5" s="13">
        <v>1151</v>
      </c>
    </row>
    <row r="6" spans="1:54" x14ac:dyDescent="0.2">
      <c r="A6" s="12"/>
      <c r="B6" s="19" t="s">
        <v>144</v>
      </c>
      <c r="C6" s="13">
        <v>1360</v>
      </c>
      <c r="D6" s="13">
        <v>1408</v>
      </c>
      <c r="E6" s="13">
        <v>1487</v>
      </c>
      <c r="F6" s="13">
        <v>1600</v>
      </c>
      <c r="G6" s="13">
        <v>1617</v>
      </c>
      <c r="H6" s="13">
        <v>1608</v>
      </c>
      <c r="I6" s="13">
        <v>1680</v>
      </c>
      <c r="J6" s="13">
        <v>1665</v>
      </c>
      <c r="K6" s="13">
        <v>1402</v>
      </c>
      <c r="L6" s="13">
        <v>1667</v>
      </c>
      <c r="M6" s="13">
        <v>1551</v>
      </c>
      <c r="N6" s="13">
        <v>1582</v>
      </c>
      <c r="O6" s="13">
        <v>1766</v>
      </c>
      <c r="P6" s="13">
        <v>1795</v>
      </c>
      <c r="Q6" s="13">
        <v>1696</v>
      </c>
      <c r="R6" s="13">
        <v>1753</v>
      </c>
      <c r="S6" s="13">
        <v>1734</v>
      </c>
      <c r="T6" s="13">
        <v>1578</v>
      </c>
      <c r="U6" s="13">
        <v>1779</v>
      </c>
      <c r="V6" s="13">
        <v>1684</v>
      </c>
      <c r="W6" s="13">
        <v>1561</v>
      </c>
      <c r="X6" s="13">
        <v>1652</v>
      </c>
      <c r="Y6" s="13">
        <v>1646</v>
      </c>
      <c r="Z6" s="13">
        <v>1588</v>
      </c>
      <c r="AA6" s="13">
        <v>1682</v>
      </c>
      <c r="AB6" s="13">
        <v>1325</v>
      </c>
      <c r="AC6" s="13">
        <v>1555</v>
      </c>
      <c r="AD6" s="13">
        <v>1557</v>
      </c>
      <c r="AE6" s="13">
        <v>1592</v>
      </c>
      <c r="AF6" s="13">
        <v>1547</v>
      </c>
      <c r="AG6" s="13">
        <v>1416</v>
      </c>
      <c r="AH6" s="13">
        <v>1642</v>
      </c>
      <c r="AI6" s="13">
        <v>1642</v>
      </c>
      <c r="AJ6" s="13">
        <v>1619</v>
      </c>
      <c r="AK6" s="13">
        <v>1575</v>
      </c>
      <c r="AL6" s="13">
        <v>1474</v>
      </c>
      <c r="AM6" s="13">
        <v>1662</v>
      </c>
      <c r="AN6" s="13">
        <v>1640</v>
      </c>
      <c r="AO6" s="13">
        <v>1583</v>
      </c>
      <c r="AP6" s="13">
        <v>1615</v>
      </c>
      <c r="AQ6" s="13">
        <v>1725</v>
      </c>
      <c r="AR6" s="13">
        <v>1701</v>
      </c>
      <c r="AS6" s="13">
        <v>1758</v>
      </c>
      <c r="AT6" s="13">
        <v>1773</v>
      </c>
      <c r="AU6" s="13">
        <v>1634</v>
      </c>
      <c r="AV6" s="13">
        <v>1702</v>
      </c>
      <c r="AW6" s="13">
        <v>1530</v>
      </c>
      <c r="AX6" s="13">
        <v>1647</v>
      </c>
      <c r="AY6" s="13">
        <v>1481</v>
      </c>
      <c r="AZ6" s="13">
        <v>1807</v>
      </c>
      <c r="BA6" s="13">
        <v>1579</v>
      </c>
      <c r="BB6" s="13">
        <v>1191</v>
      </c>
    </row>
    <row r="7" spans="1:54" x14ac:dyDescent="0.2">
      <c r="A7" s="12"/>
      <c r="B7" s="19" t="s">
        <v>145</v>
      </c>
      <c r="C7" s="13">
        <v>4169</v>
      </c>
      <c r="D7" s="13">
        <v>4104</v>
      </c>
      <c r="E7" s="13">
        <v>3843</v>
      </c>
      <c r="F7" s="13">
        <v>4127</v>
      </c>
      <c r="G7" s="13">
        <v>4040</v>
      </c>
      <c r="H7" s="13">
        <v>3884</v>
      </c>
      <c r="I7" s="13">
        <v>3679</v>
      </c>
      <c r="J7" s="13">
        <v>3904</v>
      </c>
      <c r="K7" s="13">
        <v>3935</v>
      </c>
      <c r="L7" s="13">
        <v>4028</v>
      </c>
      <c r="M7" s="13">
        <v>3760</v>
      </c>
      <c r="N7" s="13">
        <v>4093</v>
      </c>
      <c r="O7" s="13">
        <v>4011</v>
      </c>
      <c r="P7" s="13">
        <v>3924</v>
      </c>
      <c r="Q7" s="13">
        <v>3815</v>
      </c>
      <c r="R7" s="13">
        <v>3997</v>
      </c>
      <c r="S7" s="13">
        <v>3967</v>
      </c>
      <c r="T7" s="13">
        <v>3827</v>
      </c>
      <c r="U7" s="13">
        <v>3716</v>
      </c>
      <c r="V7" s="13">
        <v>3540</v>
      </c>
      <c r="W7" s="13">
        <v>3792</v>
      </c>
      <c r="X7" s="13">
        <v>3959</v>
      </c>
      <c r="Y7" s="13">
        <v>3897</v>
      </c>
      <c r="Z7" s="13">
        <v>4131</v>
      </c>
      <c r="AA7" s="13">
        <v>3881</v>
      </c>
      <c r="AB7" s="13">
        <v>4136</v>
      </c>
      <c r="AC7" s="13">
        <v>4103</v>
      </c>
      <c r="AD7" s="13">
        <v>3969</v>
      </c>
      <c r="AE7" s="13">
        <v>4013</v>
      </c>
      <c r="AF7" s="13">
        <v>4032</v>
      </c>
      <c r="AG7" s="13">
        <v>3884</v>
      </c>
      <c r="AH7" s="13">
        <v>3754</v>
      </c>
      <c r="AI7" s="13">
        <v>3737</v>
      </c>
      <c r="AJ7" s="13">
        <v>3623</v>
      </c>
      <c r="AK7" s="13">
        <v>3880</v>
      </c>
      <c r="AL7" s="13">
        <v>3959</v>
      </c>
      <c r="AM7" s="13">
        <v>3763</v>
      </c>
      <c r="AN7" s="13">
        <v>3817</v>
      </c>
      <c r="AO7" s="13">
        <v>3953</v>
      </c>
      <c r="AP7" s="13">
        <v>3691</v>
      </c>
      <c r="AQ7" s="13">
        <v>3719</v>
      </c>
      <c r="AR7" s="13">
        <v>3341</v>
      </c>
      <c r="AS7" s="13">
        <v>3566</v>
      </c>
      <c r="AT7" s="13">
        <v>3608</v>
      </c>
      <c r="AU7" s="13">
        <v>3564</v>
      </c>
      <c r="AV7" s="13">
        <v>3533</v>
      </c>
      <c r="AW7" s="13">
        <v>3852</v>
      </c>
      <c r="AX7" s="13">
        <v>3819</v>
      </c>
      <c r="AY7" s="13">
        <v>3574</v>
      </c>
      <c r="AZ7" s="13">
        <v>3638</v>
      </c>
      <c r="BA7" s="13">
        <v>3877</v>
      </c>
      <c r="BB7" s="13">
        <v>3781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14515</v>
      </c>
      <c r="D9" s="11">
        <v>14114</v>
      </c>
      <c r="E9" s="11">
        <v>14091</v>
      </c>
      <c r="F9" s="11">
        <v>14263</v>
      </c>
      <c r="G9" s="11">
        <v>13738</v>
      </c>
      <c r="H9" s="11">
        <v>14037</v>
      </c>
      <c r="I9" s="11">
        <v>15203</v>
      </c>
      <c r="J9" s="11">
        <v>14153</v>
      </c>
      <c r="K9" s="11">
        <v>14404</v>
      </c>
      <c r="L9" s="11">
        <v>14994</v>
      </c>
      <c r="M9" s="11">
        <v>14411</v>
      </c>
      <c r="N9" s="11">
        <v>14307</v>
      </c>
      <c r="O9" s="11">
        <v>14169</v>
      </c>
      <c r="P9" s="11">
        <v>14269</v>
      </c>
      <c r="Q9" s="11">
        <v>13438</v>
      </c>
      <c r="R9" s="11">
        <v>13574</v>
      </c>
      <c r="S9" s="11">
        <v>13936</v>
      </c>
      <c r="T9" s="11">
        <v>13954</v>
      </c>
      <c r="U9" s="11">
        <v>13928</v>
      </c>
      <c r="V9" s="11">
        <v>13403</v>
      </c>
      <c r="W9" s="11">
        <v>13444</v>
      </c>
      <c r="X9" s="11">
        <v>13482</v>
      </c>
      <c r="Y9" s="11">
        <v>13232</v>
      </c>
      <c r="Z9" s="11">
        <v>13054</v>
      </c>
      <c r="AA9" s="11">
        <v>12859</v>
      </c>
      <c r="AB9" s="11">
        <v>12571</v>
      </c>
      <c r="AC9" s="11">
        <v>12691</v>
      </c>
      <c r="AD9" s="11">
        <v>13629</v>
      </c>
      <c r="AE9" s="11">
        <v>13306</v>
      </c>
      <c r="AF9" s="11">
        <v>13350</v>
      </c>
      <c r="AG9" s="11">
        <v>12696</v>
      </c>
      <c r="AH9" s="11">
        <v>13124</v>
      </c>
      <c r="AI9" s="11">
        <v>13681</v>
      </c>
      <c r="AJ9" s="11">
        <v>14033</v>
      </c>
      <c r="AK9" s="11">
        <v>14055</v>
      </c>
      <c r="AL9" s="11">
        <v>13262</v>
      </c>
      <c r="AM9" s="11">
        <v>14291</v>
      </c>
      <c r="AN9" s="11">
        <v>12700</v>
      </c>
      <c r="AO9" s="11">
        <v>13591</v>
      </c>
      <c r="AP9" s="11">
        <v>13691</v>
      </c>
      <c r="AQ9" s="11">
        <v>13148</v>
      </c>
      <c r="AR9" s="11">
        <v>13710</v>
      </c>
      <c r="AS9" s="11">
        <v>13317</v>
      </c>
      <c r="AT9" s="11">
        <v>12769</v>
      </c>
      <c r="AU9" s="11">
        <v>13071</v>
      </c>
      <c r="AV9" s="11">
        <v>13105</v>
      </c>
      <c r="AW9" s="11">
        <v>12522</v>
      </c>
      <c r="AX9" s="11">
        <v>13271</v>
      </c>
      <c r="AY9" s="11">
        <v>13790</v>
      </c>
      <c r="AZ9" s="11">
        <v>13184</v>
      </c>
      <c r="BA9" s="11">
        <v>13964</v>
      </c>
      <c r="BB9" s="11">
        <v>11861</v>
      </c>
    </row>
    <row r="10" spans="1:54" x14ac:dyDescent="0.2">
      <c r="A10" s="12"/>
      <c r="B10" s="19" t="s">
        <v>146</v>
      </c>
      <c r="C10" s="13">
        <v>9449</v>
      </c>
      <c r="D10" s="13">
        <v>9305</v>
      </c>
      <c r="E10" s="13">
        <v>8993</v>
      </c>
      <c r="F10" s="13">
        <v>8976</v>
      </c>
      <c r="G10" s="13">
        <v>8330</v>
      </c>
      <c r="H10" s="13">
        <v>9033</v>
      </c>
      <c r="I10" s="13">
        <v>9880</v>
      </c>
      <c r="J10" s="13">
        <v>9240</v>
      </c>
      <c r="K10" s="13">
        <v>9294</v>
      </c>
      <c r="L10" s="13">
        <v>9731</v>
      </c>
      <c r="M10" s="13">
        <v>9183</v>
      </c>
      <c r="N10" s="13">
        <v>9248</v>
      </c>
      <c r="O10" s="13">
        <v>9359</v>
      </c>
      <c r="P10" s="13">
        <v>9139</v>
      </c>
      <c r="Q10" s="13">
        <v>8469</v>
      </c>
      <c r="R10" s="13">
        <v>8468</v>
      </c>
      <c r="S10" s="13">
        <v>8527</v>
      </c>
      <c r="T10" s="13">
        <v>8805</v>
      </c>
      <c r="U10" s="13">
        <v>8841</v>
      </c>
      <c r="V10" s="13">
        <v>8754</v>
      </c>
      <c r="W10" s="13">
        <v>8462</v>
      </c>
      <c r="X10" s="13">
        <v>8288</v>
      </c>
      <c r="Y10" s="13">
        <v>7868</v>
      </c>
      <c r="Z10" s="13">
        <v>8017</v>
      </c>
      <c r="AA10" s="13">
        <v>7856</v>
      </c>
      <c r="AB10" s="13">
        <v>7677</v>
      </c>
      <c r="AC10" s="13">
        <v>7535</v>
      </c>
      <c r="AD10" s="13">
        <v>8182</v>
      </c>
      <c r="AE10" s="13">
        <v>7900</v>
      </c>
      <c r="AF10" s="13">
        <v>8324</v>
      </c>
      <c r="AG10" s="13">
        <v>7777</v>
      </c>
      <c r="AH10" s="13">
        <v>7905</v>
      </c>
      <c r="AI10" s="13">
        <v>8054</v>
      </c>
      <c r="AJ10" s="13">
        <v>8445</v>
      </c>
      <c r="AK10" s="13">
        <v>8352</v>
      </c>
      <c r="AL10" s="13">
        <v>7947</v>
      </c>
      <c r="AM10" s="13">
        <v>8667</v>
      </c>
      <c r="AN10" s="13">
        <v>8086</v>
      </c>
      <c r="AO10" s="13">
        <v>8236</v>
      </c>
      <c r="AP10" s="13">
        <v>8438</v>
      </c>
      <c r="AQ10" s="13">
        <v>7775</v>
      </c>
      <c r="AR10" s="13">
        <v>8159</v>
      </c>
      <c r="AS10" s="13">
        <v>8086</v>
      </c>
      <c r="AT10" s="13">
        <v>7809</v>
      </c>
      <c r="AU10" s="13">
        <v>7667</v>
      </c>
      <c r="AV10" s="13">
        <v>7795</v>
      </c>
      <c r="AW10" s="13">
        <v>7478</v>
      </c>
      <c r="AX10" s="13">
        <v>8303</v>
      </c>
      <c r="AY10" s="13">
        <v>8292</v>
      </c>
      <c r="AZ10" s="13">
        <v>7852</v>
      </c>
      <c r="BA10" s="13">
        <v>8427</v>
      </c>
      <c r="BB10" s="13">
        <v>7310</v>
      </c>
    </row>
    <row r="11" spans="1:54" x14ac:dyDescent="0.2">
      <c r="A11" s="12"/>
      <c r="B11" s="19" t="s">
        <v>147</v>
      </c>
      <c r="C11" s="13">
        <v>3955</v>
      </c>
      <c r="D11" s="13">
        <v>3847</v>
      </c>
      <c r="E11" s="13">
        <v>3887</v>
      </c>
      <c r="F11" s="13">
        <v>4130</v>
      </c>
      <c r="G11" s="13">
        <v>4167</v>
      </c>
      <c r="H11" s="13">
        <v>4033</v>
      </c>
      <c r="I11" s="13">
        <v>4239</v>
      </c>
      <c r="J11" s="13">
        <v>3868</v>
      </c>
      <c r="K11" s="13">
        <v>4002</v>
      </c>
      <c r="L11" s="13">
        <v>4017</v>
      </c>
      <c r="M11" s="13">
        <v>3950</v>
      </c>
      <c r="N11" s="13">
        <v>3848</v>
      </c>
      <c r="O11" s="13">
        <v>3532</v>
      </c>
      <c r="P11" s="13">
        <v>3711</v>
      </c>
      <c r="Q11" s="13">
        <v>3872</v>
      </c>
      <c r="R11" s="13">
        <v>3640</v>
      </c>
      <c r="S11" s="13">
        <v>3776</v>
      </c>
      <c r="T11" s="13">
        <v>3876</v>
      </c>
      <c r="U11" s="13">
        <v>3857</v>
      </c>
      <c r="V11" s="13">
        <v>3791</v>
      </c>
      <c r="W11" s="13">
        <v>3742</v>
      </c>
      <c r="X11" s="13">
        <v>4087</v>
      </c>
      <c r="Y11" s="13">
        <v>4171</v>
      </c>
      <c r="Z11" s="13">
        <v>3919</v>
      </c>
      <c r="AA11" s="13">
        <v>3765</v>
      </c>
      <c r="AB11" s="13">
        <v>3791</v>
      </c>
      <c r="AC11" s="13">
        <v>3771</v>
      </c>
      <c r="AD11" s="13">
        <v>4200</v>
      </c>
      <c r="AE11" s="13">
        <v>4151</v>
      </c>
      <c r="AF11" s="13">
        <v>4101</v>
      </c>
      <c r="AG11" s="13">
        <v>3938</v>
      </c>
      <c r="AH11" s="13">
        <v>4085</v>
      </c>
      <c r="AI11" s="13">
        <v>4380</v>
      </c>
      <c r="AJ11" s="13">
        <v>4363</v>
      </c>
      <c r="AK11" s="13">
        <v>4446</v>
      </c>
      <c r="AL11" s="13">
        <v>4381</v>
      </c>
      <c r="AM11" s="13">
        <v>4392</v>
      </c>
      <c r="AN11" s="13">
        <v>3499</v>
      </c>
      <c r="AO11" s="13">
        <v>4151</v>
      </c>
      <c r="AP11" s="13">
        <v>3975</v>
      </c>
      <c r="AQ11" s="13">
        <v>4146</v>
      </c>
      <c r="AR11" s="13">
        <v>4210</v>
      </c>
      <c r="AS11" s="13">
        <v>4075</v>
      </c>
      <c r="AT11" s="13">
        <v>3812</v>
      </c>
      <c r="AU11" s="13">
        <v>4107</v>
      </c>
      <c r="AV11" s="13">
        <v>4154</v>
      </c>
      <c r="AW11" s="13">
        <v>3979</v>
      </c>
      <c r="AX11" s="13">
        <v>3935</v>
      </c>
      <c r="AY11" s="13">
        <v>4250</v>
      </c>
      <c r="AZ11" s="13">
        <v>4247</v>
      </c>
      <c r="BA11" s="13">
        <v>4492</v>
      </c>
      <c r="BB11" s="13">
        <v>3648</v>
      </c>
    </row>
    <row r="12" spans="1:54" x14ac:dyDescent="0.2">
      <c r="A12" s="12"/>
      <c r="B12" s="19" t="s">
        <v>148</v>
      </c>
      <c r="C12" s="13">
        <v>1111</v>
      </c>
      <c r="D12" s="13">
        <v>962</v>
      </c>
      <c r="E12" s="13">
        <v>1211</v>
      </c>
      <c r="F12" s="13">
        <v>1157</v>
      </c>
      <c r="G12" s="13">
        <v>1241</v>
      </c>
      <c r="H12" s="13">
        <v>971</v>
      </c>
      <c r="I12" s="13">
        <v>1084</v>
      </c>
      <c r="J12" s="13">
        <v>1045</v>
      </c>
      <c r="K12" s="13">
        <v>1108</v>
      </c>
      <c r="L12" s="13">
        <v>1246</v>
      </c>
      <c r="M12" s="13">
        <v>1278</v>
      </c>
      <c r="N12" s="13">
        <v>1211</v>
      </c>
      <c r="O12" s="13">
        <v>1278</v>
      </c>
      <c r="P12" s="13">
        <v>1419</v>
      </c>
      <c r="Q12" s="13">
        <v>1097</v>
      </c>
      <c r="R12" s="13">
        <v>1466</v>
      </c>
      <c r="S12" s="13">
        <v>1633</v>
      </c>
      <c r="T12" s="13">
        <v>1273</v>
      </c>
      <c r="U12" s="13">
        <v>1230</v>
      </c>
      <c r="V12" s="13">
        <v>858</v>
      </c>
      <c r="W12" s="13">
        <v>1240</v>
      </c>
      <c r="X12" s="13">
        <v>1107</v>
      </c>
      <c r="Y12" s="13">
        <v>1193</v>
      </c>
      <c r="Z12" s="13">
        <v>1118</v>
      </c>
      <c r="AA12" s="13">
        <v>1238</v>
      </c>
      <c r="AB12" s="13">
        <v>1103</v>
      </c>
      <c r="AC12" s="13">
        <v>1385</v>
      </c>
      <c r="AD12" s="13">
        <v>1247</v>
      </c>
      <c r="AE12" s="13">
        <v>1255</v>
      </c>
      <c r="AF12" s="13">
        <v>925</v>
      </c>
      <c r="AG12" s="13">
        <v>981</v>
      </c>
      <c r="AH12" s="13">
        <v>1134</v>
      </c>
      <c r="AI12" s="13">
        <v>1247</v>
      </c>
      <c r="AJ12" s="13">
        <v>1225</v>
      </c>
      <c r="AK12" s="13">
        <v>1257</v>
      </c>
      <c r="AL12" s="13">
        <v>934</v>
      </c>
      <c r="AM12" s="13">
        <v>1232</v>
      </c>
      <c r="AN12" s="13">
        <v>1115</v>
      </c>
      <c r="AO12" s="13">
        <v>1204</v>
      </c>
      <c r="AP12" s="13">
        <v>1278</v>
      </c>
      <c r="AQ12" s="13">
        <v>1227</v>
      </c>
      <c r="AR12" s="13">
        <v>1341</v>
      </c>
      <c r="AS12" s="13">
        <v>1156</v>
      </c>
      <c r="AT12" s="13">
        <v>1148</v>
      </c>
      <c r="AU12" s="13">
        <v>1297</v>
      </c>
      <c r="AV12" s="13">
        <v>1156</v>
      </c>
      <c r="AW12" s="13">
        <v>1065</v>
      </c>
      <c r="AX12" s="13">
        <v>1033</v>
      </c>
      <c r="AY12" s="13">
        <v>1248</v>
      </c>
      <c r="AZ12" s="13">
        <v>1085</v>
      </c>
      <c r="BA12" s="13">
        <v>1045</v>
      </c>
      <c r="BB12" s="13">
        <v>903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16561</v>
      </c>
      <c r="D14" s="11">
        <v>17205</v>
      </c>
      <c r="E14" s="11">
        <v>16310</v>
      </c>
      <c r="F14" s="11">
        <v>16218</v>
      </c>
      <c r="G14" s="11">
        <v>15053</v>
      </c>
      <c r="H14" s="11">
        <v>15413</v>
      </c>
      <c r="I14" s="11">
        <v>16515</v>
      </c>
      <c r="J14" s="11">
        <v>15651</v>
      </c>
      <c r="K14" s="11">
        <v>16890</v>
      </c>
      <c r="L14" s="11">
        <v>16542</v>
      </c>
      <c r="M14" s="11">
        <v>16302</v>
      </c>
      <c r="N14" s="11">
        <v>17440</v>
      </c>
      <c r="O14" s="11">
        <v>18765</v>
      </c>
      <c r="P14" s="11">
        <v>18590</v>
      </c>
      <c r="Q14" s="11">
        <v>19130</v>
      </c>
      <c r="R14" s="11">
        <v>18972</v>
      </c>
      <c r="S14" s="11">
        <v>19694</v>
      </c>
      <c r="T14" s="11">
        <v>20121</v>
      </c>
      <c r="U14" s="11">
        <v>20053</v>
      </c>
      <c r="V14" s="11">
        <v>19205</v>
      </c>
      <c r="W14" s="11">
        <v>20364</v>
      </c>
      <c r="X14" s="11">
        <v>20848</v>
      </c>
      <c r="Y14" s="11">
        <v>21829</v>
      </c>
      <c r="Z14" s="11">
        <v>21280</v>
      </c>
      <c r="AA14" s="11">
        <v>18074</v>
      </c>
      <c r="AB14" s="11">
        <v>20932</v>
      </c>
      <c r="AC14" s="11">
        <v>20611</v>
      </c>
      <c r="AD14" s="11">
        <v>20913</v>
      </c>
      <c r="AE14" s="11">
        <v>19697</v>
      </c>
      <c r="AF14" s="11">
        <v>20787</v>
      </c>
      <c r="AG14" s="11">
        <v>19118</v>
      </c>
      <c r="AH14" s="11">
        <v>19124</v>
      </c>
      <c r="AI14" s="11">
        <v>20500</v>
      </c>
      <c r="AJ14" s="11">
        <v>19732</v>
      </c>
      <c r="AK14" s="11">
        <v>20664</v>
      </c>
      <c r="AL14" s="11">
        <v>21082</v>
      </c>
      <c r="AM14" s="11">
        <v>19301</v>
      </c>
      <c r="AN14" s="11">
        <v>20756</v>
      </c>
      <c r="AO14" s="11">
        <v>21252</v>
      </c>
      <c r="AP14" s="11">
        <v>21348</v>
      </c>
      <c r="AQ14" s="11">
        <v>20748</v>
      </c>
      <c r="AR14" s="11">
        <v>20272</v>
      </c>
      <c r="AS14" s="11">
        <v>20625</v>
      </c>
      <c r="AT14" s="11">
        <v>20704</v>
      </c>
      <c r="AU14" s="11">
        <v>19311</v>
      </c>
      <c r="AV14" s="11">
        <v>19708</v>
      </c>
      <c r="AW14" s="11">
        <v>19569</v>
      </c>
      <c r="AX14" s="11">
        <v>19266</v>
      </c>
      <c r="AY14" s="11">
        <v>17419</v>
      </c>
      <c r="AZ14" s="11">
        <v>16933</v>
      </c>
      <c r="BA14" s="11">
        <v>19351</v>
      </c>
      <c r="BB14" s="11">
        <v>18434</v>
      </c>
    </row>
    <row r="15" spans="1:54" x14ac:dyDescent="0.2">
      <c r="A15" s="12"/>
      <c r="B15" s="19" t="s">
        <v>149</v>
      </c>
      <c r="C15" s="13">
        <v>1456</v>
      </c>
      <c r="D15" s="13">
        <v>1265</v>
      </c>
      <c r="E15" s="13">
        <v>970</v>
      </c>
      <c r="F15" s="13">
        <v>1267</v>
      </c>
      <c r="G15" s="13">
        <v>1212</v>
      </c>
      <c r="H15" s="13">
        <v>1161</v>
      </c>
      <c r="I15" s="13">
        <v>1194</v>
      </c>
      <c r="J15" s="13">
        <v>1108</v>
      </c>
      <c r="K15" s="13">
        <v>1154</v>
      </c>
      <c r="L15" s="13">
        <v>1381</v>
      </c>
      <c r="M15" s="13">
        <v>1593</v>
      </c>
      <c r="N15" s="13">
        <v>1757</v>
      </c>
      <c r="O15" s="13">
        <v>1809</v>
      </c>
      <c r="P15" s="13">
        <v>1801</v>
      </c>
      <c r="Q15" s="13">
        <v>1352</v>
      </c>
      <c r="R15" s="13">
        <v>1836</v>
      </c>
      <c r="S15" s="13">
        <v>1889</v>
      </c>
      <c r="T15" s="13">
        <v>1853</v>
      </c>
      <c r="U15" s="13">
        <v>1981</v>
      </c>
      <c r="V15" s="13">
        <v>2039</v>
      </c>
      <c r="W15" s="13">
        <v>2360</v>
      </c>
      <c r="X15" s="13">
        <v>3107</v>
      </c>
      <c r="Y15" s="13">
        <v>3001</v>
      </c>
      <c r="Z15" s="13">
        <v>3095</v>
      </c>
      <c r="AA15" s="13">
        <v>2346</v>
      </c>
      <c r="AB15" s="13">
        <v>2544</v>
      </c>
      <c r="AC15" s="13">
        <v>2673</v>
      </c>
      <c r="AD15" s="13">
        <v>2229</v>
      </c>
      <c r="AE15" s="13">
        <v>2351</v>
      </c>
      <c r="AF15" s="13">
        <v>2027</v>
      </c>
      <c r="AG15" s="13">
        <v>2211</v>
      </c>
      <c r="AH15" s="13">
        <v>2395</v>
      </c>
      <c r="AI15" s="13">
        <v>2702</v>
      </c>
      <c r="AJ15" s="13">
        <v>2635</v>
      </c>
      <c r="AK15" s="13">
        <v>3261</v>
      </c>
      <c r="AL15" s="13">
        <v>3035</v>
      </c>
      <c r="AM15" s="13">
        <v>3423</v>
      </c>
      <c r="AN15" s="13">
        <v>2799</v>
      </c>
      <c r="AO15" s="13">
        <v>3279</v>
      </c>
      <c r="AP15" s="13">
        <v>2980</v>
      </c>
      <c r="AQ15" s="13">
        <v>2884</v>
      </c>
      <c r="AR15" s="13">
        <v>2929</v>
      </c>
      <c r="AS15" s="13">
        <v>2775</v>
      </c>
      <c r="AT15" s="13">
        <v>2566</v>
      </c>
      <c r="AU15" s="13">
        <v>2197</v>
      </c>
      <c r="AV15" s="13">
        <v>2020</v>
      </c>
      <c r="AW15" s="13">
        <v>1514</v>
      </c>
      <c r="AX15" s="13">
        <v>1589</v>
      </c>
      <c r="AY15" s="13">
        <v>1379</v>
      </c>
      <c r="AZ15" s="13">
        <v>1635</v>
      </c>
      <c r="BA15" s="13">
        <v>1590</v>
      </c>
      <c r="BB15" s="13">
        <v>1634</v>
      </c>
    </row>
    <row r="16" spans="1:54" x14ac:dyDescent="0.2">
      <c r="A16" s="12"/>
      <c r="B16" s="19" t="s">
        <v>150</v>
      </c>
      <c r="C16" s="13">
        <v>1822</v>
      </c>
      <c r="D16" s="13">
        <v>1960</v>
      </c>
      <c r="E16" s="13">
        <v>2055</v>
      </c>
      <c r="F16" s="13">
        <v>1982</v>
      </c>
      <c r="G16" s="13">
        <v>1951</v>
      </c>
      <c r="H16" s="13">
        <v>1574</v>
      </c>
      <c r="I16" s="13">
        <v>1740</v>
      </c>
      <c r="J16" s="13">
        <v>1890</v>
      </c>
      <c r="K16" s="13">
        <v>1887</v>
      </c>
      <c r="L16" s="13">
        <v>1907</v>
      </c>
      <c r="M16" s="13">
        <v>2136</v>
      </c>
      <c r="N16" s="13">
        <v>2243</v>
      </c>
      <c r="O16" s="13">
        <v>2382</v>
      </c>
      <c r="P16" s="13">
        <v>2331</v>
      </c>
      <c r="Q16" s="13">
        <v>2090</v>
      </c>
      <c r="R16" s="13">
        <v>2106</v>
      </c>
      <c r="S16" s="13">
        <v>2465</v>
      </c>
      <c r="T16" s="13">
        <v>2241</v>
      </c>
      <c r="U16" s="13">
        <v>2298</v>
      </c>
      <c r="V16" s="13">
        <v>2219</v>
      </c>
      <c r="W16" s="13">
        <v>2272</v>
      </c>
      <c r="X16" s="13">
        <v>2268</v>
      </c>
      <c r="Y16" s="13">
        <v>1729</v>
      </c>
      <c r="Z16" s="13">
        <v>2054</v>
      </c>
      <c r="AA16" s="13">
        <v>2412</v>
      </c>
      <c r="AB16" s="13">
        <v>2522</v>
      </c>
      <c r="AC16" s="13">
        <v>1991</v>
      </c>
      <c r="AD16" s="13">
        <v>2167</v>
      </c>
      <c r="AE16" s="13">
        <v>2307</v>
      </c>
      <c r="AF16" s="13">
        <v>2386</v>
      </c>
      <c r="AG16" s="13">
        <v>2279</v>
      </c>
      <c r="AH16" s="13">
        <v>2139</v>
      </c>
      <c r="AI16" s="13">
        <v>2423</v>
      </c>
      <c r="AJ16" s="13">
        <v>2350</v>
      </c>
      <c r="AK16" s="13">
        <v>2322</v>
      </c>
      <c r="AL16" s="13">
        <v>2289</v>
      </c>
      <c r="AM16" s="13">
        <v>2304</v>
      </c>
      <c r="AN16" s="13">
        <v>2532</v>
      </c>
      <c r="AO16" s="13">
        <v>2482</v>
      </c>
      <c r="AP16" s="13">
        <v>2246</v>
      </c>
      <c r="AQ16" s="13">
        <v>2231</v>
      </c>
      <c r="AR16" s="13">
        <v>2185</v>
      </c>
      <c r="AS16" s="13">
        <v>2637</v>
      </c>
      <c r="AT16" s="13">
        <v>2458</v>
      </c>
      <c r="AU16" s="13">
        <v>2142</v>
      </c>
      <c r="AV16" s="13">
        <v>2095</v>
      </c>
      <c r="AW16" s="13">
        <v>2116</v>
      </c>
      <c r="AX16" s="13">
        <v>2435</v>
      </c>
      <c r="AY16" s="13">
        <v>2243</v>
      </c>
      <c r="AZ16" s="13">
        <v>2099</v>
      </c>
      <c r="BA16" s="13">
        <v>2595</v>
      </c>
      <c r="BB16" s="13">
        <v>2298</v>
      </c>
    </row>
    <row r="17" spans="1:54" x14ac:dyDescent="0.2">
      <c r="A17" s="12"/>
      <c r="B17" s="19" t="s">
        <v>151</v>
      </c>
      <c r="C17" s="13">
        <v>11593</v>
      </c>
      <c r="D17" s="13">
        <v>12099</v>
      </c>
      <c r="E17" s="13">
        <v>11339</v>
      </c>
      <c r="F17" s="13">
        <v>10949</v>
      </c>
      <c r="G17" s="13">
        <v>9968</v>
      </c>
      <c r="H17" s="13">
        <v>10809</v>
      </c>
      <c r="I17" s="13">
        <v>11542</v>
      </c>
      <c r="J17" s="13">
        <v>10679</v>
      </c>
      <c r="K17" s="13">
        <v>11828</v>
      </c>
      <c r="L17" s="13">
        <v>11349</v>
      </c>
      <c r="M17" s="13">
        <v>10487</v>
      </c>
      <c r="N17" s="13">
        <v>11376</v>
      </c>
      <c r="O17" s="13">
        <v>12404</v>
      </c>
      <c r="P17" s="13">
        <v>12394</v>
      </c>
      <c r="Q17" s="13">
        <v>13581</v>
      </c>
      <c r="R17" s="13">
        <v>12940</v>
      </c>
      <c r="S17" s="13">
        <v>13201</v>
      </c>
      <c r="T17" s="13">
        <v>13869</v>
      </c>
      <c r="U17" s="13">
        <v>13398</v>
      </c>
      <c r="V17" s="13">
        <v>12707</v>
      </c>
      <c r="W17" s="13">
        <v>13558</v>
      </c>
      <c r="X17" s="13">
        <v>13290</v>
      </c>
      <c r="Y17" s="13">
        <v>14825</v>
      </c>
      <c r="Z17" s="13">
        <v>13932</v>
      </c>
      <c r="AA17" s="13">
        <v>11059</v>
      </c>
      <c r="AB17" s="13">
        <v>13632</v>
      </c>
      <c r="AC17" s="13">
        <v>13901</v>
      </c>
      <c r="AD17" s="13">
        <v>14093</v>
      </c>
      <c r="AE17" s="13">
        <v>12704</v>
      </c>
      <c r="AF17" s="13">
        <v>13996</v>
      </c>
      <c r="AG17" s="13">
        <v>12500</v>
      </c>
      <c r="AH17" s="13">
        <v>12350</v>
      </c>
      <c r="AI17" s="13">
        <v>13014</v>
      </c>
      <c r="AJ17" s="13">
        <v>12186</v>
      </c>
      <c r="AK17" s="13">
        <v>12727</v>
      </c>
      <c r="AL17" s="13">
        <v>13398</v>
      </c>
      <c r="AM17" s="13">
        <v>10977</v>
      </c>
      <c r="AN17" s="13">
        <v>12933</v>
      </c>
      <c r="AO17" s="13">
        <v>12960</v>
      </c>
      <c r="AP17" s="13">
        <v>13720</v>
      </c>
      <c r="AQ17" s="13">
        <v>13044</v>
      </c>
      <c r="AR17" s="13">
        <v>12869</v>
      </c>
      <c r="AS17" s="13">
        <v>12836</v>
      </c>
      <c r="AT17" s="13">
        <v>13193</v>
      </c>
      <c r="AU17" s="13">
        <v>12865</v>
      </c>
      <c r="AV17" s="13">
        <v>13362</v>
      </c>
      <c r="AW17" s="13">
        <v>13829</v>
      </c>
      <c r="AX17" s="13">
        <v>13085</v>
      </c>
      <c r="AY17" s="13">
        <v>11776</v>
      </c>
      <c r="AZ17" s="13">
        <v>11369</v>
      </c>
      <c r="BA17" s="13">
        <v>13007</v>
      </c>
      <c r="BB17" s="13">
        <v>12993</v>
      </c>
    </row>
    <row r="18" spans="1:54" x14ac:dyDescent="0.2">
      <c r="A18" s="12"/>
      <c r="B18" s="19" t="s">
        <v>152</v>
      </c>
      <c r="C18" s="13">
        <v>1143</v>
      </c>
      <c r="D18" s="13">
        <v>1158</v>
      </c>
      <c r="E18" s="13">
        <v>1136</v>
      </c>
      <c r="F18" s="13">
        <v>1200</v>
      </c>
      <c r="G18" s="13">
        <v>1209</v>
      </c>
      <c r="H18" s="13">
        <v>1148</v>
      </c>
      <c r="I18" s="13">
        <v>1314</v>
      </c>
      <c r="J18" s="13">
        <v>1230</v>
      </c>
      <c r="K18" s="13">
        <v>1255</v>
      </c>
      <c r="L18" s="13">
        <v>1257</v>
      </c>
      <c r="M18" s="13">
        <v>1303</v>
      </c>
      <c r="N18" s="13">
        <v>1270</v>
      </c>
      <c r="O18" s="13">
        <v>1413</v>
      </c>
      <c r="P18" s="13">
        <v>1294</v>
      </c>
      <c r="Q18" s="13">
        <v>1305</v>
      </c>
      <c r="R18" s="13">
        <v>1319</v>
      </c>
      <c r="S18" s="13">
        <v>1333</v>
      </c>
      <c r="T18" s="13">
        <v>1340</v>
      </c>
      <c r="U18" s="13">
        <v>1523</v>
      </c>
      <c r="V18" s="13">
        <v>1301</v>
      </c>
      <c r="W18" s="13">
        <v>1384</v>
      </c>
      <c r="X18" s="13">
        <v>1408</v>
      </c>
      <c r="Y18" s="13">
        <v>1464</v>
      </c>
      <c r="Z18" s="13">
        <v>1330</v>
      </c>
      <c r="AA18" s="13">
        <v>1483</v>
      </c>
      <c r="AB18" s="13">
        <v>1461</v>
      </c>
      <c r="AC18" s="13">
        <v>1397</v>
      </c>
      <c r="AD18" s="13">
        <v>1631</v>
      </c>
      <c r="AE18" s="13">
        <v>1501</v>
      </c>
      <c r="AF18" s="13">
        <v>1515</v>
      </c>
      <c r="AG18" s="13">
        <v>1443</v>
      </c>
      <c r="AH18" s="13">
        <v>1420</v>
      </c>
      <c r="AI18" s="13">
        <v>1463</v>
      </c>
      <c r="AJ18" s="13">
        <v>1717</v>
      </c>
      <c r="AK18" s="13">
        <v>1475</v>
      </c>
      <c r="AL18" s="13">
        <v>1642</v>
      </c>
      <c r="AM18" s="13">
        <v>1667</v>
      </c>
      <c r="AN18" s="13">
        <v>1605</v>
      </c>
      <c r="AO18" s="13">
        <v>1659</v>
      </c>
      <c r="AP18" s="13">
        <v>1474</v>
      </c>
      <c r="AQ18" s="13">
        <v>1646</v>
      </c>
      <c r="AR18" s="13">
        <v>1422</v>
      </c>
      <c r="AS18" s="13">
        <v>1415</v>
      </c>
      <c r="AT18" s="13">
        <v>1512</v>
      </c>
      <c r="AU18" s="13">
        <v>1279</v>
      </c>
      <c r="AV18" s="13">
        <v>1312</v>
      </c>
      <c r="AW18" s="13">
        <v>1248</v>
      </c>
      <c r="AX18" s="13">
        <v>1265</v>
      </c>
      <c r="AY18" s="13">
        <v>1121</v>
      </c>
      <c r="AZ18" s="13">
        <v>981</v>
      </c>
      <c r="BA18" s="13">
        <v>1345</v>
      </c>
      <c r="BB18" s="13">
        <v>991</v>
      </c>
    </row>
    <row r="19" spans="1:54" x14ac:dyDescent="0.2">
      <c r="A19" s="20"/>
      <c r="B19" s="19" t="s">
        <v>153</v>
      </c>
      <c r="C19" s="13">
        <v>349</v>
      </c>
      <c r="D19" s="13">
        <v>489</v>
      </c>
      <c r="E19" s="13">
        <v>563</v>
      </c>
      <c r="F19" s="13">
        <v>593</v>
      </c>
      <c r="G19" s="13">
        <v>470</v>
      </c>
      <c r="H19" s="13">
        <v>440</v>
      </c>
      <c r="I19" s="13">
        <v>500</v>
      </c>
      <c r="J19" s="13">
        <v>527</v>
      </c>
      <c r="K19" s="13">
        <v>524</v>
      </c>
      <c r="L19" s="13">
        <v>476</v>
      </c>
      <c r="M19" s="13">
        <v>524</v>
      </c>
      <c r="N19" s="13">
        <v>549</v>
      </c>
      <c r="O19" s="13">
        <v>490</v>
      </c>
      <c r="P19" s="13">
        <v>489</v>
      </c>
      <c r="Q19" s="13">
        <v>548</v>
      </c>
      <c r="R19" s="13">
        <v>483</v>
      </c>
      <c r="S19" s="13">
        <v>547</v>
      </c>
      <c r="T19" s="13">
        <v>570</v>
      </c>
      <c r="U19" s="13">
        <v>562</v>
      </c>
      <c r="V19" s="13">
        <v>614</v>
      </c>
      <c r="W19" s="13">
        <v>543</v>
      </c>
      <c r="X19" s="13">
        <v>547</v>
      </c>
      <c r="Y19" s="13">
        <v>534</v>
      </c>
      <c r="Z19" s="13">
        <v>630</v>
      </c>
      <c r="AA19" s="13">
        <v>549</v>
      </c>
      <c r="AB19" s="13">
        <v>509</v>
      </c>
      <c r="AC19" s="13">
        <v>401</v>
      </c>
      <c r="AD19" s="13">
        <v>522</v>
      </c>
      <c r="AE19" s="13">
        <v>529</v>
      </c>
      <c r="AF19" s="13">
        <v>547</v>
      </c>
      <c r="AG19" s="13">
        <v>428</v>
      </c>
      <c r="AH19" s="13">
        <v>552</v>
      </c>
      <c r="AI19" s="13">
        <v>630</v>
      </c>
      <c r="AJ19" s="13">
        <v>566</v>
      </c>
      <c r="AK19" s="13">
        <v>595</v>
      </c>
      <c r="AL19" s="13">
        <v>441</v>
      </c>
      <c r="AM19" s="13">
        <v>611</v>
      </c>
      <c r="AN19" s="13">
        <v>663</v>
      </c>
      <c r="AO19" s="13">
        <v>636</v>
      </c>
      <c r="AP19" s="13">
        <v>572</v>
      </c>
      <c r="AQ19" s="13">
        <v>653</v>
      </c>
      <c r="AR19" s="13">
        <v>613</v>
      </c>
      <c r="AS19" s="13">
        <v>677</v>
      </c>
      <c r="AT19" s="13">
        <v>679</v>
      </c>
      <c r="AU19" s="13">
        <v>575</v>
      </c>
      <c r="AV19" s="13">
        <v>555</v>
      </c>
      <c r="AW19" s="13">
        <v>550</v>
      </c>
      <c r="AX19" s="13">
        <v>626</v>
      </c>
      <c r="AY19" s="13">
        <v>600</v>
      </c>
      <c r="AZ19" s="13">
        <v>596</v>
      </c>
      <c r="BA19" s="13">
        <v>545</v>
      </c>
      <c r="BB19" s="13">
        <v>363</v>
      </c>
    </row>
    <row r="20" spans="1:54" x14ac:dyDescent="0.2">
      <c r="A20" s="20"/>
      <c r="B20" s="19" t="s">
        <v>154</v>
      </c>
      <c r="C20" s="13">
        <v>198</v>
      </c>
      <c r="D20" s="13">
        <v>234</v>
      </c>
      <c r="E20" s="13">
        <v>247</v>
      </c>
      <c r="F20" s="13">
        <v>227</v>
      </c>
      <c r="G20" s="13">
        <v>243</v>
      </c>
      <c r="H20" s="13">
        <v>281</v>
      </c>
      <c r="I20" s="13">
        <v>225</v>
      </c>
      <c r="J20" s="13">
        <v>217</v>
      </c>
      <c r="K20" s="13">
        <v>242</v>
      </c>
      <c r="L20" s="13">
        <v>172</v>
      </c>
      <c r="M20" s="13">
        <v>259</v>
      </c>
      <c r="N20" s="13">
        <v>245</v>
      </c>
      <c r="O20" s="13">
        <v>267</v>
      </c>
      <c r="P20" s="13">
        <v>281</v>
      </c>
      <c r="Q20" s="13">
        <v>254</v>
      </c>
      <c r="R20" s="13">
        <v>288</v>
      </c>
      <c r="S20" s="13">
        <v>259</v>
      </c>
      <c r="T20" s="13">
        <v>248</v>
      </c>
      <c r="U20" s="13">
        <v>291</v>
      </c>
      <c r="V20" s="13">
        <v>325</v>
      </c>
      <c r="W20" s="13">
        <v>247</v>
      </c>
      <c r="X20" s="13">
        <v>228</v>
      </c>
      <c r="Y20" s="13">
        <v>276</v>
      </c>
      <c r="Z20" s="13">
        <v>239</v>
      </c>
      <c r="AA20" s="13">
        <v>225</v>
      </c>
      <c r="AB20" s="13">
        <v>264</v>
      </c>
      <c r="AC20" s="13">
        <v>248</v>
      </c>
      <c r="AD20" s="13">
        <v>271</v>
      </c>
      <c r="AE20" s="13">
        <v>305</v>
      </c>
      <c r="AF20" s="13">
        <v>316</v>
      </c>
      <c r="AG20" s="13">
        <v>257</v>
      </c>
      <c r="AH20" s="13">
        <v>268</v>
      </c>
      <c r="AI20" s="13">
        <v>268</v>
      </c>
      <c r="AJ20" s="13">
        <v>278</v>
      </c>
      <c r="AK20" s="13">
        <v>284</v>
      </c>
      <c r="AL20" s="13">
        <v>277</v>
      </c>
      <c r="AM20" s="13">
        <v>319</v>
      </c>
      <c r="AN20" s="13">
        <v>224</v>
      </c>
      <c r="AO20" s="13">
        <v>236</v>
      </c>
      <c r="AP20" s="13">
        <v>356</v>
      </c>
      <c r="AQ20" s="13">
        <v>290</v>
      </c>
      <c r="AR20" s="13">
        <v>254</v>
      </c>
      <c r="AS20" s="13">
        <v>285</v>
      </c>
      <c r="AT20" s="13">
        <v>296</v>
      </c>
      <c r="AU20" s="13">
        <v>253</v>
      </c>
      <c r="AV20" s="13">
        <v>364</v>
      </c>
      <c r="AW20" s="13">
        <v>312</v>
      </c>
      <c r="AX20" s="13">
        <v>266</v>
      </c>
      <c r="AY20" s="13">
        <v>300</v>
      </c>
      <c r="AZ20" s="13">
        <v>253</v>
      </c>
      <c r="BA20" s="13">
        <v>269</v>
      </c>
      <c r="BB20" s="13">
        <v>155</v>
      </c>
    </row>
    <row r="22" spans="1:54" x14ac:dyDescent="0.2">
      <c r="A22" s="17" t="s">
        <v>155</v>
      </c>
      <c r="C22" s="5">
        <v>839</v>
      </c>
      <c r="D22" s="5">
        <v>975</v>
      </c>
      <c r="E22" s="5">
        <v>1263</v>
      </c>
      <c r="F22" s="5">
        <v>983</v>
      </c>
      <c r="G22" s="5">
        <v>1052</v>
      </c>
      <c r="H22" s="5">
        <v>1103</v>
      </c>
      <c r="I22" s="5">
        <v>1083</v>
      </c>
      <c r="J22" s="5">
        <v>1097</v>
      </c>
      <c r="K22" s="5">
        <v>1135</v>
      </c>
      <c r="L22" s="5">
        <v>1153</v>
      </c>
      <c r="M22" s="5">
        <v>1077</v>
      </c>
      <c r="N22" s="5">
        <v>1306</v>
      </c>
      <c r="O22" s="5">
        <v>1179</v>
      </c>
      <c r="P22" s="5">
        <v>1124</v>
      </c>
      <c r="Q22" s="5">
        <v>1042</v>
      </c>
      <c r="R22" s="5">
        <v>1044</v>
      </c>
      <c r="S22" s="5">
        <v>1054</v>
      </c>
      <c r="T22" s="5">
        <v>1326</v>
      </c>
      <c r="U22" s="5">
        <v>1117</v>
      </c>
      <c r="V22" s="5">
        <v>1376</v>
      </c>
      <c r="W22" s="5">
        <v>1249</v>
      </c>
      <c r="X22" s="5">
        <v>1385</v>
      </c>
      <c r="Y22" s="5">
        <v>1737</v>
      </c>
      <c r="Z22" s="5">
        <v>1467</v>
      </c>
      <c r="AA22" s="5">
        <v>1145</v>
      </c>
      <c r="AB22" s="5">
        <v>1112</v>
      </c>
      <c r="AC22" s="5">
        <v>1076</v>
      </c>
      <c r="AD22" s="5">
        <v>1085</v>
      </c>
      <c r="AE22" s="5">
        <v>1097</v>
      </c>
      <c r="AF22" s="5">
        <v>1011</v>
      </c>
      <c r="AG22" s="5">
        <v>1052</v>
      </c>
      <c r="AH22" s="5">
        <v>954</v>
      </c>
      <c r="AI22" s="5">
        <v>1456</v>
      </c>
      <c r="AJ22" s="5">
        <v>1444</v>
      </c>
      <c r="AK22" s="5">
        <v>1409</v>
      </c>
      <c r="AL22" s="5">
        <v>1273</v>
      </c>
      <c r="AM22" s="5">
        <v>1309</v>
      </c>
      <c r="AN22" s="5">
        <v>1113</v>
      </c>
      <c r="AO22" s="5">
        <v>1577</v>
      </c>
      <c r="AP22" s="5">
        <v>986</v>
      </c>
      <c r="AQ22" s="5">
        <v>1026</v>
      </c>
      <c r="AR22" s="5">
        <v>1129</v>
      </c>
      <c r="AS22" s="5">
        <v>1425</v>
      </c>
      <c r="AT22" s="5">
        <v>1228</v>
      </c>
      <c r="AU22" s="5">
        <v>1138</v>
      </c>
      <c r="AV22" s="5">
        <v>1162</v>
      </c>
      <c r="AW22" s="5">
        <v>1404</v>
      </c>
      <c r="AX22" s="5">
        <v>1089</v>
      </c>
      <c r="AY22" s="5">
        <v>1183</v>
      </c>
      <c r="AZ22" s="5">
        <v>1130</v>
      </c>
      <c r="BA22" s="5">
        <v>1073</v>
      </c>
      <c r="BB22" s="5">
        <v>674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2846</v>
      </c>
      <c r="D24" s="5">
        <v>3362</v>
      </c>
      <c r="E24" s="5">
        <v>3535</v>
      </c>
      <c r="F24" s="5">
        <v>3969</v>
      </c>
      <c r="G24" s="5">
        <v>3635</v>
      </c>
      <c r="H24" s="5">
        <v>3924</v>
      </c>
      <c r="I24" s="5">
        <v>4659</v>
      </c>
      <c r="J24" s="5">
        <v>4089</v>
      </c>
      <c r="K24" s="5">
        <v>4654</v>
      </c>
      <c r="L24" s="5">
        <v>4655</v>
      </c>
      <c r="M24" s="5">
        <v>4391</v>
      </c>
      <c r="N24" s="5">
        <v>4676</v>
      </c>
      <c r="O24" s="5">
        <v>4659</v>
      </c>
      <c r="P24" s="5">
        <v>4815</v>
      </c>
      <c r="Q24" s="5">
        <v>4897</v>
      </c>
      <c r="R24" s="5">
        <v>4360</v>
      </c>
      <c r="S24" s="5">
        <v>4195</v>
      </c>
      <c r="T24" s="5">
        <v>4566</v>
      </c>
      <c r="U24" s="5">
        <v>4576</v>
      </c>
      <c r="V24" s="5">
        <v>4621</v>
      </c>
      <c r="W24" s="5">
        <v>4502</v>
      </c>
      <c r="X24" s="5">
        <v>4572</v>
      </c>
      <c r="Y24" s="5">
        <v>4540</v>
      </c>
      <c r="Z24" s="5">
        <v>4810</v>
      </c>
      <c r="AA24" s="5">
        <v>4483</v>
      </c>
      <c r="AB24" s="5">
        <v>3748</v>
      </c>
      <c r="AC24" s="5">
        <v>2501</v>
      </c>
      <c r="AD24" s="5">
        <v>2386</v>
      </c>
      <c r="AE24" s="5">
        <v>3416</v>
      </c>
      <c r="AF24" s="5">
        <v>4218</v>
      </c>
      <c r="AG24" s="5">
        <v>3986</v>
      </c>
      <c r="AH24" s="5">
        <v>4115</v>
      </c>
      <c r="AI24" s="5">
        <v>4390</v>
      </c>
      <c r="AJ24" s="5">
        <v>4589</v>
      </c>
      <c r="AK24" s="5">
        <v>4774</v>
      </c>
      <c r="AL24" s="5">
        <v>3856</v>
      </c>
      <c r="AM24" s="5">
        <v>4483</v>
      </c>
      <c r="AN24" s="5">
        <v>4311</v>
      </c>
      <c r="AO24" s="5">
        <v>4597</v>
      </c>
      <c r="AP24" s="5">
        <v>4243</v>
      </c>
      <c r="AQ24" s="5">
        <v>4023</v>
      </c>
      <c r="AR24" s="5">
        <v>4312</v>
      </c>
      <c r="AS24" s="5">
        <v>4349</v>
      </c>
      <c r="AT24" s="5">
        <v>4042</v>
      </c>
      <c r="AU24" s="5">
        <v>3800</v>
      </c>
      <c r="AV24" s="5">
        <v>4135</v>
      </c>
      <c r="AW24" s="5">
        <v>3818</v>
      </c>
      <c r="AX24" s="5">
        <v>4270</v>
      </c>
      <c r="AY24" s="5">
        <v>4459</v>
      </c>
      <c r="AZ24" s="5">
        <v>4184</v>
      </c>
      <c r="BA24" s="5">
        <v>4050</v>
      </c>
      <c r="BB24" s="5">
        <v>2133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42250</v>
      </c>
      <c r="D26" s="23">
        <v>43409</v>
      </c>
      <c r="E26" s="23">
        <v>42780</v>
      </c>
      <c r="F26" s="23">
        <v>43533</v>
      </c>
      <c r="G26" s="23">
        <v>41328</v>
      </c>
      <c r="H26" s="23">
        <v>42177</v>
      </c>
      <c r="I26" s="23">
        <v>45213</v>
      </c>
      <c r="J26" s="23">
        <v>42974</v>
      </c>
      <c r="K26" s="23">
        <v>44681</v>
      </c>
      <c r="L26" s="23">
        <v>45500</v>
      </c>
      <c r="M26" s="23">
        <v>44032</v>
      </c>
      <c r="N26" s="23">
        <v>46264</v>
      </c>
      <c r="O26" s="23">
        <v>47297</v>
      </c>
      <c r="P26" s="23">
        <v>47333</v>
      </c>
      <c r="Q26" s="23">
        <v>46825</v>
      </c>
      <c r="R26" s="23">
        <v>46219</v>
      </c>
      <c r="S26" s="23">
        <v>47187</v>
      </c>
      <c r="T26" s="23">
        <v>47986</v>
      </c>
      <c r="U26" s="23">
        <v>47691</v>
      </c>
      <c r="V26" s="23">
        <v>46253</v>
      </c>
      <c r="W26" s="23">
        <v>47154</v>
      </c>
      <c r="X26" s="23">
        <v>48387</v>
      </c>
      <c r="Y26" s="23">
        <v>49512</v>
      </c>
      <c r="Z26" s="23">
        <v>48949</v>
      </c>
      <c r="AA26" s="23">
        <v>44748</v>
      </c>
      <c r="AB26" s="23">
        <v>45923</v>
      </c>
      <c r="AC26" s="23">
        <v>45106</v>
      </c>
      <c r="AD26" s="23">
        <v>46107</v>
      </c>
      <c r="AE26" s="23">
        <v>45703</v>
      </c>
      <c r="AF26" s="23">
        <v>47538</v>
      </c>
      <c r="AG26" s="23">
        <v>44279</v>
      </c>
      <c r="AH26" s="23">
        <v>45159</v>
      </c>
      <c r="AI26" s="23">
        <v>47847</v>
      </c>
      <c r="AJ26" s="23">
        <v>47612</v>
      </c>
      <c r="AK26" s="23">
        <v>48941</v>
      </c>
      <c r="AL26" s="23">
        <v>47238</v>
      </c>
      <c r="AM26" s="23">
        <v>47553</v>
      </c>
      <c r="AN26" s="23">
        <v>47112</v>
      </c>
      <c r="AO26" s="23">
        <v>49263</v>
      </c>
      <c r="AP26" s="23">
        <v>48247</v>
      </c>
      <c r="AQ26" s="23">
        <v>46780</v>
      </c>
      <c r="AR26" s="23">
        <v>47169</v>
      </c>
      <c r="AS26" s="23">
        <v>47670</v>
      </c>
      <c r="AT26" s="23">
        <v>46704</v>
      </c>
      <c r="AU26" s="23">
        <v>44901</v>
      </c>
      <c r="AV26" s="23">
        <v>46002</v>
      </c>
      <c r="AW26" s="23">
        <v>45372</v>
      </c>
      <c r="AX26" s="23">
        <v>46029</v>
      </c>
      <c r="AY26" s="23">
        <v>44463</v>
      </c>
      <c r="AZ26" s="23">
        <v>43638</v>
      </c>
      <c r="BA26" s="23">
        <v>46423</v>
      </c>
      <c r="BB26" s="23">
        <v>39225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8522</v>
      </c>
      <c r="D28" s="11">
        <v>8803</v>
      </c>
      <c r="E28" s="11">
        <v>8139</v>
      </c>
      <c r="F28" s="11">
        <v>9516</v>
      </c>
      <c r="G28" s="11">
        <v>7754</v>
      </c>
      <c r="H28" s="11">
        <v>8493</v>
      </c>
      <c r="I28" s="11">
        <v>9079</v>
      </c>
      <c r="J28" s="11">
        <v>9588</v>
      </c>
      <c r="K28" s="11">
        <v>9119</v>
      </c>
      <c r="L28" s="11">
        <v>10343</v>
      </c>
      <c r="M28" s="11">
        <v>9352</v>
      </c>
      <c r="N28" s="11">
        <v>10759</v>
      </c>
      <c r="O28" s="11">
        <v>9340</v>
      </c>
      <c r="P28" s="11">
        <v>9431</v>
      </c>
      <c r="Q28" s="11">
        <v>9298</v>
      </c>
      <c r="R28" s="11">
        <v>9061</v>
      </c>
      <c r="S28" s="11">
        <v>10018</v>
      </c>
      <c r="T28" s="11">
        <v>8954</v>
      </c>
      <c r="U28" s="11">
        <v>8450</v>
      </c>
      <c r="V28" s="11">
        <v>8135</v>
      </c>
      <c r="W28" s="11">
        <v>8181</v>
      </c>
      <c r="X28" s="11">
        <v>9133</v>
      </c>
      <c r="Y28" s="11">
        <v>8182</v>
      </c>
      <c r="Z28" s="11">
        <v>8605</v>
      </c>
      <c r="AA28" s="11">
        <v>8354</v>
      </c>
      <c r="AB28" s="11">
        <v>8023</v>
      </c>
      <c r="AC28" s="11">
        <v>8881</v>
      </c>
      <c r="AD28" s="11">
        <v>9692</v>
      </c>
      <c r="AE28" s="11">
        <v>9790</v>
      </c>
      <c r="AF28" s="11">
        <v>8729</v>
      </c>
      <c r="AG28" s="11">
        <v>8510</v>
      </c>
      <c r="AH28" s="11">
        <v>9569</v>
      </c>
      <c r="AI28" s="11">
        <v>9022</v>
      </c>
      <c r="AJ28" s="11">
        <v>10038</v>
      </c>
      <c r="AK28" s="11">
        <v>10166</v>
      </c>
      <c r="AL28" s="11">
        <v>8986</v>
      </c>
      <c r="AM28" s="11">
        <v>9391</v>
      </c>
      <c r="AN28" s="11">
        <v>9330</v>
      </c>
      <c r="AO28" s="11">
        <v>9270</v>
      </c>
      <c r="AP28" s="11">
        <v>9416</v>
      </c>
      <c r="AQ28" s="11">
        <v>8354</v>
      </c>
      <c r="AR28" s="11">
        <v>9933</v>
      </c>
      <c r="AS28" s="11">
        <v>8282</v>
      </c>
      <c r="AT28" s="11">
        <v>10196</v>
      </c>
      <c r="AU28" s="11">
        <v>9815</v>
      </c>
      <c r="AV28" s="11">
        <v>7679</v>
      </c>
      <c r="AW28" s="11">
        <v>7405</v>
      </c>
      <c r="AX28" s="11">
        <v>7568</v>
      </c>
      <c r="AY28" s="11">
        <v>7640</v>
      </c>
      <c r="AZ28" s="11">
        <v>7501</v>
      </c>
      <c r="BA28" s="11">
        <v>7391</v>
      </c>
      <c r="BB28" s="11">
        <v>7222</v>
      </c>
    </row>
    <row r="29" spans="1:54" x14ac:dyDescent="0.2">
      <c r="A29" s="12"/>
      <c r="B29" s="19" t="s">
        <v>157</v>
      </c>
      <c r="C29" s="13">
        <v>7984</v>
      </c>
      <c r="D29" s="13">
        <v>8192</v>
      </c>
      <c r="E29" s="13">
        <v>7584</v>
      </c>
      <c r="F29" s="13">
        <v>8930</v>
      </c>
      <c r="G29" s="13">
        <v>7299</v>
      </c>
      <c r="H29" s="13">
        <v>8101</v>
      </c>
      <c r="I29" s="13">
        <v>8601</v>
      </c>
      <c r="J29" s="13">
        <v>9049</v>
      </c>
      <c r="K29" s="13">
        <v>8598</v>
      </c>
      <c r="L29" s="13">
        <v>9807</v>
      </c>
      <c r="M29" s="13">
        <v>8800</v>
      </c>
      <c r="N29" s="13">
        <v>10014</v>
      </c>
      <c r="O29" s="13">
        <v>8718</v>
      </c>
      <c r="P29" s="13">
        <v>8863</v>
      </c>
      <c r="Q29" s="13">
        <v>8661</v>
      </c>
      <c r="R29" s="13">
        <v>8431</v>
      </c>
      <c r="S29" s="13">
        <v>9372</v>
      </c>
      <c r="T29" s="13">
        <v>8502</v>
      </c>
      <c r="U29" s="13">
        <v>7786</v>
      </c>
      <c r="V29" s="13">
        <v>7454</v>
      </c>
      <c r="W29" s="13">
        <v>7431</v>
      </c>
      <c r="X29" s="13">
        <v>8520</v>
      </c>
      <c r="Y29" s="13">
        <v>7681</v>
      </c>
      <c r="Z29" s="13">
        <v>7699</v>
      </c>
      <c r="AA29" s="13">
        <v>7767</v>
      </c>
      <c r="AB29" s="13">
        <v>7289</v>
      </c>
      <c r="AC29" s="13">
        <v>8098</v>
      </c>
      <c r="AD29" s="13">
        <v>8846</v>
      </c>
      <c r="AE29" s="13">
        <v>9222</v>
      </c>
      <c r="AF29" s="13">
        <v>8151</v>
      </c>
      <c r="AG29" s="13">
        <v>7897</v>
      </c>
      <c r="AH29" s="13">
        <v>9167</v>
      </c>
      <c r="AI29" s="13">
        <v>8544</v>
      </c>
      <c r="AJ29" s="13">
        <v>9351</v>
      </c>
      <c r="AK29" s="13">
        <v>9573</v>
      </c>
      <c r="AL29" s="13">
        <v>8505</v>
      </c>
      <c r="AM29" s="13">
        <v>8746</v>
      </c>
      <c r="AN29" s="13">
        <v>8710</v>
      </c>
      <c r="AO29" s="13">
        <v>8707</v>
      </c>
      <c r="AP29" s="13">
        <v>8764</v>
      </c>
      <c r="AQ29" s="13">
        <v>7944</v>
      </c>
      <c r="AR29" s="13">
        <v>9431</v>
      </c>
      <c r="AS29" s="13">
        <v>7781</v>
      </c>
      <c r="AT29" s="13">
        <v>9789</v>
      </c>
      <c r="AU29" s="13">
        <v>9382</v>
      </c>
      <c r="AV29" s="13">
        <v>7241</v>
      </c>
      <c r="AW29" s="13">
        <v>6940</v>
      </c>
      <c r="AX29" s="13">
        <v>7127</v>
      </c>
      <c r="AY29" s="13">
        <v>7187</v>
      </c>
      <c r="AZ29" s="13">
        <v>7180</v>
      </c>
      <c r="BA29" s="13">
        <v>6877</v>
      </c>
      <c r="BB29" s="13">
        <v>6910</v>
      </c>
    </row>
    <row r="30" spans="1:54" x14ac:dyDescent="0.2">
      <c r="A30" s="20"/>
      <c r="B30" s="19" t="s">
        <v>158</v>
      </c>
      <c r="C30" s="13">
        <v>538</v>
      </c>
      <c r="D30" s="13">
        <v>611</v>
      </c>
      <c r="E30" s="13">
        <v>555</v>
      </c>
      <c r="F30" s="13">
        <v>586</v>
      </c>
      <c r="G30" s="13">
        <v>455</v>
      </c>
      <c r="H30" s="13">
        <v>392</v>
      </c>
      <c r="I30" s="13">
        <v>478</v>
      </c>
      <c r="J30" s="13">
        <v>539</v>
      </c>
      <c r="K30" s="13">
        <v>521</v>
      </c>
      <c r="L30" s="13">
        <v>536</v>
      </c>
      <c r="M30" s="13">
        <v>552</v>
      </c>
      <c r="N30" s="13">
        <v>745</v>
      </c>
      <c r="O30" s="13">
        <v>622</v>
      </c>
      <c r="P30" s="13">
        <v>568</v>
      </c>
      <c r="Q30" s="13">
        <v>637</v>
      </c>
      <c r="R30" s="13">
        <v>630</v>
      </c>
      <c r="S30" s="13">
        <v>646</v>
      </c>
      <c r="T30" s="13">
        <v>452</v>
      </c>
      <c r="U30" s="13">
        <v>664</v>
      </c>
      <c r="V30" s="13">
        <v>681</v>
      </c>
      <c r="W30" s="13">
        <v>750</v>
      </c>
      <c r="X30" s="13">
        <v>613</v>
      </c>
      <c r="Y30" s="13">
        <v>501</v>
      </c>
      <c r="Z30" s="13">
        <v>906</v>
      </c>
      <c r="AA30" s="13">
        <v>587</v>
      </c>
      <c r="AB30" s="13">
        <v>734</v>
      </c>
      <c r="AC30" s="13">
        <v>783</v>
      </c>
      <c r="AD30" s="13">
        <v>846</v>
      </c>
      <c r="AE30" s="13">
        <v>568</v>
      </c>
      <c r="AF30" s="13">
        <v>578</v>
      </c>
      <c r="AG30" s="13">
        <v>613</v>
      </c>
      <c r="AH30" s="13">
        <v>402</v>
      </c>
      <c r="AI30" s="13">
        <v>478</v>
      </c>
      <c r="AJ30" s="13">
        <v>687</v>
      </c>
      <c r="AK30" s="13">
        <v>593</v>
      </c>
      <c r="AL30" s="13">
        <v>481</v>
      </c>
      <c r="AM30" s="13">
        <v>645</v>
      </c>
      <c r="AN30" s="13">
        <v>620</v>
      </c>
      <c r="AO30" s="13">
        <v>563</v>
      </c>
      <c r="AP30" s="13">
        <v>652</v>
      </c>
      <c r="AQ30" s="13">
        <v>410</v>
      </c>
      <c r="AR30" s="13">
        <v>502</v>
      </c>
      <c r="AS30" s="13">
        <v>501</v>
      </c>
      <c r="AT30" s="13">
        <v>407</v>
      </c>
      <c r="AU30" s="13">
        <v>433</v>
      </c>
      <c r="AV30" s="13">
        <v>438</v>
      </c>
      <c r="AW30" s="13">
        <v>465</v>
      </c>
      <c r="AX30" s="13">
        <v>441</v>
      </c>
      <c r="AY30" s="13">
        <v>453</v>
      </c>
      <c r="AZ30" s="13">
        <v>321</v>
      </c>
      <c r="BA30" s="13">
        <v>514</v>
      </c>
      <c r="BB30" s="13">
        <v>312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7491</v>
      </c>
      <c r="D32" s="11">
        <v>7690</v>
      </c>
      <c r="E32" s="11">
        <v>6835</v>
      </c>
      <c r="F32" s="11">
        <v>7555</v>
      </c>
      <c r="G32" s="11">
        <v>6830</v>
      </c>
      <c r="H32" s="11">
        <v>7240</v>
      </c>
      <c r="I32" s="11">
        <v>7422</v>
      </c>
      <c r="J32" s="11">
        <v>7487</v>
      </c>
      <c r="K32" s="11">
        <v>7288</v>
      </c>
      <c r="L32" s="11">
        <v>7639</v>
      </c>
      <c r="M32" s="11">
        <v>8004</v>
      </c>
      <c r="N32" s="11">
        <v>7663</v>
      </c>
      <c r="O32" s="11">
        <v>8538</v>
      </c>
      <c r="P32" s="11">
        <v>7757</v>
      </c>
      <c r="Q32" s="11">
        <v>7412</v>
      </c>
      <c r="R32" s="11">
        <v>7236</v>
      </c>
      <c r="S32" s="11">
        <v>7258</v>
      </c>
      <c r="T32" s="11">
        <v>7829</v>
      </c>
      <c r="U32" s="11">
        <v>7156</v>
      </c>
      <c r="V32" s="11">
        <v>7191</v>
      </c>
      <c r="W32" s="11">
        <v>5850</v>
      </c>
      <c r="X32" s="11">
        <v>5818</v>
      </c>
      <c r="Y32" s="11">
        <v>5711</v>
      </c>
      <c r="Z32" s="11">
        <v>5835</v>
      </c>
      <c r="AA32" s="11">
        <v>6572</v>
      </c>
      <c r="AB32" s="11">
        <v>6525</v>
      </c>
      <c r="AC32" s="11">
        <v>6541</v>
      </c>
      <c r="AD32" s="11">
        <v>6168</v>
      </c>
      <c r="AE32" s="11">
        <v>6074</v>
      </c>
      <c r="AF32" s="11">
        <v>6486</v>
      </c>
      <c r="AG32" s="11">
        <v>5779</v>
      </c>
      <c r="AH32" s="11">
        <v>5968</v>
      </c>
      <c r="AI32" s="11">
        <v>6245</v>
      </c>
      <c r="AJ32" s="11">
        <v>5913</v>
      </c>
      <c r="AK32" s="11">
        <v>6739</v>
      </c>
      <c r="AL32" s="11">
        <v>6281</v>
      </c>
      <c r="AM32" s="11">
        <v>7114</v>
      </c>
      <c r="AN32" s="11">
        <v>7867</v>
      </c>
      <c r="AO32" s="11">
        <v>6833</v>
      </c>
      <c r="AP32" s="11">
        <v>8005</v>
      </c>
      <c r="AQ32" s="11">
        <v>8546</v>
      </c>
      <c r="AR32" s="11">
        <v>7825</v>
      </c>
      <c r="AS32" s="11">
        <v>8384</v>
      </c>
      <c r="AT32" s="11">
        <v>7659</v>
      </c>
      <c r="AU32" s="11">
        <v>6962</v>
      </c>
      <c r="AV32" s="11">
        <v>6503</v>
      </c>
      <c r="AW32" s="11">
        <v>7126</v>
      </c>
      <c r="AX32" s="11">
        <v>7436</v>
      </c>
      <c r="AY32" s="11">
        <v>7589</v>
      </c>
      <c r="AZ32" s="11">
        <v>7609</v>
      </c>
      <c r="BA32" s="11">
        <v>7578</v>
      </c>
      <c r="BB32" s="11">
        <v>6432</v>
      </c>
    </row>
    <row r="33" spans="1:54" x14ac:dyDescent="0.2">
      <c r="A33" s="12"/>
      <c r="B33" s="19" t="s">
        <v>159</v>
      </c>
      <c r="C33" s="13">
        <v>2032</v>
      </c>
      <c r="D33" s="13">
        <v>1731</v>
      </c>
      <c r="E33" s="13">
        <v>1447</v>
      </c>
      <c r="F33" s="13">
        <v>1622</v>
      </c>
      <c r="G33" s="13">
        <v>1975</v>
      </c>
      <c r="H33" s="13">
        <v>1489</v>
      </c>
      <c r="I33" s="13">
        <v>1770</v>
      </c>
      <c r="J33" s="13">
        <v>1391</v>
      </c>
      <c r="K33" s="13">
        <v>1489</v>
      </c>
      <c r="L33" s="13">
        <v>1662</v>
      </c>
      <c r="M33" s="13">
        <v>1557</v>
      </c>
      <c r="N33" s="13">
        <v>1526</v>
      </c>
      <c r="O33" s="13">
        <v>1307</v>
      </c>
      <c r="P33" s="13">
        <v>1385</v>
      </c>
      <c r="Q33" s="13">
        <v>1446</v>
      </c>
      <c r="R33" s="13">
        <v>1842</v>
      </c>
      <c r="S33" s="13">
        <v>1251</v>
      </c>
      <c r="T33" s="13">
        <v>1462</v>
      </c>
      <c r="U33" s="13">
        <v>1518</v>
      </c>
      <c r="V33" s="13">
        <v>1157</v>
      </c>
      <c r="W33" s="13">
        <v>1014</v>
      </c>
      <c r="X33" s="13">
        <v>608</v>
      </c>
      <c r="Y33" s="13">
        <v>722</v>
      </c>
      <c r="Z33" s="13">
        <v>1014</v>
      </c>
      <c r="AA33" s="13">
        <v>1193</v>
      </c>
      <c r="AB33" s="13">
        <v>918</v>
      </c>
      <c r="AC33" s="13">
        <v>1210</v>
      </c>
      <c r="AD33" s="13">
        <v>1101</v>
      </c>
      <c r="AE33" s="13">
        <v>1256</v>
      </c>
      <c r="AF33" s="13">
        <v>1181</v>
      </c>
      <c r="AG33" s="13">
        <v>1011</v>
      </c>
      <c r="AH33" s="13">
        <v>958</v>
      </c>
      <c r="AI33" s="13">
        <v>1088</v>
      </c>
      <c r="AJ33" s="13">
        <v>794</v>
      </c>
      <c r="AK33" s="13">
        <v>1584</v>
      </c>
      <c r="AL33" s="13">
        <v>1628</v>
      </c>
      <c r="AM33" s="13">
        <v>2078</v>
      </c>
      <c r="AN33" s="13">
        <v>2111</v>
      </c>
      <c r="AO33" s="13">
        <v>2220</v>
      </c>
      <c r="AP33" s="13">
        <v>2535</v>
      </c>
      <c r="AQ33" s="13">
        <v>1920</v>
      </c>
      <c r="AR33" s="13">
        <v>1739</v>
      </c>
      <c r="AS33" s="13">
        <v>1669</v>
      </c>
      <c r="AT33" s="13">
        <v>1821</v>
      </c>
      <c r="AU33" s="13">
        <v>1758</v>
      </c>
      <c r="AV33" s="13">
        <v>1475</v>
      </c>
      <c r="AW33" s="13">
        <v>2027</v>
      </c>
      <c r="AX33" s="13">
        <v>1922</v>
      </c>
      <c r="AY33" s="13">
        <v>1772</v>
      </c>
      <c r="AZ33" s="13">
        <v>2231</v>
      </c>
      <c r="BA33" s="13">
        <v>2057</v>
      </c>
      <c r="BB33" s="13">
        <v>1761</v>
      </c>
    </row>
    <row r="34" spans="1:54" x14ac:dyDescent="0.2">
      <c r="A34" s="12"/>
      <c r="B34" s="19" t="s">
        <v>160</v>
      </c>
      <c r="C34" s="13">
        <v>3960</v>
      </c>
      <c r="D34" s="13">
        <v>4534</v>
      </c>
      <c r="E34" s="13">
        <v>3870</v>
      </c>
      <c r="F34" s="13">
        <v>4515</v>
      </c>
      <c r="G34" s="13">
        <v>3654</v>
      </c>
      <c r="H34" s="13">
        <v>4286</v>
      </c>
      <c r="I34" s="13">
        <v>3986</v>
      </c>
      <c r="J34" s="13">
        <v>4501</v>
      </c>
      <c r="K34" s="13">
        <v>4245</v>
      </c>
      <c r="L34" s="13">
        <v>4383</v>
      </c>
      <c r="M34" s="13">
        <v>4909</v>
      </c>
      <c r="N34" s="13">
        <v>4509</v>
      </c>
      <c r="O34" s="13">
        <v>5574</v>
      </c>
      <c r="P34" s="13">
        <v>4846</v>
      </c>
      <c r="Q34" s="13">
        <v>4461</v>
      </c>
      <c r="R34" s="13">
        <v>3894</v>
      </c>
      <c r="S34" s="13">
        <v>4408</v>
      </c>
      <c r="T34" s="13">
        <v>5082</v>
      </c>
      <c r="U34" s="13">
        <v>4311</v>
      </c>
      <c r="V34" s="13">
        <v>4533</v>
      </c>
      <c r="W34" s="13">
        <v>3324</v>
      </c>
      <c r="X34" s="13">
        <v>3755</v>
      </c>
      <c r="Y34" s="13">
        <v>3467</v>
      </c>
      <c r="Z34" s="13">
        <v>3596</v>
      </c>
      <c r="AA34" s="13">
        <v>3867</v>
      </c>
      <c r="AB34" s="13">
        <v>4019</v>
      </c>
      <c r="AC34" s="13">
        <v>3912</v>
      </c>
      <c r="AD34" s="13">
        <v>3625</v>
      </c>
      <c r="AE34" s="13">
        <v>3465</v>
      </c>
      <c r="AF34" s="13">
        <v>3728</v>
      </c>
      <c r="AG34" s="13">
        <v>3459</v>
      </c>
      <c r="AH34" s="13">
        <v>3573</v>
      </c>
      <c r="AI34" s="13">
        <v>3725</v>
      </c>
      <c r="AJ34" s="13">
        <v>3712</v>
      </c>
      <c r="AK34" s="13">
        <v>3885</v>
      </c>
      <c r="AL34" s="13">
        <v>3435</v>
      </c>
      <c r="AM34" s="13">
        <v>3793</v>
      </c>
      <c r="AN34" s="13">
        <v>4429</v>
      </c>
      <c r="AO34" s="13">
        <v>3403</v>
      </c>
      <c r="AP34" s="13">
        <v>4064</v>
      </c>
      <c r="AQ34" s="13">
        <v>5268</v>
      </c>
      <c r="AR34" s="13">
        <v>4735</v>
      </c>
      <c r="AS34" s="13">
        <v>5135</v>
      </c>
      <c r="AT34" s="13">
        <v>4448</v>
      </c>
      <c r="AU34" s="13">
        <v>3886</v>
      </c>
      <c r="AV34" s="13">
        <v>3809</v>
      </c>
      <c r="AW34" s="13">
        <v>3724</v>
      </c>
      <c r="AX34" s="13">
        <v>4168</v>
      </c>
      <c r="AY34" s="13">
        <v>4483</v>
      </c>
      <c r="AZ34" s="13">
        <v>3910</v>
      </c>
      <c r="BA34" s="13">
        <v>4120</v>
      </c>
      <c r="BB34" s="13">
        <v>3325</v>
      </c>
    </row>
    <row r="35" spans="1:54" x14ac:dyDescent="0.2">
      <c r="A35" s="12"/>
      <c r="B35" s="19" t="s">
        <v>161</v>
      </c>
      <c r="C35" s="13">
        <v>1499</v>
      </c>
      <c r="D35" s="13">
        <v>1425</v>
      </c>
      <c r="E35" s="13">
        <v>1518</v>
      </c>
      <c r="F35" s="13">
        <v>1418</v>
      </c>
      <c r="G35" s="13">
        <v>1201</v>
      </c>
      <c r="H35" s="13">
        <v>1465</v>
      </c>
      <c r="I35" s="13">
        <v>1666</v>
      </c>
      <c r="J35" s="13">
        <v>1595</v>
      </c>
      <c r="K35" s="13">
        <v>1554</v>
      </c>
      <c r="L35" s="13">
        <v>1594</v>
      </c>
      <c r="M35" s="13">
        <v>1538</v>
      </c>
      <c r="N35" s="13">
        <v>1628</v>
      </c>
      <c r="O35" s="13">
        <v>1657</v>
      </c>
      <c r="P35" s="13">
        <v>1526</v>
      </c>
      <c r="Q35" s="13">
        <v>1505</v>
      </c>
      <c r="R35" s="13">
        <v>1500</v>
      </c>
      <c r="S35" s="13">
        <v>1599</v>
      </c>
      <c r="T35" s="13">
        <v>1285</v>
      </c>
      <c r="U35" s="13">
        <v>1327</v>
      </c>
      <c r="V35" s="13">
        <v>1501</v>
      </c>
      <c r="W35" s="13">
        <v>1512</v>
      </c>
      <c r="X35" s="13">
        <v>1455</v>
      </c>
      <c r="Y35" s="13">
        <v>1522</v>
      </c>
      <c r="Z35" s="13">
        <v>1225</v>
      </c>
      <c r="AA35" s="13">
        <v>1512</v>
      </c>
      <c r="AB35" s="13">
        <v>1588</v>
      </c>
      <c r="AC35" s="13">
        <v>1419</v>
      </c>
      <c r="AD35" s="13">
        <v>1442</v>
      </c>
      <c r="AE35" s="13">
        <v>1353</v>
      </c>
      <c r="AF35" s="13">
        <v>1577</v>
      </c>
      <c r="AG35" s="13">
        <v>1309</v>
      </c>
      <c r="AH35" s="13">
        <v>1437</v>
      </c>
      <c r="AI35" s="13">
        <v>1432</v>
      </c>
      <c r="AJ35" s="13">
        <v>1407</v>
      </c>
      <c r="AK35" s="13">
        <v>1270</v>
      </c>
      <c r="AL35" s="13">
        <v>1218</v>
      </c>
      <c r="AM35" s="13">
        <v>1243</v>
      </c>
      <c r="AN35" s="13">
        <v>1327</v>
      </c>
      <c r="AO35" s="13">
        <v>1210</v>
      </c>
      <c r="AP35" s="13">
        <v>1406</v>
      </c>
      <c r="AQ35" s="13">
        <v>1358</v>
      </c>
      <c r="AR35" s="13">
        <v>1351</v>
      </c>
      <c r="AS35" s="13">
        <v>1580</v>
      </c>
      <c r="AT35" s="13">
        <v>1390</v>
      </c>
      <c r="AU35" s="13">
        <v>1318</v>
      </c>
      <c r="AV35" s="13">
        <v>1219</v>
      </c>
      <c r="AW35" s="13">
        <v>1375</v>
      </c>
      <c r="AX35" s="13">
        <v>1346</v>
      </c>
      <c r="AY35" s="13">
        <v>1334</v>
      </c>
      <c r="AZ35" s="13">
        <v>1468</v>
      </c>
      <c r="BA35" s="13">
        <v>1401</v>
      </c>
      <c r="BB35" s="13">
        <v>1346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1687</v>
      </c>
      <c r="D37" s="5">
        <v>1497</v>
      </c>
      <c r="E37" s="5">
        <v>1410</v>
      </c>
      <c r="F37" s="5">
        <v>1515</v>
      </c>
      <c r="G37" s="5">
        <v>1394</v>
      </c>
      <c r="H37" s="5">
        <v>1523</v>
      </c>
      <c r="I37" s="5">
        <v>1541</v>
      </c>
      <c r="J37" s="5">
        <v>1411</v>
      </c>
      <c r="K37" s="5">
        <v>1318</v>
      </c>
      <c r="L37" s="5">
        <v>1390</v>
      </c>
      <c r="M37" s="5">
        <v>1448</v>
      </c>
      <c r="N37" s="5">
        <v>1619</v>
      </c>
      <c r="O37" s="5">
        <v>1399</v>
      </c>
      <c r="P37" s="5">
        <v>1502</v>
      </c>
      <c r="Q37" s="5">
        <v>1438</v>
      </c>
      <c r="R37" s="5">
        <v>1407</v>
      </c>
      <c r="S37" s="5">
        <v>1510</v>
      </c>
      <c r="T37" s="5">
        <v>1280</v>
      </c>
      <c r="U37" s="5">
        <v>1343</v>
      </c>
      <c r="V37" s="5">
        <v>1424</v>
      </c>
      <c r="W37" s="5">
        <v>1302</v>
      </c>
      <c r="X37" s="5">
        <v>1432</v>
      </c>
      <c r="Y37" s="5">
        <v>1250</v>
      </c>
      <c r="Z37" s="5">
        <v>1358</v>
      </c>
      <c r="AA37" s="5">
        <v>1474</v>
      </c>
      <c r="AB37" s="5">
        <v>1471</v>
      </c>
      <c r="AC37" s="5">
        <v>1323</v>
      </c>
      <c r="AD37" s="5">
        <v>1503</v>
      </c>
      <c r="AE37" s="5">
        <v>1390</v>
      </c>
      <c r="AF37" s="5">
        <v>1303</v>
      </c>
      <c r="AG37" s="5">
        <v>1341</v>
      </c>
      <c r="AH37" s="5">
        <v>1292</v>
      </c>
      <c r="AI37" s="5">
        <v>1250</v>
      </c>
      <c r="AJ37" s="5">
        <v>1162</v>
      </c>
      <c r="AK37" s="5">
        <v>1002</v>
      </c>
      <c r="AL37" s="5">
        <v>1156</v>
      </c>
      <c r="AM37" s="5">
        <v>1231</v>
      </c>
      <c r="AN37" s="5">
        <v>1400</v>
      </c>
      <c r="AO37" s="5">
        <v>1351</v>
      </c>
      <c r="AP37" s="5">
        <v>1271</v>
      </c>
      <c r="AQ37" s="5">
        <v>1538</v>
      </c>
      <c r="AR37" s="5">
        <v>1320</v>
      </c>
      <c r="AS37" s="5">
        <v>1284</v>
      </c>
      <c r="AT37" s="5">
        <v>1470</v>
      </c>
      <c r="AU37" s="5">
        <v>1338</v>
      </c>
      <c r="AV37" s="5">
        <v>1481</v>
      </c>
      <c r="AW37" s="5">
        <v>1247</v>
      </c>
      <c r="AX37" s="5">
        <v>1505</v>
      </c>
      <c r="AY37" s="5">
        <v>1264</v>
      </c>
      <c r="AZ37" s="5">
        <v>1332</v>
      </c>
      <c r="BA37" s="5">
        <v>1361</v>
      </c>
      <c r="BB37" s="5">
        <v>1325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17700</v>
      </c>
      <c r="D39" s="23">
        <v>17990</v>
      </c>
      <c r="E39" s="23">
        <v>16384</v>
      </c>
      <c r="F39" s="23">
        <v>18586</v>
      </c>
      <c r="G39" s="23">
        <v>15978</v>
      </c>
      <c r="H39" s="23">
        <v>17256</v>
      </c>
      <c r="I39" s="23">
        <v>18042</v>
      </c>
      <c r="J39" s="23">
        <v>18486</v>
      </c>
      <c r="K39" s="23">
        <v>17725</v>
      </c>
      <c r="L39" s="23">
        <v>19372</v>
      </c>
      <c r="M39" s="23">
        <v>18804</v>
      </c>
      <c r="N39" s="23">
        <v>20041</v>
      </c>
      <c r="O39" s="23">
        <v>19277</v>
      </c>
      <c r="P39" s="23">
        <v>18690</v>
      </c>
      <c r="Q39" s="23">
        <v>18148</v>
      </c>
      <c r="R39" s="23">
        <v>17704</v>
      </c>
      <c r="S39" s="23">
        <v>18786</v>
      </c>
      <c r="T39" s="23">
        <v>18063</v>
      </c>
      <c r="U39" s="23">
        <v>16949</v>
      </c>
      <c r="V39" s="23">
        <v>16750</v>
      </c>
      <c r="W39" s="23">
        <v>15333</v>
      </c>
      <c r="X39" s="23">
        <v>16383</v>
      </c>
      <c r="Y39" s="23">
        <v>15143</v>
      </c>
      <c r="Z39" s="23">
        <v>15798</v>
      </c>
      <c r="AA39" s="23">
        <v>16400</v>
      </c>
      <c r="AB39" s="23">
        <v>16019</v>
      </c>
      <c r="AC39" s="23">
        <v>16745</v>
      </c>
      <c r="AD39" s="23">
        <v>17363</v>
      </c>
      <c r="AE39" s="23">
        <v>17254</v>
      </c>
      <c r="AF39" s="23">
        <v>16518</v>
      </c>
      <c r="AG39" s="23">
        <v>15630</v>
      </c>
      <c r="AH39" s="23">
        <v>16829</v>
      </c>
      <c r="AI39" s="23">
        <v>16517</v>
      </c>
      <c r="AJ39" s="23">
        <v>17113</v>
      </c>
      <c r="AK39" s="23">
        <v>17907</v>
      </c>
      <c r="AL39" s="23">
        <v>16423</v>
      </c>
      <c r="AM39" s="23">
        <v>17736</v>
      </c>
      <c r="AN39" s="23">
        <v>18597</v>
      </c>
      <c r="AO39" s="23">
        <v>17454</v>
      </c>
      <c r="AP39" s="23">
        <v>18692</v>
      </c>
      <c r="AQ39" s="23">
        <v>18438</v>
      </c>
      <c r="AR39" s="23">
        <v>19078</v>
      </c>
      <c r="AS39" s="23">
        <v>17950</v>
      </c>
      <c r="AT39" s="23">
        <v>19325</v>
      </c>
      <c r="AU39" s="23">
        <v>18115</v>
      </c>
      <c r="AV39" s="23">
        <v>15663</v>
      </c>
      <c r="AW39" s="23">
        <v>15778</v>
      </c>
      <c r="AX39" s="23">
        <v>16509</v>
      </c>
      <c r="AY39" s="23">
        <v>16493</v>
      </c>
      <c r="AZ39" s="23">
        <v>16442</v>
      </c>
      <c r="BA39" s="23">
        <v>16330</v>
      </c>
      <c r="BB39" s="23">
        <v>14979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25717</v>
      </c>
      <c r="D41" s="13">
        <v>24817</v>
      </c>
      <c r="E41" s="13">
        <v>27388</v>
      </c>
      <c r="F41" s="13">
        <v>26946</v>
      </c>
      <c r="G41" s="13">
        <v>26046</v>
      </c>
      <c r="H41" s="13">
        <v>26853</v>
      </c>
      <c r="I41" s="13">
        <v>28470</v>
      </c>
      <c r="J41" s="13">
        <v>26986</v>
      </c>
      <c r="K41" s="13">
        <v>25387</v>
      </c>
      <c r="L41" s="13">
        <v>24505</v>
      </c>
      <c r="M41" s="13">
        <v>26648</v>
      </c>
      <c r="N41" s="13">
        <v>27085</v>
      </c>
      <c r="O41" s="13">
        <v>26718</v>
      </c>
      <c r="P41" s="13">
        <v>27992</v>
      </c>
      <c r="Q41" s="13">
        <v>27721</v>
      </c>
      <c r="R41" s="13">
        <v>26791</v>
      </c>
      <c r="S41" s="13">
        <v>29360</v>
      </c>
      <c r="T41" s="13">
        <v>30062</v>
      </c>
      <c r="U41" s="13">
        <v>29647</v>
      </c>
      <c r="V41" s="13">
        <v>30202</v>
      </c>
      <c r="W41" s="13">
        <v>28740</v>
      </c>
      <c r="X41" s="13">
        <v>29327</v>
      </c>
      <c r="Y41" s="13">
        <v>31045</v>
      </c>
      <c r="Z41" s="13">
        <v>29464</v>
      </c>
      <c r="AA41" s="13">
        <v>31003</v>
      </c>
      <c r="AB41" s="13">
        <v>29815</v>
      </c>
      <c r="AC41" s="13">
        <v>29574</v>
      </c>
      <c r="AD41" s="13">
        <v>32070</v>
      </c>
      <c r="AE41" s="13">
        <v>30931</v>
      </c>
      <c r="AF41" s="13">
        <v>32569</v>
      </c>
      <c r="AG41" s="13">
        <v>29472</v>
      </c>
      <c r="AH41" s="13">
        <v>30970</v>
      </c>
      <c r="AI41" s="13">
        <v>31626</v>
      </c>
      <c r="AJ41" s="13">
        <v>31237</v>
      </c>
      <c r="AK41" s="13">
        <v>32012</v>
      </c>
      <c r="AL41" s="13">
        <v>28732</v>
      </c>
      <c r="AM41" s="13">
        <v>31474</v>
      </c>
      <c r="AN41" s="13">
        <v>31632</v>
      </c>
      <c r="AO41" s="13">
        <v>31878</v>
      </c>
      <c r="AP41" s="13">
        <v>31220</v>
      </c>
      <c r="AQ41" s="13">
        <v>29717</v>
      </c>
      <c r="AR41" s="13">
        <v>31559</v>
      </c>
      <c r="AS41" s="13">
        <v>30937</v>
      </c>
      <c r="AT41" s="13">
        <v>32236</v>
      </c>
      <c r="AU41" s="13">
        <v>29929</v>
      </c>
      <c r="AV41" s="13">
        <v>30504</v>
      </c>
      <c r="AW41" s="13">
        <v>29684</v>
      </c>
      <c r="AX41" s="13">
        <v>31434</v>
      </c>
      <c r="AY41" s="13">
        <v>30263</v>
      </c>
      <c r="AZ41" s="13">
        <v>30175</v>
      </c>
      <c r="BA41" s="13">
        <v>28704</v>
      </c>
      <c r="BB41" s="13">
        <v>21233</v>
      </c>
    </row>
    <row r="42" spans="1:54" x14ac:dyDescent="0.2">
      <c r="A42" s="12"/>
      <c r="B42" s="19" t="s">
        <v>164</v>
      </c>
      <c r="C42" s="13">
        <v>928</v>
      </c>
      <c r="D42" s="13">
        <v>864</v>
      </c>
      <c r="E42" s="13">
        <v>1139</v>
      </c>
      <c r="F42" s="13">
        <v>1142</v>
      </c>
      <c r="G42" s="13">
        <v>1071</v>
      </c>
      <c r="H42" s="13">
        <v>1061</v>
      </c>
      <c r="I42" s="13">
        <v>1313</v>
      </c>
      <c r="J42" s="13">
        <v>1245</v>
      </c>
      <c r="K42" s="13">
        <v>1380</v>
      </c>
      <c r="L42" s="13">
        <v>1205</v>
      </c>
      <c r="M42" s="13">
        <v>1180</v>
      </c>
      <c r="N42" s="13">
        <v>1207</v>
      </c>
      <c r="O42" s="13">
        <v>1096</v>
      </c>
      <c r="P42" s="13">
        <v>1245</v>
      </c>
      <c r="Q42" s="13">
        <v>1211</v>
      </c>
      <c r="R42" s="13">
        <v>1135</v>
      </c>
      <c r="S42" s="13">
        <v>1140</v>
      </c>
      <c r="T42" s="13">
        <v>1018</v>
      </c>
      <c r="U42" s="13">
        <v>1184</v>
      </c>
      <c r="V42" s="13">
        <v>1218</v>
      </c>
      <c r="W42" s="13">
        <v>1192</v>
      </c>
      <c r="X42" s="13">
        <v>1309</v>
      </c>
      <c r="Y42" s="13">
        <v>1176</v>
      </c>
      <c r="Z42" s="13">
        <v>1133</v>
      </c>
      <c r="AA42" s="13">
        <v>1493</v>
      </c>
      <c r="AB42" s="13">
        <v>1362</v>
      </c>
      <c r="AC42" s="13">
        <v>1070</v>
      </c>
      <c r="AD42" s="13">
        <v>1060</v>
      </c>
      <c r="AE42" s="13">
        <v>1212</v>
      </c>
      <c r="AF42" s="13">
        <v>1206</v>
      </c>
      <c r="AG42" s="13">
        <v>1156</v>
      </c>
      <c r="AH42" s="13">
        <v>1209</v>
      </c>
      <c r="AI42" s="13">
        <v>1192</v>
      </c>
      <c r="AJ42" s="13">
        <v>1356</v>
      </c>
      <c r="AK42" s="13">
        <v>1289</v>
      </c>
      <c r="AL42" s="13">
        <v>1107</v>
      </c>
      <c r="AM42" s="13">
        <v>1191</v>
      </c>
      <c r="AN42" s="13">
        <v>1200</v>
      </c>
      <c r="AO42" s="13">
        <v>1185</v>
      </c>
      <c r="AP42" s="13">
        <v>1100</v>
      </c>
      <c r="AQ42" s="13">
        <v>1245</v>
      </c>
      <c r="AR42" s="13">
        <v>1288</v>
      </c>
      <c r="AS42" s="13">
        <v>960</v>
      </c>
      <c r="AT42" s="13">
        <v>1175</v>
      </c>
      <c r="AU42" s="13">
        <v>1231</v>
      </c>
      <c r="AV42" s="13">
        <v>1324</v>
      </c>
      <c r="AW42" s="13">
        <v>1061</v>
      </c>
      <c r="AX42" s="13">
        <v>1139</v>
      </c>
      <c r="AY42" s="13">
        <v>1311</v>
      </c>
      <c r="AZ42" s="13">
        <v>1278</v>
      </c>
      <c r="BA42" s="13">
        <v>900</v>
      </c>
      <c r="BB42" s="13">
        <v>905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26645</v>
      </c>
      <c r="D44" s="23">
        <v>25681</v>
      </c>
      <c r="E44" s="23">
        <v>28527</v>
      </c>
      <c r="F44" s="23">
        <v>28088</v>
      </c>
      <c r="G44" s="23">
        <v>27117</v>
      </c>
      <c r="H44" s="23">
        <v>27914</v>
      </c>
      <c r="I44" s="23">
        <v>29783</v>
      </c>
      <c r="J44" s="23">
        <v>28231</v>
      </c>
      <c r="K44" s="23">
        <v>26767</v>
      </c>
      <c r="L44" s="23">
        <v>25710</v>
      </c>
      <c r="M44" s="23">
        <v>27828</v>
      </c>
      <c r="N44" s="23">
        <v>28292</v>
      </c>
      <c r="O44" s="23">
        <v>27814</v>
      </c>
      <c r="P44" s="23">
        <v>29237</v>
      </c>
      <c r="Q44" s="23">
        <v>28932</v>
      </c>
      <c r="R44" s="23">
        <v>27926</v>
      </c>
      <c r="S44" s="23">
        <v>30500</v>
      </c>
      <c r="T44" s="23">
        <v>31080</v>
      </c>
      <c r="U44" s="23">
        <v>30831</v>
      </c>
      <c r="V44" s="23">
        <v>31420</v>
      </c>
      <c r="W44" s="23">
        <v>29932</v>
      </c>
      <c r="X44" s="23">
        <v>30636</v>
      </c>
      <c r="Y44" s="23">
        <v>32221</v>
      </c>
      <c r="Z44" s="23">
        <v>30597</v>
      </c>
      <c r="AA44" s="23">
        <v>32496</v>
      </c>
      <c r="AB44" s="23">
        <v>31177</v>
      </c>
      <c r="AC44" s="23">
        <v>30644</v>
      </c>
      <c r="AD44" s="23">
        <v>33130</v>
      </c>
      <c r="AE44" s="23">
        <v>32143</v>
      </c>
      <c r="AF44" s="23">
        <v>33775</v>
      </c>
      <c r="AG44" s="23">
        <v>30628</v>
      </c>
      <c r="AH44" s="23">
        <v>32179</v>
      </c>
      <c r="AI44" s="23">
        <v>32818</v>
      </c>
      <c r="AJ44" s="23">
        <v>32593</v>
      </c>
      <c r="AK44" s="23">
        <v>33301</v>
      </c>
      <c r="AL44" s="23">
        <v>29839</v>
      </c>
      <c r="AM44" s="23">
        <v>32665</v>
      </c>
      <c r="AN44" s="23">
        <v>32832</v>
      </c>
      <c r="AO44" s="23">
        <v>33063</v>
      </c>
      <c r="AP44" s="23">
        <v>32320</v>
      </c>
      <c r="AQ44" s="23">
        <v>30962</v>
      </c>
      <c r="AR44" s="23">
        <v>32847</v>
      </c>
      <c r="AS44" s="23">
        <v>31897</v>
      </c>
      <c r="AT44" s="23">
        <v>33411</v>
      </c>
      <c r="AU44" s="23">
        <v>31160</v>
      </c>
      <c r="AV44" s="23">
        <v>31828</v>
      </c>
      <c r="AW44" s="23">
        <v>30745</v>
      </c>
      <c r="AX44" s="23">
        <v>32573</v>
      </c>
      <c r="AY44" s="23">
        <v>31574</v>
      </c>
      <c r="AZ44" s="23">
        <v>31453</v>
      </c>
      <c r="BA44" s="23">
        <v>29604</v>
      </c>
      <c r="BB44" s="23">
        <v>22138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86595</v>
      </c>
      <c r="D46" s="26">
        <v>87080</v>
      </c>
      <c r="E46" s="26">
        <v>87691</v>
      </c>
      <c r="F46" s="26">
        <v>90207</v>
      </c>
      <c r="G46" s="26">
        <v>84423</v>
      </c>
      <c r="H46" s="26">
        <v>87347</v>
      </c>
      <c r="I46" s="26">
        <v>93038</v>
      </c>
      <c r="J46" s="26">
        <v>89691</v>
      </c>
      <c r="K46" s="26">
        <v>89173</v>
      </c>
      <c r="L46" s="26">
        <v>90582</v>
      </c>
      <c r="M46" s="26">
        <v>90664</v>
      </c>
      <c r="N46" s="26">
        <v>94597</v>
      </c>
      <c r="O46" s="26">
        <v>94388</v>
      </c>
      <c r="P46" s="26">
        <v>95260</v>
      </c>
      <c r="Q46" s="26">
        <v>93905</v>
      </c>
      <c r="R46" s="26">
        <v>91849</v>
      </c>
      <c r="S46" s="26">
        <v>96473</v>
      </c>
      <c r="T46" s="26">
        <v>97129</v>
      </c>
      <c r="U46" s="26">
        <v>95471</v>
      </c>
      <c r="V46" s="26">
        <v>94423</v>
      </c>
      <c r="W46" s="26">
        <v>92419</v>
      </c>
      <c r="X46" s="26">
        <v>95406</v>
      </c>
      <c r="Y46" s="26">
        <v>96876</v>
      </c>
      <c r="Z46" s="26">
        <v>95344</v>
      </c>
      <c r="AA46" s="26">
        <v>93644</v>
      </c>
      <c r="AB46" s="26">
        <v>93119</v>
      </c>
      <c r="AC46" s="26">
        <v>92495</v>
      </c>
      <c r="AD46" s="26">
        <v>96600</v>
      </c>
      <c r="AE46" s="26">
        <v>95100</v>
      </c>
      <c r="AF46" s="26">
        <v>97831</v>
      </c>
      <c r="AG46" s="26">
        <v>90537</v>
      </c>
      <c r="AH46" s="26">
        <v>94167</v>
      </c>
      <c r="AI46" s="26">
        <v>97182</v>
      </c>
      <c r="AJ46" s="26">
        <v>97318</v>
      </c>
      <c r="AK46" s="26">
        <v>100149</v>
      </c>
      <c r="AL46" s="26">
        <v>93500</v>
      </c>
      <c r="AM46" s="26">
        <v>97954</v>
      </c>
      <c r="AN46" s="26">
        <v>98541</v>
      </c>
      <c r="AO46" s="26">
        <v>99780</v>
      </c>
      <c r="AP46" s="26">
        <v>99259</v>
      </c>
      <c r="AQ46" s="26">
        <v>96180</v>
      </c>
      <c r="AR46" s="26">
        <v>99094</v>
      </c>
      <c r="AS46" s="26">
        <v>97517</v>
      </c>
      <c r="AT46" s="26">
        <v>99440</v>
      </c>
      <c r="AU46" s="26">
        <v>94176</v>
      </c>
      <c r="AV46" s="26">
        <v>93493</v>
      </c>
      <c r="AW46" s="26">
        <v>91895</v>
      </c>
      <c r="AX46" s="26">
        <v>95111</v>
      </c>
      <c r="AY46" s="26">
        <v>92530</v>
      </c>
      <c r="AZ46" s="26">
        <v>91533</v>
      </c>
      <c r="BA46" s="26">
        <v>92357</v>
      </c>
      <c r="BB46" s="26">
        <v>76342</v>
      </c>
    </row>
    <row r="47" spans="1:54" ht="13.5" thickTop="1" x14ac:dyDescent="0.2"/>
    <row r="49" spans="1:54" ht="13.5" thickBot="1" x14ac:dyDescent="0.25">
      <c r="A49" s="106" t="s">
        <v>218</v>
      </c>
      <c r="B49" s="25"/>
      <c r="C49" s="26">
        <v>3569.201</v>
      </c>
      <c r="D49" s="26">
        <v>3581.652544</v>
      </c>
      <c r="E49" s="26">
        <v>3550.8639170000001</v>
      </c>
      <c r="F49" s="26">
        <v>3619.0337319999999</v>
      </c>
      <c r="G49" s="26">
        <v>3523.6021030000002</v>
      </c>
      <c r="H49" s="26">
        <v>3562.5035940000002</v>
      </c>
      <c r="I49" s="26">
        <v>3624.5830420000002</v>
      </c>
      <c r="J49" s="26">
        <v>3602.3552460000001</v>
      </c>
      <c r="K49" s="26">
        <v>3605.3307060000002</v>
      </c>
      <c r="L49" s="26">
        <v>3631.5567919999999</v>
      </c>
      <c r="M49" s="26">
        <v>3590.2647529999999</v>
      </c>
      <c r="N49" s="26">
        <v>3598.1006689999999</v>
      </c>
      <c r="O49" s="26">
        <v>3635.0589200000004</v>
      </c>
      <c r="P49" s="26">
        <v>3584.5764950000003</v>
      </c>
      <c r="Q49" s="26">
        <v>3525.8865370000003</v>
      </c>
      <c r="R49" s="26">
        <v>3570.7685650000003</v>
      </c>
      <c r="S49" s="26">
        <v>3549.0510140000001</v>
      </c>
      <c r="T49" s="26">
        <v>3630.4854100000002</v>
      </c>
      <c r="U49" s="26">
        <v>3588.427009</v>
      </c>
      <c r="V49" s="26">
        <v>3567.104441</v>
      </c>
      <c r="W49" s="26">
        <v>3565.4305330000002</v>
      </c>
      <c r="X49" s="26">
        <v>3622.231323</v>
      </c>
      <c r="Y49" s="26">
        <v>3567.6642610000004</v>
      </c>
      <c r="Z49" s="26">
        <v>3561.124108</v>
      </c>
      <c r="AA49" s="26">
        <v>3560.2532770000003</v>
      </c>
      <c r="AB49" s="26">
        <v>3575.9285949999999</v>
      </c>
      <c r="AC49" s="26">
        <v>3587.5177880000001</v>
      </c>
      <c r="AD49" s="26">
        <v>3575.7533349999999</v>
      </c>
      <c r="AE49" s="26">
        <v>3651.4007960000004</v>
      </c>
      <c r="AF49" s="26">
        <v>3596.9171540000002</v>
      </c>
      <c r="AG49" s="26">
        <v>3613.5295270000001</v>
      </c>
      <c r="AH49" s="26">
        <v>3641.881386</v>
      </c>
      <c r="AI49" s="26">
        <v>3587.7914610000003</v>
      </c>
      <c r="AJ49" s="26">
        <v>3701.6439780000001</v>
      </c>
      <c r="AK49" s="26">
        <v>3618.4026900000003</v>
      </c>
      <c r="AL49" s="26">
        <v>3665.2049609999999</v>
      </c>
      <c r="AM49" s="26">
        <v>3621.5640550000003</v>
      </c>
      <c r="AN49" s="26">
        <v>3660.138762</v>
      </c>
      <c r="AO49" s="26">
        <v>3603.5744550000004</v>
      </c>
      <c r="AP49" s="26">
        <v>3553.4268320000001</v>
      </c>
      <c r="AQ49" s="26">
        <v>3634.0060880000001</v>
      </c>
      <c r="AR49" s="26">
        <v>3668.3023360000002</v>
      </c>
      <c r="AS49" s="26">
        <v>3633.9870260000002</v>
      </c>
      <c r="AT49" s="26">
        <v>3656.0044130000001</v>
      </c>
      <c r="AU49" s="26">
        <v>3608.6727330000003</v>
      </c>
      <c r="AV49" s="26">
        <v>3564.5220680000002</v>
      </c>
      <c r="AW49" s="26">
        <v>3538.406367</v>
      </c>
      <c r="AX49" s="26">
        <v>3530.2208310000001</v>
      </c>
      <c r="AY49" s="26">
        <v>3560.4324610000003</v>
      </c>
      <c r="AZ49" s="26">
        <v>3556.2938790000003</v>
      </c>
      <c r="BA49" s="26">
        <v>3522.313721</v>
      </c>
      <c r="BB49" s="26">
        <v>3494.6470600000002</v>
      </c>
    </row>
    <row r="50" spans="1:54" ht="13.5" thickTop="1" x14ac:dyDescent="0.2"/>
  </sheetData>
  <mergeCells count="1">
    <mergeCell ref="A1:BB1"/>
  </mergeCells>
  <phoneticPr fontId="0" type="noConversion"/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50"/>
  <sheetViews>
    <sheetView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6.7109375" defaultRowHeight="12.75" x14ac:dyDescent="0.2"/>
  <cols>
    <col min="1" max="1" width="7.28515625" style="1" customWidth="1"/>
    <col min="2" max="2" width="25" style="1" customWidth="1"/>
    <col min="3" max="3" width="9.42578125" style="3" customWidth="1"/>
    <col min="4" max="54" width="9.42578125" style="1" customWidth="1"/>
    <col min="55" max="16384" width="6.7109375" style="1"/>
  </cols>
  <sheetData>
    <row r="1" spans="1:54" ht="26.25" x14ac:dyDescent="0.4">
      <c r="A1" s="145" t="s">
        <v>166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</row>
    <row r="2" spans="1:54" ht="13.5" thickBot="1" x14ac:dyDescent="0.25">
      <c r="A2" s="4"/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 t="s">
        <v>53</v>
      </c>
      <c r="AV2" s="5" t="s">
        <v>54</v>
      </c>
      <c r="AW2" s="5" t="s">
        <v>55</v>
      </c>
      <c r="AX2" s="5" t="s">
        <v>56</v>
      </c>
      <c r="AY2" s="5" t="s">
        <v>57</v>
      </c>
      <c r="AZ2" s="5" t="s">
        <v>58</v>
      </c>
      <c r="BA2" s="5" t="s">
        <v>59</v>
      </c>
      <c r="BB2" s="5" t="s">
        <v>60</v>
      </c>
    </row>
    <row r="3" spans="1:54" s="2" customFormat="1" thickBot="1" x14ac:dyDescent="0.25">
      <c r="A3" s="6"/>
      <c r="B3" s="7" t="s">
        <v>61</v>
      </c>
      <c r="C3" s="8">
        <v>40909</v>
      </c>
      <c r="D3" s="8">
        <v>40916</v>
      </c>
      <c r="E3" s="8">
        <v>40923</v>
      </c>
      <c r="F3" s="8">
        <v>40930</v>
      </c>
      <c r="G3" s="8">
        <v>40937</v>
      </c>
      <c r="H3" s="8">
        <v>40944</v>
      </c>
      <c r="I3" s="8">
        <v>40951</v>
      </c>
      <c r="J3" s="8">
        <v>40958</v>
      </c>
      <c r="K3" s="8">
        <v>40965</v>
      </c>
      <c r="L3" s="8">
        <v>40972</v>
      </c>
      <c r="M3" s="8">
        <v>40979</v>
      </c>
      <c r="N3" s="8">
        <v>40986</v>
      </c>
      <c r="O3" s="8">
        <v>40993</v>
      </c>
      <c r="P3" s="8">
        <v>41000</v>
      </c>
      <c r="Q3" s="8">
        <v>41007</v>
      </c>
      <c r="R3" s="8">
        <v>41014</v>
      </c>
      <c r="S3" s="8">
        <v>41021</v>
      </c>
      <c r="T3" s="8">
        <v>41028</v>
      </c>
      <c r="U3" s="8">
        <v>41035</v>
      </c>
      <c r="V3" s="8">
        <v>41042</v>
      </c>
      <c r="W3" s="8">
        <v>41049</v>
      </c>
      <c r="X3" s="8">
        <v>41056</v>
      </c>
      <c r="Y3" s="8">
        <v>41063</v>
      </c>
      <c r="Z3" s="8">
        <v>41070</v>
      </c>
      <c r="AA3" s="8">
        <v>41077</v>
      </c>
      <c r="AB3" s="8">
        <v>41084</v>
      </c>
      <c r="AC3" s="8">
        <v>41091</v>
      </c>
      <c r="AD3" s="8">
        <v>41098</v>
      </c>
      <c r="AE3" s="8">
        <v>41105</v>
      </c>
      <c r="AF3" s="8">
        <v>41112</v>
      </c>
      <c r="AG3" s="8">
        <v>41119</v>
      </c>
      <c r="AH3" s="8">
        <v>41126</v>
      </c>
      <c r="AI3" s="8">
        <v>41133</v>
      </c>
      <c r="AJ3" s="8">
        <v>41140</v>
      </c>
      <c r="AK3" s="8">
        <v>41147</v>
      </c>
      <c r="AL3" s="8">
        <v>41154</v>
      </c>
      <c r="AM3" s="8">
        <v>41161</v>
      </c>
      <c r="AN3" s="8">
        <v>41168</v>
      </c>
      <c r="AO3" s="8">
        <v>41175</v>
      </c>
      <c r="AP3" s="8">
        <v>41182</v>
      </c>
      <c r="AQ3" s="8">
        <v>41189</v>
      </c>
      <c r="AR3" s="8">
        <v>41196</v>
      </c>
      <c r="AS3" s="8">
        <v>41203</v>
      </c>
      <c r="AT3" s="8">
        <v>41210</v>
      </c>
      <c r="AU3" s="8">
        <v>41217</v>
      </c>
      <c r="AV3" s="8">
        <v>41224</v>
      </c>
      <c r="AW3" s="8">
        <v>41231</v>
      </c>
      <c r="AX3" s="8">
        <v>41238</v>
      </c>
      <c r="AY3" s="8">
        <v>41245</v>
      </c>
      <c r="AZ3" s="8">
        <v>41252</v>
      </c>
      <c r="BA3" s="8">
        <v>41259</v>
      </c>
      <c r="BB3" s="8">
        <v>41266</v>
      </c>
    </row>
    <row r="4" spans="1:54" x14ac:dyDescent="0.2">
      <c r="A4" s="9" t="s">
        <v>0</v>
      </c>
      <c r="B4" s="10"/>
      <c r="C4" s="11">
        <v>7538</v>
      </c>
      <c r="D4" s="11">
        <v>8170</v>
      </c>
      <c r="E4" s="11">
        <v>7181</v>
      </c>
      <c r="F4" s="11">
        <v>7859</v>
      </c>
      <c r="G4" s="11">
        <v>8114</v>
      </c>
      <c r="H4" s="11">
        <v>8187</v>
      </c>
      <c r="I4" s="11">
        <v>8169</v>
      </c>
      <c r="J4" s="11">
        <v>8009</v>
      </c>
      <c r="K4" s="11">
        <v>8176</v>
      </c>
      <c r="L4" s="11">
        <v>8136</v>
      </c>
      <c r="M4" s="11">
        <v>8235</v>
      </c>
      <c r="N4" s="11">
        <v>8584</v>
      </c>
      <c r="O4" s="11">
        <v>8536</v>
      </c>
      <c r="P4" s="11">
        <v>7901</v>
      </c>
      <c r="Q4" s="11">
        <v>8386</v>
      </c>
      <c r="R4" s="11">
        <v>8465</v>
      </c>
      <c r="S4" s="11">
        <v>8234</v>
      </c>
      <c r="T4" s="11">
        <v>8283</v>
      </c>
      <c r="U4" s="11">
        <v>8265</v>
      </c>
      <c r="V4" s="11">
        <v>8161</v>
      </c>
      <c r="W4" s="11">
        <v>7937</v>
      </c>
      <c r="X4" s="11">
        <v>8157</v>
      </c>
      <c r="Y4" s="11">
        <v>8163</v>
      </c>
      <c r="Z4" s="11">
        <v>8039</v>
      </c>
      <c r="AA4" s="11">
        <v>7849</v>
      </c>
      <c r="AB4" s="11">
        <v>7699</v>
      </c>
      <c r="AC4" s="11">
        <v>7546</v>
      </c>
      <c r="AD4" s="11">
        <v>8265</v>
      </c>
      <c r="AE4" s="11">
        <v>8076</v>
      </c>
      <c r="AF4" s="11">
        <v>8070</v>
      </c>
      <c r="AG4" s="11">
        <v>7845</v>
      </c>
      <c r="AH4" s="11">
        <v>7799</v>
      </c>
      <c r="AI4" s="11">
        <v>8180</v>
      </c>
      <c r="AJ4" s="11">
        <v>8536</v>
      </c>
      <c r="AK4" s="11">
        <v>8028</v>
      </c>
      <c r="AL4" s="11">
        <v>7626</v>
      </c>
      <c r="AM4" s="11">
        <v>8061</v>
      </c>
      <c r="AN4" s="11">
        <v>7854</v>
      </c>
      <c r="AO4" s="11">
        <v>7925</v>
      </c>
      <c r="AP4" s="11">
        <v>7958</v>
      </c>
      <c r="AQ4" s="11">
        <v>7773</v>
      </c>
      <c r="AR4" s="11">
        <v>7997</v>
      </c>
      <c r="AS4" s="11">
        <v>8072</v>
      </c>
      <c r="AT4" s="11">
        <v>7939</v>
      </c>
      <c r="AU4" s="11">
        <v>8158</v>
      </c>
      <c r="AV4" s="11">
        <v>7714</v>
      </c>
      <c r="AW4" s="11">
        <v>7687</v>
      </c>
      <c r="AX4" s="11">
        <v>8217</v>
      </c>
      <c r="AY4" s="11">
        <v>7871</v>
      </c>
      <c r="AZ4" s="11">
        <v>7827</v>
      </c>
      <c r="BA4" s="11">
        <v>7890</v>
      </c>
      <c r="BB4" s="11">
        <v>5543</v>
      </c>
    </row>
    <row r="5" spans="1:54" x14ac:dyDescent="0.2">
      <c r="A5" s="12"/>
      <c r="B5" s="19" t="s">
        <v>143</v>
      </c>
      <c r="C5" s="13">
        <v>2132</v>
      </c>
      <c r="D5" s="13">
        <v>2709</v>
      </c>
      <c r="E5" s="13">
        <v>2273</v>
      </c>
      <c r="F5" s="13">
        <v>2550</v>
      </c>
      <c r="G5" s="13">
        <v>2618</v>
      </c>
      <c r="H5" s="13">
        <v>2696</v>
      </c>
      <c r="I5" s="13">
        <v>2668</v>
      </c>
      <c r="J5" s="13">
        <v>2682</v>
      </c>
      <c r="K5" s="13">
        <v>2679</v>
      </c>
      <c r="L5" s="13">
        <v>2668</v>
      </c>
      <c r="M5" s="13">
        <v>2727</v>
      </c>
      <c r="N5" s="13">
        <v>2815</v>
      </c>
      <c r="O5" s="13">
        <v>2875</v>
      </c>
      <c r="P5" s="13">
        <v>2415</v>
      </c>
      <c r="Q5" s="13">
        <v>2720</v>
      </c>
      <c r="R5" s="13">
        <v>2895</v>
      </c>
      <c r="S5" s="13">
        <v>3023</v>
      </c>
      <c r="T5" s="13">
        <v>2957</v>
      </c>
      <c r="U5" s="13">
        <v>2832</v>
      </c>
      <c r="V5" s="13">
        <v>2838</v>
      </c>
      <c r="W5" s="13">
        <v>2465</v>
      </c>
      <c r="X5" s="13">
        <v>2737</v>
      </c>
      <c r="Y5" s="13">
        <v>2725</v>
      </c>
      <c r="Z5" s="13">
        <v>2765</v>
      </c>
      <c r="AA5" s="13">
        <v>2705</v>
      </c>
      <c r="AB5" s="13">
        <v>2645</v>
      </c>
      <c r="AC5" s="13">
        <v>2432</v>
      </c>
      <c r="AD5" s="13">
        <v>2828</v>
      </c>
      <c r="AE5" s="13">
        <v>2864</v>
      </c>
      <c r="AF5" s="13">
        <v>2876</v>
      </c>
      <c r="AG5" s="13">
        <v>2665</v>
      </c>
      <c r="AH5" s="13">
        <v>2429</v>
      </c>
      <c r="AI5" s="13">
        <v>2790</v>
      </c>
      <c r="AJ5" s="13">
        <v>2802</v>
      </c>
      <c r="AK5" s="13">
        <v>2721</v>
      </c>
      <c r="AL5" s="13">
        <v>2332</v>
      </c>
      <c r="AM5" s="13">
        <v>2613</v>
      </c>
      <c r="AN5" s="13">
        <v>2594</v>
      </c>
      <c r="AO5" s="13">
        <v>2717</v>
      </c>
      <c r="AP5" s="13">
        <v>2767</v>
      </c>
      <c r="AQ5" s="13">
        <v>2561</v>
      </c>
      <c r="AR5" s="13">
        <v>2883</v>
      </c>
      <c r="AS5" s="13">
        <v>2935</v>
      </c>
      <c r="AT5" s="13">
        <v>2878</v>
      </c>
      <c r="AU5" s="13">
        <v>2741</v>
      </c>
      <c r="AV5" s="13">
        <v>2645</v>
      </c>
      <c r="AW5" s="13">
        <v>2681</v>
      </c>
      <c r="AX5" s="13">
        <v>2763</v>
      </c>
      <c r="AY5" s="13">
        <v>2724</v>
      </c>
      <c r="AZ5" s="13">
        <v>2927</v>
      </c>
      <c r="BA5" s="13">
        <v>2799</v>
      </c>
      <c r="BB5" s="13">
        <v>1277</v>
      </c>
    </row>
    <row r="6" spans="1:54" x14ac:dyDescent="0.2">
      <c r="A6" s="12"/>
      <c r="B6" s="19" t="s">
        <v>144</v>
      </c>
      <c r="C6" s="13">
        <v>1451</v>
      </c>
      <c r="D6" s="13">
        <v>1651</v>
      </c>
      <c r="E6" s="13">
        <v>1335</v>
      </c>
      <c r="F6" s="13">
        <v>1648</v>
      </c>
      <c r="G6" s="13">
        <v>1686</v>
      </c>
      <c r="H6" s="13">
        <v>1782</v>
      </c>
      <c r="I6" s="13">
        <v>1760</v>
      </c>
      <c r="J6" s="13">
        <v>1759</v>
      </c>
      <c r="K6" s="13">
        <v>1805</v>
      </c>
      <c r="L6" s="13">
        <v>1768</v>
      </c>
      <c r="M6" s="13">
        <v>1806</v>
      </c>
      <c r="N6" s="13">
        <v>1946</v>
      </c>
      <c r="O6" s="13">
        <v>1808</v>
      </c>
      <c r="P6" s="13">
        <v>1693</v>
      </c>
      <c r="Q6" s="13">
        <v>1823</v>
      </c>
      <c r="R6" s="13">
        <v>1783</v>
      </c>
      <c r="S6" s="13">
        <v>1794</v>
      </c>
      <c r="T6" s="13">
        <v>1792</v>
      </c>
      <c r="U6" s="13">
        <v>1846</v>
      </c>
      <c r="V6" s="13">
        <v>1725</v>
      </c>
      <c r="W6" s="13">
        <v>1759</v>
      </c>
      <c r="X6" s="13">
        <v>1660</v>
      </c>
      <c r="Y6" s="13">
        <v>1680</v>
      </c>
      <c r="Z6" s="13">
        <v>1696</v>
      </c>
      <c r="AA6" s="13">
        <v>1591</v>
      </c>
      <c r="AB6" s="13">
        <v>1578</v>
      </c>
      <c r="AC6" s="13">
        <v>1434</v>
      </c>
      <c r="AD6" s="13">
        <v>1668</v>
      </c>
      <c r="AE6" s="13">
        <v>1672</v>
      </c>
      <c r="AF6" s="13">
        <v>1498</v>
      </c>
      <c r="AG6" s="13">
        <v>1468</v>
      </c>
      <c r="AH6" s="13">
        <v>1581</v>
      </c>
      <c r="AI6" s="13">
        <v>1741</v>
      </c>
      <c r="AJ6" s="13">
        <v>1852</v>
      </c>
      <c r="AK6" s="13">
        <v>1689</v>
      </c>
      <c r="AL6" s="13">
        <v>1540</v>
      </c>
      <c r="AM6" s="13">
        <v>1784</v>
      </c>
      <c r="AN6" s="13">
        <v>1756</v>
      </c>
      <c r="AO6" s="13">
        <v>1747</v>
      </c>
      <c r="AP6" s="13">
        <v>1750</v>
      </c>
      <c r="AQ6" s="13">
        <v>1619</v>
      </c>
      <c r="AR6" s="13">
        <v>1625</v>
      </c>
      <c r="AS6" s="13">
        <v>1551</v>
      </c>
      <c r="AT6" s="13">
        <v>1599</v>
      </c>
      <c r="AU6" s="13">
        <v>1668</v>
      </c>
      <c r="AV6" s="13">
        <v>1561</v>
      </c>
      <c r="AW6" s="13">
        <v>1492</v>
      </c>
      <c r="AX6" s="13">
        <v>1632</v>
      </c>
      <c r="AY6" s="13">
        <v>1601</v>
      </c>
      <c r="AZ6" s="13">
        <v>1600</v>
      </c>
      <c r="BA6" s="13">
        <v>1606</v>
      </c>
      <c r="BB6" s="13">
        <v>897</v>
      </c>
    </row>
    <row r="7" spans="1:54" x14ac:dyDescent="0.2">
      <c r="A7" s="12"/>
      <c r="B7" s="19" t="s">
        <v>145</v>
      </c>
      <c r="C7" s="13">
        <v>3955</v>
      </c>
      <c r="D7" s="13">
        <v>3810</v>
      </c>
      <c r="E7" s="13">
        <v>3573</v>
      </c>
      <c r="F7" s="13">
        <v>3661</v>
      </c>
      <c r="G7" s="13">
        <v>3810</v>
      </c>
      <c r="H7" s="13">
        <v>3709</v>
      </c>
      <c r="I7" s="13">
        <v>3741</v>
      </c>
      <c r="J7" s="13">
        <v>3568</v>
      </c>
      <c r="K7" s="13">
        <v>3692</v>
      </c>
      <c r="L7" s="13">
        <v>3700</v>
      </c>
      <c r="M7" s="13">
        <v>3702</v>
      </c>
      <c r="N7" s="13">
        <v>3823</v>
      </c>
      <c r="O7" s="13">
        <v>3853</v>
      </c>
      <c r="P7" s="13">
        <v>3793</v>
      </c>
      <c r="Q7" s="13">
        <v>3843</v>
      </c>
      <c r="R7" s="13">
        <v>3787</v>
      </c>
      <c r="S7" s="13">
        <v>3417</v>
      </c>
      <c r="T7" s="13">
        <v>3534</v>
      </c>
      <c r="U7" s="13">
        <v>3587</v>
      </c>
      <c r="V7" s="13">
        <v>3598</v>
      </c>
      <c r="W7" s="13">
        <v>3713</v>
      </c>
      <c r="X7" s="13">
        <v>3760</v>
      </c>
      <c r="Y7" s="13">
        <v>3758</v>
      </c>
      <c r="Z7" s="13">
        <v>3578</v>
      </c>
      <c r="AA7" s="13">
        <v>3553</v>
      </c>
      <c r="AB7" s="13">
        <v>3476</v>
      </c>
      <c r="AC7" s="13">
        <v>3680</v>
      </c>
      <c r="AD7" s="13">
        <v>3769</v>
      </c>
      <c r="AE7" s="13">
        <v>3540</v>
      </c>
      <c r="AF7" s="13">
        <v>3696</v>
      </c>
      <c r="AG7" s="13">
        <v>3712</v>
      </c>
      <c r="AH7" s="13">
        <v>3789</v>
      </c>
      <c r="AI7" s="13">
        <v>3649</v>
      </c>
      <c r="AJ7" s="13">
        <v>3882</v>
      </c>
      <c r="AK7" s="13">
        <v>3618</v>
      </c>
      <c r="AL7" s="13">
        <v>3754</v>
      </c>
      <c r="AM7" s="13">
        <v>3664</v>
      </c>
      <c r="AN7" s="13">
        <v>3504</v>
      </c>
      <c r="AO7" s="13">
        <v>3461</v>
      </c>
      <c r="AP7" s="13">
        <v>3441</v>
      </c>
      <c r="AQ7" s="13">
        <v>3593</v>
      </c>
      <c r="AR7" s="13">
        <v>3489</v>
      </c>
      <c r="AS7" s="13">
        <v>3586</v>
      </c>
      <c r="AT7" s="13">
        <v>3462</v>
      </c>
      <c r="AU7" s="13">
        <v>3749</v>
      </c>
      <c r="AV7" s="13">
        <v>3508</v>
      </c>
      <c r="AW7" s="13">
        <v>3514</v>
      </c>
      <c r="AX7" s="13">
        <v>3822</v>
      </c>
      <c r="AY7" s="13">
        <v>3546</v>
      </c>
      <c r="AZ7" s="13">
        <v>3300</v>
      </c>
      <c r="BA7" s="13">
        <v>3485</v>
      </c>
      <c r="BB7" s="13">
        <v>3369</v>
      </c>
    </row>
    <row r="8" spans="1:54" x14ac:dyDescent="0.2">
      <c r="A8" s="12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x14ac:dyDescent="0.2">
      <c r="A9" s="16" t="s">
        <v>1</v>
      </c>
      <c r="B9" s="12"/>
      <c r="C9" s="11">
        <v>12873</v>
      </c>
      <c r="D9" s="11">
        <v>13759</v>
      </c>
      <c r="E9" s="11">
        <v>12594</v>
      </c>
      <c r="F9" s="11">
        <v>14394</v>
      </c>
      <c r="G9" s="11">
        <v>14129</v>
      </c>
      <c r="H9" s="11">
        <v>14198</v>
      </c>
      <c r="I9" s="11">
        <v>13639</v>
      </c>
      <c r="J9" s="11">
        <v>13408</v>
      </c>
      <c r="K9" s="11">
        <v>14496</v>
      </c>
      <c r="L9" s="11">
        <v>13679</v>
      </c>
      <c r="M9" s="11">
        <v>13836</v>
      </c>
      <c r="N9" s="11">
        <v>13525</v>
      </c>
      <c r="O9" s="11">
        <v>13988</v>
      </c>
      <c r="P9" s="11">
        <v>13276</v>
      </c>
      <c r="Q9" s="11">
        <v>13581</v>
      </c>
      <c r="R9" s="11">
        <v>14098</v>
      </c>
      <c r="S9" s="11">
        <v>14126</v>
      </c>
      <c r="T9" s="11">
        <v>13951</v>
      </c>
      <c r="U9" s="11">
        <v>13937</v>
      </c>
      <c r="V9" s="11">
        <v>14009</v>
      </c>
      <c r="W9" s="11">
        <v>14688</v>
      </c>
      <c r="X9" s="11">
        <v>15247</v>
      </c>
      <c r="Y9" s="11">
        <v>14281</v>
      </c>
      <c r="Z9" s="11">
        <v>13696</v>
      </c>
      <c r="AA9" s="11">
        <v>13668</v>
      </c>
      <c r="AB9" s="11">
        <v>13521</v>
      </c>
      <c r="AC9" s="11">
        <v>13847</v>
      </c>
      <c r="AD9" s="11">
        <v>14320</v>
      </c>
      <c r="AE9" s="11">
        <v>14409</v>
      </c>
      <c r="AF9" s="11">
        <v>13665</v>
      </c>
      <c r="AG9" s="11">
        <v>14222</v>
      </c>
      <c r="AH9" s="11">
        <v>13709</v>
      </c>
      <c r="AI9" s="11">
        <v>14458</v>
      </c>
      <c r="AJ9" s="11">
        <v>14437</v>
      </c>
      <c r="AK9" s="11">
        <v>13699</v>
      </c>
      <c r="AL9" s="11">
        <v>14042</v>
      </c>
      <c r="AM9" s="11">
        <v>14298</v>
      </c>
      <c r="AN9" s="11">
        <v>14267</v>
      </c>
      <c r="AO9" s="11">
        <v>14113</v>
      </c>
      <c r="AP9" s="11">
        <v>14821</v>
      </c>
      <c r="AQ9" s="11">
        <v>14556</v>
      </c>
      <c r="AR9" s="11">
        <v>14256</v>
      </c>
      <c r="AS9" s="11">
        <v>14622</v>
      </c>
      <c r="AT9" s="11">
        <v>14234</v>
      </c>
      <c r="AU9" s="11">
        <v>13842</v>
      </c>
      <c r="AV9" s="11">
        <v>14020</v>
      </c>
      <c r="AW9" s="11">
        <v>13560</v>
      </c>
      <c r="AX9" s="11">
        <v>14181</v>
      </c>
      <c r="AY9" s="11">
        <v>14747</v>
      </c>
      <c r="AZ9" s="11">
        <v>14905</v>
      </c>
      <c r="BA9" s="11">
        <v>15142</v>
      </c>
      <c r="BB9" s="11">
        <v>10933</v>
      </c>
    </row>
    <row r="10" spans="1:54" x14ac:dyDescent="0.2">
      <c r="A10" s="12"/>
      <c r="B10" s="19" t="s">
        <v>146</v>
      </c>
      <c r="C10" s="13">
        <v>7957</v>
      </c>
      <c r="D10" s="13">
        <v>8688</v>
      </c>
      <c r="E10" s="13">
        <v>7759</v>
      </c>
      <c r="F10" s="13">
        <v>8631</v>
      </c>
      <c r="G10" s="13">
        <v>8536</v>
      </c>
      <c r="H10" s="13">
        <v>8454</v>
      </c>
      <c r="I10" s="13">
        <v>8360</v>
      </c>
      <c r="J10" s="13">
        <v>7934</v>
      </c>
      <c r="K10" s="13">
        <v>8865</v>
      </c>
      <c r="L10" s="13">
        <v>8203</v>
      </c>
      <c r="M10" s="13">
        <v>8300</v>
      </c>
      <c r="N10" s="13">
        <v>8325</v>
      </c>
      <c r="O10" s="13">
        <v>8623</v>
      </c>
      <c r="P10" s="13">
        <v>8221</v>
      </c>
      <c r="Q10" s="13">
        <v>8400</v>
      </c>
      <c r="R10" s="13">
        <v>8549</v>
      </c>
      <c r="S10" s="13">
        <v>8740</v>
      </c>
      <c r="T10" s="13">
        <v>8777</v>
      </c>
      <c r="U10" s="13">
        <v>8539</v>
      </c>
      <c r="V10" s="13">
        <v>8434</v>
      </c>
      <c r="W10" s="13">
        <v>9110</v>
      </c>
      <c r="X10" s="13">
        <v>9347</v>
      </c>
      <c r="Y10" s="13">
        <v>8402</v>
      </c>
      <c r="Z10" s="13">
        <v>7816</v>
      </c>
      <c r="AA10" s="13">
        <v>7723</v>
      </c>
      <c r="AB10" s="13">
        <v>7650</v>
      </c>
      <c r="AC10" s="13">
        <v>8000</v>
      </c>
      <c r="AD10" s="13">
        <v>8360</v>
      </c>
      <c r="AE10" s="13">
        <v>8265</v>
      </c>
      <c r="AF10" s="13">
        <v>8014</v>
      </c>
      <c r="AG10" s="13">
        <v>8150</v>
      </c>
      <c r="AH10" s="13">
        <v>7551</v>
      </c>
      <c r="AI10" s="13">
        <v>8230</v>
      </c>
      <c r="AJ10" s="13">
        <v>8148</v>
      </c>
      <c r="AK10" s="13">
        <v>7708</v>
      </c>
      <c r="AL10" s="13">
        <v>8393</v>
      </c>
      <c r="AM10" s="13">
        <v>8708</v>
      </c>
      <c r="AN10" s="13">
        <v>8556</v>
      </c>
      <c r="AO10" s="13">
        <v>8351</v>
      </c>
      <c r="AP10" s="13">
        <v>8399</v>
      </c>
      <c r="AQ10" s="13">
        <v>8606</v>
      </c>
      <c r="AR10" s="13">
        <v>8296</v>
      </c>
      <c r="AS10" s="13">
        <v>8338</v>
      </c>
      <c r="AT10" s="13">
        <v>8458</v>
      </c>
      <c r="AU10" s="13">
        <v>8155</v>
      </c>
      <c r="AV10" s="13">
        <v>7971</v>
      </c>
      <c r="AW10" s="13">
        <v>7525</v>
      </c>
      <c r="AX10" s="13">
        <v>8413</v>
      </c>
      <c r="AY10" s="13">
        <v>8957</v>
      </c>
      <c r="AZ10" s="13">
        <v>8631</v>
      </c>
      <c r="BA10" s="13">
        <v>8633</v>
      </c>
      <c r="BB10" s="13">
        <v>6612</v>
      </c>
    </row>
    <row r="11" spans="1:54" x14ac:dyDescent="0.2">
      <c r="A11" s="12"/>
      <c r="B11" s="19" t="s">
        <v>147</v>
      </c>
      <c r="C11" s="13">
        <v>4171</v>
      </c>
      <c r="D11" s="13">
        <v>4375</v>
      </c>
      <c r="E11" s="13">
        <v>4060</v>
      </c>
      <c r="F11" s="13">
        <v>4569</v>
      </c>
      <c r="G11" s="13">
        <v>4384</v>
      </c>
      <c r="H11" s="13">
        <v>4587</v>
      </c>
      <c r="I11" s="13">
        <v>4361</v>
      </c>
      <c r="J11" s="13">
        <v>4528</v>
      </c>
      <c r="K11" s="13">
        <v>4615</v>
      </c>
      <c r="L11" s="13">
        <v>4583</v>
      </c>
      <c r="M11" s="13">
        <v>4424</v>
      </c>
      <c r="N11" s="13">
        <v>4244</v>
      </c>
      <c r="O11" s="13">
        <v>4260</v>
      </c>
      <c r="P11" s="13">
        <v>4068</v>
      </c>
      <c r="Q11" s="13">
        <v>4283</v>
      </c>
      <c r="R11" s="13">
        <v>4364</v>
      </c>
      <c r="S11" s="13">
        <v>4053</v>
      </c>
      <c r="T11" s="13">
        <v>4096</v>
      </c>
      <c r="U11" s="13">
        <v>4239</v>
      </c>
      <c r="V11" s="13">
        <v>4454</v>
      </c>
      <c r="W11" s="13">
        <v>4593</v>
      </c>
      <c r="X11" s="13">
        <v>4596</v>
      </c>
      <c r="Y11" s="13">
        <v>4835</v>
      </c>
      <c r="Z11" s="13">
        <v>5053</v>
      </c>
      <c r="AA11" s="13">
        <v>5009</v>
      </c>
      <c r="AB11" s="13">
        <v>4744</v>
      </c>
      <c r="AC11" s="13">
        <v>4788</v>
      </c>
      <c r="AD11" s="13">
        <v>4826</v>
      </c>
      <c r="AE11" s="13">
        <v>5080</v>
      </c>
      <c r="AF11" s="13">
        <v>4890</v>
      </c>
      <c r="AG11" s="13">
        <v>5039</v>
      </c>
      <c r="AH11" s="13">
        <v>4937</v>
      </c>
      <c r="AI11" s="13">
        <v>5145</v>
      </c>
      <c r="AJ11" s="13">
        <v>5072</v>
      </c>
      <c r="AK11" s="13">
        <v>4686</v>
      </c>
      <c r="AL11" s="13">
        <v>4745</v>
      </c>
      <c r="AM11" s="13">
        <v>4797</v>
      </c>
      <c r="AN11" s="13">
        <v>4635</v>
      </c>
      <c r="AO11" s="13">
        <v>4736</v>
      </c>
      <c r="AP11" s="13">
        <v>5317</v>
      </c>
      <c r="AQ11" s="13">
        <v>4875</v>
      </c>
      <c r="AR11" s="13">
        <v>4883</v>
      </c>
      <c r="AS11" s="13">
        <v>5000</v>
      </c>
      <c r="AT11" s="13">
        <v>4703</v>
      </c>
      <c r="AU11" s="13">
        <v>4762</v>
      </c>
      <c r="AV11" s="13">
        <v>4827</v>
      </c>
      <c r="AW11" s="13">
        <v>4600</v>
      </c>
      <c r="AX11" s="13">
        <v>4817</v>
      </c>
      <c r="AY11" s="13">
        <v>4780</v>
      </c>
      <c r="AZ11" s="13">
        <v>5222</v>
      </c>
      <c r="BA11" s="13">
        <v>5240</v>
      </c>
      <c r="BB11" s="13">
        <v>3848</v>
      </c>
    </row>
    <row r="12" spans="1:54" x14ac:dyDescent="0.2">
      <c r="A12" s="12"/>
      <c r="B12" s="19" t="s">
        <v>148</v>
      </c>
      <c r="C12" s="13">
        <v>745</v>
      </c>
      <c r="D12" s="13">
        <v>696</v>
      </c>
      <c r="E12" s="13">
        <v>775</v>
      </c>
      <c r="F12" s="13">
        <v>1194</v>
      </c>
      <c r="G12" s="13">
        <v>1209</v>
      </c>
      <c r="H12" s="13">
        <v>1157</v>
      </c>
      <c r="I12" s="13">
        <v>918</v>
      </c>
      <c r="J12" s="13">
        <v>946</v>
      </c>
      <c r="K12" s="13">
        <v>1016</v>
      </c>
      <c r="L12" s="13">
        <v>893</v>
      </c>
      <c r="M12" s="13">
        <v>1112</v>
      </c>
      <c r="N12" s="13">
        <v>956</v>
      </c>
      <c r="O12" s="13">
        <v>1105</v>
      </c>
      <c r="P12" s="13">
        <v>987</v>
      </c>
      <c r="Q12" s="13">
        <v>898</v>
      </c>
      <c r="R12" s="13">
        <v>1185</v>
      </c>
      <c r="S12" s="13">
        <v>1333</v>
      </c>
      <c r="T12" s="13">
        <v>1078</v>
      </c>
      <c r="U12" s="13">
        <v>1159</v>
      </c>
      <c r="V12" s="13">
        <v>1121</v>
      </c>
      <c r="W12" s="13">
        <v>985</v>
      </c>
      <c r="X12" s="13">
        <v>1304</v>
      </c>
      <c r="Y12" s="13">
        <v>1044</v>
      </c>
      <c r="Z12" s="13">
        <v>827</v>
      </c>
      <c r="AA12" s="13">
        <v>936</v>
      </c>
      <c r="AB12" s="13">
        <v>1127</v>
      </c>
      <c r="AC12" s="13">
        <v>1059</v>
      </c>
      <c r="AD12" s="13">
        <v>1134</v>
      </c>
      <c r="AE12" s="13">
        <v>1064</v>
      </c>
      <c r="AF12" s="13">
        <v>761</v>
      </c>
      <c r="AG12" s="13">
        <v>1033</v>
      </c>
      <c r="AH12" s="13">
        <v>1221</v>
      </c>
      <c r="AI12" s="13">
        <v>1083</v>
      </c>
      <c r="AJ12" s="13">
        <v>1217</v>
      </c>
      <c r="AK12" s="13">
        <v>1305</v>
      </c>
      <c r="AL12" s="13">
        <v>904</v>
      </c>
      <c r="AM12" s="13">
        <v>793</v>
      </c>
      <c r="AN12" s="13">
        <v>1076</v>
      </c>
      <c r="AO12" s="13">
        <v>1026</v>
      </c>
      <c r="AP12" s="13">
        <v>1105</v>
      </c>
      <c r="AQ12" s="13">
        <v>1075</v>
      </c>
      <c r="AR12" s="13">
        <v>1077</v>
      </c>
      <c r="AS12" s="13">
        <v>1284</v>
      </c>
      <c r="AT12" s="13">
        <v>1073</v>
      </c>
      <c r="AU12" s="13">
        <v>925</v>
      </c>
      <c r="AV12" s="13">
        <v>1222</v>
      </c>
      <c r="AW12" s="13">
        <v>1435</v>
      </c>
      <c r="AX12" s="13">
        <v>951</v>
      </c>
      <c r="AY12" s="13">
        <v>1010</v>
      </c>
      <c r="AZ12" s="13">
        <v>1052</v>
      </c>
      <c r="BA12" s="13">
        <v>1269</v>
      </c>
      <c r="BB12" s="13">
        <v>473</v>
      </c>
    </row>
    <row r="13" spans="1:54" x14ac:dyDescent="0.2">
      <c r="A13" s="12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2">
      <c r="A14" s="17" t="s">
        <v>2</v>
      </c>
      <c r="B14" s="18"/>
      <c r="C14" s="11">
        <v>18075</v>
      </c>
      <c r="D14" s="11">
        <v>18083</v>
      </c>
      <c r="E14" s="11">
        <v>17039</v>
      </c>
      <c r="F14" s="11">
        <v>17194</v>
      </c>
      <c r="G14" s="11">
        <v>18716</v>
      </c>
      <c r="H14" s="11">
        <v>17737</v>
      </c>
      <c r="I14" s="11">
        <v>19207</v>
      </c>
      <c r="J14" s="11">
        <v>19740</v>
      </c>
      <c r="K14" s="11">
        <v>18482</v>
      </c>
      <c r="L14" s="11">
        <v>17355</v>
      </c>
      <c r="M14" s="11">
        <v>19298</v>
      </c>
      <c r="N14" s="11">
        <v>17988</v>
      </c>
      <c r="O14" s="11">
        <v>21456</v>
      </c>
      <c r="P14" s="11">
        <v>21381</v>
      </c>
      <c r="Q14" s="11">
        <v>20851</v>
      </c>
      <c r="R14" s="11">
        <v>21195</v>
      </c>
      <c r="S14" s="11">
        <v>20604</v>
      </c>
      <c r="T14" s="11">
        <v>19544</v>
      </c>
      <c r="U14" s="11">
        <v>19743</v>
      </c>
      <c r="V14" s="11">
        <v>20424</v>
      </c>
      <c r="W14" s="11">
        <v>20254</v>
      </c>
      <c r="X14" s="11">
        <v>21277</v>
      </c>
      <c r="Y14" s="11">
        <v>21637</v>
      </c>
      <c r="Z14" s="11">
        <v>16883</v>
      </c>
      <c r="AA14" s="11">
        <v>16812</v>
      </c>
      <c r="AB14" s="11">
        <v>20447</v>
      </c>
      <c r="AC14" s="11">
        <v>18980</v>
      </c>
      <c r="AD14" s="11">
        <v>19807</v>
      </c>
      <c r="AE14" s="11">
        <v>20340</v>
      </c>
      <c r="AF14" s="11">
        <v>20350</v>
      </c>
      <c r="AG14" s="11">
        <v>20109</v>
      </c>
      <c r="AH14" s="11">
        <v>16026</v>
      </c>
      <c r="AI14" s="11">
        <v>18578</v>
      </c>
      <c r="AJ14" s="11">
        <v>20372</v>
      </c>
      <c r="AK14" s="11">
        <v>20652</v>
      </c>
      <c r="AL14" s="11">
        <v>19588</v>
      </c>
      <c r="AM14" s="11">
        <v>20375</v>
      </c>
      <c r="AN14" s="11">
        <v>20798</v>
      </c>
      <c r="AO14" s="11">
        <v>20997</v>
      </c>
      <c r="AP14" s="11">
        <v>19315</v>
      </c>
      <c r="AQ14" s="11">
        <v>17224</v>
      </c>
      <c r="AR14" s="11">
        <v>18460</v>
      </c>
      <c r="AS14" s="11">
        <v>18609</v>
      </c>
      <c r="AT14" s="11">
        <v>19351</v>
      </c>
      <c r="AU14" s="11">
        <v>18055</v>
      </c>
      <c r="AV14" s="11">
        <v>18216</v>
      </c>
      <c r="AW14" s="11">
        <v>18138</v>
      </c>
      <c r="AX14" s="11">
        <v>18775</v>
      </c>
      <c r="AY14" s="11">
        <v>19402</v>
      </c>
      <c r="AZ14" s="11">
        <v>18017</v>
      </c>
      <c r="BA14" s="11">
        <v>17849</v>
      </c>
      <c r="BB14" s="11">
        <v>16490</v>
      </c>
    </row>
    <row r="15" spans="1:54" x14ac:dyDescent="0.2">
      <c r="A15" s="12"/>
      <c r="B15" s="19" t="s">
        <v>149</v>
      </c>
      <c r="C15" s="13">
        <v>1810</v>
      </c>
      <c r="D15" s="13">
        <v>1757</v>
      </c>
      <c r="E15" s="13">
        <v>1498</v>
      </c>
      <c r="F15" s="13">
        <v>1547</v>
      </c>
      <c r="G15" s="13">
        <v>1492</v>
      </c>
      <c r="H15" s="13">
        <v>1406</v>
      </c>
      <c r="I15" s="13">
        <v>1628</v>
      </c>
      <c r="J15" s="13">
        <v>1712</v>
      </c>
      <c r="K15" s="13">
        <v>1850</v>
      </c>
      <c r="L15" s="13">
        <v>2015</v>
      </c>
      <c r="M15" s="13">
        <v>2069</v>
      </c>
      <c r="N15" s="13">
        <v>1772</v>
      </c>
      <c r="O15" s="13">
        <v>2253</v>
      </c>
      <c r="P15" s="13">
        <v>2071</v>
      </c>
      <c r="Q15" s="13">
        <v>1922</v>
      </c>
      <c r="R15" s="13">
        <v>1990</v>
      </c>
      <c r="S15" s="13">
        <v>2041</v>
      </c>
      <c r="T15" s="13">
        <v>2386</v>
      </c>
      <c r="U15" s="13">
        <v>2689</v>
      </c>
      <c r="V15" s="13">
        <v>2756</v>
      </c>
      <c r="W15" s="13">
        <v>2489</v>
      </c>
      <c r="X15" s="13">
        <v>2593</v>
      </c>
      <c r="Y15" s="13">
        <v>2767</v>
      </c>
      <c r="Z15" s="13">
        <v>2213</v>
      </c>
      <c r="AA15" s="13">
        <v>2474</v>
      </c>
      <c r="AB15" s="13">
        <v>2600</v>
      </c>
      <c r="AC15" s="13">
        <v>2757</v>
      </c>
      <c r="AD15" s="13">
        <v>2563</v>
      </c>
      <c r="AE15" s="13">
        <v>2922</v>
      </c>
      <c r="AF15" s="13">
        <v>2363</v>
      </c>
      <c r="AG15" s="13">
        <v>2723</v>
      </c>
      <c r="AH15" s="13">
        <v>2806</v>
      </c>
      <c r="AI15" s="13">
        <v>2991</v>
      </c>
      <c r="AJ15" s="13">
        <v>2837</v>
      </c>
      <c r="AK15" s="13">
        <v>2764</v>
      </c>
      <c r="AL15" s="13">
        <v>2653</v>
      </c>
      <c r="AM15" s="13">
        <v>2912</v>
      </c>
      <c r="AN15" s="13">
        <v>2955</v>
      </c>
      <c r="AO15" s="13">
        <v>2908</v>
      </c>
      <c r="AP15" s="13">
        <v>2887</v>
      </c>
      <c r="AQ15" s="13">
        <v>2532</v>
      </c>
      <c r="AR15" s="13">
        <v>2736</v>
      </c>
      <c r="AS15" s="13">
        <v>2059</v>
      </c>
      <c r="AT15" s="13">
        <v>2177</v>
      </c>
      <c r="AU15" s="13">
        <v>2109</v>
      </c>
      <c r="AV15" s="13">
        <v>1695</v>
      </c>
      <c r="AW15" s="13">
        <v>1563</v>
      </c>
      <c r="AX15" s="13">
        <v>1669</v>
      </c>
      <c r="AY15" s="13">
        <v>1707</v>
      </c>
      <c r="AZ15" s="13">
        <v>1618</v>
      </c>
      <c r="BA15" s="13">
        <v>1702</v>
      </c>
      <c r="BB15" s="13">
        <v>1331</v>
      </c>
    </row>
    <row r="16" spans="1:54" x14ac:dyDescent="0.2">
      <c r="A16" s="12"/>
      <c r="B16" s="19" t="s">
        <v>150</v>
      </c>
      <c r="C16" s="13">
        <v>2027</v>
      </c>
      <c r="D16" s="13">
        <v>2185</v>
      </c>
      <c r="E16" s="13">
        <v>2086</v>
      </c>
      <c r="F16" s="13">
        <v>2222</v>
      </c>
      <c r="G16" s="13">
        <v>2114</v>
      </c>
      <c r="H16" s="13">
        <v>2007</v>
      </c>
      <c r="I16" s="13">
        <v>2408</v>
      </c>
      <c r="J16" s="13">
        <v>2487</v>
      </c>
      <c r="K16" s="13">
        <v>2904</v>
      </c>
      <c r="L16" s="13">
        <v>2307</v>
      </c>
      <c r="M16" s="13">
        <v>2532</v>
      </c>
      <c r="N16" s="13">
        <v>2409</v>
      </c>
      <c r="O16" s="13">
        <v>3010</v>
      </c>
      <c r="P16" s="13">
        <v>2212</v>
      </c>
      <c r="Q16" s="13">
        <v>2271</v>
      </c>
      <c r="R16" s="13">
        <v>2328</v>
      </c>
      <c r="S16" s="13">
        <v>2283</v>
      </c>
      <c r="T16" s="13">
        <v>2192</v>
      </c>
      <c r="U16" s="13">
        <v>2125</v>
      </c>
      <c r="V16" s="13">
        <v>2093</v>
      </c>
      <c r="W16" s="13">
        <v>2267</v>
      </c>
      <c r="X16" s="13">
        <v>2630</v>
      </c>
      <c r="Y16" s="13">
        <v>2386</v>
      </c>
      <c r="Z16" s="13">
        <v>2134</v>
      </c>
      <c r="AA16" s="13">
        <v>2071</v>
      </c>
      <c r="AB16" s="13">
        <v>2565</v>
      </c>
      <c r="AC16" s="13">
        <v>1963</v>
      </c>
      <c r="AD16" s="13">
        <v>2064</v>
      </c>
      <c r="AE16" s="13">
        <v>1978</v>
      </c>
      <c r="AF16" s="13">
        <v>2406</v>
      </c>
      <c r="AG16" s="13">
        <v>2207</v>
      </c>
      <c r="AH16" s="13">
        <v>1872</v>
      </c>
      <c r="AI16" s="13">
        <v>1892</v>
      </c>
      <c r="AJ16" s="13">
        <v>2187</v>
      </c>
      <c r="AK16" s="13">
        <v>2442</v>
      </c>
      <c r="AL16" s="13">
        <v>1797</v>
      </c>
      <c r="AM16" s="13">
        <v>2029</v>
      </c>
      <c r="AN16" s="13">
        <v>2198</v>
      </c>
      <c r="AO16" s="13">
        <v>2510</v>
      </c>
      <c r="AP16" s="13">
        <v>2291</v>
      </c>
      <c r="AQ16" s="13">
        <v>1985</v>
      </c>
      <c r="AR16" s="13">
        <v>2083</v>
      </c>
      <c r="AS16" s="13">
        <v>2293</v>
      </c>
      <c r="AT16" s="13">
        <v>2331</v>
      </c>
      <c r="AU16" s="13">
        <v>2135</v>
      </c>
      <c r="AV16" s="13">
        <v>2214</v>
      </c>
      <c r="AW16" s="13">
        <v>2257</v>
      </c>
      <c r="AX16" s="13">
        <v>2514</v>
      </c>
      <c r="AY16" s="13">
        <v>2298</v>
      </c>
      <c r="AZ16" s="13">
        <v>2128</v>
      </c>
      <c r="BA16" s="13">
        <v>2560</v>
      </c>
      <c r="BB16" s="13">
        <v>1788</v>
      </c>
    </row>
    <row r="17" spans="1:54" x14ac:dyDescent="0.2">
      <c r="A17" s="12"/>
      <c r="B17" s="19" t="s">
        <v>151</v>
      </c>
      <c r="C17" s="13">
        <v>12317</v>
      </c>
      <c r="D17" s="13">
        <v>12145</v>
      </c>
      <c r="E17" s="13">
        <v>11202</v>
      </c>
      <c r="F17" s="13">
        <v>11175</v>
      </c>
      <c r="G17" s="13">
        <v>12719</v>
      </c>
      <c r="H17" s="13">
        <v>12119</v>
      </c>
      <c r="I17" s="13">
        <v>12753</v>
      </c>
      <c r="J17" s="13">
        <v>13017</v>
      </c>
      <c r="K17" s="13">
        <v>10885</v>
      </c>
      <c r="L17" s="13">
        <v>10684</v>
      </c>
      <c r="M17" s="13">
        <v>12040</v>
      </c>
      <c r="N17" s="13">
        <v>11112</v>
      </c>
      <c r="O17" s="13">
        <v>13693</v>
      </c>
      <c r="P17" s="13">
        <v>14972</v>
      </c>
      <c r="Q17" s="13">
        <v>14196</v>
      </c>
      <c r="R17" s="13">
        <v>14427</v>
      </c>
      <c r="S17" s="13">
        <v>13713</v>
      </c>
      <c r="T17" s="13">
        <v>12549</v>
      </c>
      <c r="U17" s="13">
        <v>12293</v>
      </c>
      <c r="V17" s="13">
        <v>13179</v>
      </c>
      <c r="W17" s="13">
        <v>13294</v>
      </c>
      <c r="X17" s="13">
        <v>13785</v>
      </c>
      <c r="Y17" s="13">
        <v>13690</v>
      </c>
      <c r="Z17" s="13">
        <v>9969</v>
      </c>
      <c r="AA17" s="13">
        <v>9899</v>
      </c>
      <c r="AB17" s="13">
        <v>12714</v>
      </c>
      <c r="AC17" s="13">
        <v>11885</v>
      </c>
      <c r="AD17" s="13">
        <v>12905</v>
      </c>
      <c r="AE17" s="13">
        <v>13191</v>
      </c>
      <c r="AF17" s="13">
        <v>13271</v>
      </c>
      <c r="AG17" s="13">
        <v>12839</v>
      </c>
      <c r="AH17" s="13">
        <v>8878</v>
      </c>
      <c r="AI17" s="13">
        <v>11183</v>
      </c>
      <c r="AJ17" s="13">
        <v>12961</v>
      </c>
      <c r="AK17" s="13">
        <v>13065</v>
      </c>
      <c r="AL17" s="13">
        <v>13120</v>
      </c>
      <c r="AM17" s="13">
        <v>13059</v>
      </c>
      <c r="AN17" s="13">
        <v>13068</v>
      </c>
      <c r="AO17" s="13">
        <v>12895</v>
      </c>
      <c r="AP17" s="13">
        <v>11834</v>
      </c>
      <c r="AQ17" s="13">
        <v>10300</v>
      </c>
      <c r="AR17" s="13">
        <v>11095</v>
      </c>
      <c r="AS17" s="13">
        <v>11717</v>
      </c>
      <c r="AT17" s="13">
        <v>12186</v>
      </c>
      <c r="AU17" s="13">
        <v>11728</v>
      </c>
      <c r="AV17" s="13">
        <v>12445</v>
      </c>
      <c r="AW17" s="13">
        <v>12263</v>
      </c>
      <c r="AX17" s="13">
        <v>12314</v>
      </c>
      <c r="AY17" s="13">
        <v>13338</v>
      </c>
      <c r="AZ17" s="13">
        <v>12319</v>
      </c>
      <c r="BA17" s="13">
        <v>11833</v>
      </c>
      <c r="BB17" s="13">
        <v>12005</v>
      </c>
    </row>
    <row r="18" spans="1:54" x14ac:dyDescent="0.2">
      <c r="A18" s="12"/>
      <c r="B18" s="19" t="s">
        <v>152</v>
      </c>
      <c r="C18" s="13">
        <v>1250</v>
      </c>
      <c r="D18" s="13">
        <v>1094</v>
      </c>
      <c r="E18" s="13">
        <v>1253</v>
      </c>
      <c r="F18" s="13">
        <v>1280</v>
      </c>
      <c r="G18" s="13">
        <v>1338</v>
      </c>
      <c r="H18" s="13">
        <v>1292</v>
      </c>
      <c r="I18" s="13">
        <v>1355</v>
      </c>
      <c r="J18" s="13">
        <v>1321</v>
      </c>
      <c r="K18" s="13">
        <v>1517</v>
      </c>
      <c r="L18" s="13">
        <v>1417</v>
      </c>
      <c r="M18" s="13">
        <v>1445</v>
      </c>
      <c r="N18" s="13">
        <v>1511</v>
      </c>
      <c r="O18" s="13">
        <v>1352</v>
      </c>
      <c r="P18" s="13">
        <v>1383</v>
      </c>
      <c r="Q18" s="13">
        <v>1535</v>
      </c>
      <c r="R18" s="13">
        <v>1560</v>
      </c>
      <c r="S18" s="13">
        <v>1622</v>
      </c>
      <c r="T18" s="13">
        <v>1459</v>
      </c>
      <c r="U18" s="13">
        <v>1463</v>
      </c>
      <c r="V18" s="13">
        <v>1386</v>
      </c>
      <c r="W18" s="13">
        <v>1284</v>
      </c>
      <c r="X18" s="13">
        <v>1399</v>
      </c>
      <c r="Y18" s="13">
        <v>1587</v>
      </c>
      <c r="Z18" s="13">
        <v>1491</v>
      </c>
      <c r="AA18" s="13">
        <v>1474</v>
      </c>
      <c r="AB18" s="13">
        <v>1401</v>
      </c>
      <c r="AC18" s="13">
        <v>1469</v>
      </c>
      <c r="AD18" s="13">
        <v>1338</v>
      </c>
      <c r="AE18" s="13">
        <v>1288</v>
      </c>
      <c r="AF18" s="13">
        <v>1445</v>
      </c>
      <c r="AG18" s="13">
        <v>1413</v>
      </c>
      <c r="AH18" s="13">
        <v>1466</v>
      </c>
      <c r="AI18" s="13">
        <v>1429</v>
      </c>
      <c r="AJ18" s="13">
        <v>1397</v>
      </c>
      <c r="AK18" s="13">
        <v>1538</v>
      </c>
      <c r="AL18" s="13">
        <v>1152</v>
      </c>
      <c r="AM18" s="13">
        <v>1435</v>
      </c>
      <c r="AN18" s="13">
        <v>1439</v>
      </c>
      <c r="AO18" s="13">
        <v>1461</v>
      </c>
      <c r="AP18" s="13">
        <v>1338</v>
      </c>
      <c r="AQ18" s="13">
        <v>1559</v>
      </c>
      <c r="AR18" s="13">
        <v>1524</v>
      </c>
      <c r="AS18" s="13">
        <v>1256</v>
      </c>
      <c r="AT18" s="13">
        <v>1424</v>
      </c>
      <c r="AU18" s="13">
        <v>1266</v>
      </c>
      <c r="AV18" s="13">
        <v>1057</v>
      </c>
      <c r="AW18" s="13">
        <v>1281</v>
      </c>
      <c r="AX18" s="13">
        <v>1333</v>
      </c>
      <c r="AY18" s="13">
        <v>1333</v>
      </c>
      <c r="AZ18" s="13">
        <v>1195</v>
      </c>
      <c r="BA18" s="13">
        <v>1004</v>
      </c>
      <c r="BB18" s="13">
        <v>999</v>
      </c>
    </row>
    <row r="19" spans="1:54" x14ac:dyDescent="0.2">
      <c r="A19" s="20"/>
      <c r="B19" s="19" t="s">
        <v>153</v>
      </c>
      <c r="C19" s="13">
        <v>503</v>
      </c>
      <c r="D19" s="13">
        <v>645</v>
      </c>
      <c r="E19" s="13">
        <v>568</v>
      </c>
      <c r="F19" s="13">
        <v>666</v>
      </c>
      <c r="G19" s="13">
        <v>726</v>
      </c>
      <c r="H19" s="13">
        <v>628</v>
      </c>
      <c r="I19" s="13">
        <v>753</v>
      </c>
      <c r="J19" s="13">
        <v>675</v>
      </c>
      <c r="K19" s="13">
        <v>671</v>
      </c>
      <c r="L19" s="13">
        <v>588</v>
      </c>
      <c r="M19" s="13">
        <v>623</v>
      </c>
      <c r="N19" s="13">
        <v>740</v>
      </c>
      <c r="O19" s="13">
        <v>650</v>
      </c>
      <c r="P19" s="13">
        <v>497</v>
      </c>
      <c r="Q19" s="13">
        <v>645</v>
      </c>
      <c r="R19" s="13">
        <v>596</v>
      </c>
      <c r="S19" s="13">
        <v>550</v>
      </c>
      <c r="T19" s="13">
        <v>508</v>
      </c>
      <c r="U19" s="13">
        <v>643</v>
      </c>
      <c r="V19" s="13">
        <v>716</v>
      </c>
      <c r="W19" s="13">
        <v>622</v>
      </c>
      <c r="X19" s="13">
        <v>508</v>
      </c>
      <c r="Y19" s="13">
        <v>536</v>
      </c>
      <c r="Z19" s="13">
        <v>510</v>
      </c>
      <c r="AA19" s="13">
        <v>495</v>
      </c>
      <c r="AB19" s="13">
        <v>571</v>
      </c>
      <c r="AC19" s="13">
        <v>449</v>
      </c>
      <c r="AD19" s="13">
        <v>480</v>
      </c>
      <c r="AE19" s="13">
        <v>471</v>
      </c>
      <c r="AF19" s="13">
        <v>603</v>
      </c>
      <c r="AG19" s="13">
        <v>456</v>
      </c>
      <c r="AH19" s="13">
        <v>502</v>
      </c>
      <c r="AI19" s="13">
        <v>527</v>
      </c>
      <c r="AJ19" s="13">
        <v>567</v>
      </c>
      <c r="AK19" s="13">
        <v>522</v>
      </c>
      <c r="AL19" s="13">
        <v>395</v>
      </c>
      <c r="AM19" s="13">
        <v>454</v>
      </c>
      <c r="AN19" s="13">
        <v>469</v>
      </c>
      <c r="AO19" s="13">
        <v>510</v>
      </c>
      <c r="AP19" s="13">
        <v>482</v>
      </c>
      <c r="AQ19" s="13">
        <v>390</v>
      </c>
      <c r="AR19" s="13">
        <v>562</v>
      </c>
      <c r="AS19" s="13">
        <v>571</v>
      </c>
      <c r="AT19" s="13">
        <v>491</v>
      </c>
      <c r="AU19" s="13">
        <v>472</v>
      </c>
      <c r="AV19" s="13">
        <v>588</v>
      </c>
      <c r="AW19" s="13">
        <v>593</v>
      </c>
      <c r="AX19" s="13">
        <v>679</v>
      </c>
      <c r="AY19" s="13">
        <v>556</v>
      </c>
      <c r="AZ19" s="13">
        <v>591</v>
      </c>
      <c r="BA19" s="13">
        <v>512</v>
      </c>
      <c r="BB19" s="13">
        <v>237</v>
      </c>
    </row>
    <row r="20" spans="1:54" x14ac:dyDescent="0.2">
      <c r="A20" s="20"/>
      <c r="B20" s="19" t="s">
        <v>154</v>
      </c>
      <c r="C20" s="13">
        <v>168</v>
      </c>
      <c r="D20" s="13">
        <v>257</v>
      </c>
      <c r="E20" s="13">
        <v>432</v>
      </c>
      <c r="F20" s="13">
        <v>304</v>
      </c>
      <c r="G20" s="13">
        <v>327</v>
      </c>
      <c r="H20" s="13">
        <v>285</v>
      </c>
      <c r="I20" s="13">
        <v>310</v>
      </c>
      <c r="J20" s="13">
        <v>528</v>
      </c>
      <c r="K20" s="13">
        <v>655</v>
      </c>
      <c r="L20" s="13">
        <v>344</v>
      </c>
      <c r="M20" s="13">
        <v>589</v>
      </c>
      <c r="N20" s="13">
        <v>444</v>
      </c>
      <c r="O20" s="13">
        <v>498</v>
      </c>
      <c r="P20" s="13">
        <v>246</v>
      </c>
      <c r="Q20" s="13">
        <v>282</v>
      </c>
      <c r="R20" s="13">
        <v>294</v>
      </c>
      <c r="S20" s="13">
        <v>395</v>
      </c>
      <c r="T20" s="13">
        <v>450</v>
      </c>
      <c r="U20" s="13">
        <v>530</v>
      </c>
      <c r="V20" s="13">
        <v>294</v>
      </c>
      <c r="W20" s="13">
        <v>298</v>
      </c>
      <c r="X20" s="13">
        <v>362</v>
      </c>
      <c r="Y20" s="13">
        <v>671</v>
      </c>
      <c r="Z20" s="13">
        <v>566</v>
      </c>
      <c r="AA20" s="13">
        <v>399</v>
      </c>
      <c r="AB20" s="13">
        <v>596</v>
      </c>
      <c r="AC20" s="13">
        <v>457</v>
      </c>
      <c r="AD20" s="13">
        <v>457</v>
      </c>
      <c r="AE20" s="13">
        <v>490</v>
      </c>
      <c r="AF20" s="13">
        <v>262</v>
      </c>
      <c r="AG20" s="13">
        <v>471</v>
      </c>
      <c r="AH20" s="13">
        <v>502</v>
      </c>
      <c r="AI20" s="13">
        <v>556</v>
      </c>
      <c r="AJ20" s="13">
        <v>423</v>
      </c>
      <c r="AK20" s="13">
        <v>321</v>
      </c>
      <c r="AL20" s="13">
        <v>471</v>
      </c>
      <c r="AM20" s="13">
        <v>486</v>
      </c>
      <c r="AN20" s="13">
        <v>669</v>
      </c>
      <c r="AO20" s="13">
        <v>713</v>
      </c>
      <c r="AP20" s="13">
        <v>483</v>
      </c>
      <c r="AQ20" s="13">
        <v>458</v>
      </c>
      <c r="AR20" s="13">
        <v>460</v>
      </c>
      <c r="AS20" s="13">
        <v>713</v>
      </c>
      <c r="AT20" s="13">
        <v>742</v>
      </c>
      <c r="AU20" s="13">
        <v>345</v>
      </c>
      <c r="AV20" s="13">
        <v>217</v>
      </c>
      <c r="AW20" s="13">
        <v>181</v>
      </c>
      <c r="AX20" s="13">
        <v>266</v>
      </c>
      <c r="AY20" s="13">
        <v>170</v>
      </c>
      <c r="AZ20" s="13">
        <v>166</v>
      </c>
      <c r="BA20" s="13">
        <v>238</v>
      </c>
      <c r="BB20" s="13">
        <v>130</v>
      </c>
    </row>
    <row r="22" spans="1:54" x14ac:dyDescent="0.2">
      <c r="A22" s="17" t="s">
        <v>155</v>
      </c>
      <c r="C22" s="5">
        <v>744</v>
      </c>
      <c r="D22" s="5">
        <v>1314</v>
      </c>
      <c r="E22" s="5">
        <v>722</v>
      </c>
      <c r="F22" s="5">
        <v>934</v>
      </c>
      <c r="G22" s="5">
        <v>999</v>
      </c>
      <c r="H22" s="5">
        <v>1134</v>
      </c>
      <c r="I22" s="5">
        <v>956</v>
      </c>
      <c r="J22" s="5">
        <v>1017</v>
      </c>
      <c r="K22" s="5">
        <v>1306</v>
      </c>
      <c r="L22" s="5">
        <v>1249</v>
      </c>
      <c r="M22" s="5">
        <v>983</v>
      </c>
      <c r="N22" s="5">
        <v>1233</v>
      </c>
      <c r="O22" s="5">
        <v>1412</v>
      </c>
      <c r="P22" s="5">
        <v>1315</v>
      </c>
      <c r="Q22" s="5">
        <v>1051</v>
      </c>
      <c r="R22" s="5">
        <v>1733</v>
      </c>
      <c r="S22" s="5">
        <v>1232</v>
      </c>
      <c r="T22" s="5">
        <v>1233</v>
      </c>
      <c r="U22" s="5">
        <v>1581</v>
      </c>
      <c r="V22" s="5">
        <v>1035</v>
      </c>
      <c r="W22" s="5">
        <v>1500</v>
      </c>
      <c r="X22" s="5">
        <v>1284</v>
      </c>
      <c r="Y22" s="5">
        <v>1148</v>
      </c>
      <c r="Z22" s="5">
        <v>1256</v>
      </c>
      <c r="AA22" s="5">
        <v>1146</v>
      </c>
      <c r="AB22" s="5">
        <v>1149</v>
      </c>
      <c r="AC22" s="5">
        <v>1324</v>
      </c>
      <c r="AD22" s="5">
        <v>1247</v>
      </c>
      <c r="AE22" s="5">
        <v>1362</v>
      </c>
      <c r="AF22" s="5">
        <v>1276</v>
      </c>
      <c r="AG22" s="5">
        <v>1225</v>
      </c>
      <c r="AH22" s="5">
        <v>1129</v>
      </c>
      <c r="AI22" s="5">
        <v>1371</v>
      </c>
      <c r="AJ22" s="5">
        <v>1003</v>
      </c>
      <c r="AK22" s="5">
        <v>1474</v>
      </c>
      <c r="AL22" s="5">
        <v>1046</v>
      </c>
      <c r="AM22" s="5">
        <v>1344</v>
      </c>
      <c r="AN22" s="5">
        <v>1248</v>
      </c>
      <c r="AO22" s="5">
        <v>1442</v>
      </c>
      <c r="AP22" s="5">
        <v>1315</v>
      </c>
      <c r="AQ22" s="5">
        <v>1322</v>
      </c>
      <c r="AR22" s="5">
        <v>1130</v>
      </c>
      <c r="AS22" s="5">
        <v>1112</v>
      </c>
      <c r="AT22" s="5">
        <v>1040</v>
      </c>
      <c r="AU22" s="5">
        <v>1142</v>
      </c>
      <c r="AV22" s="5">
        <v>1231</v>
      </c>
      <c r="AW22" s="5">
        <v>1379</v>
      </c>
      <c r="AX22" s="5">
        <v>1213</v>
      </c>
      <c r="AY22" s="5">
        <v>1411</v>
      </c>
      <c r="AZ22" s="5">
        <v>1144</v>
      </c>
      <c r="BA22" s="5">
        <v>1116</v>
      </c>
      <c r="BB22" s="5">
        <v>984</v>
      </c>
    </row>
    <row r="23" spans="1:54" x14ac:dyDescent="0.2">
      <c r="A23" s="12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">
      <c r="A24" s="17" t="s">
        <v>156</v>
      </c>
      <c r="C24" s="5">
        <v>2495</v>
      </c>
      <c r="D24" s="5">
        <v>3811</v>
      </c>
      <c r="E24" s="5">
        <v>3673</v>
      </c>
      <c r="F24" s="5">
        <v>4207</v>
      </c>
      <c r="G24" s="5">
        <v>4327</v>
      </c>
      <c r="H24" s="5">
        <v>4097</v>
      </c>
      <c r="I24" s="5">
        <v>4064</v>
      </c>
      <c r="J24" s="5">
        <v>4329</v>
      </c>
      <c r="K24" s="5">
        <v>4283</v>
      </c>
      <c r="L24" s="5">
        <v>4602</v>
      </c>
      <c r="M24" s="5">
        <v>4814</v>
      </c>
      <c r="N24" s="5">
        <v>4681</v>
      </c>
      <c r="O24" s="5">
        <v>4468</v>
      </c>
      <c r="P24" s="5">
        <v>4137</v>
      </c>
      <c r="Q24" s="5">
        <v>4667</v>
      </c>
      <c r="R24" s="5">
        <v>4767</v>
      </c>
      <c r="S24" s="5">
        <v>4672</v>
      </c>
      <c r="T24" s="5">
        <v>4836</v>
      </c>
      <c r="U24" s="5">
        <v>4645</v>
      </c>
      <c r="V24" s="5">
        <v>4765</v>
      </c>
      <c r="W24" s="5">
        <v>5009</v>
      </c>
      <c r="X24" s="5">
        <v>4820</v>
      </c>
      <c r="Y24" s="5">
        <v>4846</v>
      </c>
      <c r="Z24" s="5">
        <v>4450</v>
      </c>
      <c r="AA24" s="5">
        <v>4561</v>
      </c>
      <c r="AB24" s="5">
        <v>3751</v>
      </c>
      <c r="AC24" s="5">
        <v>2759</v>
      </c>
      <c r="AD24" s="5">
        <v>2901</v>
      </c>
      <c r="AE24" s="5">
        <v>3310</v>
      </c>
      <c r="AF24" s="5">
        <v>4409</v>
      </c>
      <c r="AG24" s="5">
        <v>4241</v>
      </c>
      <c r="AH24" s="5">
        <v>4259</v>
      </c>
      <c r="AI24" s="5">
        <v>4708</v>
      </c>
      <c r="AJ24" s="5">
        <v>4680</v>
      </c>
      <c r="AK24" s="5">
        <v>4139</v>
      </c>
      <c r="AL24" s="5">
        <v>3922</v>
      </c>
      <c r="AM24" s="5">
        <v>4159</v>
      </c>
      <c r="AN24" s="5">
        <v>4364</v>
      </c>
      <c r="AO24" s="5">
        <v>4628</v>
      </c>
      <c r="AP24" s="5">
        <v>4352</v>
      </c>
      <c r="AQ24" s="5">
        <v>3889</v>
      </c>
      <c r="AR24" s="5">
        <v>4121</v>
      </c>
      <c r="AS24" s="5">
        <v>4733</v>
      </c>
      <c r="AT24" s="5">
        <v>4351</v>
      </c>
      <c r="AU24" s="5">
        <v>3854</v>
      </c>
      <c r="AV24" s="5">
        <v>4248</v>
      </c>
      <c r="AW24" s="5">
        <v>3726</v>
      </c>
      <c r="AX24" s="5">
        <v>4779</v>
      </c>
      <c r="AY24" s="5">
        <v>4548</v>
      </c>
      <c r="AZ24" s="5">
        <v>4459</v>
      </c>
      <c r="BA24" s="5">
        <v>4247</v>
      </c>
      <c r="BB24" s="5">
        <v>2601</v>
      </c>
    </row>
    <row r="25" spans="1:54" x14ac:dyDescent="0.2">
      <c r="A25" s="12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x14ac:dyDescent="0.2">
      <c r="A26" s="21" t="s">
        <v>3</v>
      </c>
      <c r="B26" s="22"/>
      <c r="C26" s="23">
        <v>41725</v>
      </c>
      <c r="D26" s="23">
        <v>45137</v>
      </c>
      <c r="E26" s="23">
        <v>41209</v>
      </c>
      <c r="F26" s="23">
        <v>44588</v>
      </c>
      <c r="G26" s="23">
        <v>46285</v>
      </c>
      <c r="H26" s="23">
        <v>45353</v>
      </c>
      <c r="I26" s="23">
        <v>46035</v>
      </c>
      <c r="J26" s="23">
        <v>46503</v>
      </c>
      <c r="K26" s="23">
        <v>46743</v>
      </c>
      <c r="L26" s="23">
        <v>45021</v>
      </c>
      <c r="M26" s="23">
        <v>47166</v>
      </c>
      <c r="N26" s="23">
        <v>46011</v>
      </c>
      <c r="O26" s="23">
        <v>49860</v>
      </c>
      <c r="P26" s="23">
        <v>48010</v>
      </c>
      <c r="Q26" s="23">
        <v>48536</v>
      </c>
      <c r="R26" s="23">
        <v>50258</v>
      </c>
      <c r="S26" s="23">
        <v>48868</v>
      </c>
      <c r="T26" s="23">
        <v>47847</v>
      </c>
      <c r="U26" s="23">
        <v>48171</v>
      </c>
      <c r="V26" s="23">
        <v>48394</v>
      </c>
      <c r="W26" s="23">
        <v>49388</v>
      </c>
      <c r="X26" s="23">
        <v>50785</v>
      </c>
      <c r="Y26" s="23">
        <v>50075</v>
      </c>
      <c r="Z26" s="23">
        <v>44324</v>
      </c>
      <c r="AA26" s="23">
        <v>44036</v>
      </c>
      <c r="AB26" s="23">
        <v>46567</v>
      </c>
      <c r="AC26" s="23">
        <v>44456</v>
      </c>
      <c r="AD26" s="23">
        <v>46540</v>
      </c>
      <c r="AE26" s="23">
        <v>47497</v>
      </c>
      <c r="AF26" s="23">
        <v>47770</v>
      </c>
      <c r="AG26" s="23">
        <v>47642</v>
      </c>
      <c r="AH26" s="23">
        <v>42922</v>
      </c>
      <c r="AI26" s="23">
        <v>47295</v>
      </c>
      <c r="AJ26" s="23">
        <v>49028</v>
      </c>
      <c r="AK26" s="23">
        <v>47992</v>
      </c>
      <c r="AL26" s="23">
        <v>46224</v>
      </c>
      <c r="AM26" s="23">
        <v>48237</v>
      </c>
      <c r="AN26" s="23">
        <v>48531</v>
      </c>
      <c r="AO26" s="23">
        <v>49105</v>
      </c>
      <c r="AP26" s="23">
        <v>47761</v>
      </c>
      <c r="AQ26" s="23">
        <v>44764</v>
      </c>
      <c r="AR26" s="23">
        <v>45964</v>
      </c>
      <c r="AS26" s="23">
        <v>47148</v>
      </c>
      <c r="AT26" s="23">
        <v>46915</v>
      </c>
      <c r="AU26" s="23">
        <v>45051</v>
      </c>
      <c r="AV26" s="23">
        <v>45429</v>
      </c>
      <c r="AW26" s="23">
        <v>44490</v>
      </c>
      <c r="AX26" s="23">
        <v>47165</v>
      </c>
      <c r="AY26" s="23">
        <v>47979</v>
      </c>
      <c r="AZ26" s="23">
        <v>46352</v>
      </c>
      <c r="BA26" s="23">
        <v>46244</v>
      </c>
      <c r="BB26" s="23">
        <v>36551</v>
      </c>
    </row>
    <row r="27" spans="1:54" x14ac:dyDescent="0.2">
      <c r="A27" s="12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x14ac:dyDescent="0.2">
      <c r="A28" s="17" t="s">
        <v>4</v>
      </c>
      <c r="B28" s="12"/>
      <c r="C28" s="11">
        <v>7873</v>
      </c>
      <c r="D28" s="11">
        <v>8461</v>
      </c>
      <c r="E28" s="11">
        <v>6733</v>
      </c>
      <c r="F28" s="11">
        <v>7122</v>
      </c>
      <c r="G28" s="11">
        <v>7834</v>
      </c>
      <c r="H28" s="11">
        <v>8396</v>
      </c>
      <c r="I28" s="11">
        <v>8744</v>
      </c>
      <c r="J28" s="11">
        <v>8894</v>
      </c>
      <c r="K28" s="11">
        <v>7213</v>
      </c>
      <c r="L28" s="11">
        <v>9040</v>
      </c>
      <c r="M28" s="11">
        <v>8370</v>
      </c>
      <c r="N28" s="11">
        <v>9503</v>
      </c>
      <c r="O28" s="11">
        <v>7656</v>
      </c>
      <c r="P28" s="11">
        <v>7783</v>
      </c>
      <c r="Q28" s="11">
        <v>7927</v>
      </c>
      <c r="R28" s="11">
        <v>8198</v>
      </c>
      <c r="S28" s="11">
        <v>8573</v>
      </c>
      <c r="T28" s="11">
        <v>8845</v>
      </c>
      <c r="U28" s="11">
        <v>8859</v>
      </c>
      <c r="V28" s="11">
        <v>7446</v>
      </c>
      <c r="W28" s="11">
        <v>9380</v>
      </c>
      <c r="X28" s="11">
        <v>8149</v>
      </c>
      <c r="Y28" s="11">
        <v>9240</v>
      </c>
      <c r="Z28" s="11">
        <v>7884</v>
      </c>
      <c r="AA28" s="11">
        <v>8473</v>
      </c>
      <c r="AB28" s="11">
        <v>8456</v>
      </c>
      <c r="AC28" s="11">
        <v>8829</v>
      </c>
      <c r="AD28" s="11">
        <v>9865</v>
      </c>
      <c r="AE28" s="11">
        <v>9024</v>
      </c>
      <c r="AF28" s="11">
        <v>8729</v>
      </c>
      <c r="AG28" s="11">
        <v>9393</v>
      </c>
      <c r="AH28" s="11">
        <v>8672</v>
      </c>
      <c r="AI28" s="11">
        <v>8508</v>
      </c>
      <c r="AJ28" s="11">
        <v>9076</v>
      </c>
      <c r="AK28" s="11">
        <v>9451</v>
      </c>
      <c r="AL28" s="11">
        <v>8493</v>
      </c>
      <c r="AM28" s="11">
        <v>8665</v>
      </c>
      <c r="AN28" s="11">
        <v>7565</v>
      </c>
      <c r="AO28" s="11">
        <v>9124</v>
      </c>
      <c r="AP28" s="11">
        <v>9937</v>
      </c>
      <c r="AQ28" s="11">
        <v>7767</v>
      </c>
      <c r="AR28" s="11">
        <v>7752</v>
      </c>
      <c r="AS28" s="11">
        <v>7251</v>
      </c>
      <c r="AT28" s="11">
        <v>8155</v>
      </c>
      <c r="AU28" s="11">
        <v>8260</v>
      </c>
      <c r="AV28" s="11">
        <v>9384</v>
      </c>
      <c r="AW28" s="11">
        <v>8829</v>
      </c>
      <c r="AX28" s="11">
        <v>8669</v>
      </c>
      <c r="AY28" s="11">
        <v>7723</v>
      </c>
      <c r="AZ28" s="11">
        <v>7633</v>
      </c>
      <c r="BA28" s="11">
        <v>7480</v>
      </c>
      <c r="BB28" s="11">
        <v>4081</v>
      </c>
    </row>
    <row r="29" spans="1:54" x14ac:dyDescent="0.2">
      <c r="A29" s="12"/>
      <c r="B29" s="19" t="s">
        <v>157</v>
      </c>
      <c r="C29" s="13">
        <v>7346</v>
      </c>
      <c r="D29" s="13">
        <v>7737</v>
      </c>
      <c r="E29" s="13">
        <v>6290</v>
      </c>
      <c r="F29" s="13">
        <v>6442</v>
      </c>
      <c r="G29" s="13">
        <v>7187</v>
      </c>
      <c r="H29" s="13">
        <v>7763</v>
      </c>
      <c r="I29" s="13">
        <v>8069</v>
      </c>
      <c r="J29" s="13">
        <v>8296</v>
      </c>
      <c r="K29" s="13">
        <v>6590</v>
      </c>
      <c r="L29" s="13">
        <v>8406</v>
      </c>
      <c r="M29" s="13">
        <v>7655</v>
      </c>
      <c r="N29" s="13">
        <v>8936</v>
      </c>
      <c r="O29" s="13">
        <v>6853</v>
      </c>
      <c r="P29" s="13">
        <v>6974</v>
      </c>
      <c r="Q29" s="13">
        <v>7194</v>
      </c>
      <c r="R29" s="13">
        <v>7513</v>
      </c>
      <c r="S29" s="13">
        <v>7881</v>
      </c>
      <c r="T29" s="13">
        <v>8391</v>
      </c>
      <c r="U29" s="13">
        <v>8146</v>
      </c>
      <c r="V29" s="13">
        <v>6744</v>
      </c>
      <c r="W29" s="13">
        <v>8580</v>
      </c>
      <c r="X29" s="13">
        <v>7531</v>
      </c>
      <c r="Y29" s="13">
        <v>8556</v>
      </c>
      <c r="Z29" s="13">
        <v>7226</v>
      </c>
      <c r="AA29" s="13">
        <v>7880</v>
      </c>
      <c r="AB29" s="13">
        <v>7901</v>
      </c>
      <c r="AC29" s="13">
        <v>8283</v>
      </c>
      <c r="AD29" s="13">
        <v>9089</v>
      </c>
      <c r="AE29" s="13">
        <v>8278</v>
      </c>
      <c r="AF29" s="13">
        <v>7781</v>
      </c>
      <c r="AG29" s="13">
        <v>8467</v>
      </c>
      <c r="AH29" s="13">
        <v>8034</v>
      </c>
      <c r="AI29" s="13">
        <v>7717</v>
      </c>
      <c r="AJ29" s="13">
        <v>8440</v>
      </c>
      <c r="AK29" s="13">
        <v>8632</v>
      </c>
      <c r="AL29" s="13">
        <v>7586</v>
      </c>
      <c r="AM29" s="13">
        <v>7943</v>
      </c>
      <c r="AN29" s="13">
        <v>6787</v>
      </c>
      <c r="AO29" s="13">
        <v>8371</v>
      </c>
      <c r="AP29" s="13">
        <v>9266</v>
      </c>
      <c r="AQ29" s="13">
        <v>7018</v>
      </c>
      <c r="AR29" s="13">
        <v>7081</v>
      </c>
      <c r="AS29" s="13">
        <v>6540</v>
      </c>
      <c r="AT29" s="13">
        <v>7359</v>
      </c>
      <c r="AU29" s="13">
        <v>7421</v>
      </c>
      <c r="AV29" s="13">
        <v>8827</v>
      </c>
      <c r="AW29" s="13">
        <v>7977</v>
      </c>
      <c r="AX29" s="13">
        <v>7978</v>
      </c>
      <c r="AY29" s="13">
        <v>7157</v>
      </c>
      <c r="AZ29" s="13">
        <v>7026</v>
      </c>
      <c r="BA29" s="13">
        <v>6823</v>
      </c>
      <c r="BB29" s="13">
        <v>3660</v>
      </c>
    </row>
    <row r="30" spans="1:54" x14ac:dyDescent="0.2">
      <c r="A30" s="20"/>
      <c r="B30" s="19" t="s">
        <v>158</v>
      </c>
      <c r="C30" s="13">
        <v>527</v>
      </c>
      <c r="D30" s="13">
        <v>724</v>
      </c>
      <c r="E30" s="13">
        <v>443</v>
      </c>
      <c r="F30" s="13">
        <v>680</v>
      </c>
      <c r="G30" s="13">
        <v>647</v>
      </c>
      <c r="H30" s="13">
        <v>633</v>
      </c>
      <c r="I30" s="13">
        <v>675</v>
      </c>
      <c r="J30" s="13">
        <v>598</v>
      </c>
      <c r="K30" s="13">
        <v>623</v>
      </c>
      <c r="L30" s="13">
        <v>634</v>
      </c>
      <c r="M30" s="13">
        <v>715</v>
      </c>
      <c r="N30" s="13">
        <v>567</v>
      </c>
      <c r="O30" s="13">
        <v>803</v>
      </c>
      <c r="P30" s="13">
        <v>809</v>
      </c>
      <c r="Q30" s="13">
        <v>733</v>
      </c>
      <c r="R30" s="13">
        <v>685</v>
      </c>
      <c r="S30" s="13">
        <v>692</v>
      </c>
      <c r="T30" s="13">
        <v>454</v>
      </c>
      <c r="U30" s="13">
        <v>713</v>
      </c>
      <c r="V30" s="13">
        <v>702</v>
      </c>
      <c r="W30" s="13">
        <v>800</v>
      </c>
      <c r="X30" s="13">
        <v>618</v>
      </c>
      <c r="Y30" s="13">
        <v>684</v>
      </c>
      <c r="Z30" s="13">
        <v>658</v>
      </c>
      <c r="AA30" s="13">
        <v>593</v>
      </c>
      <c r="AB30" s="13">
        <v>555</v>
      </c>
      <c r="AC30" s="13">
        <v>546</v>
      </c>
      <c r="AD30" s="13">
        <v>776</v>
      </c>
      <c r="AE30" s="13">
        <v>746</v>
      </c>
      <c r="AF30" s="13">
        <v>948</v>
      </c>
      <c r="AG30" s="13">
        <v>926</v>
      </c>
      <c r="AH30" s="13">
        <v>638</v>
      </c>
      <c r="AI30" s="13">
        <v>791</v>
      </c>
      <c r="AJ30" s="13">
        <v>636</v>
      </c>
      <c r="AK30" s="13">
        <v>819</v>
      </c>
      <c r="AL30" s="13">
        <v>907</v>
      </c>
      <c r="AM30" s="13">
        <v>722</v>
      </c>
      <c r="AN30" s="13">
        <v>778</v>
      </c>
      <c r="AO30" s="13">
        <v>753</v>
      </c>
      <c r="AP30" s="13">
        <v>671</v>
      </c>
      <c r="AQ30" s="13">
        <v>749</v>
      </c>
      <c r="AR30" s="13">
        <v>671</v>
      </c>
      <c r="AS30" s="13">
        <v>711</v>
      </c>
      <c r="AT30" s="13">
        <v>796</v>
      </c>
      <c r="AU30" s="13">
        <v>839</v>
      </c>
      <c r="AV30" s="13">
        <v>557</v>
      </c>
      <c r="AW30" s="13">
        <v>852</v>
      </c>
      <c r="AX30" s="13">
        <v>691</v>
      </c>
      <c r="AY30" s="13">
        <v>566</v>
      </c>
      <c r="AZ30" s="13">
        <v>607</v>
      </c>
      <c r="BA30" s="13">
        <v>657</v>
      </c>
      <c r="BB30" s="13">
        <v>421</v>
      </c>
    </row>
    <row r="31" spans="1:54" x14ac:dyDescent="0.2">
      <c r="A31" s="12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x14ac:dyDescent="0.2">
      <c r="A32" s="16" t="s">
        <v>5</v>
      </c>
      <c r="B32" s="12"/>
      <c r="C32" s="11">
        <v>6308</v>
      </c>
      <c r="D32" s="11">
        <v>6952</v>
      </c>
      <c r="E32" s="11">
        <v>6251</v>
      </c>
      <c r="F32" s="11">
        <v>6906</v>
      </c>
      <c r="G32" s="11">
        <v>7825</v>
      </c>
      <c r="H32" s="11">
        <v>7609</v>
      </c>
      <c r="I32" s="11">
        <v>7756</v>
      </c>
      <c r="J32" s="11">
        <v>6941</v>
      </c>
      <c r="K32" s="11">
        <v>7591</v>
      </c>
      <c r="L32" s="11">
        <v>6785</v>
      </c>
      <c r="M32" s="11">
        <v>6757</v>
      </c>
      <c r="N32" s="11">
        <v>7311</v>
      </c>
      <c r="O32" s="11">
        <v>6609</v>
      </c>
      <c r="P32" s="11">
        <v>6969</v>
      </c>
      <c r="Q32" s="11">
        <v>7872</v>
      </c>
      <c r="R32" s="11">
        <v>7285</v>
      </c>
      <c r="S32" s="11">
        <v>6941</v>
      </c>
      <c r="T32" s="11">
        <v>6958</v>
      </c>
      <c r="U32" s="11">
        <v>6696</v>
      </c>
      <c r="V32" s="11">
        <v>6166</v>
      </c>
      <c r="W32" s="11">
        <v>5155</v>
      </c>
      <c r="X32" s="11">
        <v>5766</v>
      </c>
      <c r="Y32" s="11">
        <v>6021</v>
      </c>
      <c r="Z32" s="11">
        <v>6496</v>
      </c>
      <c r="AA32" s="11">
        <v>6139</v>
      </c>
      <c r="AB32" s="11">
        <v>6756</v>
      </c>
      <c r="AC32" s="11">
        <v>6135</v>
      </c>
      <c r="AD32" s="11">
        <v>7259</v>
      </c>
      <c r="AE32" s="11">
        <v>6696</v>
      </c>
      <c r="AF32" s="11">
        <v>6698</v>
      </c>
      <c r="AG32" s="11">
        <v>7425</v>
      </c>
      <c r="AH32" s="11">
        <v>5478</v>
      </c>
      <c r="AI32" s="11">
        <v>6528</v>
      </c>
      <c r="AJ32" s="11">
        <v>6006</v>
      </c>
      <c r="AK32" s="11">
        <v>6252</v>
      </c>
      <c r="AL32" s="11">
        <v>6485</v>
      </c>
      <c r="AM32" s="11">
        <v>8330</v>
      </c>
      <c r="AN32" s="11">
        <v>7751</v>
      </c>
      <c r="AO32" s="11">
        <v>9244</v>
      </c>
      <c r="AP32" s="11">
        <v>9703</v>
      </c>
      <c r="AQ32" s="11">
        <v>9891</v>
      </c>
      <c r="AR32" s="11">
        <v>8771</v>
      </c>
      <c r="AS32" s="11">
        <v>9077</v>
      </c>
      <c r="AT32" s="11">
        <v>8567</v>
      </c>
      <c r="AU32" s="11">
        <v>8841</v>
      </c>
      <c r="AV32" s="11">
        <v>8677</v>
      </c>
      <c r="AW32" s="11">
        <v>9275</v>
      </c>
      <c r="AX32" s="11">
        <v>8906</v>
      </c>
      <c r="AY32" s="11">
        <v>8663</v>
      </c>
      <c r="AZ32" s="11">
        <v>8933</v>
      </c>
      <c r="BA32" s="11">
        <v>8209</v>
      </c>
      <c r="BB32" s="11">
        <v>6712</v>
      </c>
    </row>
    <row r="33" spans="1:54" x14ac:dyDescent="0.2">
      <c r="A33" s="12"/>
      <c r="B33" s="19" t="s">
        <v>159</v>
      </c>
      <c r="C33" s="13">
        <v>1423</v>
      </c>
      <c r="D33" s="13">
        <v>1716</v>
      </c>
      <c r="E33" s="13">
        <v>1984</v>
      </c>
      <c r="F33" s="13">
        <v>1623</v>
      </c>
      <c r="G33" s="13">
        <v>1569</v>
      </c>
      <c r="H33" s="13">
        <v>1593</v>
      </c>
      <c r="I33" s="13">
        <v>1591</v>
      </c>
      <c r="J33" s="13">
        <v>1284</v>
      </c>
      <c r="K33" s="13">
        <v>1610</v>
      </c>
      <c r="L33" s="13">
        <v>1514</v>
      </c>
      <c r="M33" s="13">
        <v>1726</v>
      </c>
      <c r="N33" s="13">
        <v>2125</v>
      </c>
      <c r="O33" s="13">
        <v>1370</v>
      </c>
      <c r="P33" s="13">
        <v>1016</v>
      </c>
      <c r="Q33" s="13">
        <v>1282</v>
      </c>
      <c r="R33" s="13">
        <v>1475</v>
      </c>
      <c r="S33" s="13">
        <v>1815</v>
      </c>
      <c r="T33" s="13">
        <v>1286</v>
      </c>
      <c r="U33" s="13">
        <v>1593</v>
      </c>
      <c r="V33" s="13">
        <v>1097</v>
      </c>
      <c r="W33" s="13">
        <v>563</v>
      </c>
      <c r="X33" s="13">
        <v>1043</v>
      </c>
      <c r="Y33" s="13">
        <v>1078</v>
      </c>
      <c r="Z33" s="13">
        <v>1416</v>
      </c>
      <c r="AA33" s="13">
        <v>1188</v>
      </c>
      <c r="AB33" s="13">
        <v>776</v>
      </c>
      <c r="AC33" s="13">
        <v>823</v>
      </c>
      <c r="AD33" s="13">
        <v>987</v>
      </c>
      <c r="AE33" s="13">
        <v>1141</v>
      </c>
      <c r="AF33" s="13">
        <v>883</v>
      </c>
      <c r="AG33" s="13">
        <v>974</v>
      </c>
      <c r="AH33" s="13">
        <v>330</v>
      </c>
      <c r="AI33" s="13">
        <v>650</v>
      </c>
      <c r="AJ33" s="13">
        <v>682</v>
      </c>
      <c r="AK33" s="13">
        <v>965</v>
      </c>
      <c r="AL33" s="13">
        <v>1930</v>
      </c>
      <c r="AM33" s="13">
        <v>2251</v>
      </c>
      <c r="AN33" s="13">
        <v>2539</v>
      </c>
      <c r="AO33" s="13">
        <v>2793</v>
      </c>
      <c r="AP33" s="13">
        <v>2706</v>
      </c>
      <c r="AQ33" s="13">
        <v>2261</v>
      </c>
      <c r="AR33" s="13">
        <v>1579</v>
      </c>
      <c r="AS33" s="13">
        <v>1896</v>
      </c>
      <c r="AT33" s="13">
        <v>1939</v>
      </c>
      <c r="AU33" s="13">
        <v>1711</v>
      </c>
      <c r="AV33" s="13">
        <v>1334</v>
      </c>
      <c r="AW33" s="13">
        <v>1687</v>
      </c>
      <c r="AX33" s="13">
        <v>1774</v>
      </c>
      <c r="AY33" s="13">
        <v>1492</v>
      </c>
      <c r="AZ33" s="13">
        <v>1552</v>
      </c>
      <c r="BA33" s="13">
        <v>1328</v>
      </c>
      <c r="BB33" s="13">
        <v>861</v>
      </c>
    </row>
    <row r="34" spans="1:54" x14ac:dyDescent="0.2">
      <c r="A34" s="12"/>
      <c r="B34" s="19" t="s">
        <v>160</v>
      </c>
      <c r="C34" s="13">
        <v>3574</v>
      </c>
      <c r="D34" s="13">
        <v>3936</v>
      </c>
      <c r="E34" s="13">
        <v>2968</v>
      </c>
      <c r="F34" s="13">
        <v>3741</v>
      </c>
      <c r="G34" s="13">
        <v>4599</v>
      </c>
      <c r="H34" s="13">
        <v>4477</v>
      </c>
      <c r="I34" s="13">
        <v>4620</v>
      </c>
      <c r="J34" s="13">
        <v>4022</v>
      </c>
      <c r="K34" s="13">
        <v>4328</v>
      </c>
      <c r="L34" s="13">
        <v>3704</v>
      </c>
      <c r="M34" s="13">
        <v>3759</v>
      </c>
      <c r="N34" s="13">
        <v>3726</v>
      </c>
      <c r="O34" s="13">
        <v>4013</v>
      </c>
      <c r="P34" s="13">
        <v>4756</v>
      </c>
      <c r="Q34" s="13">
        <v>5014</v>
      </c>
      <c r="R34" s="13">
        <v>4623</v>
      </c>
      <c r="S34" s="13">
        <v>3832</v>
      </c>
      <c r="T34" s="13">
        <v>4201</v>
      </c>
      <c r="U34" s="13">
        <v>3856</v>
      </c>
      <c r="V34" s="13">
        <v>3926</v>
      </c>
      <c r="W34" s="13">
        <v>3474</v>
      </c>
      <c r="X34" s="13">
        <v>3490</v>
      </c>
      <c r="Y34" s="13">
        <v>3464</v>
      </c>
      <c r="Z34" s="13">
        <v>3698</v>
      </c>
      <c r="AA34" s="13">
        <v>3499</v>
      </c>
      <c r="AB34" s="13">
        <v>4450</v>
      </c>
      <c r="AC34" s="13">
        <v>3735</v>
      </c>
      <c r="AD34" s="13">
        <v>4852</v>
      </c>
      <c r="AE34" s="13">
        <v>3953</v>
      </c>
      <c r="AF34" s="13">
        <v>4423</v>
      </c>
      <c r="AG34" s="13">
        <v>4802</v>
      </c>
      <c r="AH34" s="13">
        <v>3735</v>
      </c>
      <c r="AI34" s="13">
        <v>4520</v>
      </c>
      <c r="AJ34" s="13">
        <v>3935</v>
      </c>
      <c r="AK34" s="13">
        <v>3869</v>
      </c>
      <c r="AL34" s="13">
        <v>3128</v>
      </c>
      <c r="AM34" s="13">
        <v>4547</v>
      </c>
      <c r="AN34" s="13">
        <v>3936</v>
      </c>
      <c r="AO34" s="13">
        <v>5010</v>
      </c>
      <c r="AP34" s="13">
        <v>5450</v>
      </c>
      <c r="AQ34" s="13">
        <v>6130</v>
      </c>
      <c r="AR34" s="13">
        <v>5505</v>
      </c>
      <c r="AS34" s="13">
        <v>5751</v>
      </c>
      <c r="AT34" s="13">
        <v>5485</v>
      </c>
      <c r="AU34" s="13">
        <v>5175</v>
      </c>
      <c r="AV34" s="13">
        <v>5728</v>
      </c>
      <c r="AW34" s="13">
        <v>6020</v>
      </c>
      <c r="AX34" s="13">
        <v>5001</v>
      </c>
      <c r="AY34" s="13">
        <v>5373</v>
      </c>
      <c r="AZ34" s="13">
        <v>5609</v>
      </c>
      <c r="BA34" s="13">
        <v>5322</v>
      </c>
      <c r="BB34" s="13">
        <v>4514</v>
      </c>
    </row>
    <row r="35" spans="1:54" x14ac:dyDescent="0.2">
      <c r="A35" s="12"/>
      <c r="B35" s="19" t="s">
        <v>161</v>
      </c>
      <c r="C35" s="13">
        <v>1311</v>
      </c>
      <c r="D35" s="13">
        <v>1300</v>
      </c>
      <c r="E35" s="13">
        <v>1299</v>
      </c>
      <c r="F35" s="13">
        <v>1542</v>
      </c>
      <c r="G35" s="13">
        <v>1657</v>
      </c>
      <c r="H35" s="13">
        <v>1539</v>
      </c>
      <c r="I35" s="13">
        <v>1545</v>
      </c>
      <c r="J35" s="13">
        <v>1635</v>
      </c>
      <c r="K35" s="13">
        <v>1653</v>
      </c>
      <c r="L35" s="13">
        <v>1567</v>
      </c>
      <c r="M35" s="13">
        <v>1272</v>
      </c>
      <c r="N35" s="13">
        <v>1460</v>
      </c>
      <c r="O35" s="13">
        <v>1226</v>
      </c>
      <c r="P35" s="13">
        <v>1197</v>
      </c>
      <c r="Q35" s="13">
        <v>1576</v>
      </c>
      <c r="R35" s="13">
        <v>1187</v>
      </c>
      <c r="S35" s="13">
        <v>1294</v>
      </c>
      <c r="T35" s="13">
        <v>1471</v>
      </c>
      <c r="U35" s="13">
        <v>1247</v>
      </c>
      <c r="V35" s="13">
        <v>1143</v>
      </c>
      <c r="W35" s="13">
        <v>1118</v>
      </c>
      <c r="X35" s="13">
        <v>1233</v>
      </c>
      <c r="Y35" s="13">
        <v>1479</v>
      </c>
      <c r="Z35" s="13">
        <v>1382</v>
      </c>
      <c r="AA35" s="13">
        <v>1452</v>
      </c>
      <c r="AB35" s="13">
        <v>1530</v>
      </c>
      <c r="AC35" s="13">
        <v>1577</v>
      </c>
      <c r="AD35" s="13">
        <v>1420</v>
      </c>
      <c r="AE35" s="13">
        <v>1602</v>
      </c>
      <c r="AF35" s="13">
        <v>1392</v>
      </c>
      <c r="AG35" s="13">
        <v>1649</v>
      </c>
      <c r="AH35" s="13">
        <v>1413</v>
      </c>
      <c r="AI35" s="13">
        <v>1358</v>
      </c>
      <c r="AJ35" s="13">
        <v>1389</v>
      </c>
      <c r="AK35" s="13">
        <v>1418</v>
      </c>
      <c r="AL35" s="13">
        <v>1427</v>
      </c>
      <c r="AM35" s="13">
        <v>1532</v>
      </c>
      <c r="AN35" s="13">
        <v>1276</v>
      </c>
      <c r="AO35" s="13">
        <v>1441</v>
      </c>
      <c r="AP35" s="13">
        <v>1547</v>
      </c>
      <c r="AQ35" s="13">
        <v>1500</v>
      </c>
      <c r="AR35" s="13">
        <v>1687</v>
      </c>
      <c r="AS35" s="13">
        <v>1430</v>
      </c>
      <c r="AT35" s="13">
        <v>1143</v>
      </c>
      <c r="AU35" s="13">
        <v>1955</v>
      </c>
      <c r="AV35" s="13">
        <v>1615</v>
      </c>
      <c r="AW35" s="13">
        <v>1568</v>
      </c>
      <c r="AX35" s="13">
        <v>2131</v>
      </c>
      <c r="AY35" s="13">
        <v>1798</v>
      </c>
      <c r="AZ35" s="13">
        <v>1772</v>
      </c>
      <c r="BA35" s="13">
        <v>1559</v>
      </c>
      <c r="BB35" s="13">
        <v>1337</v>
      </c>
    </row>
    <row r="36" spans="1:54" x14ac:dyDescent="0.2">
      <c r="A36" s="12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17" t="s">
        <v>162</v>
      </c>
      <c r="C37" s="5">
        <v>1260</v>
      </c>
      <c r="D37" s="5">
        <v>1657</v>
      </c>
      <c r="E37" s="5">
        <v>1201</v>
      </c>
      <c r="F37" s="5">
        <v>1386</v>
      </c>
      <c r="G37" s="5">
        <v>1321</v>
      </c>
      <c r="H37" s="5">
        <v>1397</v>
      </c>
      <c r="I37" s="5">
        <v>1396</v>
      </c>
      <c r="J37" s="5">
        <v>1566</v>
      </c>
      <c r="K37" s="5">
        <v>1311</v>
      </c>
      <c r="L37" s="5">
        <v>1397</v>
      </c>
      <c r="M37" s="5">
        <v>1373</v>
      </c>
      <c r="N37" s="5">
        <v>1518</v>
      </c>
      <c r="O37" s="5">
        <v>1465</v>
      </c>
      <c r="P37" s="5">
        <v>1343</v>
      </c>
      <c r="Q37" s="5">
        <v>1470</v>
      </c>
      <c r="R37" s="5">
        <v>1398</v>
      </c>
      <c r="S37" s="5">
        <v>1445</v>
      </c>
      <c r="T37" s="5">
        <v>1233</v>
      </c>
      <c r="U37" s="5">
        <v>1387</v>
      </c>
      <c r="V37" s="5">
        <v>1284</v>
      </c>
      <c r="W37" s="5">
        <v>1322</v>
      </c>
      <c r="X37" s="5">
        <v>1221</v>
      </c>
      <c r="Y37" s="5">
        <v>1154</v>
      </c>
      <c r="Z37" s="5">
        <v>1262</v>
      </c>
      <c r="AA37" s="5">
        <v>1284</v>
      </c>
      <c r="AB37" s="5">
        <v>1338</v>
      </c>
      <c r="AC37" s="5">
        <v>1359</v>
      </c>
      <c r="AD37" s="5">
        <v>1217</v>
      </c>
      <c r="AE37" s="5">
        <v>1515</v>
      </c>
      <c r="AF37" s="5">
        <v>1307</v>
      </c>
      <c r="AG37" s="5">
        <v>1342</v>
      </c>
      <c r="AH37" s="5">
        <v>1350</v>
      </c>
      <c r="AI37" s="5">
        <v>1384</v>
      </c>
      <c r="AJ37" s="5">
        <v>1255</v>
      </c>
      <c r="AK37" s="5">
        <v>1096</v>
      </c>
      <c r="AL37" s="5">
        <v>1328</v>
      </c>
      <c r="AM37" s="5">
        <v>1278</v>
      </c>
      <c r="AN37" s="5">
        <v>1389</v>
      </c>
      <c r="AO37" s="5">
        <v>1556</v>
      </c>
      <c r="AP37" s="5">
        <v>1540</v>
      </c>
      <c r="AQ37" s="5">
        <v>1501</v>
      </c>
      <c r="AR37" s="5">
        <v>1555</v>
      </c>
      <c r="AS37" s="5">
        <v>1398</v>
      </c>
      <c r="AT37" s="5">
        <v>1339</v>
      </c>
      <c r="AU37" s="5">
        <v>1435</v>
      </c>
      <c r="AV37" s="5">
        <v>1508</v>
      </c>
      <c r="AW37" s="5">
        <v>1492</v>
      </c>
      <c r="AX37" s="5">
        <v>1402</v>
      </c>
      <c r="AY37" s="5">
        <v>1313</v>
      </c>
      <c r="AZ37" s="5">
        <v>1418</v>
      </c>
      <c r="BA37" s="5">
        <v>1297</v>
      </c>
      <c r="BB37" s="5">
        <v>1224</v>
      </c>
    </row>
    <row r="38" spans="1:54" x14ac:dyDescent="0.2">
      <c r="A38" s="4"/>
      <c r="B38" s="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x14ac:dyDescent="0.2">
      <c r="A39" s="21" t="s">
        <v>6</v>
      </c>
      <c r="B39" s="22"/>
      <c r="C39" s="23">
        <v>15441</v>
      </c>
      <c r="D39" s="23">
        <v>17070</v>
      </c>
      <c r="E39" s="23">
        <v>14185</v>
      </c>
      <c r="F39" s="23">
        <v>15414</v>
      </c>
      <c r="G39" s="23">
        <v>16980</v>
      </c>
      <c r="H39" s="23">
        <v>17402</v>
      </c>
      <c r="I39" s="23">
        <v>17896</v>
      </c>
      <c r="J39" s="23">
        <v>17401</v>
      </c>
      <c r="K39" s="23">
        <v>16115</v>
      </c>
      <c r="L39" s="23">
        <v>17222</v>
      </c>
      <c r="M39" s="23">
        <v>16500</v>
      </c>
      <c r="N39" s="23">
        <v>18332</v>
      </c>
      <c r="O39" s="23">
        <v>15730</v>
      </c>
      <c r="P39" s="23">
        <v>16095</v>
      </c>
      <c r="Q39" s="23">
        <v>17269</v>
      </c>
      <c r="R39" s="23">
        <v>16881</v>
      </c>
      <c r="S39" s="23">
        <v>16959</v>
      </c>
      <c r="T39" s="23">
        <v>17036</v>
      </c>
      <c r="U39" s="23">
        <v>16942</v>
      </c>
      <c r="V39" s="23">
        <v>14896</v>
      </c>
      <c r="W39" s="23">
        <v>15857</v>
      </c>
      <c r="X39" s="23">
        <v>15136</v>
      </c>
      <c r="Y39" s="23">
        <v>16415</v>
      </c>
      <c r="Z39" s="23">
        <v>15642</v>
      </c>
      <c r="AA39" s="23">
        <v>15896</v>
      </c>
      <c r="AB39" s="23">
        <v>16550</v>
      </c>
      <c r="AC39" s="23">
        <v>16323</v>
      </c>
      <c r="AD39" s="23">
        <v>18341</v>
      </c>
      <c r="AE39" s="23">
        <v>17235</v>
      </c>
      <c r="AF39" s="23">
        <v>16734</v>
      </c>
      <c r="AG39" s="23">
        <v>18160</v>
      </c>
      <c r="AH39" s="23">
        <v>15500</v>
      </c>
      <c r="AI39" s="23">
        <v>16420</v>
      </c>
      <c r="AJ39" s="23">
        <v>16337</v>
      </c>
      <c r="AK39" s="23">
        <v>16799</v>
      </c>
      <c r="AL39" s="23">
        <v>16306</v>
      </c>
      <c r="AM39" s="23">
        <v>18273</v>
      </c>
      <c r="AN39" s="23">
        <v>16705</v>
      </c>
      <c r="AO39" s="23">
        <v>19924</v>
      </c>
      <c r="AP39" s="23">
        <v>21180</v>
      </c>
      <c r="AQ39" s="23">
        <v>19159</v>
      </c>
      <c r="AR39" s="23">
        <v>18078</v>
      </c>
      <c r="AS39" s="23">
        <v>17726</v>
      </c>
      <c r="AT39" s="23">
        <v>18061</v>
      </c>
      <c r="AU39" s="23">
        <v>18536</v>
      </c>
      <c r="AV39" s="23">
        <v>19569</v>
      </c>
      <c r="AW39" s="23">
        <v>19596</v>
      </c>
      <c r="AX39" s="23">
        <v>18977</v>
      </c>
      <c r="AY39" s="23">
        <v>17699</v>
      </c>
      <c r="AZ39" s="23">
        <v>17984</v>
      </c>
      <c r="BA39" s="23">
        <v>16986</v>
      </c>
      <c r="BB39" s="23">
        <v>12017</v>
      </c>
    </row>
    <row r="40" spans="1:54" x14ac:dyDescent="0.2">
      <c r="A40" s="12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12"/>
      <c r="B41" s="19" t="s">
        <v>163</v>
      </c>
      <c r="C41" s="13">
        <v>25245</v>
      </c>
      <c r="D41" s="13">
        <v>30525</v>
      </c>
      <c r="E41" s="13">
        <v>30017</v>
      </c>
      <c r="F41" s="13">
        <v>26417</v>
      </c>
      <c r="G41" s="13">
        <v>31090</v>
      </c>
      <c r="H41" s="13">
        <v>32523</v>
      </c>
      <c r="I41" s="13">
        <v>30359</v>
      </c>
      <c r="J41" s="13">
        <v>27776</v>
      </c>
      <c r="K41" s="13">
        <v>28590</v>
      </c>
      <c r="L41" s="13">
        <v>29164</v>
      </c>
      <c r="M41" s="13">
        <v>27316</v>
      </c>
      <c r="N41" s="13">
        <v>31680</v>
      </c>
      <c r="O41" s="13">
        <v>31953</v>
      </c>
      <c r="P41" s="13">
        <v>30331</v>
      </c>
      <c r="Q41" s="13">
        <v>32183</v>
      </c>
      <c r="R41" s="13">
        <v>32600</v>
      </c>
      <c r="S41" s="13">
        <v>32051</v>
      </c>
      <c r="T41" s="13">
        <v>33653</v>
      </c>
      <c r="U41" s="13">
        <v>32417</v>
      </c>
      <c r="V41" s="13">
        <v>32244</v>
      </c>
      <c r="W41" s="13">
        <v>34421</v>
      </c>
      <c r="X41" s="13">
        <v>36519</v>
      </c>
      <c r="Y41" s="13">
        <v>35624</v>
      </c>
      <c r="Z41" s="13">
        <v>33575</v>
      </c>
      <c r="AA41" s="13">
        <v>33107</v>
      </c>
      <c r="AB41" s="13">
        <v>33085</v>
      </c>
      <c r="AC41" s="13">
        <v>30191</v>
      </c>
      <c r="AD41" s="13">
        <v>34018</v>
      </c>
      <c r="AE41" s="13">
        <v>33395</v>
      </c>
      <c r="AF41" s="13">
        <v>34834</v>
      </c>
      <c r="AG41" s="13">
        <v>34147</v>
      </c>
      <c r="AH41" s="13">
        <v>32710</v>
      </c>
      <c r="AI41" s="13">
        <v>33103</v>
      </c>
      <c r="AJ41" s="13">
        <v>32923</v>
      </c>
      <c r="AK41" s="13">
        <v>33766</v>
      </c>
      <c r="AL41" s="13">
        <v>31022</v>
      </c>
      <c r="AM41" s="13">
        <v>34397</v>
      </c>
      <c r="AN41" s="13">
        <v>35360</v>
      </c>
      <c r="AO41" s="13">
        <v>33838</v>
      </c>
      <c r="AP41" s="13">
        <v>35431</v>
      </c>
      <c r="AQ41" s="13">
        <v>32925</v>
      </c>
      <c r="AR41" s="13">
        <v>33582</v>
      </c>
      <c r="AS41" s="13">
        <v>34031</v>
      </c>
      <c r="AT41" s="13">
        <v>32067</v>
      </c>
      <c r="AU41" s="13">
        <v>34370</v>
      </c>
      <c r="AV41" s="13">
        <v>33962</v>
      </c>
      <c r="AW41" s="13">
        <v>32367</v>
      </c>
      <c r="AX41" s="13">
        <v>31286</v>
      </c>
      <c r="AY41" s="13">
        <v>31854</v>
      </c>
      <c r="AZ41" s="13">
        <v>33131</v>
      </c>
      <c r="BA41" s="13">
        <v>30686</v>
      </c>
      <c r="BB41" s="13">
        <v>22787</v>
      </c>
    </row>
    <row r="42" spans="1:54" x14ac:dyDescent="0.2">
      <c r="A42" s="12"/>
      <c r="B42" s="19" t="s">
        <v>164</v>
      </c>
      <c r="C42" s="13">
        <v>890</v>
      </c>
      <c r="D42" s="13">
        <v>1275</v>
      </c>
      <c r="E42" s="13">
        <v>1196</v>
      </c>
      <c r="F42" s="13">
        <v>1099</v>
      </c>
      <c r="G42" s="13">
        <v>1321</v>
      </c>
      <c r="H42" s="13">
        <v>1045</v>
      </c>
      <c r="I42" s="13">
        <v>1130</v>
      </c>
      <c r="J42" s="13">
        <v>1243</v>
      </c>
      <c r="K42" s="13">
        <v>1043</v>
      </c>
      <c r="L42" s="13">
        <v>1054</v>
      </c>
      <c r="M42" s="13">
        <v>1180</v>
      </c>
      <c r="N42" s="13">
        <v>978</v>
      </c>
      <c r="O42" s="13">
        <v>1293</v>
      </c>
      <c r="P42" s="13">
        <v>1281</v>
      </c>
      <c r="Q42" s="13">
        <v>1178</v>
      </c>
      <c r="R42" s="13">
        <v>1268</v>
      </c>
      <c r="S42" s="13">
        <v>1385</v>
      </c>
      <c r="T42" s="13">
        <v>1266</v>
      </c>
      <c r="U42" s="13">
        <v>1322</v>
      </c>
      <c r="V42" s="13">
        <v>1264</v>
      </c>
      <c r="W42" s="13">
        <v>1265</v>
      </c>
      <c r="X42" s="13">
        <v>1269</v>
      </c>
      <c r="Y42" s="13">
        <v>1370</v>
      </c>
      <c r="Z42" s="13">
        <v>1444</v>
      </c>
      <c r="AA42" s="13">
        <v>1418</v>
      </c>
      <c r="AB42" s="13">
        <v>1327</v>
      </c>
      <c r="AC42" s="13">
        <v>1444</v>
      </c>
      <c r="AD42" s="13">
        <v>1200</v>
      </c>
      <c r="AE42" s="13">
        <v>1094</v>
      </c>
      <c r="AF42" s="13">
        <v>1147</v>
      </c>
      <c r="AG42" s="13">
        <v>1366</v>
      </c>
      <c r="AH42" s="13">
        <v>1129</v>
      </c>
      <c r="AI42" s="13">
        <v>1117</v>
      </c>
      <c r="AJ42" s="13">
        <v>1454</v>
      </c>
      <c r="AK42" s="13">
        <v>1335</v>
      </c>
      <c r="AL42" s="13">
        <v>1167</v>
      </c>
      <c r="AM42" s="13">
        <v>1279</v>
      </c>
      <c r="AN42" s="13">
        <v>1180</v>
      </c>
      <c r="AO42" s="13">
        <v>1123</v>
      </c>
      <c r="AP42" s="13">
        <v>1176</v>
      </c>
      <c r="AQ42" s="13">
        <v>1029</v>
      </c>
      <c r="AR42" s="13">
        <v>1153</v>
      </c>
      <c r="AS42" s="13">
        <v>1216</v>
      </c>
      <c r="AT42" s="13">
        <v>1028</v>
      </c>
      <c r="AU42" s="13">
        <v>1158</v>
      </c>
      <c r="AV42" s="13">
        <v>1142</v>
      </c>
      <c r="AW42" s="13">
        <v>1269</v>
      </c>
      <c r="AX42" s="13">
        <v>1007</v>
      </c>
      <c r="AY42" s="13">
        <v>1237</v>
      </c>
      <c r="AZ42" s="13">
        <v>1265</v>
      </c>
      <c r="BA42" s="13">
        <v>907</v>
      </c>
      <c r="BB42" s="13">
        <v>607</v>
      </c>
    </row>
    <row r="43" spans="1:54" x14ac:dyDescent="0.2">
      <c r="A43" s="12"/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x14ac:dyDescent="0.2">
      <c r="A44" s="21" t="s">
        <v>7</v>
      </c>
      <c r="B44" s="21"/>
      <c r="C44" s="23">
        <v>26135</v>
      </c>
      <c r="D44" s="23">
        <v>31800</v>
      </c>
      <c r="E44" s="23">
        <v>31213</v>
      </c>
      <c r="F44" s="23">
        <v>27516</v>
      </c>
      <c r="G44" s="23">
        <v>32411</v>
      </c>
      <c r="H44" s="23">
        <v>33568</v>
      </c>
      <c r="I44" s="23">
        <v>31489</v>
      </c>
      <c r="J44" s="23">
        <v>29019</v>
      </c>
      <c r="K44" s="23">
        <v>29633</v>
      </c>
      <c r="L44" s="23">
        <v>30218</v>
      </c>
      <c r="M44" s="23">
        <v>28496</v>
      </c>
      <c r="N44" s="23">
        <v>32658</v>
      </c>
      <c r="O44" s="23">
        <v>33246</v>
      </c>
      <c r="P44" s="23">
        <v>31612</v>
      </c>
      <c r="Q44" s="23">
        <v>33361</v>
      </c>
      <c r="R44" s="23">
        <v>33868</v>
      </c>
      <c r="S44" s="23">
        <v>33436</v>
      </c>
      <c r="T44" s="23">
        <v>34919</v>
      </c>
      <c r="U44" s="23">
        <v>33739</v>
      </c>
      <c r="V44" s="23">
        <v>33508</v>
      </c>
      <c r="W44" s="23">
        <v>35686</v>
      </c>
      <c r="X44" s="23">
        <v>37788</v>
      </c>
      <c r="Y44" s="23">
        <v>36994</v>
      </c>
      <c r="Z44" s="23">
        <v>35019</v>
      </c>
      <c r="AA44" s="23">
        <v>34525</v>
      </c>
      <c r="AB44" s="23">
        <v>34412</v>
      </c>
      <c r="AC44" s="23">
        <v>31635</v>
      </c>
      <c r="AD44" s="23">
        <v>35218</v>
      </c>
      <c r="AE44" s="23">
        <v>34489</v>
      </c>
      <c r="AF44" s="23">
        <v>35981</v>
      </c>
      <c r="AG44" s="23">
        <v>35513</v>
      </c>
      <c r="AH44" s="23">
        <v>33839</v>
      </c>
      <c r="AI44" s="23">
        <v>34220</v>
      </c>
      <c r="AJ44" s="23">
        <v>34377</v>
      </c>
      <c r="AK44" s="23">
        <v>35101</v>
      </c>
      <c r="AL44" s="23">
        <v>32189</v>
      </c>
      <c r="AM44" s="23">
        <v>35676</v>
      </c>
      <c r="AN44" s="23">
        <v>36540</v>
      </c>
      <c r="AO44" s="23">
        <v>34961</v>
      </c>
      <c r="AP44" s="23">
        <v>36607</v>
      </c>
      <c r="AQ44" s="23">
        <v>33954</v>
      </c>
      <c r="AR44" s="23">
        <v>34735</v>
      </c>
      <c r="AS44" s="23">
        <v>35247</v>
      </c>
      <c r="AT44" s="23">
        <v>33095</v>
      </c>
      <c r="AU44" s="23">
        <v>35528</v>
      </c>
      <c r="AV44" s="23">
        <v>35104</v>
      </c>
      <c r="AW44" s="23">
        <v>33636</v>
      </c>
      <c r="AX44" s="23">
        <v>32293</v>
      </c>
      <c r="AY44" s="23">
        <v>33091</v>
      </c>
      <c r="AZ44" s="23">
        <v>34396</v>
      </c>
      <c r="BA44" s="23">
        <v>31593</v>
      </c>
      <c r="BB44" s="23">
        <v>23394</v>
      </c>
    </row>
    <row r="45" spans="1:54" x14ac:dyDescent="0.2">
      <c r="A45" s="12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3.5" thickBot="1" x14ac:dyDescent="0.25">
      <c r="A46" s="24" t="s">
        <v>8</v>
      </c>
      <c r="B46" s="25"/>
      <c r="C46" s="26">
        <v>83301</v>
      </c>
      <c r="D46" s="26">
        <v>94007</v>
      </c>
      <c r="E46" s="26">
        <v>86607</v>
      </c>
      <c r="F46" s="26">
        <v>87518</v>
      </c>
      <c r="G46" s="26">
        <v>95676</v>
      </c>
      <c r="H46" s="26">
        <v>96323</v>
      </c>
      <c r="I46" s="26">
        <v>95420</v>
      </c>
      <c r="J46" s="26">
        <v>92923</v>
      </c>
      <c r="K46" s="26">
        <v>92491</v>
      </c>
      <c r="L46" s="26">
        <v>92461</v>
      </c>
      <c r="M46" s="26">
        <v>92162</v>
      </c>
      <c r="N46" s="26">
        <v>97001</v>
      </c>
      <c r="O46" s="26">
        <v>98836</v>
      </c>
      <c r="P46" s="26">
        <v>95717</v>
      </c>
      <c r="Q46" s="26">
        <v>99166</v>
      </c>
      <c r="R46" s="26">
        <v>101007</v>
      </c>
      <c r="S46" s="26">
        <v>99263</v>
      </c>
      <c r="T46" s="26">
        <v>99802</v>
      </c>
      <c r="U46" s="26">
        <v>98852</v>
      </c>
      <c r="V46" s="26">
        <v>96798</v>
      </c>
      <c r="W46" s="26">
        <v>100931</v>
      </c>
      <c r="X46" s="26">
        <v>103709</v>
      </c>
      <c r="Y46" s="26">
        <v>103484</v>
      </c>
      <c r="Z46" s="26">
        <v>94985</v>
      </c>
      <c r="AA46" s="26">
        <v>94457</v>
      </c>
      <c r="AB46" s="26">
        <v>97529</v>
      </c>
      <c r="AC46" s="26">
        <v>92414</v>
      </c>
      <c r="AD46" s="26">
        <v>100099</v>
      </c>
      <c r="AE46" s="26">
        <v>99221</v>
      </c>
      <c r="AF46" s="26">
        <v>100485</v>
      </c>
      <c r="AG46" s="26">
        <v>101315</v>
      </c>
      <c r="AH46" s="26">
        <v>92261</v>
      </c>
      <c r="AI46" s="26">
        <v>97935</v>
      </c>
      <c r="AJ46" s="26">
        <v>99742</v>
      </c>
      <c r="AK46" s="26">
        <v>99892</v>
      </c>
      <c r="AL46" s="26">
        <v>94719</v>
      </c>
      <c r="AM46" s="26">
        <v>102186</v>
      </c>
      <c r="AN46" s="26">
        <v>101776</v>
      </c>
      <c r="AO46" s="26">
        <v>103990</v>
      </c>
      <c r="AP46" s="26">
        <v>105548</v>
      </c>
      <c r="AQ46" s="26">
        <v>97877</v>
      </c>
      <c r="AR46" s="26">
        <v>98777</v>
      </c>
      <c r="AS46" s="26">
        <v>100121</v>
      </c>
      <c r="AT46" s="26">
        <v>98071</v>
      </c>
      <c r="AU46" s="26">
        <v>99115</v>
      </c>
      <c r="AV46" s="26">
        <v>100102</v>
      </c>
      <c r="AW46" s="26">
        <v>97722</v>
      </c>
      <c r="AX46" s="26">
        <v>98435</v>
      </c>
      <c r="AY46" s="26">
        <v>98769</v>
      </c>
      <c r="AZ46" s="26">
        <v>98732</v>
      </c>
      <c r="BA46" s="26">
        <v>94823</v>
      </c>
      <c r="BB46" s="26">
        <v>71962</v>
      </c>
    </row>
    <row r="47" spans="1:54" ht="13.5" thickTop="1" x14ac:dyDescent="0.2"/>
    <row r="48" spans="1:54" x14ac:dyDescent="0.2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54" ht="13.5" thickBot="1" x14ac:dyDescent="0.25">
      <c r="A49" s="106" t="s">
        <v>218</v>
      </c>
      <c r="B49" s="25"/>
      <c r="C49" s="26">
        <v>3473.9572930000008</v>
      </c>
      <c r="D49" s="26">
        <v>3790.1839939999991</v>
      </c>
      <c r="E49" s="26">
        <v>3366.4907809999995</v>
      </c>
      <c r="F49" s="26">
        <v>3583.6654269999999</v>
      </c>
      <c r="G49" s="26">
        <v>3921.924578000001</v>
      </c>
      <c r="H49" s="26">
        <v>3892.6985309999995</v>
      </c>
      <c r="I49" s="26">
        <v>3971.7353589999993</v>
      </c>
      <c r="J49" s="26">
        <v>3724.2759299999998</v>
      </c>
      <c r="K49" s="26">
        <v>3840.3248940000003</v>
      </c>
      <c r="L49" s="26">
        <v>3795.5055100000009</v>
      </c>
      <c r="M49" s="26">
        <v>3750.6549330000012</v>
      </c>
      <c r="N49" s="26">
        <v>4047.706232</v>
      </c>
      <c r="O49" s="26">
        <v>3877.4856040000009</v>
      </c>
      <c r="P49" s="26">
        <v>3627.3692570000003</v>
      </c>
      <c r="Q49" s="26">
        <v>3948.9774879999995</v>
      </c>
      <c r="R49" s="26">
        <v>3926.7607780000003</v>
      </c>
      <c r="S49" s="26">
        <v>3904.7232690000005</v>
      </c>
      <c r="T49" s="26">
        <v>3918.8095689999996</v>
      </c>
      <c r="U49" s="26">
        <v>3878.795837000001</v>
      </c>
      <c r="V49" s="26">
        <v>3645.4486649999999</v>
      </c>
      <c r="W49" s="26">
        <v>3971.2948640000004</v>
      </c>
      <c r="X49" s="26">
        <v>4152.1641429999981</v>
      </c>
      <c r="Y49" s="26">
        <v>3957.3982910000004</v>
      </c>
      <c r="Z49" s="26">
        <v>3844.2195439999991</v>
      </c>
      <c r="AA49" s="26">
        <v>3742.8335099999999</v>
      </c>
      <c r="AB49" s="26">
        <v>3780.1864979999996</v>
      </c>
      <c r="AC49" s="26">
        <v>3599.7312000000002</v>
      </c>
      <c r="AD49" s="26">
        <v>3886.2271210000008</v>
      </c>
      <c r="AE49" s="26">
        <v>3791.3993290000008</v>
      </c>
      <c r="AF49" s="26">
        <v>3828.1189219999992</v>
      </c>
      <c r="AG49" s="26">
        <v>3862.6509740000006</v>
      </c>
      <c r="AH49" s="26">
        <v>3637.1690609999991</v>
      </c>
      <c r="AI49" s="26">
        <v>3721.1250519999999</v>
      </c>
      <c r="AJ49" s="26">
        <v>3891.5188309999999</v>
      </c>
      <c r="AK49" s="26">
        <v>3830.153495</v>
      </c>
      <c r="AL49" s="26">
        <v>3592.1729730000002</v>
      </c>
      <c r="AM49" s="26">
        <v>3993.3227550000001</v>
      </c>
      <c r="AN49" s="26">
        <v>3926.5487599999997</v>
      </c>
      <c r="AO49" s="26">
        <v>4017.8653639999993</v>
      </c>
      <c r="AP49" s="26">
        <v>4261.0311660000007</v>
      </c>
      <c r="AQ49" s="26">
        <v>4084.890437</v>
      </c>
      <c r="AR49" s="26">
        <v>4079.9313220000004</v>
      </c>
      <c r="AS49" s="26">
        <v>4136.3907639999998</v>
      </c>
      <c r="AT49" s="26">
        <v>3952.1542510000004</v>
      </c>
      <c r="AU49" s="26">
        <v>4001.6342769999997</v>
      </c>
      <c r="AV49" s="26">
        <v>4022.866039</v>
      </c>
      <c r="AW49" s="26">
        <v>4019.4391589999996</v>
      </c>
      <c r="AX49" s="26">
        <v>4008.1107659999993</v>
      </c>
      <c r="AY49" s="26">
        <v>3930.5377399999993</v>
      </c>
      <c r="AZ49" s="26">
        <v>4081.8006740000001</v>
      </c>
      <c r="BA49" s="26">
        <v>4064.0674609999992</v>
      </c>
      <c r="BB49" s="26">
        <v>2925.0081979999995</v>
      </c>
    </row>
    <row r="50" spans="1:54" ht="13.5" thickTop="1" x14ac:dyDescent="0.2"/>
  </sheetData>
  <mergeCells count="1">
    <mergeCell ref="A1:BB1"/>
  </mergeCells>
  <pageMargins left="0.17" right="0.17" top="0.17" bottom="0.5" header="0.17" footer="0.5"/>
  <pageSetup scale="70" fitToWidth="0" orientation="landscape" r:id="rId1"/>
  <headerFooter alignWithMargins="0"/>
  <colBreaks count="3" manualBreakCount="3">
    <brk id="15" max="48" man="1"/>
    <brk id="28" max="48" man="1"/>
    <brk id="41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AAR Commodity Grouping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 RTMs - Work 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'AAR Commodity Grouping'!Print_Area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</vt:vector>
  </TitlesOfParts>
  <Company>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Fiore</dc:creator>
  <cp:lastModifiedBy>Wilson Tan</cp:lastModifiedBy>
  <cp:lastPrinted>2021-08-30T12:53:06Z</cp:lastPrinted>
  <dcterms:created xsi:type="dcterms:W3CDTF">2009-04-01T16:24:13Z</dcterms:created>
  <dcterms:modified xsi:type="dcterms:W3CDTF">2021-08-30T12:54:34Z</dcterms:modified>
</cp:coreProperties>
</file>