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ach\Documents\data_projects\solar\"/>
    </mc:Choice>
  </mc:AlternateContent>
  <xr:revisionPtr revIDLastSave="0" documentId="13_ncr:1_{F1579604-357C-4932-8A4A-6CCF071DF84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RecordExport (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5" i="1"/>
  <c r="G54" i="1"/>
  <c r="G53" i="1"/>
  <c r="G52" i="1"/>
  <c r="G51" i="1"/>
  <c r="G50" i="1"/>
  <c r="G49" i="1"/>
  <c r="I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 l="1"/>
  <c r="G24" i="1"/>
  <c r="I23" i="1"/>
  <c r="G23" i="1"/>
  <c r="I22" i="1"/>
  <c r="I21" i="1"/>
  <c r="G21" i="1"/>
  <c r="G22" i="1"/>
  <c r="G20" i="1" l="1"/>
  <c r="G19" i="1" l="1"/>
  <c r="G18" i="1"/>
  <c r="G17" i="1"/>
  <c r="G16" i="1" l="1"/>
  <c r="I16" i="1" s="1"/>
  <c r="G15" i="1" l="1"/>
  <c r="I15" i="1" s="1"/>
  <c r="G14" i="1"/>
  <c r="I14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</calcChain>
</file>

<file path=xl/sharedStrings.xml><?xml version="1.0" encoding="utf-8"?>
<sst xmlns="http://schemas.openxmlformats.org/spreadsheetml/2006/main" count="306" uniqueCount="36">
  <si>
    <t>Company Name</t>
  </si>
  <si>
    <t>Customer Class</t>
  </si>
  <si>
    <t>Product</t>
  </si>
  <si>
    <t>Effective Start Date (mm/dd/yyyy)</t>
  </si>
  <si>
    <t>Effective End Date(mm/dd/yyyy)</t>
  </si>
  <si>
    <t>Contract Length(months)</t>
  </si>
  <si>
    <t>Service Area</t>
  </si>
  <si>
    <t>EPCOR Energy Alberta GP Inc.</t>
  </si>
  <si>
    <t>March Regulated Rate Option - City of Edmonton</t>
  </si>
  <si>
    <t>EPCOR</t>
  </si>
  <si>
    <t>Home</t>
  </si>
  <si>
    <t>April Regulated Rate Option - City of Edmonton</t>
  </si>
  <si>
    <t>May Regulated Rate Option - City of Edmonton</t>
  </si>
  <si>
    <t>June Regulated Rate Option - City of Edmonton</t>
  </si>
  <si>
    <t>July Regulated Rate Option - City of Edmonton</t>
  </si>
  <si>
    <t>August Regulated Rate Option - City of Edmonton</t>
  </si>
  <si>
    <t>September Regulated Rate Option - City of Edmonton</t>
  </si>
  <si>
    <t>October Regulated Rate Option - City of Edmonton</t>
  </si>
  <si>
    <t>November Regulated Rate Option - City of Edmonton</t>
  </si>
  <si>
    <t>December Regulated Rate Option - City of Edmonton</t>
  </si>
  <si>
    <t>January Regulated Rate Option - City of Edmonton</t>
  </si>
  <si>
    <t>February Regulated Rate Option - City of Edmonton</t>
  </si>
  <si>
    <t>My_price</t>
  </si>
  <si>
    <t>0.16406</t>
  </si>
  <si>
    <t>0.15972</t>
  </si>
  <si>
    <t>0.10732</t>
  </si>
  <si>
    <t>0.10825</t>
  </si>
  <si>
    <t>0.10722</t>
  </si>
  <si>
    <t>0.12066</t>
  </si>
  <si>
    <t>0.15093</t>
  </si>
  <si>
    <t>0.17345</t>
  </si>
  <si>
    <t>0.19501</t>
  </si>
  <si>
    <t>0.177</t>
  </si>
  <si>
    <t>0.13779</t>
  </si>
  <si>
    <t>0.24208</t>
  </si>
  <si>
    <t>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</si>
</sst>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G2" sqref="G2"/>
    </sheetView>
  </sheetViews>
  <sheetFormatPr defaultColWidth="8.796875" defaultRowHeight="14.25" x14ac:dyDescent="0.45"/>
  <cols>
    <col min="3" max="3" width="44.33203125" customWidth="1"/>
    <col min="4" max="5" width="17.66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6</v>
      </c>
      <c r="I1" t="s">
        <v>22</v>
      </c>
    </row>
    <row r="2" spans="1:9" x14ac:dyDescent="0.45">
      <c r="A2" t="s">
        <v>7</v>
      </c>
      <c r="B2" t="s">
        <v>10</v>
      </c>
      <c r="C2" t="s">
        <v>8</v>
      </c>
      <c r="D2" s="1">
        <v>42795</v>
      </c>
      <c r="E2" s="1">
        <v>42825</v>
      </c>
      <c r="F2">
        <v>0</v>
      </c>
      <c r="G2" s="2" t="str">
        <f>"0.0332"</f>
        <v>0.0332</v>
      </c>
      <c r="H2" t="s">
        <v>9</v>
      </c>
      <c r="I2" s="3" t="str">
        <f t="shared" ref="I2:I15" si="0">G2</f>
        <v>0.0332</v>
      </c>
    </row>
    <row r="3" spans="1:9" x14ac:dyDescent="0.45">
      <c r="A3" t="s">
        <v>7</v>
      </c>
      <c r="B3" t="s">
        <v>10</v>
      </c>
      <c r="C3" t="s">
        <v>11</v>
      </c>
      <c r="D3" s="1">
        <v>42826</v>
      </c>
      <c r="E3" s="1">
        <v>42855</v>
      </c>
      <c r="F3">
        <v>0</v>
      </c>
      <c r="G3" s="2" t="str">
        <f>"0.03032"</f>
        <v>0.03032</v>
      </c>
      <c r="H3" t="s">
        <v>9</v>
      </c>
      <c r="I3" s="3" t="str">
        <f t="shared" si="0"/>
        <v>0.03032</v>
      </c>
    </row>
    <row r="4" spans="1:9" x14ac:dyDescent="0.45">
      <c r="A4" t="s">
        <v>7</v>
      </c>
      <c r="B4" t="s">
        <v>10</v>
      </c>
      <c r="C4" t="s">
        <v>12</v>
      </c>
      <c r="D4" s="1">
        <v>42856</v>
      </c>
      <c r="E4" s="1">
        <v>42886</v>
      </c>
      <c r="F4">
        <v>0</v>
      </c>
      <c r="G4" s="2" t="str">
        <f>"0.02782"</f>
        <v>0.02782</v>
      </c>
      <c r="H4" t="s">
        <v>9</v>
      </c>
      <c r="I4" s="3" t="str">
        <f t="shared" si="0"/>
        <v>0.02782</v>
      </c>
    </row>
    <row r="5" spans="1:9" x14ac:dyDescent="0.45">
      <c r="A5" t="s">
        <v>7</v>
      </c>
      <c r="B5" t="s">
        <v>10</v>
      </c>
      <c r="C5" t="s">
        <v>13</v>
      </c>
      <c r="D5" s="1">
        <v>42887</v>
      </c>
      <c r="E5" s="1">
        <v>42916</v>
      </c>
      <c r="F5">
        <v>0</v>
      </c>
      <c r="G5" s="2" t="str">
        <f>"0.02823"</f>
        <v>0.02823</v>
      </c>
      <c r="H5" t="s">
        <v>9</v>
      </c>
      <c r="I5" s="3" t="str">
        <f t="shared" si="0"/>
        <v>0.02823</v>
      </c>
    </row>
    <row r="6" spans="1:9" x14ac:dyDescent="0.45">
      <c r="A6" t="s">
        <v>7</v>
      </c>
      <c r="B6" t="s">
        <v>10</v>
      </c>
      <c r="C6" t="s">
        <v>14</v>
      </c>
      <c r="D6" s="1">
        <v>42917</v>
      </c>
      <c r="E6" s="1">
        <v>42947</v>
      </c>
      <c r="F6">
        <v>0</v>
      </c>
      <c r="G6" s="2" t="str">
        <f>"0.03469"</f>
        <v>0.03469</v>
      </c>
      <c r="H6" t="s">
        <v>9</v>
      </c>
      <c r="I6" s="3" t="str">
        <f t="shared" si="0"/>
        <v>0.03469</v>
      </c>
    </row>
    <row r="7" spans="1:9" x14ac:dyDescent="0.45">
      <c r="A7" t="s">
        <v>7</v>
      </c>
      <c r="B7" t="s">
        <v>10</v>
      </c>
      <c r="C7" t="s">
        <v>15</v>
      </c>
      <c r="D7" s="1">
        <v>42948</v>
      </c>
      <c r="E7" s="1">
        <v>42978</v>
      </c>
      <c r="F7">
        <v>0</v>
      </c>
      <c r="G7" s="2" t="str">
        <f>"0.03715"</f>
        <v>0.03715</v>
      </c>
      <c r="H7" t="s">
        <v>9</v>
      </c>
      <c r="I7" s="3" t="str">
        <f t="shared" si="0"/>
        <v>0.03715</v>
      </c>
    </row>
    <row r="8" spans="1:9" x14ac:dyDescent="0.45">
      <c r="A8" t="s">
        <v>7</v>
      </c>
      <c r="B8" t="s">
        <v>10</v>
      </c>
      <c r="C8" t="s">
        <v>16</v>
      </c>
      <c r="D8" s="1">
        <v>42979</v>
      </c>
      <c r="E8" s="1">
        <v>43008</v>
      </c>
      <c r="F8">
        <v>0</v>
      </c>
      <c r="G8" s="2" t="str">
        <f>"0.03365"</f>
        <v>0.03365</v>
      </c>
      <c r="H8" t="s">
        <v>9</v>
      </c>
      <c r="I8" s="3" t="str">
        <f t="shared" si="0"/>
        <v>0.03365</v>
      </c>
    </row>
    <row r="9" spans="1:9" x14ac:dyDescent="0.45">
      <c r="A9" t="s">
        <v>7</v>
      </c>
      <c r="B9" t="s">
        <v>10</v>
      </c>
      <c r="C9" t="s">
        <v>17</v>
      </c>
      <c r="D9" s="1">
        <v>43009</v>
      </c>
      <c r="E9" s="1">
        <v>43039</v>
      </c>
      <c r="F9">
        <v>0</v>
      </c>
      <c r="G9" s="2" t="str">
        <f>"0.03444"</f>
        <v>0.03444</v>
      </c>
      <c r="H9" t="s">
        <v>9</v>
      </c>
      <c r="I9" s="3" t="str">
        <f t="shared" si="0"/>
        <v>0.03444</v>
      </c>
    </row>
    <row r="10" spans="1:9" x14ac:dyDescent="0.45">
      <c r="A10" t="s">
        <v>7</v>
      </c>
      <c r="B10" t="s">
        <v>10</v>
      </c>
      <c r="C10" t="s">
        <v>18</v>
      </c>
      <c r="D10" s="1">
        <v>43040</v>
      </c>
      <c r="E10" s="1">
        <v>43069</v>
      </c>
      <c r="F10">
        <v>0</v>
      </c>
      <c r="G10" s="2" t="str">
        <f>"0.03333"</f>
        <v>0.03333</v>
      </c>
      <c r="H10" t="s">
        <v>9</v>
      </c>
      <c r="I10" s="3" t="str">
        <f t="shared" si="0"/>
        <v>0.03333</v>
      </c>
    </row>
    <row r="11" spans="1:9" x14ac:dyDescent="0.45">
      <c r="A11" t="s">
        <v>7</v>
      </c>
      <c r="B11" t="s">
        <v>10</v>
      </c>
      <c r="C11" t="s">
        <v>19</v>
      </c>
      <c r="D11" s="1">
        <v>43070</v>
      </c>
      <c r="E11" s="1">
        <v>43100</v>
      </c>
      <c r="F11">
        <v>0</v>
      </c>
      <c r="G11" s="2" t="str">
        <f>"0.03774"</f>
        <v>0.03774</v>
      </c>
      <c r="H11" t="s">
        <v>9</v>
      </c>
      <c r="I11" s="3" t="str">
        <f t="shared" si="0"/>
        <v>0.03774</v>
      </c>
    </row>
    <row r="12" spans="1:9" x14ac:dyDescent="0.45">
      <c r="A12" t="s">
        <v>7</v>
      </c>
      <c r="B12" t="s">
        <v>10</v>
      </c>
      <c r="C12" t="s">
        <v>20</v>
      </c>
      <c r="D12" s="1">
        <v>43101</v>
      </c>
      <c r="E12" s="1">
        <v>43131</v>
      </c>
      <c r="F12">
        <v>0</v>
      </c>
      <c r="G12" s="2" t="str">
        <f>"0.04772"</f>
        <v>0.04772</v>
      </c>
      <c r="H12" t="s">
        <v>9</v>
      </c>
      <c r="I12" s="3" t="str">
        <f t="shared" si="0"/>
        <v>0.04772</v>
      </c>
    </row>
    <row r="13" spans="1:9" x14ac:dyDescent="0.45">
      <c r="A13" t="s">
        <v>7</v>
      </c>
      <c r="B13" t="s">
        <v>10</v>
      </c>
      <c r="C13" t="s">
        <v>21</v>
      </c>
      <c r="D13" s="1">
        <v>43132</v>
      </c>
      <c r="E13" s="1">
        <v>43159</v>
      </c>
      <c r="F13">
        <v>0</v>
      </c>
      <c r="G13" s="2" t="str">
        <f>"0.04781"</f>
        <v>0.04781</v>
      </c>
      <c r="H13" t="s">
        <v>9</v>
      </c>
      <c r="I13" s="3" t="str">
        <f t="shared" si="0"/>
        <v>0.04781</v>
      </c>
    </row>
    <row r="14" spans="1:9" x14ac:dyDescent="0.45">
      <c r="A14" t="s">
        <v>7</v>
      </c>
      <c r="B14" t="s">
        <v>10</v>
      </c>
      <c r="C14" t="s">
        <v>8</v>
      </c>
      <c r="D14" s="1">
        <v>43160</v>
      </c>
      <c r="E14" s="1">
        <v>43190</v>
      </c>
      <c r="F14">
        <v>0</v>
      </c>
      <c r="G14" s="2" t="str">
        <f>"0.04565"</f>
        <v>0.04565</v>
      </c>
      <c r="H14" t="s">
        <v>9</v>
      </c>
      <c r="I14" s="3" t="str">
        <f t="shared" si="0"/>
        <v>0.04565</v>
      </c>
    </row>
    <row r="15" spans="1:9" x14ac:dyDescent="0.45">
      <c r="A15" t="s">
        <v>7</v>
      </c>
      <c r="B15" t="s">
        <v>10</v>
      </c>
      <c r="C15" t="s">
        <v>11</v>
      </c>
      <c r="D15" s="1">
        <v>43191</v>
      </c>
      <c r="E15" s="1">
        <v>43220</v>
      </c>
      <c r="F15">
        <v>0</v>
      </c>
      <c r="G15" s="2" t="str">
        <f>"0.06800"</f>
        <v>0.06800</v>
      </c>
      <c r="H15" t="s">
        <v>9</v>
      </c>
      <c r="I15" s="3" t="str">
        <f t="shared" si="0"/>
        <v>0.06800</v>
      </c>
    </row>
    <row r="16" spans="1:9" x14ac:dyDescent="0.45">
      <c r="A16" t="s">
        <v>7</v>
      </c>
      <c r="B16" t="s">
        <v>10</v>
      </c>
      <c r="C16" t="s">
        <v>12</v>
      </c>
      <c r="D16" s="1">
        <v>43221</v>
      </c>
      <c r="E16" s="1">
        <v>43251</v>
      </c>
      <c r="F16">
        <v>0</v>
      </c>
      <c r="G16" s="2" t="str">
        <f>"0.05379"</f>
        <v>0.05379</v>
      </c>
      <c r="H16" t="s">
        <v>9</v>
      </c>
      <c r="I16" s="3" t="str">
        <f>G16</f>
        <v>0.05379</v>
      </c>
    </row>
    <row r="17" spans="1:9" x14ac:dyDescent="0.45">
      <c r="A17" t="s">
        <v>7</v>
      </c>
      <c r="B17" t="s">
        <v>10</v>
      </c>
      <c r="C17" t="s">
        <v>13</v>
      </c>
      <c r="D17" s="1">
        <v>43252</v>
      </c>
      <c r="E17" s="1">
        <v>43281</v>
      </c>
      <c r="F17">
        <v>0</v>
      </c>
      <c r="G17" t="str">
        <f>"0.05928"</f>
        <v>0.05928</v>
      </c>
      <c r="H17" t="s">
        <v>9</v>
      </c>
      <c r="I17">
        <v>0.15</v>
      </c>
    </row>
    <row r="18" spans="1:9" x14ac:dyDescent="0.45">
      <c r="A18" t="s">
        <v>7</v>
      </c>
      <c r="B18" t="s">
        <v>10</v>
      </c>
      <c r="C18" t="s">
        <v>14</v>
      </c>
      <c r="D18" s="1">
        <v>43282</v>
      </c>
      <c r="E18" s="1">
        <v>43312</v>
      </c>
      <c r="F18">
        <v>0</v>
      </c>
      <c r="G18" t="str">
        <f>"0.068"</f>
        <v>0.068</v>
      </c>
      <c r="H18" t="s">
        <v>9</v>
      </c>
      <c r="I18">
        <v>0.15</v>
      </c>
    </row>
    <row r="19" spans="1:9" x14ac:dyDescent="0.45">
      <c r="A19" t="s">
        <v>7</v>
      </c>
      <c r="B19" t="s">
        <v>10</v>
      </c>
      <c r="C19" t="s">
        <v>15</v>
      </c>
      <c r="D19" s="1">
        <v>43313</v>
      </c>
      <c r="E19" s="1">
        <v>43343</v>
      </c>
      <c r="F19">
        <v>0</v>
      </c>
      <c r="G19" t="str">
        <f>"0.068"</f>
        <v>0.068</v>
      </c>
      <c r="H19" t="s">
        <v>9</v>
      </c>
      <c r="I19">
        <v>0.15</v>
      </c>
    </row>
    <row r="20" spans="1:9" x14ac:dyDescent="0.45">
      <c r="A20" t="s">
        <v>7</v>
      </c>
      <c r="B20" t="s">
        <v>10</v>
      </c>
      <c r="C20" t="s">
        <v>16</v>
      </c>
      <c r="D20" s="1">
        <v>43344</v>
      </c>
      <c r="E20" s="1">
        <v>43373</v>
      </c>
      <c r="F20">
        <v>0</v>
      </c>
      <c r="G20" t="str">
        <f>"0.068"</f>
        <v>0.068</v>
      </c>
      <c r="H20" t="s">
        <v>9</v>
      </c>
      <c r="I20">
        <v>0.15</v>
      </c>
    </row>
    <row r="21" spans="1:9" x14ac:dyDescent="0.45">
      <c r="A21" t="s">
        <v>7</v>
      </c>
      <c r="B21" t="s">
        <v>10</v>
      </c>
      <c r="C21" t="s">
        <v>17</v>
      </c>
      <c r="D21" s="1">
        <v>43374</v>
      </c>
      <c r="E21" s="1">
        <v>43404</v>
      </c>
      <c r="F21">
        <v>0</v>
      </c>
      <c r="G21" t="str">
        <f>"0.06577"</f>
        <v>0.06577</v>
      </c>
      <c r="H21" t="s">
        <v>9</v>
      </c>
      <c r="I21" t="str">
        <f>"0.06538"</f>
        <v>0.06538</v>
      </c>
    </row>
    <row r="22" spans="1:9" x14ac:dyDescent="0.45">
      <c r="A22" t="s">
        <v>7</v>
      </c>
      <c r="B22" t="s">
        <v>10</v>
      </c>
      <c r="C22" t="s">
        <v>18</v>
      </c>
      <c r="D22" s="1">
        <v>43405</v>
      </c>
      <c r="E22" s="1">
        <v>43434</v>
      </c>
      <c r="F22">
        <v>0</v>
      </c>
      <c r="G22" t="str">
        <f>"0.06222"</f>
        <v>0.06222</v>
      </c>
      <c r="H22" t="s">
        <v>9</v>
      </c>
      <c r="I22" t="str">
        <f>"0.0556"</f>
        <v>0.0556</v>
      </c>
    </row>
    <row r="23" spans="1:9" x14ac:dyDescent="0.45">
      <c r="A23" t="s">
        <v>7</v>
      </c>
      <c r="B23" t="s">
        <v>10</v>
      </c>
      <c r="C23" t="s">
        <v>19</v>
      </c>
      <c r="D23" s="1">
        <v>43435</v>
      </c>
      <c r="E23" s="1">
        <v>43465</v>
      </c>
      <c r="F23">
        <v>0</v>
      </c>
      <c r="G23" t="str">
        <f>"0.068"</f>
        <v>0.068</v>
      </c>
      <c r="H23" t="s">
        <v>9</v>
      </c>
      <c r="I23" t="str">
        <f>"0.04531"</f>
        <v>0.04531</v>
      </c>
    </row>
    <row r="24" spans="1:9" x14ac:dyDescent="0.45">
      <c r="A24" t="s">
        <v>7</v>
      </c>
      <c r="B24" t="s">
        <v>10</v>
      </c>
      <c r="C24" t="s">
        <v>20</v>
      </c>
      <c r="D24" s="1">
        <v>43466</v>
      </c>
      <c r="E24" s="1">
        <v>43496</v>
      </c>
      <c r="F24">
        <v>0</v>
      </c>
      <c r="G24" t="str">
        <f>"0.068"</f>
        <v>0.068</v>
      </c>
      <c r="H24" t="s">
        <v>9</v>
      </c>
      <c r="I24">
        <v>4.5289999999999997E-2</v>
      </c>
    </row>
    <row r="25" spans="1:9" x14ac:dyDescent="0.45">
      <c r="A25" t="s">
        <v>7</v>
      </c>
      <c r="B25" t="s">
        <v>10</v>
      </c>
      <c r="C25" t="s">
        <v>21</v>
      </c>
      <c r="D25" s="1">
        <v>43497</v>
      </c>
      <c r="E25" s="1">
        <v>43524</v>
      </c>
      <c r="F25">
        <v>0</v>
      </c>
      <c r="G25" t="str">
        <f>"0.068"</f>
        <v>0.068</v>
      </c>
      <c r="H25" t="s">
        <v>9</v>
      </c>
      <c r="I25" t="str">
        <f>"0.04531"</f>
        <v>0.04531</v>
      </c>
    </row>
    <row r="26" spans="1:9" x14ac:dyDescent="0.45">
      <c r="A26" t="s">
        <v>7</v>
      </c>
      <c r="B26" t="s">
        <v>10</v>
      </c>
      <c r="C26" t="s">
        <v>8</v>
      </c>
      <c r="D26" s="1">
        <v>43525</v>
      </c>
      <c r="E26" s="1">
        <v>43555</v>
      </c>
      <c r="F26">
        <v>0</v>
      </c>
      <c r="G26" t="str">
        <f>"0.05991"</f>
        <v>0.05991</v>
      </c>
      <c r="H26" t="s">
        <v>9</v>
      </c>
      <c r="I26">
        <v>9.8599999999999993E-2</v>
      </c>
    </row>
    <row r="27" spans="1:9" x14ac:dyDescent="0.45">
      <c r="A27" t="s">
        <v>7</v>
      </c>
      <c r="B27" t="s">
        <v>10</v>
      </c>
      <c r="C27" t="s">
        <v>11</v>
      </c>
      <c r="D27" s="1">
        <v>43556</v>
      </c>
      <c r="E27" s="1">
        <v>43585</v>
      </c>
      <c r="F27">
        <v>0</v>
      </c>
      <c r="G27" t="str">
        <f t="shared" ref="G27:G35" si="1">"0.068"</f>
        <v>0.068</v>
      </c>
      <c r="H27" t="s">
        <v>9</v>
      </c>
      <c r="I27">
        <v>0.15</v>
      </c>
    </row>
    <row r="28" spans="1:9" x14ac:dyDescent="0.45">
      <c r="A28" t="s">
        <v>7</v>
      </c>
      <c r="B28" t="s">
        <v>10</v>
      </c>
      <c r="C28" t="s">
        <v>12</v>
      </c>
      <c r="D28" s="1">
        <v>43586</v>
      </c>
      <c r="E28" s="1">
        <v>43616</v>
      </c>
      <c r="F28">
        <v>0</v>
      </c>
      <c r="G28" t="str">
        <f t="shared" si="1"/>
        <v>0.068</v>
      </c>
      <c r="H28" t="s">
        <v>9</v>
      </c>
      <c r="I28">
        <v>0.15</v>
      </c>
    </row>
    <row r="29" spans="1:9" x14ac:dyDescent="0.45">
      <c r="A29" t="s">
        <v>7</v>
      </c>
      <c r="B29" t="s">
        <v>10</v>
      </c>
      <c r="C29" t="s">
        <v>13</v>
      </c>
      <c r="D29" s="1">
        <v>43617</v>
      </c>
      <c r="E29" s="1">
        <v>43646</v>
      </c>
      <c r="F29">
        <v>0</v>
      </c>
      <c r="G29" t="str">
        <f t="shared" si="1"/>
        <v>0.068</v>
      </c>
      <c r="H29" t="s">
        <v>9</v>
      </c>
      <c r="I29">
        <v>0.15</v>
      </c>
    </row>
    <row r="30" spans="1:9" x14ac:dyDescent="0.45">
      <c r="A30" t="s">
        <v>7</v>
      </c>
      <c r="B30" t="s">
        <v>10</v>
      </c>
      <c r="C30" t="s">
        <v>14</v>
      </c>
      <c r="D30" s="1">
        <v>43647</v>
      </c>
      <c r="E30" s="1">
        <v>43677</v>
      </c>
      <c r="F30">
        <v>0</v>
      </c>
      <c r="G30" t="str">
        <f t="shared" si="1"/>
        <v>0.068</v>
      </c>
      <c r="H30" t="s">
        <v>9</v>
      </c>
      <c r="I30">
        <v>0.15</v>
      </c>
    </row>
    <row r="31" spans="1:9" x14ac:dyDescent="0.45">
      <c r="A31" t="s">
        <v>7</v>
      </c>
      <c r="B31" t="s">
        <v>10</v>
      </c>
      <c r="C31" t="s">
        <v>15</v>
      </c>
      <c r="D31" s="1">
        <v>43678</v>
      </c>
      <c r="E31" s="1">
        <v>43708</v>
      </c>
      <c r="F31">
        <v>0</v>
      </c>
      <c r="G31" t="str">
        <f t="shared" si="1"/>
        <v>0.068</v>
      </c>
      <c r="H31" t="s">
        <v>9</v>
      </c>
      <c r="I31">
        <v>0.15</v>
      </c>
    </row>
    <row r="32" spans="1:9" x14ac:dyDescent="0.45">
      <c r="A32" t="s">
        <v>7</v>
      </c>
      <c r="B32" t="s">
        <v>10</v>
      </c>
      <c r="C32" t="s">
        <v>16</v>
      </c>
      <c r="D32" s="1">
        <v>43709</v>
      </c>
      <c r="E32" s="1">
        <v>43738</v>
      </c>
      <c r="F32">
        <v>0</v>
      </c>
      <c r="G32" t="str">
        <f t="shared" si="1"/>
        <v>0.068</v>
      </c>
      <c r="H32" t="s">
        <v>9</v>
      </c>
      <c r="I32">
        <v>6.8339999999999998E-2</v>
      </c>
    </row>
    <row r="33" spans="1:9" x14ac:dyDescent="0.45">
      <c r="A33" t="s">
        <v>7</v>
      </c>
      <c r="B33" t="s">
        <v>10</v>
      </c>
      <c r="C33" t="s">
        <v>17</v>
      </c>
      <c r="D33" s="1">
        <v>43739</v>
      </c>
      <c r="E33" s="1">
        <v>43769</v>
      </c>
      <c r="F33">
        <v>0</v>
      </c>
      <c r="G33" t="str">
        <f t="shared" si="1"/>
        <v>0.068</v>
      </c>
      <c r="H33" t="s">
        <v>9</v>
      </c>
      <c r="I33">
        <v>4.5629999999999997E-2</v>
      </c>
    </row>
    <row r="34" spans="1:9" x14ac:dyDescent="0.45">
      <c r="A34" t="s">
        <v>7</v>
      </c>
      <c r="B34" t="s">
        <v>10</v>
      </c>
      <c r="C34" t="s">
        <v>18</v>
      </c>
      <c r="D34" s="1">
        <v>43770</v>
      </c>
      <c r="E34" s="1">
        <v>43799</v>
      </c>
      <c r="F34">
        <v>0</v>
      </c>
      <c r="G34" t="str">
        <f t="shared" si="1"/>
        <v>0.068</v>
      </c>
      <c r="H34" t="s">
        <v>9</v>
      </c>
      <c r="I34">
        <v>6.4259999999999998E-2</v>
      </c>
    </row>
    <row r="35" spans="1:9" x14ac:dyDescent="0.45">
      <c r="A35" t="s">
        <v>7</v>
      </c>
      <c r="B35" t="s">
        <v>10</v>
      </c>
      <c r="C35" t="s">
        <v>19</v>
      </c>
      <c r="D35" s="1">
        <v>43800</v>
      </c>
      <c r="E35" s="1">
        <v>43804</v>
      </c>
      <c r="F35">
        <v>0</v>
      </c>
      <c r="G35" t="str">
        <f t="shared" si="1"/>
        <v>0.068</v>
      </c>
      <c r="H35" t="s">
        <v>9</v>
      </c>
      <c r="I35">
        <v>6.4810000000000006E-2</v>
      </c>
    </row>
    <row r="36" spans="1:9" x14ac:dyDescent="0.45">
      <c r="A36" t="s">
        <v>7</v>
      </c>
      <c r="B36" t="s">
        <v>10</v>
      </c>
      <c r="C36" t="s">
        <v>19</v>
      </c>
      <c r="D36" s="1">
        <v>43805</v>
      </c>
      <c r="E36" s="1">
        <v>43830</v>
      </c>
      <c r="F36">
        <v>0</v>
      </c>
      <c r="G36" t="str">
        <f>"0.08069"</f>
        <v>0.08069</v>
      </c>
      <c r="H36" t="s">
        <v>9</v>
      </c>
      <c r="I36">
        <v>5.2729999999999999E-2</v>
      </c>
    </row>
    <row r="37" spans="1:9" x14ac:dyDescent="0.45">
      <c r="A37" t="s">
        <v>7</v>
      </c>
      <c r="B37" t="s">
        <v>10</v>
      </c>
      <c r="C37" t="s">
        <v>20</v>
      </c>
      <c r="D37" s="1">
        <v>43831</v>
      </c>
      <c r="E37" s="1">
        <v>43861</v>
      </c>
      <c r="F37">
        <v>0</v>
      </c>
      <c r="G37" t="str">
        <f>"0.08449"</f>
        <v>0.08449</v>
      </c>
      <c r="H37" t="s">
        <v>9</v>
      </c>
      <c r="I37">
        <v>0.12348000000000001</v>
      </c>
    </row>
    <row r="38" spans="1:9" x14ac:dyDescent="0.45">
      <c r="A38" t="s">
        <v>7</v>
      </c>
      <c r="B38" t="s">
        <v>10</v>
      </c>
      <c r="C38" t="s">
        <v>21</v>
      </c>
      <c r="D38" s="1">
        <v>43862</v>
      </c>
      <c r="E38" s="1">
        <v>43890</v>
      </c>
      <c r="F38">
        <v>0</v>
      </c>
      <c r="G38" t="str">
        <f>"0.08722"</f>
        <v>0.08722</v>
      </c>
      <c r="H38" t="s">
        <v>9</v>
      </c>
      <c r="I38">
        <v>0.12953000000000001</v>
      </c>
    </row>
    <row r="39" spans="1:9" x14ac:dyDescent="0.45">
      <c r="A39" t="s">
        <v>7</v>
      </c>
      <c r="B39" t="s">
        <v>10</v>
      </c>
      <c r="C39" t="s">
        <v>8</v>
      </c>
      <c r="D39" s="1">
        <v>43891</v>
      </c>
      <c r="E39" s="1">
        <v>43921</v>
      </c>
      <c r="F39">
        <v>0</v>
      </c>
      <c r="G39" t="str">
        <f>"0.07104"</f>
        <v>0.07104</v>
      </c>
      <c r="H39" t="s">
        <v>9</v>
      </c>
      <c r="I39">
        <v>0.22</v>
      </c>
    </row>
    <row r="40" spans="1:9" x14ac:dyDescent="0.45">
      <c r="A40" t="s">
        <v>7</v>
      </c>
      <c r="B40" t="s">
        <v>10</v>
      </c>
      <c r="C40" t="s">
        <v>11</v>
      </c>
      <c r="D40" s="1">
        <v>43922</v>
      </c>
      <c r="E40" s="1">
        <v>43951</v>
      </c>
      <c r="F40">
        <v>0</v>
      </c>
      <c r="G40" t="str">
        <f>"0.05753"</f>
        <v>0.05753</v>
      </c>
      <c r="H40" t="s">
        <v>9</v>
      </c>
      <c r="I40">
        <v>0.22</v>
      </c>
    </row>
    <row r="41" spans="1:9" x14ac:dyDescent="0.45">
      <c r="A41" t="s">
        <v>7</v>
      </c>
      <c r="B41" t="s">
        <v>10</v>
      </c>
      <c r="C41" t="s">
        <v>12</v>
      </c>
      <c r="D41" s="1">
        <v>43952</v>
      </c>
      <c r="E41" s="1">
        <v>43982</v>
      </c>
      <c r="F41">
        <v>0</v>
      </c>
      <c r="G41" t="str">
        <f>"0.05465"</f>
        <v>0.05465</v>
      </c>
      <c r="H41" t="s">
        <v>9</v>
      </c>
      <c r="I41">
        <v>0.22</v>
      </c>
    </row>
    <row r="42" spans="1:9" x14ac:dyDescent="0.45">
      <c r="A42" t="s">
        <v>7</v>
      </c>
      <c r="B42" t="s">
        <v>10</v>
      </c>
      <c r="C42" t="s">
        <v>13</v>
      </c>
      <c r="D42" s="1">
        <v>43983</v>
      </c>
      <c r="E42" s="1">
        <v>44012</v>
      </c>
      <c r="F42">
        <v>0</v>
      </c>
      <c r="G42" t="str">
        <f>"0.05501"</f>
        <v>0.05501</v>
      </c>
      <c r="H42" t="s">
        <v>9</v>
      </c>
      <c r="I42">
        <v>0.22</v>
      </c>
    </row>
    <row r="43" spans="1:9" x14ac:dyDescent="0.45">
      <c r="A43" t="s">
        <v>7</v>
      </c>
      <c r="B43" t="s">
        <v>10</v>
      </c>
      <c r="C43" t="s">
        <v>14</v>
      </c>
      <c r="D43" s="1">
        <v>44013</v>
      </c>
      <c r="E43" s="1">
        <v>44043</v>
      </c>
      <c r="F43">
        <v>0</v>
      </c>
      <c r="G43" t="str">
        <f>"0.06841"</f>
        <v>0.06841</v>
      </c>
      <c r="H43" t="s">
        <v>9</v>
      </c>
      <c r="I43">
        <v>0.22</v>
      </c>
    </row>
    <row r="44" spans="1:9" x14ac:dyDescent="0.45">
      <c r="A44" t="s">
        <v>7</v>
      </c>
      <c r="B44" t="s">
        <v>10</v>
      </c>
      <c r="C44" t="s">
        <v>15</v>
      </c>
      <c r="D44" s="1">
        <v>44044</v>
      </c>
      <c r="E44" s="1">
        <v>44074</v>
      </c>
      <c r="F44">
        <v>0</v>
      </c>
      <c r="G44" t="str">
        <f>"0.06696"</f>
        <v>0.06696</v>
      </c>
      <c r="H44" t="s">
        <v>9</v>
      </c>
      <c r="I44">
        <v>0.22</v>
      </c>
    </row>
    <row r="45" spans="1:9" x14ac:dyDescent="0.45">
      <c r="A45" t="s">
        <v>7</v>
      </c>
      <c r="B45" t="s">
        <v>10</v>
      </c>
      <c r="C45" t="s">
        <v>16</v>
      </c>
      <c r="D45" s="1">
        <v>44075</v>
      </c>
      <c r="E45" s="1">
        <v>44104</v>
      </c>
      <c r="F45">
        <v>0</v>
      </c>
      <c r="G45" t="str">
        <f>"0.07684"</f>
        <v>0.07684</v>
      </c>
      <c r="H45" t="s">
        <v>9</v>
      </c>
      <c r="I45">
        <v>3.8179999999999999E-2</v>
      </c>
    </row>
    <row r="46" spans="1:9" x14ac:dyDescent="0.45">
      <c r="A46" t="s">
        <v>7</v>
      </c>
      <c r="B46" t="s">
        <v>10</v>
      </c>
      <c r="C46" t="s">
        <v>17</v>
      </c>
      <c r="D46" s="1">
        <v>44105</v>
      </c>
      <c r="E46" s="1">
        <v>44135</v>
      </c>
      <c r="F46">
        <v>0</v>
      </c>
      <c r="G46" t="str">
        <f>"0.06548"</f>
        <v>0.06548</v>
      </c>
      <c r="H46" t="s">
        <v>9</v>
      </c>
      <c r="I46">
        <v>3.5090000000000003E-2</v>
      </c>
    </row>
    <row r="47" spans="1:9" x14ac:dyDescent="0.45">
      <c r="A47" t="s">
        <v>7</v>
      </c>
      <c r="B47" t="s">
        <v>10</v>
      </c>
      <c r="C47" t="s">
        <v>18</v>
      </c>
      <c r="D47" s="1">
        <v>44136</v>
      </c>
      <c r="E47" s="1">
        <v>44165</v>
      </c>
      <c r="F47">
        <v>0</v>
      </c>
      <c r="G47" t="str">
        <f>"0.06142"</f>
        <v>0.06142</v>
      </c>
      <c r="H47" t="s">
        <v>9</v>
      </c>
      <c r="I47">
        <v>4.197E-2</v>
      </c>
    </row>
    <row r="48" spans="1:9" x14ac:dyDescent="0.45">
      <c r="A48" t="s">
        <v>7</v>
      </c>
      <c r="B48" t="s">
        <v>10</v>
      </c>
      <c r="C48" t="s">
        <v>19</v>
      </c>
      <c r="D48" s="1">
        <v>44166</v>
      </c>
      <c r="E48" s="1">
        <v>44196</v>
      </c>
      <c r="F48">
        <v>0</v>
      </c>
      <c r="G48" t="str">
        <f>"0.06801"</f>
        <v>0.06801</v>
      </c>
      <c r="H48" t="s">
        <v>9</v>
      </c>
      <c r="I48">
        <v>4.197E-2</v>
      </c>
    </row>
    <row r="49" spans="1:9" x14ac:dyDescent="0.45">
      <c r="A49" t="s">
        <v>7</v>
      </c>
      <c r="B49" t="s">
        <v>10</v>
      </c>
      <c r="C49" t="s">
        <v>20</v>
      </c>
      <c r="D49" s="1">
        <v>44197</v>
      </c>
      <c r="E49" s="1">
        <v>44227</v>
      </c>
      <c r="F49">
        <v>0</v>
      </c>
      <c r="G49" t="str">
        <f>"0.08117"</f>
        <v>0.08117</v>
      </c>
      <c r="H49" t="s">
        <v>9</v>
      </c>
      <c r="I49">
        <v>5.8999999999999997E-2</v>
      </c>
    </row>
    <row r="50" spans="1:9" x14ac:dyDescent="0.45">
      <c r="A50" t="s">
        <v>7</v>
      </c>
      <c r="B50" t="s">
        <v>10</v>
      </c>
      <c r="C50" t="s">
        <v>21</v>
      </c>
      <c r="D50" s="1">
        <v>44228</v>
      </c>
      <c r="E50" s="1">
        <v>44255</v>
      </c>
      <c r="F50">
        <v>0</v>
      </c>
      <c r="G50" t="str">
        <f>"0.08955"</f>
        <v>0.08955</v>
      </c>
      <c r="H50" t="s">
        <v>9</v>
      </c>
      <c r="I50">
        <v>5.8999999999999997E-2</v>
      </c>
    </row>
    <row r="51" spans="1:9" x14ac:dyDescent="0.45">
      <c r="A51" t="s">
        <v>7</v>
      </c>
      <c r="B51" t="s">
        <v>10</v>
      </c>
      <c r="C51" t="s">
        <v>8</v>
      </c>
      <c r="D51" s="1">
        <v>44256</v>
      </c>
      <c r="E51" s="1">
        <v>44286</v>
      </c>
      <c r="F51">
        <v>0</v>
      </c>
      <c r="G51" t="str">
        <f>"0.07479"</f>
        <v>0.07479</v>
      </c>
      <c r="H51" t="s">
        <v>9</v>
      </c>
      <c r="I51">
        <v>0.26700000000000002</v>
      </c>
    </row>
    <row r="52" spans="1:9" x14ac:dyDescent="0.45">
      <c r="A52" t="s">
        <v>7</v>
      </c>
      <c r="B52" t="s">
        <v>10</v>
      </c>
      <c r="C52" t="s">
        <v>11</v>
      </c>
      <c r="D52" s="1">
        <v>44287</v>
      </c>
      <c r="E52" s="1">
        <v>44316</v>
      </c>
      <c r="F52">
        <v>0</v>
      </c>
      <c r="G52" t="str">
        <f>"0.0907"</f>
        <v>0.0907</v>
      </c>
      <c r="H52" t="s">
        <v>9</v>
      </c>
      <c r="I52">
        <v>0.26700000000000002</v>
      </c>
    </row>
    <row r="53" spans="1:9" x14ac:dyDescent="0.45">
      <c r="A53" t="s">
        <v>7</v>
      </c>
      <c r="B53" t="s">
        <v>10</v>
      </c>
      <c r="C53" t="s">
        <v>12</v>
      </c>
      <c r="D53" s="1">
        <v>44317</v>
      </c>
      <c r="E53" s="1">
        <v>44347</v>
      </c>
      <c r="F53">
        <v>0</v>
      </c>
      <c r="G53" t="str">
        <f>"0.07633"</f>
        <v>0.07633</v>
      </c>
      <c r="H53" t="s">
        <v>9</v>
      </c>
      <c r="I53">
        <v>0.26700000000000002</v>
      </c>
    </row>
    <row r="54" spans="1:9" x14ac:dyDescent="0.45">
      <c r="A54" t="s">
        <v>7</v>
      </c>
      <c r="B54" t="s">
        <v>10</v>
      </c>
      <c r="C54" t="s">
        <v>13</v>
      </c>
      <c r="D54" s="1">
        <v>44348</v>
      </c>
      <c r="E54" s="1">
        <v>44377</v>
      </c>
      <c r="F54">
        <v>0</v>
      </c>
      <c r="G54" t="str">
        <f>"0.07004"</f>
        <v>0.07004</v>
      </c>
      <c r="H54" t="s">
        <v>9</v>
      </c>
      <c r="I54">
        <v>0.26700000000000002</v>
      </c>
    </row>
    <row r="55" spans="1:9" x14ac:dyDescent="0.45">
      <c r="A55" t="s">
        <v>7</v>
      </c>
      <c r="B55" t="s">
        <v>10</v>
      </c>
      <c r="C55" t="s">
        <v>14</v>
      </c>
      <c r="D55" s="1">
        <v>44378</v>
      </c>
      <c r="E55" s="1">
        <v>44408</v>
      </c>
      <c r="F55">
        <v>0</v>
      </c>
      <c r="G55" t="str">
        <f>"0.10582"</f>
        <v>0.10582</v>
      </c>
      <c r="H55" t="s">
        <v>9</v>
      </c>
      <c r="I55">
        <v>0.26700000000000002</v>
      </c>
    </row>
    <row r="56" spans="1:9" x14ac:dyDescent="0.45">
      <c r="A56" t="s">
        <v>7</v>
      </c>
      <c r="B56" t="s">
        <v>10</v>
      </c>
      <c r="C56" t="s">
        <v>15</v>
      </c>
      <c r="D56" s="1">
        <v>44409</v>
      </c>
      <c r="E56" s="1">
        <v>44439</v>
      </c>
      <c r="F56">
        <v>0</v>
      </c>
      <c r="G56" t="str">
        <f>"0.12288"</f>
        <v>0.12288</v>
      </c>
      <c r="H56" t="s">
        <v>9</v>
      </c>
      <c r="I56">
        <v>0.26700000000000002</v>
      </c>
    </row>
    <row r="57" spans="1:9" x14ac:dyDescent="0.45">
      <c r="A57" t="s">
        <v>7</v>
      </c>
      <c r="B57" t="s">
        <v>10</v>
      </c>
      <c r="C57" t="s">
        <v>16</v>
      </c>
      <c r="D57" s="1">
        <v>44440</v>
      </c>
      <c r="E57" s="1">
        <v>44469</v>
      </c>
      <c r="F57">
        <v>0</v>
      </c>
      <c r="G57" t="str">
        <f>"0.10608"</f>
        <v>0.10608</v>
      </c>
      <c r="H57" t="s">
        <v>9</v>
      </c>
      <c r="I57">
        <v>0.26700000000000002</v>
      </c>
    </row>
    <row r="58" spans="1:9" x14ac:dyDescent="0.45">
      <c r="A58" t="s">
        <v>7</v>
      </c>
      <c r="B58" t="s">
        <v>10</v>
      </c>
      <c r="C58" t="s">
        <v>17</v>
      </c>
      <c r="D58" s="1">
        <v>44470</v>
      </c>
      <c r="E58" s="1">
        <v>44500</v>
      </c>
      <c r="F58">
        <v>0</v>
      </c>
      <c r="G58" t="str">
        <f>"0.1073"</f>
        <v>0.1073</v>
      </c>
      <c r="H58" t="s">
        <v>9</v>
      </c>
      <c r="I58">
        <v>7.2999999999999995E-2</v>
      </c>
    </row>
    <row r="59" spans="1:9" x14ac:dyDescent="0.45">
      <c r="A59" t="s">
        <v>7</v>
      </c>
      <c r="B59" t="s">
        <v>10</v>
      </c>
      <c r="C59" t="s">
        <v>18</v>
      </c>
      <c r="D59" s="1">
        <v>44501</v>
      </c>
      <c r="E59" s="1">
        <v>44530</v>
      </c>
      <c r="F59">
        <v>0</v>
      </c>
      <c r="G59">
        <v>0.1086</v>
      </c>
      <c r="H59" t="s">
        <v>9</v>
      </c>
      <c r="I59">
        <v>7.2999999999999995E-2</v>
      </c>
    </row>
    <row r="60" spans="1:9" x14ac:dyDescent="0.45">
      <c r="A60" t="s">
        <v>7</v>
      </c>
      <c r="B60" t="s">
        <v>10</v>
      </c>
      <c r="C60" t="s">
        <v>19</v>
      </c>
      <c r="D60" s="1">
        <v>44531</v>
      </c>
      <c r="E60" s="1">
        <v>44561</v>
      </c>
      <c r="F60">
        <v>0</v>
      </c>
      <c r="G60" t="s">
        <v>33</v>
      </c>
      <c r="H60" t="s">
        <v>9</v>
      </c>
      <c r="I60">
        <v>7.2999999999999995E-2</v>
      </c>
    </row>
    <row r="61" spans="1:9" x14ac:dyDescent="0.45">
      <c r="A61" t="s">
        <v>7</v>
      </c>
      <c r="B61" t="s">
        <v>10</v>
      </c>
      <c r="C61" t="s">
        <v>20</v>
      </c>
      <c r="D61" s="1">
        <v>44562</v>
      </c>
      <c r="E61" s="1">
        <v>44592</v>
      </c>
      <c r="F61">
        <v>0</v>
      </c>
      <c r="G61" t="s">
        <v>23</v>
      </c>
      <c r="H61" t="s">
        <v>9</v>
      </c>
      <c r="I61">
        <v>7.2999999999999995E-2</v>
      </c>
    </row>
    <row r="62" spans="1:9" x14ac:dyDescent="0.45">
      <c r="A62" t="s">
        <v>7</v>
      </c>
      <c r="B62" t="s">
        <v>10</v>
      </c>
      <c r="C62" t="s">
        <v>21</v>
      </c>
      <c r="D62" s="1">
        <v>44593</v>
      </c>
      <c r="E62" s="1">
        <v>44620</v>
      </c>
      <c r="F62">
        <v>0</v>
      </c>
      <c r="G62" t="s">
        <v>24</v>
      </c>
      <c r="H62" t="s">
        <v>9</v>
      </c>
      <c r="I62">
        <v>7.2999999999999995E-2</v>
      </c>
    </row>
    <row r="63" spans="1:9" x14ac:dyDescent="0.45">
      <c r="A63" t="s">
        <v>7</v>
      </c>
      <c r="B63" t="s">
        <v>10</v>
      </c>
      <c r="C63" t="s">
        <v>8</v>
      </c>
      <c r="D63" s="1">
        <v>44621</v>
      </c>
      <c r="E63" s="1">
        <v>44651</v>
      </c>
      <c r="F63">
        <v>0</v>
      </c>
      <c r="G63" t="s">
        <v>25</v>
      </c>
      <c r="H63" t="s">
        <v>9</v>
      </c>
      <c r="I63">
        <v>0.25850000000000001</v>
      </c>
    </row>
    <row r="64" spans="1:9" x14ac:dyDescent="0.45">
      <c r="A64" t="s">
        <v>7</v>
      </c>
      <c r="B64" t="s">
        <v>10</v>
      </c>
      <c r="C64" t="s">
        <v>11</v>
      </c>
      <c r="D64" s="1">
        <v>44652</v>
      </c>
      <c r="E64" s="1">
        <v>44681</v>
      </c>
      <c r="F64">
        <v>0</v>
      </c>
      <c r="G64" t="s">
        <v>26</v>
      </c>
      <c r="H64" t="s">
        <v>9</v>
      </c>
      <c r="I64">
        <v>0.25850000000000001</v>
      </c>
    </row>
    <row r="65" spans="1:9" x14ac:dyDescent="0.45">
      <c r="A65" t="s">
        <v>7</v>
      </c>
      <c r="B65" t="s">
        <v>10</v>
      </c>
      <c r="C65" t="s">
        <v>12</v>
      </c>
      <c r="D65" s="1">
        <v>44682</v>
      </c>
      <c r="E65" s="1">
        <v>44712</v>
      </c>
      <c r="F65">
        <v>0</v>
      </c>
      <c r="G65" t="s">
        <v>27</v>
      </c>
      <c r="H65" t="s">
        <v>9</v>
      </c>
      <c r="I65">
        <v>0.25850000000000001</v>
      </c>
    </row>
    <row r="66" spans="1:9" x14ac:dyDescent="0.45">
      <c r="A66" t="s">
        <v>7</v>
      </c>
      <c r="B66" t="s">
        <v>10</v>
      </c>
      <c r="C66" t="s">
        <v>13</v>
      </c>
      <c r="D66" s="1">
        <v>44713</v>
      </c>
      <c r="E66" s="1">
        <v>44742</v>
      </c>
      <c r="F66">
        <v>0</v>
      </c>
      <c r="G66" t="s">
        <v>28</v>
      </c>
      <c r="H66" t="s">
        <v>9</v>
      </c>
      <c r="I66">
        <v>0.25850000000000001</v>
      </c>
    </row>
    <row r="67" spans="1:9" x14ac:dyDescent="0.45">
      <c r="A67" t="s">
        <v>7</v>
      </c>
      <c r="B67" t="s">
        <v>10</v>
      </c>
      <c r="C67" t="s">
        <v>13</v>
      </c>
      <c r="D67" s="1">
        <v>44743</v>
      </c>
      <c r="E67" s="1">
        <v>44773</v>
      </c>
      <c r="F67">
        <v>0</v>
      </c>
      <c r="G67" t="s">
        <v>28</v>
      </c>
      <c r="H67" t="s">
        <v>9</v>
      </c>
      <c r="I67">
        <v>0.25850000000000001</v>
      </c>
    </row>
    <row r="68" spans="1:9" x14ac:dyDescent="0.45">
      <c r="A68" t="s">
        <v>7</v>
      </c>
      <c r="B68" t="s">
        <v>10</v>
      </c>
      <c r="C68" t="s">
        <v>14</v>
      </c>
      <c r="D68" s="1">
        <v>44774</v>
      </c>
      <c r="E68" s="1">
        <v>44804</v>
      </c>
      <c r="F68">
        <v>0</v>
      </c>
      <c r="G68" t="s">
        <v>29</v>
      </c>
      <c r="H68" t="s">
        <v>9</v>
      </c>
      <c r="I68">
        <v>0.25850000000000001</v>
      </c>
    </row>
    <row r="69" spans="1:9" x14ac:dyDescent="0.45">
      <c r="A69" t="s">
        <v>7</v>
      </c>
      <c r="B69" t="s">
        <v>10</v>
      </c>
      <c r="C69" t="s">
        <v>15</v>
      </c>
      <c r="D69" s="1">
        <v>44805</v>
      </c>
      <c r="E69" s="1">
        <v>44834</v>
      </c>
      <c r="F69">
        <v>0</v>
      </c>
      <c r="G69" t="s">
        <v>30</v>
      </c>
      <c r="H69" t="s">
        <v>9</v>
      </c>
      <c r="I69">
        <v>0.25850000000000001</v>
      </c>
    </row>
    <row r="70" spans="1:9" x14ac:dyDescent="0.45">
      <c r="A70" t="s">
        <v>7</v>
      </c>
      <c r="B70" t="s">
        <v>10</v>
      </c>
      <c r="C70" t="s">
        <v>17</v>
      </c>
      <c r="D70" s="1">
        <v>44835</v>
      </c>
      <c r="E70" s="1">
        <v>44865</v>
      </c>
      <c r="F70">
        <v>0</v>
      </c>
      <c r="G70" t="s">
        <v>31</v>
      </c>
      <c r="H70" t="s">
        <v>9</v>
      </c>
      <c r="I70">
        <v>0.25850000000000001</v>
      </c>
    </row>
    <row r="71" spans="1:9" x14ac:dyDescent="0.45">
      <c r="A71" t="s">
        <v>7</v>
      </c>
      <c r="B71" t="s">
        <v>10</v>
      </c>
      <c r="C71" t="s">
        <v>18</v>
      </c>
      <c r="D71" s="1">
        <v>44866</v>
      </c>
      <c r="E71" s="1">
        <v>44895</v>
      </c>
      <c r="F71">
        <v>0</v>
      </c>
      <c r="G71" t="s">
        <v>32</v>
      </c>
      <c r="H71" t="s">
        <v>9</v>
      </c>
      <c r="I71">
        <v>8.4900000000000003E-2</v>
      </c>
    </row>
    <row r="72" spans="1:9" x14ac:dyDescent="0.45">
      <c r="A72" t="s">
        <v>7</v>
      </c>
      <c r="B72" t="s">
        <v>10</v>
      </c>
      <c r="C72" t="s">
        <v>19</v>
      </c>
      <c r="D72" s="1">
        <v>44896</v>
      </c>
      <c r="E72" s="1">
        <v>44926</v>
      </c>
      <c r="F72">
        <v>0</v>
      </c>
      <c r="G72" t="s">
        <v>34</v>
      </c>
      <c r="H72" t="s">
        <v>9</v>
      </c>
      <c r="I72">
        <v>8.4900000000000003E-2</v>
      </c>
    </row>
  </sheetData>
  <sortState xmlns:xlrd2="http://schemas.microsoft.com/office/spreadsheetml/2017/richdata2" ref="A2:H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RecordExport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Andrew</dc:creator>
  <cp:lastModifiedBy>Andrew Leach</cp:lastModifiedBy>
  <dcterms:created xsi:type="dcterms:W3CDTF">2018-04-27T23:15:28Z</dcterms:created>
  <dcterms:modified xsi:type="dcterms:W3CDTF">2022-12-09T06:15:40Z</dcterms:modified>
</cp:coreProperties>
</file>