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5BC65021-6E48-426C-AADC-5BEFC5584C59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8" l="1"/>
  <c r="Q78" i="18" s="1"/>
  <c r="D76" i="18"/>
  <c r="Q76" i="18" s="1"/>
  <c r="D75" i="18"/>
  <c r="Q75" i="18" s="1"/>
  <c r="Q55" i="18"/>
  <c r="Q52" i="18"/>
  <c r="Q51" i="18"/>
  <c r="Q50" i="18"/>
  <c r="Q45" i="18"/>
  <c r="Q44" i="18"/>
  <c r="D43" i="18"/>
  <c r="Q43" i="18" s="1"/>
  <c r="Q42" i="18"/>
  <c r="D46" i="18" l="1"/>
  <c r="D48" i="18" l="1"/>
  <c r="Q46" i="18"/>
  <c r="D57" i="18" l="1"/>
  <c r="Q57" i="18" s="1"/>
  <c r="Q48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<sst xmlns="http://schemas.openxmlformats.org/spreadsheetml/2006/main" count="243" uniqueCount="130">
  <si>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</si>
  <si>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</si>
  <si>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</si>
  <si>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</si>
  <si>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</si>
  <si>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</si>
  <si>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</si>
  <si>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</si>
  <si>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</si>
  <si>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</si>
  <si>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</si>
  <si>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</si>
  <si>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</si>
  <si>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</si>
  <si>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</si>
  <si>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</si>
  <si>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</si>
  <si>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</si>
  <si>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</si>
  <si>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</si>
  <si>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</si>
  <si>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</si>
  <si>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</si>
  <si>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</si>
  <si>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</si>
  <si>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</si>
  <si>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</si>
  <si>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</si>
  <si>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</si>
  <si>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</si>
  <si>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</si>
  <si>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</si>
  <si>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</si>
  <si>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</si>
  <si>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</si>
  <si>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</si>
  <si>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</si>
  <si>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</si>
  <si>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</si>
  <si>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</si>
  <si>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</si>
  <si>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</si>
  <si>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</si>
  <si>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</si>
  <si>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</si>
  <si>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</si>
  <si>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</si>
  <si>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</si>
  <si>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</si>
  <si>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</si>
  <si>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</si>
  <si>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</si>
  <si>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</si>
  <si>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</si>
  <si>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</si>
  <si>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</si>
  <si>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</si>
  <si>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</si>
  <si>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</si>
  <si>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</si>
  <si>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</si>
  <si>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</si>
  <si>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</si>
  <si>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</si>
  <si>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</si>
  <si>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</si>
  <si>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</si>
  <si>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</si>
  <si>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</si>
  <si>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</si>
  <si>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</si>
  <si>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</si>
  <si>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</si>
  <si>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</si>
  <si>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</si>
  <si>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</si>
  <si>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</si>
  <si>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</si>
  <si>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</si>
  <si>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</si>
  <si>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</si>
  <si>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</si>
  <si>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</si>
  <si>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</si>
  <si>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</si>
  <si>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</si>
  <si>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</si>
  <si>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</si>
  <si>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</si>
  <si>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</si>
  <si>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</si>
  <si>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</si>
  <si>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</si>
  <si>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</si>
  <si>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</si>
  <si>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</si>
  <si>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</si>
  <si>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</si>
  <si>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</si>
  <si>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</si>
  <si>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</si>
  <si>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</si>
  <si>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</si>
  <si>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</si>
  <si>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</si>
  <si>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</si>
  <si>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</si>
  <si>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</si>
  <si>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</si>
  <si>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</si>
  <si>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</si>
  <si>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</si>
  <si>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</si>
  <si>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</si>
  <si>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</si>
  <si>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</si>
  <si>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</si>
  <si>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</si>
  <si>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</si>
  <si>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</si>
  <si>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</si>
  <si>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</si>
  <si>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</si>
  <si>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</si>
  <si>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</si>
  <si>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</si>
  <si>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</si>
  <si>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 xml:space="preserve"> Run Date:  27 February 2025</t>
  </si>
  <si>
    <t>2025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</si>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</sst>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_)"/>
    <numFmt numFmtId="167" formatCode="0____"/>
    <numFmt numFmtId="168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6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7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5" fontId="1" fillId="0" borderId="0" xfId="0" applyNumberFormat="1" applyFont="1"/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Border="1"/>
    <xf numFmtId="165" fontId="3" fillId="0" borderId="0" xfId="1" applyNumberFormat="1" applyFont="1" applyBorder="1"/>
    <xf numFmtId="165" fontId="1" fillId="0" borderId="0" xfId="1" applyNumberFormat="1" applyFont="1"/>
    <xf numFmtId="165" fontId="1" fillId="0" borderId="0" xfId="1" applyNumberFormat="1" applyFont="1" applyBorder="1"/>
    <xf numFmtId="165" fontId="0" fillId="0" borderId="0" xfId="0" applyNumberFormat="1"/>
    <xf numFmtId="0" fontId="8" fillId="0" borderId="0" xfId="0" applyFont="1" applyAlignment="1">
      <alignment horizontal="right"/>
    </xf>
    <xf numFmtId="43" fontId="0" fillId="0" borderId="0" xfId="0" applyNumberFormat="1"/>
    <xf numFmtId="164" fontId="5" fillId="0" borderId="0" xfId="1" applyNumberFormat="1" applyFont="1" applyFill="1" applyAlignment="1">
      <alignment horizontal="left" vertical="top"/>
    </xf>
    <xf numFmtId="165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Fill="1" applyAlignment="1">
      <alignment horizontal="left" vertical="top"/>
    </xf>
    <xf numFmtId="164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4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4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4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4" fontId="29" fillId="0" borderId="0" xfId="1" applyNumberFormat="1" applyFont="1" applyFill="1" applyBorder="1" applyAlignment="1">
      <alignment horizontal="left" vertical="top"/>
    </xf>
    <xf numFmtId="164" fontId="29" fillId="0" borderId="0" xfId="1" applyNumberFormat="1" applyFont="1" applyFill="1" applyBorder="1" applyAlignment="1">
      <alignment horizontal="left" indent="3"/>
    </xf>
    <xf numFmtId="164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5" fontId="24" fillId="0" borderId="1" xfId="1" applyNumberFormat="1" applyFont="1" applyFill="1" applyBorder="1"/>
    <xf numFmtId="165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43" fontId="2" fillId="0" borderId="0" xfId="1" applyFont="1" applyBorder="1" applyAlignment="1">
      <alignment horizontal="center"/>
    </xf>
    <xf numFmtId="43" fontId="0" fillId="0" borderId="0" xfId="1" applyFont="1" applyBorder="1"/>
    <xf numFmtId="0" fontId="29" fillId="0" borderId="0" xfId="0" applyFont="1" applyAlignment="1">
      <alignment horizontal="left" indent="6"/>
    </xf>
    <xf numFmtId="165" fontId="29" fillId="0" borderId="0" xfId="1" applyNumberFormat="1" applyFont="1" applyFill="1" applyBorder="1" applyAlignment="1">
      <alignment horizontal="center"/>
    </xf>
    <xf numFmtId="165" fontId="29" fillId="0" borderId="0" xfId="1" applyNumberFormat="1" applyFont="1" applyFill="1" applyBorder="1"/>
    <xf numFmtId="43" fontId="29" fillId="0" borderId="0" xfId="1" applyFont="1" applyFill="1" applyBorder="1"/>
    <xf numFmtId="165" fontId="29" fillId="0" borderId="1" xfId="1" applyNumberFormat="1" applyFont="1" applyFill="1" applyBorder="1" applyAlignment="1">
      <alignment horizontal="center"/>
    </xf>
    <xf numFmtId="165" fontId="29" fillId="0" borderId="1" xfId="1" applyNumberFormat="1" applyFont="1" applyFill="1" applyBorder="1"/>
    <xf numFmtId="165" fontId="29" fillId="0" borderId="0" xfId="1" applyNumberFormat="1" applyFont="1" applyFill="1" applyBorder="1" applyAlignment="1">
      <alignment horizontal="right"/>
    </xf>
    <xf numFmtId="165" fontId="29" fillId="0" borderId="0" xfId="1" applyNumberFormat="1" applyFont="1" applyFill="1" applyBorder="1" applyAlignment="1">
      <alignment horizontal="right" vertical="center"/>
    </xf>
    <xf numFmtId="165" fontId="29" fillId="0" borderId="8" xfId="1" applyNumberFormat="1" applyFont="1" applyFill="1" applyBorder="1" applyAlignment="1">
      <alignment horizontal="center"/>
    </xf>
    <xf numFmtId="165" fontId="29" fillId="0" borderId="8" xfId="1" applyNumberFormat="1" applyFont="1" applyFill="1" applyBorder="1"/>
    <xf numFmtId="165" fontId="29" fillId="0" borderId="2" xfId="1" applyNumberFormat="1" applyFont="1" applyFill="1" applyBorder="1" applyAlignment="1">
      <alignment horizontal="center"/>
    </xf>
    <xf numFmtId="165" fontId="29" fillId="0" borderId="2" xfId="1" applyNumberFormat="1" applyFont="1" applyFill="1" applyBorder="1"/>
    <xf numFmtId="165" fontId="5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8" fontId="2" fillId="0" borderId="0" xfId="15" applyNumberFormat="1" applyFont="1" applyFill="1" applyBorder="1" applyAlignment="1">
      <alignment horizontal="right"/>
    </xf>
    <xf numFmtId="168" fontId="29" fillId="0" borderId="0" xfId="15" applyNumberFormat="1" applyFont="1" applyFill="1" applyBorder="1"/>
    <xf numFmtId="165" fontId="2" fillId="0" borderId="1" xfId="1" applyNumberFormat="1" applyFont="1" applyFill="1" applyBorder="1" applyAlignment="1">
      <alignment horizontal="center"/>
    </xf>
    <xf numFmtId="43" fontId="2" fillId="0" borderId="0" xfId="1" applyFont="1" applyFill="1" applyBorder="1"/>
    <xf numFmtId="10" fontId="2" fillId="0" borderId="0" xfId="15" applyNumberFormat="1" applyFont="1" applyFill="1" applyBorder="1" applyAlignment="1">
      <alignment horizontal="right"/>
    </xf>
    <xf numFmtId="165" fontId="2" fillId="0" borderId="1" xfId="1" applyNumberFormat="1" applyFont="1" applyFill="1" applyBorder="1"/>
    <xf numFmtId="0" fontId="1" fillId="0" borderId="0" xfId="1" applyNumberFormat="1" applyFont="1" applyFill="1" applyBorder="1"/>
    <xf numFmtId="165" fontId="1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2" fillId="0" borderId="1" xfId="0" applyFont="1" applyBorder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right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1694180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4" t="s">
        <v>120</v>
      </c>
      <c r="I3" s="104"/>
      <c r="J3" s="104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headerFooter>
    <oddFooter>&amp;L_x000D_&amp;1#&amp;"Calibri"&amp;10&amp;K000000 Security 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topLeftCell="A61" zoomScale="80" zoomScaleNormal="80" workbookViewId="0">
      <selection activeCell="D75" sqref="D75:Q78"/>
    </sheetView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4" t="s">
        <v>120</v>
      </c>
      <c r="I3" s="104"/>
      <c r="J3" s="104"/>
      <c r="K3" s="34"/>
      <c r="Q3"/>
    </row>
    <row r="4" spans="2:22" ht="22.5" customHeight="1">
      <c r="B4" s="47" t="s">
        <v>127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128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90">
        <v>9506769.3000000007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8"/>
      <c r="Q7" s="91">
        <v>9506769.3000000007</v>
      </c>
      <c r="V7" s="16"/>
    </row>
    <row r="8" spans="2:22" s="1" customFormat="1">
      <c r="B8" s="50"/>
      <c r="D8" s="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91"/>
    </row>
    <row r="9" spans="2:22" s="1" customFormat="1">
      <c r="B9" s="50" t="s">
        <v>55</v>
      </c>
      <c r="D9" s="9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91"/>
    </row>
    <row r="10" spans="2:22">
      <c r="B10" s="56" t="s">
        <v>113</v>
      </c>
      <c r="D10" s="96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99"/>
    </row>
    <row r="11" spans="2:22">
      <c r="B11" s="77" t="s">
        <v>25</v>
      </c>
      <c r="D11" s="90">
        <v>1621194.5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8"/>
      <c r="Q11" s="91">
        <v>1621194.5</v>
      </c>
    </row>
    <row r="12" spans="2:22" s="1" customFormat="1">
      <c r="B12" s="77" t="s">
        <v>26</v>
      </c>
      <c r="C12"/>
      <c r="D12" s="90">
        <v>340993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8"/>
      <c r="Q12" s="91">
        <v>340993</v>
      </c>
    </row>
    <row r="13" spans="2:22">
      <c r="B13" s="77" t="s">
        <v>27</v>
      </c>
      <c r="D13" s="90">
        <v>160076.9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8"/>
      <c r="Q13" s="91">
        <v>160076.9</v>
      </c>
    </row>
    <row r="14" spans="2:22">
      <c r="B14" s="77" t="s">
        <v>122</v>
      </c>
      <c r="D14" s="97">
        <v>586106.1</v>
      </c>
      <c r="E14" s="76">
        <v>0</v>
      </c>
      <c r="F14" s="76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6"/>
      <c r="Q14" s="97">
        <v>586106.1</v>
      </c>
    </row>
    <row r="15" spans="2:22" s="1" customFormat="1">
      <c r="B15" s="56" t="s">
        <v>114</v>
      </c>
      <c r="D15" s="90">
        <v>2708370.5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8"/>
      <c r="Q15" s="91">
        <v>2708370.5</v>
      </c>
    </row>
    <row r="16" spans="2:22" s="1" customFormat="1">
      <c r="B16" s="55"/>
      <c r="D16" s="9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91"/>
    </row>
    <row r="17" spans="2:17">
      <c r="B17" s="56" t="s">
        <v>30</v>
      </c>
      <c r="D17" s="90">
        <v>415578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8"/>
      <c r="Q17" s="91">
        <v>415578</v>
      </c>
    </row>
    <row r="18" spans="2:17">
      <c r="B18" s="55"/>
      <c r="D18" s="9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91"/>
    </row>
    <row r="19" spans="2:17">
      <c r="B19" s="56" t="s">
        <v>47</v>
      </c>
      <c r="D19" s="9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90"/>
    </row>
    <row r="20" spans="2:17">
      <c r="B20" s="54" t="s">
        <v>126</v>
      </c>
      <c r="D20" s="9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91"/>
    </row>
    <row r="21" spans="2:17">
      <c r="B21" s="77" t="s">
        <v>59</v>
      </c>
      <c r="C21" s="18"/>
      <c r="D21" s="90">
        <v>9632950.3000000007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8"/>
      <c r="Q21" s="91">
        <v>9632950.3000000007</v>
      </c>
    </row>
    <row r="22" spans="2:17">
      <c r="B22" s="77" t="s">
        <v>60</v>
      </c>
      <c r="C22" s="18"/>
      <c r="D22" s="90">
        <v>8943212.4000000004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8"/>
      <c r="Q22" s="91">
        <v>8943212.4000000004</v>
      </c>
    </row>
    <row r="23" spans="2:17">
      <c r="B23" s="77" t="s">
        <v>61</v>
      </c>
      <c r="C23" s="17"/>
      <c r="D23" s="90">
        <v>-8085028.2999999998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8"/>
      <c r="Q23" s="91">
        <v>-8085028.2999999998</v>
      </c>
    </row>
    <row r="24" spans="2:17">
      <c r="B24" s="54" t="s">
        <v>123</v>
      </c>
      <c r="C24" s="17"/>
      <c r="D24" s="90">
        <v>10491134.400000002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8"/>
      <c r="Q24" s="91">
        <v>10491134.400000002</v>
      </c>
    </row>
    <row r="25" spans="2:17">
      <c r="B25" s="54" t="s">
        <v>28</v>
      </c>
      <c r="D25" s="96">
        <v>7041322.2000000002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8"/>
      <c r="Q25" s="99">
        <v>7041322.2000000002</v>
      </c>
    </row>
    <row r="26" spans="2:17">
      <c r="B26" s="56" t="s">
        <v>46</v>
      </c>
      <c r="D26" s="90">
        <v>17532456.600000001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8"/>
      <c r="Q26" s="91">
        <v>17532456.600000001</v>
      </c>
    </row>
    <row r="27" spans="2:17">
      <c r="B27" s="53"/>
      <c r="D27" s="96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99"/>
    </row>
    <row r="28" spans="2:17">
      <c r="B28" s="50" t="s">
        <v>56</v>
      </c>
      <c r="C28" s="17"/>
      <c r="D28" s="90">
        <v>20656405.100000001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8"/>
      <c r="Q28" s="90">
        <v>20656405.100000001</v>
      </c>
    </row>
    <row r="29" spans="2:17">
      <c r="B29" s="50"/>
      <c r="D29" s="9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91"/>
    </row>
    <row r="30" spans="2:17">
      <c r="B30" s="74" t="s">
        <v>57</v>
      </c>
      <c r="D30" s="9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90"/>
    </row>
    <row r="31" spans="2:17">
      <c r="B31" s="55" t="s">
        <v>49</v>
      </c>
      <c r="D31" s="90">
        <v>1251358.1000000001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8"/>
      <c r="Q31" s="91">
        <v>1251358.1000000001</v>
      </c>
    </row>
    <row r="32" spans="2:17">
      <c r="B32" s="55" t="s">
        <v>48</v>
      </c>
      <c r="D32" s="90">
        <v>392655.1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8"/>
      <c r="Q32" s="90">
        <v>392655.1</v>
      </c>
    </row>
    <row r="33" spans="2:17">
      <c r="B33" s="53"/>
      <c r="D33" s="9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91"/>
    </row>
    <row r="34" spans="2:17">
      <c r="B34" s="53" t="s">
        <v>29</v>
      </c>
      <c r="C34" s="17"/>
      <c r="D34" s="90">
        <v>11064.9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8"/>
      <c r="Q34" s="91">
        <v>11064.9</v>
      </c>
    </row>
    <row r="35" spans="2:17">
      <c r="B35" s="53" t="s">
        <v>51</v>
      </c>
      <c r="C35" s="18"/>
      <c r="D35" s="90">
        <v>7685.1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8"/>
      <c r="Q35" s="91">
        <v>7685.1</v>
      </c>
    </row>
    <row r="36" spans="2:17">
      <c r="B36" s="53" t="s">
        <v>52</v>
      </c>
      <c r="C36" s="17"/>
      <c r="D36" s="90">
        <v>563891.19999999995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8"/>
      <c r="Q36" s="91">
        <v>563891.19999999995</v>
      </c>
    </row>
    <row r="37" spans="2:17">
      <c r="B37" s="53"/>
      <c r="C37" s="17"/>
      <c r="D37" s="9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91"/>
    </row>
    <row r="38" spans="2:17">
      <c r="B38" s="53" t="s">
        <v>40</v>
      </c>
      <c r="C38" s="17"/>
      <c r="D38" s="90">
        <v>280523.5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8"/>
      <c r="Q38" s="91">
        <v>280523.5</v>
      </c>
    </row>
    <row r="39" spans="2:17">
      <c r="B39" s="53" t="s">
        <v>35</v>
      </c>
      <c r="C39" s="17"/>
      <c r="D39" s="90">
        <v>23.9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8"/>
      <c r="Q39" s="91">
        <v>23.9</v>
      </c>
    </row>
    <row r="40" spans="2:17">
      <c r="B40" s="53"/>
      <c r="C40" s="17"/>
      <c r="D40" s="9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91"/>
    </row>
    <row r="41" spans="2:17">
      <c r="B41" s="53" t="s">
        <v>42</v>
      </c>
      <c r="C41" s="17"/>
      <c r="D41" s="9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91"/>
    </row>
    <row r="42" spans="2:17">
      <c r="B42" s="51" t="s">
        <v>102</v>
      </c>
      <c r="C42" s="18"/>
      <c r="D42" s="78">
        <v>486366.8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9"/>
      <c r="Q42" s="79">
        <f t="shared" ref="Q42:Q46" si="0">SUM(D42:O42)</f>
        <v>486366.8</v>
      </c>
    </row>
    <row r="43" spans="2:17">
      <c r="B43" s="51" t="s">
        <v>103</v>
      </c>
      <c r="C43" s="18"/>
      <c r="D43" s="78">
        <f>545525.1+612469.9</f>
        <v>1157995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9"/>
      <c r="Q43" s="79">
        <f t="shared" si="0"/>
        <v>1157995</v>
      </c>
    </row>
    <row r="44" spans="2:17">
      <c r="B44" s="51" t="s">
        <v>124</v>
      </c>
      <c r="C44" s="18"/>
      <c r="D44" s="78">
        <v>911490.1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9"/>
      <c r="Q44" s="79">
        <f t="shared" si="0"/>
        <v>911490.1</v>
      </c>
    </row>
    <row r="45" spans="2:17">
      <c r="B45" s="51" t="s">
        <v>104</v>
      </c>
      <c r="C45" s="17"/>
      <c r="D45" s="80">
        <v>295695.40000000002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/>
      <c r="Q45" s="80">
        <f t="shared" si="0"/>
        <v>295695.40000000002</v>
      </c>
    </row>
    <row r="46" spans="2:17">
      <c r="B46" s="53" t="s">
        <v>101</v>
      </c>
      <c r="C46" s="17"/>
      <c r="D46" s="89">
        <f t="shared" ref="D46" si="1">SUM(D42:D45)</f>
        <v>2851547.3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79"/>
      <c r="Q46" s="79">
        <f t="shared" si="0"/>
        <v>2851547.3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" si="2">D31+D32+D34+D35+D36+D38+D39+D46</f>
        <v>5358749.0999999996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79"/>
      <c r="Q48" s="79">
        <f>SUM(D48:O48)</f>
        <v>5358749.0999999996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222825.7</v>
      </c>
      <c r="E50" s="78">
        <v>0</v>
      </c>
      <c r="F50" s="78">
        <v>0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9"/>
      <c r="Q50" s="79">
        <f t="shared" ref="Q50:Q52" si="3">SUM(D50:O50)</f>
        <v>222825.7</v>
      </c>
    </row>
    <row r="51" spans="2:17">
      <c r="B51" s="50" t="s">
        <v>22</v>
      </c>
      <c r="D51" s="78">
        <v>121720.8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9"/>
      <c r="Q51" s="79">
        <f t="shared" si="3"/>
        <v>121720.8</v>
      </c>
    </row>
    <row r="52" spans="2:17">
      <c r="B52" s="50" t="s">
        <v>17</v>
      </c>
      <c r="D52" s="78">
        <v>358524.4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/>
      <c r="Q52" s="78">
        <f t="shared" si="3"/>
        <v>358524.4</v>
      </c>
    </row>
    <row r="53" spans="2:17" ht="14.25" customHeight="1">
      <c r="B53" s="50"/>
      <c r="C53" s="22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6"/>
    </row>
    <row r="54" spans="2:17" s="1" customFormat="1" ht="15" customHeight="1">
      <c r="B54" s="50" t="s">
        <v>43</v>
      </c>
      <c r="C54" s="4"/>
      <c r="D54" s="83">
        <v>9474355.5</v>
      </c>
      <c r="E54" s="83">
        <v>0</v>
      </c>
      <c r="F54" s="83">
        <v>0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/>
      <c r="Q54" s="84">
        <v>9474355.5</v>
      </c>
    </row>
    <row r="55" spans="2:17">
      <c r="B55" s="50" t="s">
        <v>50</v>
      </c>
      <c r="D55" s="78">
        <v>-64015.4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9"/>
      <c r="Q55" s="79">
        <f>SUM(D55:O55)</f>
        <v>-64015.4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" si="4">D7-D54+(D28+D48)-(D50+D51+D52)+D55</f>
        <v>25280481.700000007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79"/>
      <c r="Q57" s="79">
        <f>SUM(D57:O57)</f>
        <v>25280481.700000007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127</v>
      </c>
      <c r="C59" s="4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3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101"/>
      <c r="Q60" s="100" t="s">
        <v>128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68129.5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1"/>
      <c r="Q63" s="91">
        <v>68129.5</v>
      </c>
    </row>
    <row r="64" spans="2:17">
      <c r="B64" s="53" t="s">
        <v>32</v>
      </c>
      <c r="D64" s="90">
        <v>2519528.2000000002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1"/>
      <c r="Q64" s="91">
        <v>2519528.2000000002</v>
      </c>
    </row>
    <row r="65" spans="2:17">
      <c r="B65" s="53" t="s">
        <v>53</v>
      </c>
      <c r="D65" s="90">
        <v>11271.3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1"/>
      <c r="Q65" s="91">
        <v>11271.3</v>
      </c>
    </row>
    <row r="66" spans="2:17">
      <c r="B66" s="53" t="s">
        <v>39</v>
      </c>
      <c r="D66" s="90">
        <v>15518.6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1"/>
      <c r="Q66" s="91">
        <v>15518.6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1"/>
      <c r="Q67" s="93">
        <v>0</v>
      </c>
    </row>
    <row r="68" spans="2:17" s="1" customFormat="1">
      <c r="B68" s="53" t="s">
        <v>34</v>
      </c>
      <c r="C68" s="24"/>
      <c r="D68" s="90">
        <v>-10549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1"/>
      <c r="Q68" s="90">
        <v>-10549</v>
      </c>
    </row>
    <row r="69" spans="2:17">
      <c r="B69" s="61" t="s">
        <v>33</v>
      </c>
      <c r="C69" s="19"/>
      <c r="D69" s="90">
        <v>347313.9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1"/>
      <c r="Q69" s="91">
        <v>347313.9</v>
      </c>
    </row>
    <row r="70" spans="2:17">
      <c r="B70" s="50" t="s">
        <v>19</v>
      </c>
      <c r="C70" s="19"/>
      <c r="D70" s="90">
        <v>2951212.5</v>
      </c>
      <c r="E70" s="90">
        <v>0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1"/>
      <c r="Q70" s="91">
        <v>2951212.5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21929776.5</v>
      </c>
      <c r="E72" s="78">
        <v>0</v>
      </c>
      <c r="F72" s="78">
        <v>0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  <c r="P72" s="79"/>
      <c r="Q72" s="79">
        <v>21929776.5</v>
      </c>
    </row>
    <row r="73" spans="2:17">
      <c r="B73" s="55" t="s">
        <v>115</v>
      </c>
      <c r="C73" s="19"/>
      <c r="D73" s="78">
        <v>707412.1451612903</v>
      </c>
      <c r="E73" s="78">
        <v>0</v>
      </c>
      <c r="F73" s="78">
        <v>0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  <c r="O73" s="78">
        <v>0</v>
      </c>
      <c r="P73" s="79"/>
      <c r="Q73" s="79">
        <v>707412.1451612903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>D57-(D70+D72)</f>
        <v>399492.70000000671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79"/>
      <c r="Q75" s="79">
        <f>D75</f>
        <v>399492.70000000671</v>
      </c>
    </row>
    <row r="76" spans="2:17">
      <c r="B76" s="62" t="s">
        <v>45</v>
      </c>
      <c r="C76" s="18"/>
      <c r="D76" s="94">
        <f>IF(D57&gt;0,D75/D57,"")</f>
        <v>1.5802416454746848E-2</v>
      </c>
      <c r="E76" s="94" t="s">
        <v>129</v>
      </c>
      <c r="F76" s="94" t="s">
        <v>129</v>
      </c>
      <c r="G76" s="94" t="s">
        <v>129</v>
      </c>
      <c r="H76" s="94" t="s">
        <v>129</v>
      </c>
      <c r="I76" s="94" t="s">
        <v>129</v>
      </c>
      <c r="J76" s="94" t="s">
        <v>129</v>
      </c>
      <c r="K76" s="94" t="s">
        <v>129</v>
      </c>
      <c r="L76" s="94" t="s">
        <v>129</v>
      </c>
      <c r="M76" s="94" t="s">
        <v>129</v>
      </c>
      <c r="N76" s="94" t="s">
        <v>129</v>
      </c>
      <c r="O76" s="94" t="s">
        <v>129</v>
      </c>
      <c r="P76" s="94"/>
      <c r="Q76" s="95">
        <f>D76</f>
        <v>1.5802416454746848E-2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>(D70+D72)+D75</f>
        <v>25280481.700000007</v>
      </c>
      <c r="E78" s="89">
        <v>0</v>
      </c>
      <c r="F78" s="89">
        <v>0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79"/>
      <c r="Q78" s="79">
        <f>D78</f>
        <v>25280481.700000007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9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91"/>
    </row>
    <row r="81" spans="2:17">
      <c r="B81" s="63" t="s">
        <v>116</v>
      </c>
      <c r="D81" s="9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90"/>
    </row>
    <row r="82" spans="2:17">
      <c r="B82" s="64" t="s">
        <v>117</v>
      </c>
    </row>
    <row r="83" spans="2:17">
      <c r="B83" t="s">
        <v>118</v>
      </c>
      <c r="D83" s="90"/>
      <c r="Q83" s="91"/>
    </row>
    <row r="84" spans="2:17">
      <c r="B84" s="23" t="s">
        <v>119</v>
      </c>
      <c r="C84" s="24"/>
      <c r="D84" s="9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98"/>
    </row>
    <row r="85" spans="2:17">
      <c r="B85" s="23"/>
      <c r="C85" s="2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2:17">
      <c r="D86" s="12"/>
      <c r="Q86" s="91"/>
    </row>
    <row r="87" spans="2:17" ht="15.75">
      <c r="B87" s="35"/>
      <c r="D87" s="12"/>
      <c r="Q87" s="91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headerFooter>
    <oddFooter>&amp;L_x000D_&amp;1#&amp;"Calibri"&amp;10&amp;K000000 Security 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2025-02-28T15:37:54Z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456a4-fd09-448a-abb7-32a44248e25a_Enabled">
    <vt:lpwstr>true</vt:lpwstr>
  </property>
  <property fmtid="{D5CDD505-2E9C-101B-9397-08002B2CF9AE}" pid="3" name="MSIP_Label_fa6456a4-fd09-448a-abb7-32a44248e25a_SetDate">
    <vt:lpwstr>2024-02-27T15:34:20Z</vt:lpwstr>
  </property>
  <property fmtid="{D5CDD505-2E9C-101B-9397-08002B2CF9AE}" pid="4" name="MSIP_Label_fa6456a4-fd09-448a-abb7-32a44248e25a_Method">
    <vt:lpwstr>Standard</vt:lpwstr>
  </property>
  <property fmtid="{D5CDD505-2E9C-101B-9397-08002B2CF9AE}" pid="5" name="MSIP_Label_fa6456a4-fd09-448a-abb7-32a44248e25a_Name">
    <vt:lpwstr>Protected A</vt:lpwstr>
  </property>
  <property fmtid="{D5CDD505-2E9C-101B-9397-08002B2CF9AE}" pid="6" name="MSIP_Label_fa6456a4-fd09-448a-abb7-32a44248e25a_SiteId">
    <vt:lpwstr>5a661919-a609-4857-a7a7-eea01d3ecdfa</vt:lpwstr>
  </property>
  <property fmtid="{D5CDD505-2E9C-101B-9397-08002B2CF9AE}" pid="7" name="MSIP_Label_fa6456a4-fd09-448a-abb7-32a44248e25a_ActionId">
    <vt:lpwstr>6db9c950-c7cd-4310-9bc6-12e480fca4f6</vt:lpwstr>
  </property>
  <property fmtid="{D5CDD505-2E9C-101B-9397-08002B2CF9AE}" pid="8" name="MSIP_Label_fa6456a4-fd09-448a-abb7-32a44248e25a_ContentBits">
    <vt:lpwstr>2</vt:lpwstr>
  </property>
</Properties>
</file>