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NEW MOBILE APP\"/>
    </mc:Choice>
  </mc:AlternateContent>
  <xr:revisionPtr revIDLastSave="0" documentId="13_ncr:1_{9C39D2B1-EB28-4E23-A9B8-89783EAB6C05}" xr6:coauthVersionLast="47" xr6:coauthVersionMax="47" xr10:uidLastSave="{00000000-0000-0000-0000-000000000000}"/>
  <bookViews>
    <workbookView xWindow="-120" yWindow="-120" windowWidth="20730" windowHeight="11160" activeTab="1" xr2:uid="{1A097D50-791D-4DDD-83B3-1F9B72855519}"/>
  </bookViews>
  <sheets>
    <sheet name="Single Pricing WO Scheme" sheetId="1" r:id="rId1"/>
    <sheet name="Single Pricing With Scheme " sheetId="2" r:id="rId2"/>
  </sheets>
  <definedNames>
    <definedName name="_xlnm.Print_Titles" localSheetId="1">'Single Pricing With Scheme '!$A:$B,'Single Pricing With Scheme '!$2:$3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6" i="2" l="1"/>
  <c r="J36" i="2" s="1"/>
  <c r="K36" i="2" s="1"/>
  <c r="L36" i="2" s="1"/>
  <c r="F36" i="2"/>
  <c r="I36" i="2" s="1"/>
  <c r="F34" i="2"/>
  <c r="H34" i="2" s="1"/>
  <c r="I34" i="2" s="1"/>
  <c r="J34" i="2" s="1"/>
  <c r="K34" i="2" s="1"/>
  <c r="L34" i="2" s="1"/>
  <c r="H33" i="2"/>
  <c r="F33" i="2"/>
  <c r="J32" i="2"/>
  <c r="K32" i="2" s="1"/>
  <c r="L32" i="2" s="1"/>
  <c r="F32" i="2"/>
  <c r="H32" i="2" s="1"/>
  <c r="I32" i="2" s="1"/>
  <c r="H31" i="2"/>
  <c r="F31" i="2"/>
  <c r="I31" i="2" s="1"/>
  <c r="J31" i="2" s="1"/>
  <c r="K31" i="2" s="1"/>
  <c r="L31" i="2" s="1"/>
  <c r="J30" i="2"/>
  <c r="K30" i="2" s="1"/>
  <c r="L30" i="2" s="1"/>
  <c r="F30" i="2"/>
  <c r="H30" i="2" s="1"/>
  <c r="I30" i="2" s="1"/>
  <c r="H29" i="2"/>
  <c r="F29" i="2"/>
  <c r="F28" i="2"/>
  <c r="AC26" i="2"/>
  <c r="AA26" i="2"/>
  <c r="Q26" i="2"/>
  <c r="S26" i="2" s="1"/>
  <c r="T26" i="2" s="1"/>
  <c r="U26" i="2" s="1"/>
  <c r="V26" i="2" s="1"/>
  <c r="W26" i="2" s="1"/>
  <c r="H26" i="2"/>
  <c r="F26" i="2"/>
  <c r="AA25" i="2"/>
  <c r="S25" i="2"/>
  <c r="Q25" i="2"/>
  <c r="T25" i="2" s="1"/>
  <c r="U25" i="2" s="1"/>
  <c r="V25" i="2" s="1"/>
  <c r="W25" i="2" s="1"/>
  <c r="F25" i="2"/>
  <c r="AC24" i="2"/>
  <c r="AA24" i="2"/>
  <c r="Q24" i="2"/>
  <c r="H24" i="2"/>
  <c r="F24" i="2"/>
  <c r="AA23" i="2"/>
  <c r="AC23" i="2" s="1"/>
  <c r="AD23" i="2" s="1"/>
  <c r="AE23" i="2" s="1"/>
  <c r="AF23" i="2" s="1"/>
  <c r="AG23" i="2" s="1"/>
  <c r="S23" i="2"/>
  <c r="Q23" i="2"/>
  <c r="J23" i="2"/>
  <c r="K23" i="2" s="1"/>
  <c r="L23" i="2" s="1"/>
  <c r="F23" i="2"/>
  <c r="H23" i="2" s="1"/>
  <c r="I23" i="2" s="1"/>
  <c r="AC22" i="2"/>
  <c r="AA22" i="2"/>
  <c r="AD22" i="2" s="1"/>
  <c r="AE22" i="2" s="1"/>
  <c r="AF22" i="2" s="1"/>
  <c r="AG22" i="2" s="1"/>
  <c r="U22" i="2"/>
  <c r="V22" i="2" s="1"/>
  <c r="W22" i="2" s="1"/>
  <c r="Q22" i="2"/>
  <c r="S22" i="2" s="1"/>
  <c r="T22" i="2" s="1"/>
  <c r="H22" i="2"/>
  <c r="F22" i="2"/>
  <c r="AE21" i="2"/>
  <c r="AF21" i="2" s="1"/>
  <c r="AG21" i="2" s="1"/>
  <c r="AA21" i="2"/>
  <c r="AC21" i="2" s="1"/>
  <c r="AD21" i="2" s="1"/>
  <c r="S21" i="2"/>
  <c r="Q21" i="2"/>
  <c r="F21" i="2"/>
  <c r="H21" i="2" s="1"/>
  <c r="I21" i="2" s="1"/>
  <c r="J21" i="2" s="1"/>
  <c r="K21" i="2" s="1"/>
  <c r="L21" i="2" s="1"/>
  <c r="AC20" i="2"/>
  <c r="AA20" i="2"/>
  <c r="U20" i="2"/>
  <c r="V20" i="2" s="1"/>
  <c r="W20" i="2" s="1"/>
  <c r="Q20" i="2"/>
  <c r="S20" i="2" s="1"/>
  <c r="T20" i="2" s="1"/>
  <c r="H20" i="2"/>
  <c r="F20" i="2"/>
  <c r="I20" i="2" s="1"/>
  <c r="J20" i="2" s="1"/>
  <c r="K20" i="2" s="1"/>
  <c r="L20" i="2" s="1"/>
  <c r="J18" i="2"/>
  <c r="K18" i="2" s="1"/>
  <c r="L18" i="2" s="1"/>
  <c r="F18" i="2"/>
  <c r="H18" i="2" s="1"/>
  <c r="I18" i="2" s="1"/>
  <c r="K17" i="2"/>
  <c r="L17" i="2" s="1"/>
  <c r="I17" i="2"/>
  <c r="J17" i="2" s="1"/>
  <c r="H17" i="2"/>
  <c r="F17" i="2"/>
  <c r="K16" i="2"/>
  <c r="L16" i="2" s="1"/>
  <c r="J16" i="2"/>
  <c r="I16" i="2"/>
  <c r="F16" i="2"/>
  <c r="H16" i="2" s="1"/>
  <c r="F15" i="2"/>
  <c r="F14" i="2"/>
  <c r="H14" i="2" s="1"/>
  <c r="H13" i="2"/>
  <c r="F13" i="2"/>
  <c r="I13" i="2" s="1"/>
  <c r="J13" i="2" s="1"/>
  <c r="K13" i="2" s="1"/>
  <c r="L13" i="2" s="1"/>
  <c r="I12" i="2"/>
  <c r="J12" i="2" s="1"/>
  <c r="K12" i="2" s="1"/>
  <c r="L12" i="2" s="1"/>
  <c r="F12" i="2"/>
  <c r="H12" i="2" s="1"/>
  <c r="AD10" i="2"/>
  <c r="AE10" i="2" s="1"/>
  <c r="AF10" i="2" s="1"/>
  <c r="AG10" i="2" s="1"/>
  <c r="AC10" i="2"/>
  <c r="AA10" i="2"/>
  <c r="U10" i="2"/>
  <c r="V10" i="2" s="1"/>
  <c r="W10" i="2" s="1"/>
  <c r="T10" i="2"/>
  <c r="Q10" i="2"/>
  <c r="S10" i="2" s="1"/>
  <c r="K10" i="2"/>
  <c r="L10" i="2" s="1"/>
  <c r="I10" i="2"/>
  <c r="J10" i="2" s="1"/>
  <c r="H10" i="2"/>
  <c r="F10" i="2"/>
  <c r="AF9" i="2"/>
  <c r="AG9" i="2" s="1"/>
  <c r="AE9" i="2"/>
  <c r="AD9" i="2"/>
  <c r="AA9" i="2"/>
  <c r="AC9" i="2" s="1"/>
  <c r="Q9" i="2"/>
  <c r="F9" i="2"/>
  <c r="H9" i="2" s="1"/>
  <c r="AC8" i="2"/>
  <c r="AA8" i="2"/>
  <c r="AD8" i="2" s="1"/>
  <c r="AE8" i="2" s="1"/>
  <c r="AF8" i="2" s="1"/>
  <c r="AG8" i="2" s="1"/>
  <c r="T8" i="2"/>
  <c r="U8" i="2" s="1"/>
  <c r="V8" i="2" s="1"/>
  <c r="W8" i="2" s="1"/>
  <c r="Q8" i="2"/>
  <c r="S8" i="2" s="1"/>
  <c r="I8" i="2"/>
  <c r="J8" i="2" s="1"/>
  <c r="K8" i="2" s="1"/>
  <c r="L8" i="2" s="1"/>
  <c r="H8" i="2"/>
  <c r="F8" i="2"/>
  <c r="AE7" i="2"/>
  <c r="AF7" i="2" s="1"/>
  <c r="AG7" i="2" s="1"/>
  <c r="AD7" i="2"/>
  <c r="AA7" i="2"/>
  <c r="AC7" i="2" s="1"/>
  <c r="V7" i="2"/>
  <c r="W7" i="2" s="1"/>
  <c r="T7" i="2"/>
  <c r="U7" i="2" s="1"/>
  <c r="S7" i="2"/>
  <c r="Q7" i="2"/>
  <c r="K7" i="2"/>
  <c r="L7" i="2" s="1"/>
  <c r="J7" i="2"/>
  <c r="I7" i="2"/>
  <c r="F7" i="2"/>
  <c r="H7" i="2" s="1"/>
  <c r="AA6" i="2"/>
  <c r="Q6" i="2"/>
  <c r="S6" i="2" s="1"/>
  <c r="H6" i="2"/>
  <c r="F6" i="2"/>
  <c r="I6" i="2" s="1"/>
  <c r="J6" i="2" s="1"/>
  <c r="K6" i="2" s="1"/>
  <c r="L6" i="2" s="1"/>
  <c r="AD5" i="2"/>
  <c r="AE5" i="2" s="1"/>
  <c r="AF5" i="2" s="1"/>
  <c r="AG5" i="2" s="1"/>
  <c r="AA5" i="2"/>
  <c r="AC5" i="2" s="1"/>
  <c r="T5" i="2"/>
  <c r="U5" i="2" s="1"/>
  <c r="V5" i="2" s="1"/>
  <c r="W5" i="2" s="1"/>
  <c r="S5" i="2"/>
  <c r="Q5" i="2"/>
  <c r="J5" i="2"/>
  <c r="K5" i="2" s="1"/>
  <c r="L5" i="2" s="1"/>
  <c r="I5" i="2"/>
  <c r="F5" i="2"/>
  <c r="H5" i="2" s="1"/>
  <c r="AF4" i="2"/>
  <c r="AG4" i="2" s="1"/>
  <c r="AD4" i="2"/>
  <c r="AE4" i="2" s="1"/>
  <c r="AC4" i="2"/>
  <c r="AA4" i="2"/>
  <c r="V4" i="2"/>
  <c r="W4" i="2" s="1"/>
  <c r="U4" i="2"/>
  <c r="T4" i="2"/>
  <c r="Q4" i="2"/>
  <c r="S4" i="2" s="1"/>
  <c r="F4" i="2"/>
  <c r="E36" i="1"/>
  <c r="F36" i="1" s="1"/>
  <c r="G36" i="1" s="1"/>
  <c r="G34" i="1"/>
  <c r="F34" i="1"/>
  <c r="E34" i="1"/>
  <c r="F33" i="1"/>
  <c r="G33" i="1" s="1"/>
  <c r="E33" i="1"/>
  <c r="E32" i="1"/>
  <c r="F32" i="1" s="1"/>
  <c r="G32" i="1" s="1"/>
  <c r="E31" i="1"/>
  <c r="F31" i="1" s="1"/>
  <c r="G31" i="1" s="1"/>
  <c r="G30" i="1"/>
  <c r="F30" i="1"/>
  <c r="E30" i="1"/>
  <c r="F29" i="1"/>
  <c r="G29" i="1" s="1"/>
  <c r="E29" i="1"/>
  <c r="E28" i="1"/>
  <c r="F28" i="1" s="1"/>
  <c r="G28" i="1" s="1"/>
  <c r="R26" i="1"/>
  <c r="S26" i="1" s="1"/>
  <c r="T26" i="1" s="1"/>
  <c r="N26" i="1"/>
  <c r="M26" i="1"/>
  <c r="L26" i="1"/>
  <c r="F26" i="1"/>
  <c r="G26" i="1" s="1"/>
  <c r="E26" i="1"/>
  <c r="R25" i="1"/>
  <c r="S25" i="1" s="1"/>
  <c r="T25" i="1" s="1"/>
  <c r="L25" i="1"/>
  <c r="M25" i="1" s="1"/>
  <c r="N25" i="1" s="1"/>
  <c r="G25" i="1"/>
  <c r="F25" i="1"/>
  <c r="E25" i="1"/>
  <c r="S24" i="1"/>
  <c r="T24" i="1" s="1"/>
  <c r="R24" i="1"/>
  <c r="L24" i="1"/>
  <c r="M24" i="1" s="1"/>
  <c r="N24" i="1" s="1"/>
  <c r="E24" i="1"/>
  <c r="F24" i="1" s="1"/>
  <c r="G24" i="1" s="1"/>
  <c r="T23" i="1"/>
  <c r="S23" i="1"/>
  <c r="R23" i="1"/>
  <c r="M23" i="1"/>
  <c r="N23" i="1" s="1"/>
  <c r="L23" i="1"/>
  <c r="E23" i="1"/>
  <c r="F23" i="1" s="1"/>
  <c r="G23" i="1" s="1"/>
  <c r="R22" i="1"/>
  <c r="S22" i="1" s="1"/>
  <c r="T22" i="1" s="1"/>
  <c r="N22" i="1"/>
  <c r="M22" i="1"/>
  <c r="L22" i="1"/>
  <c r="F22" i="1"/>
  <c r="G22" i="1" s="1"/>
  <c r="E22" i="1"/>
  <c r="R21" i="1"/>
  <c r="S21" i="1" s="1"/>
  <c r="T21" i="1" s="1"/>
  <c r="L21" i="1"/>
  <c r="M21" i="1" s="1"/>
  <c r="N21" i="1" s="1"/>
  <c r="G21" i="1"/>
  <c r="F21" i="1"/>
  <c r="E21" i="1"/>
  <c r="S20" i="1"/>
  <c r="T20" i="1" s="1"/>
  <c r="R20" i="1"/>
  <c r="L20" i="1"/>
  <c r="M20" i="1" s="1"/>
  <c r="N20" i="1" s="1"/>
  <c r="E20" i="1"/>
  <c r="F20" i="1" s="1"/>
  <c r="G20" i="1" s="1"/>
  <c r="G18" i="1"/>
  <c r="F18" i="1"/>
  <c r="E18" i="1"/>
  <c r="F17" i="1"/>
  <c r="G17" i="1" s="1"/>
  <c r="E17" i="1"/>
  <c r="E16" i="1"/>
  <c r="F16" i="1" s="1"/>
  <c r="G16" i="1" s="1"/>
  <c r="E15" i="1"/>
  <c r="F15" i="1" s="1"/>
  <c r="G15" i="1" s="1"/>
  <c r="E14" i="1"/>
  <c r="F14" i="1" s="1"/>
  <c r="G14" i="1" s="1"/>
  <c r="F13" i="1"/>
  <c r="G13" i="1" s="1"/>
  <c r="E13" i="1"/>
  <c r="E12" i="1"/>
  <c r="F12" i="1" s="1"/>
  <c r="G12" i="1" s="1"/>
  <c r="R10" i="1"/>
  <c r="S10" i="1" s="1"/>
  <c r="T10" i="1" s="1"/>
  <c r="L10" i="1"/>
  <c r="M10" i="1" s="1"/>
  <c r="N10" i="1" s="1"/>
  <c r="F10" i="1"/>
  <c r="G10" i="1" s="1"/>
  <c r="E10" i="1"/>
  <c r="R9" i="1"/>
  <c r="S9" i="1" s="1"/>
  <c r="T9" i="1" s="1"/>
  <c r="L9" i="1"/>
  <c r="M9" i="1" s="1"/>
  <c r="N9" i="1" s="1"/>
  <c r="G9" i="1"/>
  <c r="F9" i="1"/>
  <c r="E9" i="1"/>
  <c r="S8" i="1"/>
  <c r="T8" i="1" s="1"/>
  <c r="R8" i="1"/>
  <c r="L8" i="1"/>
  <c r="M8" i="1" s="1"/>
  <c r="N8" i="1" s="1"/>
  <c r="E8" i="1"/>
  <c r="F8" i="1" s="1"/>
  <c r="G8" i="1" s="1"/>
  <c r="T7" i="1"/>
  <c r="S7" i="1"/>
  <c r="R7" i="1"/>
  <c r="M7" i="1"/>
  <c r="N7" i="1" s="1"/>
  <c r="L7" i="1"/>
  <c r="E7" i="1"/>
  <c r="F7" i="1" s="1"/>
  <c r="G7" i="1" s="1"/>
  <c r="R6" i="1"/>
  <c r="S6" i="1" s="1"/>
  <c r="T6" i="1" s="1"/>
  <c r="L6" i="1"/>
  <c r="M6" i="1" s="1"/>
  <c r="N6" i="1" s="1"/>
  <c r="F6" i="1"/>
  <c r="G6" i="1" s="1"/>
  <c r="E6" i="1"/>
  <c r="R5" i="1"/>
  <c r="S5" i="1" s="1"/>
  <c r="T5" i="1" s="1"/>
  <c r="L5" i="1"/>
  <c r="M5" i="1" s="1"/>
  <c r="N5" i="1" s="1"/>
  <c r="E5" i="1"/>
  <c r="F5" i="1" s="1"/>
  <c r="G5" i="1" s="1"/>
  <c r="S4" i="1"/>
  <c r="T4" i="1" s="1"/>
  <c r="R4" i="1"/>
  <c r="L4" i="1"/>
  <c r="M4" i="1" s="1"/>
  <c r="N4" i="1" s="1"/>
  <c r="E4" i="1"/>
  <c r="F4" i="1" s="1"/>
  <c r="G4" i="1" s="1"/>
  <c r="I15" i="2" l="1"/>
  <c r="J15" i="2" s="1"/>
  <c r="K15" i="2" s="1"/>
  <c r="L15" i="2" s="1"/>
  <c r="H4" i="2"/>
  <c r="I4" i="2" s="1"/>
  <c r="J4" i="2" s="1"/>
  <c r="K4" i="2" s="1"/>
  <c r="L4" i="2" s="1"/>
  <c r="T6" i="2"/>
  <c r="U6" i="2" s="1"/>
  <c r="V6" i="2" s="1"/>
  <c r="W6" i="2" s="1"/>
  <c r="AC6" i="2"/>
  <c r="AD6" i="2" s="1"/>
  <c r="AE6" i="2" s="1"/>
  <c r="AF6" i="2" s="1"/>
  <c r="AG6" i="2" s="1"/>
  <c r="I9" i="2"/>
  <c r="J9" i="2" s="1"/>
  <c r="K9" i="2" s="1"/>
  <c r="L9" i="2" s="1"/>
  <c r="S9" i="2"/>
  <c r="T9" i="2" s="1"/>
  <c r="U9" i="2" s="1"/>
  <c r="V9" i="2" s="1"/>
  <c r="W9" i="2" s="1"/>
  <c r="I14" i="2"/>
  <c r="J14" i="2" s="1"/>
  <c r="K14" i="2" s="1"/>
  <c r="L14" i="2" s="1"/>
  <c r="H15" i="2"/>
  <c r="AD20" i="2"/>
  <c r="AE20" i="2" s="1"/>
  <c r="AF20" i="2" s="1"/>
  <c r="AG20" i="2" s="1"/>
  <c r="T23" i="2"/>
  <c r="U23" i="2" s="1"/>
  <c r="V23" i="2" s="1"/>
  <c r="W23" i="2" s="1"/>
  <c r="I26" i="2"/>
  <c r="J26" i="2" s="1"/>
  <c r="K26" i="2" s="1"/>
  <c r="L26" i="2" s="1"/>
  <c r="I28" i="2"/>
  <c r="J28" i="2" s="1"/>
  <c r="K28" i="2" s="1"/>
  <c r="L28" i="2" s="1"/>
  <c r="I33" i="2"/>
  <c r="J33" i="2" s="1"/>
  <c r="K33" i="2" s="1"/>
  <c r="L33" i="2" s="1"/>
  <c r="T21" i="2"/>
  <c r="U21" i="2" s="1"/>
  <c r="V21" i="2" s="1"/>
  <c r="W21" i="2" s="1"/>
  <c r="I24" i="2"/>
  <c r="J24" i="2" s="1"/>
  <c r="K24" i="2" s="1"/>
  <c r="L24" i="2" s="1"/>
  <c r="I25" i="2"/>
  <c r="J25" i="2" s="1"/>
  <c r="K25" i="2" s="1"/>
  <c r="L25" i="2" s="1"/>
  <c r="AD26" i="2"/>
  <c r="AE26" i="2" s="1"/>
  <c r="AF26" i="2" s="1"/>
  <c r="AG26" i="2" s="1"/>
  <c r="I22" i="2"/>
  <c r="J22" i="2" s="1"/>
  <c r="K22" i="2" s="1"/>
  <c r="L22" i="2" s="1"/>
  <c r="AD24" i="2"/>
  <c r="AE24" i="2" s="1"/>
  <c r="AF24" i="2" s="1"/>
  <c r="AG24" i="2" s="1"/>
  <c r="I29" i="2"/>
  <c r="J29" i="2" s="1"/>
  <c r="K29" i="2" s="1"/>
  <c r="L29" i="2" s="1"/>
  <c r="S24" i="2"/>
  <c r="T24" i="2" s="1"/>
  <c r="U24" i="2" s="1"/>
  <c r="V24" i="2" s="1"/>
  <c r="W24" i="2" s="1"/>
  <c r="H25" i="2"/>
  <c r="AC25" i="2"/>
  <c r="AD25" i="2" s="1"/>
  <c r="AE25" i="2" s="1"/>
  <c r="AF25" i="2" s="1"/>
  <c r="AG25" i="2" s="1"/>
  <c r="H28" i="2"/>
</calcChain>
</file>

<file path=xl/sharedStrings.xml><?xml version="1.0" encoding="utf-8"?>
<sst xmlns="http://schemas.openxmlformats.org/spreadsheetml/2006/main" count="151" uniqueCount="40">
  <si>
    <t>Quantity Discount</t>
  </si>
  <si>
    <t>With GST @ 12%</t>
  </si>
  <si>
    <t>Category</t>
  </si>
  <si>
    <t>Product Name</t>
  </si>
  <si>
    <t>MRP</t>
  </si>
  <si>
    <t>Disc
%</t>
  </si>
  <si>
    <t>Disc
AMT</t>
  </si>
  <si>
    <t>Net</t>
  </si>
  <si>
    <t>Margin/Pcs
(Rs)</t>
  </si>
  <si>
    <t>MOU
(Pcs)</t>
  </si>
  <si>
    <t>Margin/
Pcs
(Rs)</t>
  </si>
  <si>
    <t>Doctor Having Own Medical Shop
(Consumer)
Code - CON</t>
  </si>
  <si>
    <t>Neerja Oil 50 ML</t>
  </si>
  <si>
    <t>Neerja Oil 20 ML*</t>
  </si>
  <si>
    <t>Udar Sanjeevani 10 ML</t>
  </si>
  <si>
    <t>Udar Sanjeevani 5 ML</t>
  </si>
  <si>
    <t>Udar Sanjeevani Cap</t>
  </si>
  <si>
    <t>Saral Plus Powder</t>
  </si>
  <si>
    <t>Saral Plus Tablet</t>
  </si>
  <si>
    <t>.</t>
  </si>
  <si>
    <t>Doctor as Precriber
Code - PRES</t>
  </si>
  <si>
    <t>Not Available</t>
  </si>
  <si>
    <t>Stand Alone Medical Shops
Code - SAMS</t>
  </si>
  <si>
    <t>Whole Seller
Code-WSP</t>
  </si>
  <si>
    <t xml:space="preserve">50% Discount applicable of The follwing Conditions full fill by the Whole Seller:
1. Minimum Lifting in 1 QTR - 3 Carton of Each Pdt
2.Payment Should be Clear in 15-20 Days </t>
  </si>
  <si>
    <t xml:space="preserve">50% Discount applicable of The follwing Condition s full fill by the Whole Seller:
1. Minimum Lifting in 1 QTR - 3 Carton of Each Pdt
2.Payment Should be Clear in 15-20 Days </t>
  </si>
  <si>
    <t>GYM / SPORTS / Food Suppliments Shops
Code-Neerja GYM/Sports</t>
  </si>
  <si>
    <t>Neerja GYM/Sports</t>
  </si>
  <si>
    <t>NA</t>
  </si>
  <si>
    <r>
      <rPr>
        <b/>
        <sz val="16"/>
        <color theme="1"/>
        <rFont val="Calibri"/>
        <family val="2"/>
        <scheme val="minor"/>
      </rPr>
      <t xml:space="preserve">Doctors Payout </t>
    </r>
    <r>
      <rPr>
        <b/>
        <sz val="11"/>
        <color theme="1"/>
        <rFont val="Calibri"/>
        <family val="2"/>
        <scheme val="minor"/>
      </rPr>
      <t xml:space="preserve">
(In case of Prescriber Category)</t>
    </r>
  </si>
  <si>
    <t>Product Decripton</t>
  </si>
  <si>
    <t>Payout/Pcs</t>
  </si>
  <si>
    <t>Neerja oil 20 ML*</t>
  </si>
  <si>
    <t>Udar Sanjeevani Capsules</t>
  </si>
  <si>
    <t>Billing Qty</t>
  </si>
  <si>
    <t>Free Qty</t>
  </si>
  <si>
    <t>Total Amt</t>
  </si>
  <si>
    <t>Total AMT</t>
  </si>
  <si>
    <t>Total
Margin
%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</si>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</sst>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₹&quot;\ #,##0;&quot;₹&quot;\ \-#,##0"/>
    <numFmt numFmtId="7" formatCode="&quot;₹&quot;\ #,##0.00;&quot;₹&quot;\ \-#,##0.00"/>
    <numFmt numFmtId="8" formatCode="&quot;₹&quot;\ #,##0.00;[Red]&quot;₹&quot;\ \-#,##0.00"/>
    <numFmt numFmtId="164" formatCode="#,##0_ ;\-#,##0\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4">
    <xf numFmtId="0" fontId="0" fillId="0" borderId="0" xfId="0"/>
    <xf numFmtId="0" fontId="2" fillId="0" borderId="0" xfId="0" applyFont="1" applyAlignment="1">
      <alignment vertical="center"/>
    </xf>
    <xf numFmtId="7" fontId="2" fillId="0" borderId="0" xfId="0" applyNumberFormat="1" applyFont="1" applyAlignment="1">
      <alignment vertical="center"/>
    </xf>
    <xf numFmtId="9" fontId="2" fillId="0" borderId="0" xfId="0" applyNumberFormat="1" applyFont="1" applyAlignment="1">
      <alignment vertical="center"/>
    </xf>
    <xf numFmtId="0" fontId="2" fillId="2" borderId="0" xfId="0" applyFont="1" applyFill="1" applyAlignment="1">
      <alignment vertical="center"/>
    </xf>
    <xf numFmtId="9" fontId="2" fillId="0" borderId="1" xfId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7" fontId="2" fillId="0" borderId="2" xfId="0" applyNumberFormat="1" applyFont="1" applyBorder="1" applyAlignment="1">
      <alignment horizontal="center" vertical="center"/>
    </xf>
    <xf numFmtId="7" fontId="2" fillId="0" borderId="3" xfId="0" applyNumberFormat="1" applyFont="1" applyBorder="1" applyAlignment="1">
      <alignment horizontal="center" vertical="center"/>
    </xf>
    <xf numFmtId="7" fontId="2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7" fontId="2" fillId="0" borderId="1" xfId="0" applyNumberFormat="1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" fontId="2" fillId="0" borderId="1" xfId="0" applyNumberFormat="1" applyFont="1" applyBorder="1" applyAlignment="1">
      <alignment horizontal="center" vertical="center" wrapText="1"/>
    </xf>
    <xf numFmtId="7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7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7" fontId="0" fillId="2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7" fontId="0" fillId="0" borderId="1" xfId="0" applyNumberFormat="1" applyBorder="1" applyAlignment="1">
      <alignment vertical="center"/>
    </xf>
    <xf numFmtId="7" fontId="0" fillId="2" borderId="1" xfId="0" applyNumberFormat="1" applyFill="1" applyBorder="1" applyAlignment="1">
      <alignment vertical="center"/>
    </xf>
    <xf numFmtId="7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" fontId="0" fillId="0" borderId="0" xfId="0" applyNumberFormat="1" applyAlignment="1">
      <alignment vertical="center"/>
    </xf>
    <xf numFmtId="7" fontId="0" fillId="0" borderId="0" xfId="0" applyNumberFormat="1" applyAlignment="1">
      <alignment vertical="center"/>
    </xf>
    <xf numFmtId="7" fontId="0" fillId="2" borderId="0" xfId="0" applyNumberFormat="1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9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left" vertical="center" wrapText="1"/>
    </xf>
    <xf numFmtId="5" fontId="0" fillId="0" borderId="0" xfId="0" applyNumberForma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7" fontId="0" fillId="2" borderId="0" xfId="0" applyNumberForma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/>
    <xf numFmtId="1" fontId="0" fillId="2" borderId="0" xfId="0" applyNumberFormat="1" applyFill="1" applyAlignment="1">
      <alignment vertical="center"/>
    </xf>
    <xf numFmtId="0" fontId="0" fillId="0" borderId="1" xfId="0" applyBorder="1"/>
    <xf numFmtId="8" fontId="0" fillId="0" borderId="1" xfId="0" applyNumberFormat="1" applyBorder="1"/>
    <xf numFmtId="7" fontId="0" fillId="0" borderId="0" xfId="0" applyNumberFormat="1"/>
    <xf numFmtId="164" fontId="0" fillId="0" borderId="0" xfId="0" applyNumberFormat="1"/>
    <xf numFmtId="9" fontId="0" fillId="0" borderId="0" xfId="0" applyNumberFormat="1"/>
    <xf numFmtId="9" fontId="2" fillId="0" borderId="5" xfId="1" applyFont="1" applyBorder="1" applyAlignment="1">
      <alignment horizontal="center" vertical="center"/>
    </xf>
    <xf numFmtId="9" fontId="2" fillId="0" borderId="0" xfId="1" applyFont="1" applyBorder="1" applyAlignment="1">
      <alignment horizontal="center" vertical="center"/>
    </xf>
    <xf numFmtId="0" fontId="3" fillId="0" borderId="0" xfId="0" applyFont="1"/>
    <xf numFmtId="7" fontId="2" fillId="0" borderId="6" xfId="0" applyNumberFormat="1" applyFont="1" applyBorder="1" applyAlignment="1">
      <alignment horizontal="center"/>
    </xf>
    <xf numFmtId="7" fontId="2" fillId="0" borderId="7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9" fontId="2" fillId="0" borderId="1" xfId="1" applyFont="1" applyBorder="1" applyAlignment="1">
      <alignment horizontal="center" vertical="center" wrapText="1"/>
    </xf>
    <xf numFmtId="7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9" fontId="0" fillId="0" borderId="1" xfId="1" applyFont="1" applyBorder="1" applyAlignment="1">
      <alignment horizontal="center"/>
    </xf>
    <xf numFmtId="9" fontId="0" fillId="0" borderId="1" xfId="1" applyFont="1" applyBorder="1"/>
    <xf numFmtId="7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/>
    <xf numFmtId="9" fontId="0" fillId="0" borderId="0" xfId="1" applyFont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5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1F3C4-99E6-4EE3-B3A7-FEC364AD3045}">
  <sheetPr>
    <pageSetUpPr fitToPage="1"/>
  </sheetPr>
  <dimension ref="A1:T47"/>
  <sheetViews>
    <sheetView showGridLines="0" zoomScale="80" zoomScaleNormal="80" workbookViewId="0">
      <pane xSplit="2" ySplit="3" topLeftCell="C4" activePane="bottomRight" state="frozen"/>
      <selection activeCell="L20" sqref="L20"/>
      <selection pane="topRight" activeCell="L20" sqref="L20"/>
      <selection pane="bottomLeft" activeCell="L20" sqref="L20"/>
      <selection pane="bottomRight" activeCell="W17" sqref="W17"/>
    </sheetView>
  </sheetViews>
  <sheetFormatPr defaultRowHeight="15" x14ac:dyDescent="0.25"/>
  <cols>
    <col min="1" max="1" width="27" style="15" customWidth="1"/>
    <col min="2" max="2" width="22.42578125" style="15" customWidth="1"/>
    <col min="3" max="3" width="10.7109375" style="31" customWidth="1"/>
    <col min="4" max="4" width="5.42578125" style="35" customWidth="1"/>
    <col min="5" max="5" width="8.7109375" style="15" customWidth="1"/>
    <col min="6" max="6" width="8.7109375" style="36" customWidth="1"/>
    <col min="7" max="7" width="8.7109375" style="15" customWidth="1"/>
    <col min="8" max="8" width="0.5703125" style="15" customWidth="1"/>
    <col min="9" max="9" width="8.7109375" style="15" customWidth="1"/>
    <col min="10" max="10" width="5.85546875" style="30" customWidth="1"/>
    <col min="11" max="11" width="5" style="15" customWidth="1"/>
    <col min="12" max="12" width="8.7109375" style="31" customWidth="1"/>
    <col min="13" max="13" width="8.7109375" style="32" customWidth="1"/>
    <col min="14" max="14" width="10.140625" style="31" customWidth="1"/>
    <col min="15" max="15" width="9.140625" style="15"/>
    <col min="16" max="16" width="5.85546875" style="30" bestFit="1" customWidth="1"/>
    <col min="17" max="17" width="5" style="15" bestFit="1" customWidth="1"/>
    <col min="18" max="18" width="9.140625" style="15"/>
    <col min="19" max="19" width="8.7109375" style="36" customWidth="1"/>
    <col min="20" max="20" width="9.5703125" style="15" customWidth="1"/>
    <col min="21" max="21" width="1.28515625" style="15" customWidth="1"/>
    <col min="22" max="16384" width="9.140625" style="15"/>
  </cols>
  <sheetData>
    <row r="1" spans="1:20" s="1" customFormat="1" ht="18" customHeight="1" x14ac:dyDescent="0.25">
      <c r="C1" s="2"/>
      <c r="D1" s="3"/>
      <c r="F1" s="4"/>
      <c r="I1" s="5" t="s">
        <v>0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s="1" customFormat="1" x14ac:dyDescent="0.25">
      <c r="A2" s="6"/>
      <c r="C2" s="7" t="s">
        <v>1</v>
      </c>
      <c r="D2" s="8"/>
      <c r="E2" s="8"/>
      <c r="F2" s="8"/>
      <c r="G2" s="9"/>
      <c r="I2" s="7" t="s">
        <v>1</v>
      </c>
      <c r="J2" s="8"/>
      <c r="K2" s="8"/>
      <c r="L2" s="8"/>
      <c r="M2" s="8"/>
      <c r="N2" s="8"/>
      <c r="O2" s="8"/>
      <c r="P2" s="8"/>
      <c r="Q2" s="8"/>
      <c r="R2" s="8"/>
      <c r="S2" s="8"/>
      <c r="T2" s="9"/>
    </row>
    <row r="3" spans="1:20" ht="45" x14ac:dyDescent="0.25">
      <c r="A3" s="10" t="s">
        <v>2</v>
      </c>
      <c r="B3" s="10" t="s">
        <v>3</v>
      </c>
      <c r="C3" s="11" t="s">
        <v>4</v>
      </c>
      <c r="D3" s="12" t="s">
        <v>5</v>
      </c>
      <c r="E3" s="13" t="s">
        <v>6</v>
      </c>
      <c r="F3" s="14" t="s">
        <v>7</v>
      </c>
      <c r="G3" s="13" t="s">
        <v>8</v>
      </c>
      <c r="I3" s="11" t="s">
        <v>4</v>
      </c>
      <c r="J3" s="16" t="s">
        <v>9</v>
      </c>
      <c r="K3" s="12" t="s">
        <v>5</v>
      </c>
      <c r="L3" s="11" t="s">
        <v>6</v>
      </c>
      <c r="M3" s="17" t="s">
        <v>7</v>
      </c>
      <c r="N3" s="11" t="s">
        <v>10</v>
      </c>
      <c r="O3" s="11" t="s">
        <v>4</v>
      </c>
      <c r="P3" s="16" t="s">
        <v>9</v>
      </c>
      <c r="Q3" s="12" t="s">
        <v>5</v>
      </c>
      <c r="R3" s="11" t="s">
        <v>6</v>
      </c>
      <c r="S3" s="17" t="s">
        <v>7</v>
      </c>
      <c r="T3" s="11" t="s">
        <v>10</v>
      </c>
    </row>
    <row r="4" spans="1:20" x14ac:dyDescent="0.25">
      <c r="A4" s="18" t="s">
        <v>11</v>
      </c>
      <c r="B4" s="19" t="s">
        <v>12</v>
      </c>
      <c r="C4" s="20">
        <v>350</v>
      </c>
      <c r="D4" s="21">
        <v>0.4</v>
      </c>
      <c r="E4" s="20">
        <f>+C4*D4</f>
        <v>140</v>
      </c>
      <c r="F4" s="22">
        <f>+C4-E4</f>
        <v>210</v>
      </c>
      <c r="G4" s="20">
        <f>+C4-F4</f>
        <v>140</v>
      </c>
      <c r="I4" s="20">
        <v>350</v>
      </c>
      <c r="J4" s="23">
        <v>25</v>
      </c>
      <c r="K4" s="21">
        <v>0.45</v>
      </c>
      <c r="L4" s="24">
        <f>+I4*K4</f>
        <v>157.5</v>
      </c>
      <c r="M4" s="25">
        <f>+I4-L4</f>
        <v>192.5</v>
      </c>
      <c r="N4" s="24">
        <f>+I4-M4</f>
        <v>157.5</v>
      </c>
      <c r="O4" s="20">
        <v>350</v>
      </c>
      <c r="P4" s="23">
        <v>50</v>
      </c>
      <c r="Q4" s="21">
        <v>0.5</v>
      </c>
      <c r="R4" s="24">
        <f>+O4*Q4</f>
        <v>175</v>
      </c>
      <c r="S4" s="25">
        <f>+O4-R4</f>
        <v>175</v>
      </c>
      <c r="T4" s="24">
        <f>+O4-S4</f>
        <v>175</v>
      </c>
    </row>
    <row r="5" spans="1:20" x14ac:dyDescent="0.25">
      <c r="A5" s="18"/>
      <c r="B5" s="19" t="s">
        <v>13</v>
      </c>
      <c r="C5" s="20">
        <v>165</v>
      </c>
      <c r="D5" s="21">
        <v>0.4</v>
      </c>
      <c r="E5" s="20">
        <f t="shared" ref="E5:E10" si="0">+C5*D5</f>
        <v>66</v>
      </c>
      <c r="F5" s="22">
        <f t="shared" ref="F5:F10" si="1">+C5-E5</f>
        <v>99</v>
      </c>
      <c r="G5" s="20">
        <f t="shared" ref="G5:G10" si="2">+C5-F5</f>
        <v>66</v>
      </c>
      <c r="I5" s="20">
        <v>165</v>
      </c>
      <c r="J5" s="23">
        <v>30</v>
      </c>
      <c r="K5" s="21">
        <v>0.45</v>
      </c>
      <c r="L5" s="24">
        <f t="shared" ref="L5:L10" si="3">+I5*K5</f>
        <v>74.25</v>
      </c>
      <c r="M5" s="25">
        <f t="shared" ref="M5:M10" si="4">+I5-L5</f>
        <v>90.75</v>
      </c>
      <c r="N5" s="24">
        <f t="shared" ref="N5:N10" si="5">+I5-M5</f>
        <v>74.25</v>
      </c>
      <c r="O5" s="20">
        <v>165</v>
      </c>
      <c r="P5" s="23">
        <v>60</v>
      </c>
      <c r="Q5" s="21">
        <v>0.5</v>
      </c>
      <c r="R5" s="24">
        <f t="shared" ref="R5:R10" si="6">+O5*Q5</f>
        <v>82.5</v>
      </c>
      <c r="S5" s="25">
        <f t="shared" ref="S5:S10" si="7">+O5-R5</f>
        <v>82.5</v>
      </c>
      <c r="T5" s="24">
        <f t="shared" ref="T5:T10" si="8">+O5-S5</f>
        <v>82.5</v>
      </c>
    </row>
    <row r="6" spans="1:20" x14ac:dyDescent="0.25">
      <c r="A6" s="18"/>
      <c r="B6" s="19" t="s">
        <v>14</v>
      </c>
      <c r="C6" s="20">
        <v>150</v>
      </c>
      <c r="D6" s="21">
        <v>0.4</v>
      </c>
      <c r="E6" s="20">
        <f t="shared" si="0"/>
        <v>60</v>
      </c>
      <c r="F6" s="22">
        <f t="shared" si="1"/>
        <v>90</v>
      </c>
      <c r="G6" s="20">
        <f t="shared" si="2"/>
        <v>60</v>
      </c>
      <c r="I6" s="20">
        <v>150</v>
      </c>
      <c r="J6" s="23">
        <v>50</v>
      </c>
      <c r="K6" s="21">
        <v>0.45</v>
      </c>
      <c r="L6" s="24">
        <f t="shared" si="3"/>
        <v>67.5</v>
      </c>
      <c r="M6" s="25">
        <f t="shared" si="4"/>
        <v>82.5</v>
      </c>
      <c r="N6" s="24">
        <f t="shared" si="5"/>
        <v>67.5</v>
      </c>
      <c r="O6" s="20">
        <v>150</v>
      </c>
      <c r="P6" s="23">
        <v>100</v>
      </c>
      <c r="Q6" s="21">
        <v>0.5</v>
      </c>
      <c r="R6" s="24">
        <f t="shared" si="6"/>
        <v>75</v>
      </c>
      <c r="S6" s="25">
        <f t="shared" si="7"/>
        <v>75</v>
      </c>
      <c r="T6" s="24">
        <f t="shared" si="8"/>
        <v>75</v>
      </c>
    </row>
    <row r="7" spans="1:20" x14ac:dyDescent="0.25">
      <c r="A7" s="18"/>
      <c r="B7" s="19" t="s">
        <v>15</v>
      </c>
      <c r="C7" s="20">
        <v>80</v>
      </c>
      <c r="D7" s="21">
        <v>0.4</v>
      </c>
      <c r="E7" s="20">
        <f t="shared" si="0"/>
        <v>32</v>
      </c>
      <c r="F7" s="22">
        <f t="shared" si="1"/>
        <v>48</v>
      </c>
      <c r="G7" s="20">
        <f t="shared" si="2"/>
        <v>32</v>
      </c>
      <c r="I7" s="20">
        <v>80</v>
      </c>
      <c r="J7" s="23">
        <v>50</v>
      </c>
      <c r="K7" s="21">
        <v>0.45</v>
      </c>
      <c r="L7" s="24">
        <f t="shared" si="3"/>
        <v>36</v>
      </c>
      <c r="M7" s="25">
        <f t="shared" si="4"/>
        <v>44</v>
      </c>
      <c r="N7" s="24">
        <f t="shared" si="5"/>
        <v>36</v>
      </c>
      <c r="O7" s="20">
        <v>80</v>
      </c>
      <c r="P7" s="23">
        <v>100</v>
      </c>
      <c r="Q7" s="21">
        <v>0.5</v>
      </c>
      <c r="R7" s="24">
        <f t="shared" si="6"/>
        <v>40</v>
      </c>
      <c r="S7" s="25">
        <f t="shared" si="7"/>
        <v>40</v>
      </c>
      <c r="T7" s="24">
        <f t="shared" si="8"/>
        <v>40</v>
      </c>
    </row>
    <row r="8" spans="1:20" x14ac:dyDescent="0.25">
      <c r="A8" s="18"/>
      <c r="B8" s="19" t="s">
        <v>16</v>
      </c>
      <c r="C8" s="20">
        <v>40</v>
      </c>
      <c r="D8" s="21">
        <v>0.4</v>
      </c>
      <c r="E8" s="20">
        <f t="shared" si="0"/>
        <v>16</v>
      </c>
      <c r="F8" s="22">
        <f t="shared" si="1"/>
        <v>24</v>
      </c>
      <c r="G8" s="20">
        <f t="shared" si="2"/>
        <v>16</v>
      </c>
      <c r="I8" s="20">
        <v>40</v>
      </c>
      <c r="J8" s="23">
        <v>50</v>
      </c>
      <c r="K8" s="21">
        <v>0.45</v>
      </c>
      <c r="L8" s="24">
        <f t="shared" si="3"/>
        <v>18</v>
      </c>
      <c r="M8" s="25">
        <f t="shared" si="4"/>
        <v>22</v>
      </c>
      <c r="N8" s="24">
        <f t="shared" si="5"/>
        <v>18</v>
      </c>
      <c r="O8" s="20">
        <v>40</v>
      </c>
      <c r="P8" s="23">
        <v>100</v>
      </c>
      <c r="Q8" s="21">
        <v>0.5</v>
      </c>
      <c r="R8" s="24">
        <f t="shared" si="6"/>
        <v>20</v>
      </c>
      <c r="S8" s="25">
        <f t="shared" si="7"/>
        <v>20</v>
      </c>
      <c r="T8" s="24">
        <f t="shared" si="8"/>
        <v>20</v>
      </c>
    </row>
    <row r="9" spans="1:20" x14ac:dyDescent="0.25">
      <c r="A9" s="18"/>
      <c r="B9" s="19" t="s">
        <v>17</v>
      </c>
      <c r="C9" s="20">
        <v>135</v>
      </c>
      <c r="D9" s="21">
        <v>0.33</v>
      </c>
      <c r="E9" s="20">
        <f t="shared" si="0"/>
        <v>44.550000000000004</v>
      </c>
      <c r="F9" s="22">
        <f t="shared" si="1"/>
        <v>90.449999999999989</v>
      </c>
      <c r="G9" s="20">
        <f t="shared" si="2"/>
        <v>44.550000000000011</v>
      </c>
      <c r="I9" s="20">
        <v>135</v>
      </c>
      <c r="J9" s="23">
        <v>25</v>
      </c>
      <c r="K9" s="21">
        <v>0.45</v>
      </c>
      <c r="L9" s="24">
        <f t="shared" si="3"/>
        <v>60.75</v>
      </c>
      <c r="M9" s="25">
        <f t="shared" si="4"/>
        <v>74.25</v>
      </c>
      <c r="N9" s="24">
        <f t="shared" si="5"/>
        <v>60.75</v>
      </c>
      <c r="O9" s="20">
        <v>135</v>
      </c>
      <c r="P9" s="23">
        <v>50</v>
      </c>
      <c r="Q9" s="21">
        <v>0.5</v>
      </c>
      <c r="R9" s="24">
        <f t="shared" si="6"/>
        <v>67.5</v>
      </c>
      <c r="S9" s="25">
        <f t="shared" si="7"/>
        <v>67.5</v>
      </c>
      <c r="T9" s="24">
        <f t="shared" si="8"/>
        <v>67.5</v>
      </c>
    </row>
    <row r="10" spans="1:20" x14ac:dyDescent="0.25">
      <c r="A10" s="18"/>
      <c r="B10" s="19" t="s">
        <v>18</v>
      </c>
      <c r="C10" s="20">
        <v>88</v>
      </c>
      <c r="D10" s="21">
        <v>0.33</v>
      </c>
      <c r="E10" s="20">
        <f t="shared" si="0"/>
        <v>29.040000000000003</v>
      </c>
      <c r="F10" s="22">
        <f t="shared" si="1"/>
        <v>58.959999999999994</v>
      </c>
      <c r="G10" s="20">
        <f t="shared" si="2"/>
        <v>29.040000000000006</v>
      </c>
      <c r="I10" s="20">
        <v>88</v>
      </c>
      <c r="J10" s="23">
        <v>60</v>
      </c>
      <c r="K10" s="21">
        <v>0.45</v>
      </c>
      <c r="L10" s="24">
        <f t="shared" si="3"/>
        <v>39.6</v>
      </c>
      <c r="M10" s="25">
        <f t="shared" si="4"/>
        <v>48.4</v>
      </c>
      <c r="N10" s="24">
        <f t="shared" si="5"/>
        <v>39.6</v>
      </c>
      <c r="O10" s="20">
        <v>88</v>
      </c>
      <c r="P10" s="23">
        <v>120</v>
      </c>
      <c r="Q10" s="21">
        <v>0.5</v>
      </c>
      <c r="R10" s="24">
        <f t="shared" si="6"/>
        <v>44</v>
      </c>
      <c r="S10" s="25">
        <f t="shared" si="7"/>
        <v>44</v>
      </c>
      <c r="T10" s="24">
        <f t="shared" si="8"/>
        <v>44</v>
      </c>
    </row>
    <row r="11" spans="1:20" ht="5.25" customHeight="1" x14ac:dyDescent="0.25">
      <c r="C11" s="26"/>
      <c r="D11" s="27"/>
      <c r="E11" s="28"/>
      <c r="F11" s="29"/>
      <c r="G11" s="28"/>
      <c r="J11" s="30" t="s">
        <v>19</v>
      </c>
      <c r="P11" s="30" t="s">
        <v>19</v>
      </c>
      <c r="R11" s="31"/>
      <c r="S11" s="32"/>
      <c r="T11" s="31"/>
    </row>
    <row r="12" spans="1:20" x14ac:dyDescent="0.25">
      <c r="A12" s="18" t="s">
        <v>20</v>
      </c>
      <c r="B12" s="19" t="s">
        <v>12</v>
      </c>
      <c r="C12" s="20">
        <v>350</v>
      </c>
      <c r="D12" s="21">
        <v>0.2</v>
      </c>
      <c r="E12" s="20">
        <f t="shared" ref="E12:E18" si="9">+C12*D12</f>
        <v>70</v>
      </c>
      <c r="F12" s="22">
        <f t="shared" ref="F12:F18" si="10">+C12-E12</f>
        <v>280</v>
      </c>
      <c r="G12" s="20">
        <f t="shared" ref="G12:G18" si="11">+C12-F12</f>
        <v>70</v>
      </c>
      <c r="I12" s="33" t="s">
        <v>21</v>
      </c>
      <c r="J12" s="33"/>
      <c r="K12" s="33"/>
      <c r="L12" s="33"/>
      <c r="M12" s="33"/>
      <c r="N12" s="33"/>
      <c r="O12" s="33" t="s">
        <v>21</v>
      </c>
      <c r="P12" s="33"/>
      <c r="Q12" s="33"/>
      <c r="R12" s="33"/>
      <c r="S12" s="33"/>
      <c r="T12" s="33"/>
    </row>
    <row r="13" spans="1:20" x14ac:dyDescent="0.25">
      <c r="A13" s="34"/>
      <c r="B13" s="19" t="s">
        <v>13</v>
      </c>
      <c r="C13" s="20">
        <v>165</v>
      </c>
      <c r="D13" s="21">
        <v>0.2</v>
      </c>
      <c r="E13" s="20">
        <f t="shared" si="9"/>
        <v>33</v>
      </c>
      <c r="F13" s="22">
        <f t="shared" si="10"/>
        <v>132</v>
      </c>
      <c r="G13" s="20">
        <f t="shared" si="11"/>
        <v>33</v>
      </c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</row>
    <row r="14" spans="1:20" x14ac:dyDescent="0.25">
      <c r="A14" s="34"/>
      <c r="B14" s="19" t="s">
        <v>14</v>
      </c>
      <c r="C14" s="20">
        <v>150</v>
      </c>
      <c r="D14" s="21">
        <v>0.2</v>
      </c>
      <c r="E14" s="20">
        <f t="shared" si="9"/>
        <v>30</v>
      </c>
      <c r="F14" s="22">
        <f t="shared" si="10"/>
        <v>120</v>
      </c>
      <c r="G14" s="20">
        <f t="shared" si="11"/>
        <v>30</v>
      </c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</row>
    <row r="15" spans="1:20" x14ac:dyDescent="0.25">
      <c r="A15" s="34"/>
      <c r="B15" s="19" t="s">
        <v>15</v>
      </c>
      <c r="C15" s="20">
        <v>80</v>
      </c>
      <c r="D15" s="21">
        <v>0.2</v>
      </c>
      <c r="E15" s="20">
        <f t="shared" si="9"/>
        <v>16</v>
      </c>
      <c r="F15" s="22">
        <f t="shared" si="10"/>
        <v>64</v>
      </c>
      <c r="G15" s="20">
        <f t="shared" si="11"/>
        <v>16</v>
      </c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</row>
    <row r="16" spans="1:20" x14ac:dyDescent="0.25">
      <c r="A16" s="34"/>
      <c r="B16" s="19" t="s">
        <v>16</v>
      </c>
      <c r="C16" s="20">
        <v>40</v>
      </c>
      <c r="D16" s="21">
        <v>0.2</v>
      </c>
      <c r="E16" s="20">
        <f t="shared" si="9"/>
        <v>8</v>
      </c>
      <c r="F16" s="22">
        <f t="shared" si="10"/>
        <v>32</v>
      </c>
      <c r="G16" s="20">
        <f t="shared" si="11"/>
        <v>8</v>
      </c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</row>
    <row r="17" spans="1:20" x14ac:dyDescent="0.25">
      <c r="A17" s="34"/>
      <c r="B17" s="19" t="s">
        <v>17</v>
      </c>
      <c r="C17" s="20">
        <v>135</v>
      </c>
      <c r="D17" s="21">
        <v>0.2</v>
      </c>
      <c r="E17" s="20">
        <f t="shared" si="9"/>
        <v>27</v>
      </c>
      <c r="F17" s="22">
        <f t="shared" si="10"/>
        <v>108</v>
      </c>
      <c r="G17" s="20">
        <f t="shared" si="11"/>
        <v>27</v>
      </c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</row>
    <row r="18" spans="1:20" x14ac:dyDescent="0.25">
      <c r="A18" s="34"/>
      <c r="B18" s="19" t="s">
        <v>18</v>
      </c>
      <c r="C18" s="20">
        <v>88</v>
      </c>
      <c r="D18" s="21">
        <v>0.2</v>
      </c>
      <c r="E18" s="20">
        <f t="shared" si="9"/>
        <v>17.600000000000001</v>
      </c>
      <c r="F18" s="22">
        <f t="shared" si="10"/>
        <v>70.400000000000006</v>
      </c>
      <c r="G18" s="20">
        <f t="shared" si="11"/>
        <v>17.599999999999994</v>
      </c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</row>
    <row r="19" spans="1:20" ht="3" customHeight="1" x14ac:dyDescent="0.25">
      <c r="C19" s="26"/>
      <c r="D19" s="27"/>
      <c r="E19" s="28"/>
      <c r="F19" s="29"/>
      <c r="G19" s="28"/>
      <c r="R19" s="31"/>
      <c r="S19" s="32"/>
      <c r="T19" s="31"/>
    </row>
    <row r="20" spans="1:20" x14ac:dyDescent="0.25">
      <c r="A20" s="18" t="s">
        <v>22</v>
      </c>
      <c r="B20" s="19" t="s">
        <v>12</v>
      </c>
      <c r="C20" s="20">
        <v>350</v>
      </c>
      <c r="D20" s="21">
        <v>0.3</v>
      </c>
      <c r="E20" s="20">
        <f t="shared" ref="E20:E26" si="12">+C20*D20</f>
        <v>105</v>
      </c>
      <c r="F20" s="22">
        <f t="shared" ref="F20:F26" si="13">+C20-E20</f>
        <v>245</v>
      </c>
      <c r="G20" s="20">
        <f t="shared" ref="G20:G26" si="14">+C20-F20</f>
        <v>105</v>
      </c>
      <c r="I20" s="20">
        <v>350</v>
      </c>
      <c r="J20" s="23">
        <v>25</v>
      </c>
      <c r="K20" s="21">
        <v>0.35</v>
      </c>
      <c r="L20" s="24">
        <f>+I20*K20</f>
        <v>122.49999999999999</v>
      </c>
      <c r="M20" s="25">
        <f>+I20-L20</f>
        <v>227.5</v>
      </c>
      <c r="N20" s="24">
        <f>+I20-M20</f>
        <v>122.5</v>
      </c>
      <c r="O20" s="20">
        <v>350</v>
      </c>
      <c r="P20" s="23">
        <v>50</v>
      </c>
      <c r="Q20" s="21">
        <v>0.4</v>
      </c>
      <c r="R20" s="24">
        <f>+O20*Q20</f>
        <v>140</v>
      </c>
      <c r="S20" s="25">
        <f>+O20-R20</f>
        <v>210</v>
      </c>
      <c r="T20" s="24">
        <f>+O20-S20</f>
        <v>140</v>
      </c>
    </row>
    <row r="21" spans="1:20" x14ac:dyDescent="0.25">
      <c r="A21" s="18"/>
      <c r="B21" s="19" t="s">
        <v>13</v>
      </c>
      <c r="C21" s="20">
        <v>165</v>
      </c>
      <c r="D21" s="21">
        <v>0.3</v>
      </c>
      <c r="E21" s="20">
        <f t="shared" si="12"/>
        <v>49.5</v>
      </c>
      <c r="F21" s="22">
        <f t="shared" si="13"/>
        <v>115.5</v>
      </c>
      <c r="G21" s="20">
        <f t="shared" si="14"/>
        <v>49.5</v>
      </c>
      <c r="I21" s="20">
        <v>165</v>
      </c>
      <c r="J21" s="23">
        <v>30</v>
      </c>
      <c r="K21" s="21">
        <v>0.35</v>
      </c>
      <c r="L21" s="24">
        <f t="shared" ref="L21:L26" si="15">+I21*K21</f>
        <v>57.749999999999993</v>
      </c>
      <c r="M21" s="25">
        <f t="shared" ref="M21:M26" si="16">+I21-L21</f>
        <v>107.25</v>
      </c>
      <c r="N21" s="24">
        <f t="shared" ref="N21:N26" si="17">+I21-M21</f>
        <v>57.75</v>
      </c>
      <c r="O21" s="20">
        <v>165</v>
      </c>
      <c r="P21" s="23">
        <v>60</v>
      </c>
      <c r="Q21" s="21">
        <v>0.4</v>
      </c>
      <c r="R21" s="24">
        <f t="shared" ref="R21:R26" si="18">+O21*Q21</f>
        <v>66</v>
      </c>
      <c r="S21" s="25">
        <f t="shared" ref="S21:S26" si="19">+O21-R21</f>
        <v>99</v>
      </c>
      <c r="T21" s="24">
        <f t="shared" ref="T21:T26" si="20">+O21-S21</f>
        <v>66</v>
      </c>
    </row>
    <row r="22" spans="1:20" x14ac:dyDescent="0.25">
      <c r="A22" s="18"/>
      <c r="B22" s="19" t="s">
        <v>14</v>
      </c>
      <c r="C22" s="20">
        <v>150</v>
      </c>
      <c r="D22" s="21">
        <v>0.3</v>
      </c>
      <c r="E22" s="20">
        <f t="shared" si="12"/>
        <v>45</v>
      </c>
      <c r="F22" s="22">
        <f t="shared" si="13"/>
        <v>105</v>
      </c>
      <c r="G22" s="20">
        <f t="shared" si="14"/>
        <v>45</v>
      </c>
      <c r="I22" s="20">
        <v>150</v>
      </c>
      <c r="J22" s="23">
        <v>50</v>
      </c>
      <c r="K22" s="21">
        <v>0.35</v>
      </c>
      <c r="L22" s="24">
        <f t="shared" si="15"/>
        <v>52.5</v>
      </c>
      <c r="M22" s="25">
        <f t="shared" si="16"/>
        <v>97.5</v>
      </c>
      <c r="N22" s="24">
        <f t="shared" si="17"/>
        <v>52.5</v>
      </c>
      <c r="O22" s="20">
        <v>150</v>
      </c>
      <c r="P22" s="23">
        <v>100</v>
      </c>
      <c r="Q22" s="21">
        <v>0.4</v>
      </c>
      <c r="R22" s="24">
        <f t="shared" si="18"/>
        <v>60</v>
      </c>
      <c r="S22" s="25">
        <f t="shared" si="19"/>
        <v>90</v>
      </c>
      <c r="T22" s="24">
        <f t="shared" si="20"/>
        <v>60</v>
      </c>
    </row>
    <row r="23" spans="1:20" x14ac:dyDescent="0.25">
      <c r="A23" s="18"/>
      <c r="B23" s="19" t="s">
        <v>15</v>
      </c>
      <c r="C23" s="20">
        <v>80</v>
      </c>
      <c r="D23" s="21">
        <v>0.3</v>
      </c>
      <c r="E23" s="20">
        <f t="shared" si="12"/>
        <v>24</v>
      </c>
      <c r="F23" s="22">
        <f t="shared" si="13"/>
        <v>56</v>
      </c>
      <c r="G23" s="20">
        <f t="shared" si="14"/>
        <v>24</v>
      </c>
      <c r="I23" s="20">
        <v>80</v>
      </c>
      <c r="J23" s="23">
        <v>50</v>
      </c>
      <c r="K23" s="21">
        <v>0.35</v>
      </c>
      <c r="L23" s="24">
        <f t="shared" si="15"/>
        <v>28</v>
      </c>
      <c r="M23" s="25">
        <f t="shared" si="16"/>
        <v>52</v>
      </c>
      <c r="N23" s="24">
        <f t="shared" si="17"/>
        <v>28</v>
      </c>
      <c r="O23" s="20">
        <v>80</v>
      </c>
      <c r="P23" s="23">
        <v>100</v>
      </c>
      <c r="Q23" s="21">
        <v>0.4</v>
      </c>
      <c r="R23" s="24">
        <f t="shared" si="18"/>
        <v>32</v>
      </c>
      <c r="S23" s="25">
        <f t="shared" si="19"/>
        <v>48</v>
      </c>
      <c r="T23" s="24">
        <f t="shared" si="20"/>
        <v>32</v>
      </c>
    </row>
    <row r="24" spans="1:20" x14ac:dyDescent="0.25">
      <c r="A24" s="18"/>
      <c r="B24" s="19" t="s">
        <v>16</v>
      </c>
      <c r="C24" s="20">
        <v>40</v>
      </c>
      <c r="D24" s="21">
        <v>0.3</v>
      </c>
      <c r="E24" s="20">
        <f t="shared" si="12"/>
        <v>12</v>
      </c>
      <c r="F24" s="22">
        <f t="shared" si="13"/>
        <v>28</v>
      </c>
      <c r="G24" s="20">
        <f t="shared" si="14"/>
        <v>12</v>
      </c>
      <c r="I24" s="20">
        <v>40</v>
      </c>
      <c r="J24" s="23">
        <v>50</v>
      </c>
      <c r="K24" s="21">
        <v>0.35</v>
      </c>
      <c r="L24" s="24">
        <f t="shared" si="15"/>
        <v>14</v>
      </c>
      <c r="M24" s="25">
        <f t="shared" si="16"/>
        <v>26</v>
      </c>
      <c r="N24" s="24">
        <f t="shared" si="17"/>
        <v>14</v>
      </c>
      <c r="O24" s="20">
        <v>40</v>
      </c>
      <c r="P24" s="23">
        <v>100</v>
      </c>
      <c r="Q24" s="21">
        <v>0.4</v>
      </c>
      <c r="R24" s="24">
        <f t="shared" si="18"/>
        <v>16</v>
      </c>
      <c r="S24" s="25">
        <f t="shared" si="19"/>
        <v>24</v>
      </c>
      <c r="T24" s="24">
        <f t="shared" si="20"/>
        <v>16</v>
      </c>
    </row>
    <row r="25" spans="1:20" x14ac:dyDescent="0.25">
      <c r="A25" s="18"/>
      <c r="B25" s="19" t="s">
        <v>17</v>
      </c>
      <c r="C25" s="20">
        <v>135</v>
      </c>
      <c r="D25" s="21">
        <v>0.3</v>
      </c>
      <c r="E25" s="20">
        <f t="shared" si="12"/>
        <v>40.5</v>
      </c>
      <c r="F25" s="22">
        <f t="shared" si="13"/>
        <v>94.5</v>
      </c>
      <c r="G25" s="20">
        <f t="shared" si="14"/>
        <v>40.5</v>
      </c>
      <c r="I25" s="20">
        <v>135</v>
      </c>
      <c r="J25" s="23">
        <v>25</v>
      </c>
      <c r="K25" s="21">
        <v>0.35</v>
      </c>
      <c r="L25" s="24">
        <f t="shared" si="15"/>
        <v>47.25</v>
      </c>
      <c r="M25" s="25">
        <f t="shared" si="16"/>
        <v>87.75</v>
      </c>
      <c r="N25" s="24">
        <f t="shared" si="17"/>
        <v>47.25</v>
      </c>
      <c r="O25" s="20">
        <v>135</v>
      </c>
      <c r="P25" s="23">
        <v>50</v>
      </c>
      <c r="Q25" s="21">
        <v>0.4</v>
      </c>
      <c r="R25" s="24">
        <f t="shared" si="18"/>
        <v>54</v>
      </c>
      <c r="S25" s="25">
        <f t="shared" si="19"/>
        <v>81</v>
      </c>
      <c r="T25" s="24">
        <f t="shared" si="20"/>
        <v>54</v>
      </c>
    </row>
    <row r="26" spans="1:20" x14ac:dyDescent="0.25">
      <c r="A26" s="18"/>
      <c r="B26" s="19" t="s">
        <v>18</v>
      </c>
      <c r="C26" s="20">
        <v>88</v>
      </c>
      <c r="D26" s="21">
        <v>0.3</v>
      </c>
      <c r="E26" s="20">
        <f t="shared" si="12"/>
        <v>26.4</v>
      </c>
      <c r="F26" s="22">
        <f t="shared" si="13"/>
        <v>61.6</v>
      </c>
      <c r="G26" s="20">
        <f t="shared" si="14"/>
        <v>26.4</v>
      </c>
      <c r="I26" s="20">
        <v>88</v>
      </c>
      <c r="J26" s="23">
        <v>60</v>
      </c>
      <c r="K26" s="21">
        <v>0.35</v>
      </c>
      <c r="L26" s="24">
        <f t="shared" si="15"/>
        <v>30.799999999999997</v>
      </c>
      <c r="M26" s="25">
        <f t="shared" si="16"/>
        <v>57.2</v>
      </c>
      <c r="N26" s="24">
        <f t="shared" si="17"/>
        <v>30.799999999999997</v>
      </c>
      <c r="O26" s="20">
        <v>88</v>
      </c>
      <c r="P26" s="23">
        <v>120</v>
      </c>
      <c r="Q26" s="21">
        <v>0.4</v>
      </c>
      <c r="R26" s="24">
        <f t="shared" si="18"/>
        <v>35.200000000000003</v>
      </c>
      <c r="S26" s="25">
        <f t="shared" si="19"/>
        <v>52.8</v>
      </c>
      <c r="T26" s="24">
        <f t="shared" si="20"/>
        <v>35.200000000000003</v>
      </c>
    </row>
    <row r="27" spans="1:20" ht="3.75" customHeight="1" x14ac:dyDescent="0.25">
      <c r="R27" s="31"/>
      <c r="S27" s="32"/>
      <c r="T27" s="31"/>
    </row>
    <row r="28" spans="1:20" x14ac:dyDescent="0.25">
      <c r="A28" s="18" t="s">
        <v>23</v>
      </c>
      <c r="B28" s="19" t="s">
        <v>12</v>
      </c>
      <c r="C28" s="20">
        <v>350</v>
      </c>
      <c r="D28" s="21">
        <v>0.5</v>
      </c>
      <c r="E28" s="20">
        <f t="shared" ref="E28:E34" si="21">+C28*D28</f>
        <v>175</v>
      </c>
      <c r="F28" s="22">
        <f t="shared" ref="F28:F34" si="22">+C28-E28</f>
        <v>175</v>
      </c>
      <c r="G28" s="20">
        <f t="shared" ref="G28:G34" si="23">+C28-F28</f>
        <v>175</v>
      </c>
      <c r="I28" s="18" t="s">
        <v>24</v>
      </c>
      <c r="J28" s="18"/>
      <c r="K28" s="18"/>
      <c r="L28" s="18"/>
      <c r="M28" s="18"/>
      <c r="N28" s="18"/>
      <c r="O28" s="18" t="s">
        <v>25</v>
      </c>
      <c r="P28" s="18"/>
      <c r="Q28" s="18"/>
      <c r="R28" s="18"/>
      <c r="S28" s="18"/>
      <c r="T28" s="18"/>
    </row>
    <row r="29" spans="1:20" x14ac:dyDescent="0.25">
      <c r="A29" s="18"/>
      <c r="B29" s="19" t="s">
        <v>13</v>
      </c>
      <c r="C29" s="20">
        <v>165</v>
      </c>
      <c r="D29" s="21">
        <v>0.5</v>
      </c>
      <c r="E29" s="20">
        <f t="shared" si="21"/>
        <v>82.5</v>
      </c>
      <c r="F29" s="22">
        <f t="shared" si="22"/>
        <v>82.5</v>
      </c>
      <c r="G29" s="20">
        <f t="shared" si="23"/>
        <v>82.5</v>
      </c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spans="1:20" x14ac:dyDescent="0.25">
      <c r="A30" s="18"/>
      <c r="B30" s="19" t="s">
        <v>14</v>
      </c>
      <c r="C30" s="20">
        <v>150</v>
      </c>
      <c r="D30" s="21">
        <v>0.5</v>
      </c>
      <c r="E30" s="20">
        <f t="shared" si="21"/>
        <v>75</v>
      </c>
      <c r="F30" s="22">
        <f t="shared" si="22"/>
        <v>75</v>
      </c>
      <c r="G30" s="20">
        <f t="shared" si="23"/>
        <v>75</v>
      </c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  <row r="31" spans="1:20" x14ac:dyDescent="0.25">
      <c r="A31" s="18"/>
      <c r="B31" s="19" t="s">
        <v>15</v>
      </c>
      <c r="C31" s="20">
        <v>80</v>
      </c>
      <c r="D31" s="21">
        <v>0.5</v>
      </c>
      <c r="E31" s="20">
        <f t="shared" si="21"/>
        <v>40</v>
      </c>
      <c r="F31" s="22">
        <f t="shared" si="22"/>
        <v>40</v>
      </c>
      <c r="G31" s="20">
        <f t="shared" si="23"/>
        <v>40</v>
      </c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</row>
    <row r="32" spans="1:20" x14ac:dyDescent="0.25">
      <c r="A32" s="18"/>
      <c r="B32" s="19" t="s">
        <v>16</v>
      </c>
      <c r="C32" s="20">
        <v>40</v>
      </c>
      <c r="D32" s="21">
        <v>0.5</v>
      </c>
      <c r="E32" s="20">
        <f t="shared" si="21"/>
        <v>20</v>
      </c>
      <c r="F32" s="22">
        <f t="shared" si="22"/>
        <v>20</v>
      </c>
      <c r="G32" s="20">
        <f t="shared" si="23"/>
        <v>20</v>
      </c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spans="1:20" x14ac:dyDescent="0.25">
      <c r="A33" s="18"/>
      <c r="B33" s="19" t="s">
        <v>17</v>
      </c>
      <c r="C33" s="20">
        <v>135</v>
      </c>
      <c r="D33" s="21">
        <v>0.5</v>
      </c>
      <c r="E33" s="20">
        <f t="shared" si="21"/>
        <v>67.5</v>
      </c>
      <c r="F33" s="22">
        <f t="shared" si="22"/>
        <v>67.5</v>
      </c>
      <c r="G33" s="20">
        <f t="shared" si="23"/>
        <v>67.5</v>
      </c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</row>
    <row r="34" spans="1:20" x14ac:dyDescent="0.25">
      <c r="A34" s="18"/>
      <c r="B34" s="19" t="s">
        <v>18</v>
      </c>
      <c r="C34" s="20">
        <v>88</v>
      </c>
      <c r="D34" s="21">
        <v>0.5</v>
      </c>
      <c r="E34" s="20">
        <f t="shared" si="21"/>
        <v>44</v>
      </c>
      <c r="F34" s="22">
        <f t="shared" si="22"/>
        <v>44</v>
      </c>
      <c r="G34" s="20">
        <f t="shared" si="23"/>
        <v>44</v>
      </c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</row>
    <row r="35" spans="1:20" ht="4.5" customHeight="1" x14ac:dyDescent="0.25">
      <c r="A35" s="37"/>
      <c r="C35" s="26"/>
      <c r="D35" s="27"/>
      <c r="E35" s="28"/>
      <c r="F35" s="29"/>
      <c r="G35" s="38"/>
      <c r="R35" s="31"/>
      <c r="S35" s="32"/>
      <c r="T35" s="31"/>
    </row>
    <row r="36" spans="1:20" ht="55.5" customHeight="1" x14ac:dyDescent="0.25">
      <c r="A36" s="39" t="s">
        <v>26</v>
      </c>
      <c r="B36" s="19" t="s">
        <v>27</v>
      </c>
      <c r="C36" s="20">
        <v>449</v>
      </c>
      <c r="D36" s="21">
        <v>0.4</v>
      </c>
      <c r="E36" s="20">
        <f>+C36*D36</f>
        <v>179.60000000000002</v>
      </c>
      <c r="F36" s="22">
        <f t="shared" ref="F36" si="24">+C36-E36</f>
        <v>269.39999999999998</v>
      </c>
      <c r="G36" s="20">
        <f t="shared" ref="G36" si="25">+C36-F36</f>
        <v>179.60000000000002</v>
      </c>
      <c r="I36" s="33" t="s">
        <v>28</v>
      </c>
      <c r="J36" s="33"/>
      <c r="K36" s="33"/>
      <c r="L36" s="33"/>
      <c r="M36" s="33"/>
      <c r="N36" s="33"/>
      <c r="O36" s="33" t="s">
        <v>28</v>
      </c>
      <c r="P36" s="33"/>
      <c r="Q36" s="33"/>
      <c r="R36" s="33"/>
      <c r="S36" s="33"/>
      <c r="T36" s="33"/>
    </row>
    <row r="37" spans="1:20" ht="6.75" customHeight="1" x14ac:dyDescent="0.25">
      <c r="A37" s="40"/>
      <c r="C37" s="26"/>
      <c r="D37" s="27"/>
      <c r="E37" s="26"/>
      <c r="F37" s="41"/>
      <c r="G37" s="26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</row>
    <row r="38" spans="1:20" ht="36" customHeight="1" x14ac:dyDescent="0.25">
      <c r="B38" s="42" t="s">
        <v>29</v>
      </c>
      <c r="C38" s="43"/>
      <c r="D38"/>
      <c r="E38"/>
    </row>
    <row r="39" spans="1:20" ht="5.25" customHeight="1" x14ac:dyDescent="0.25">
      <c r="B39"/>
      <c r="C39"/>
      <c r="D39"/>
      <c r="E39"/>
    </row>
    <row r="40" spans="1:20" x14ac:dyDescent="0.25">
      <c r="B40" s="44" t="s">
        <v>30</v>
      </c>
      <c r="C40" s="44" t="s">
        <v>31</v>
      </c>
      <c r="D40" s="15"/>
      <c r="F40" s="15"/>
      <c r="G40" s="30"/>
      <c r="I40" s="31"/>
      <c r="J40" s="31"/>
      <c r="K40" s="31"/>
      <c r="L40" s="15"/>
      <c r="M40" s="45"/>
      <c r="N40" s="15"/>
      <c r="P40" s="15"/>
    </row>
    <row r="41" spans="1:20" x14ac:dyDescent="0.25">
      <c r="B41" s="46" t="s">
        <v>12</v>
      </c>
      <c r="C41" s="47">
        <v>50</v>
      </c>
      <c r="D41" s="15"/>
      <c r="F41" s="15"/>
      <c r="G41" s="30"/>
      <c r="I41" s="31"/>
      <c r="J41" s="31"/>
      <c r="K41" s="31"/>
      <c r="L41" s="15"/>
      <c r="M41" s="45"/>
      <c r="N41" s="15"/>
      <c r="P41" s="15"/>
    </row>
    <row r="42" spans="1:20" x14ac:dyDescent="0.25">
      <c r="B42" s="46" t="s">
        <v>32</v>
      </c>
      <c r="C42" s="47">
        <v>25</v>
      </c>
      <c r="D42" s="15"/>
      <c r="F42" s="15"/>
      <c r="G42" s="30"/>
      <c r="I42" s="31"/>
      <c r="J42" s="31"/>
      <c r="K42" s="31"/>
      <c r="L42" s="15"/>
      <c r="M42" s="45"/>
      <c r="N42" s="15"/>
      <c r="P42" s="15"/>
    </row>
    <row r="43" spans="1:20" x14ac:dyDescent="0.25">
      <c r="B43" s="46" t="s">
        <v>14</v>
      </c>
      <c r="C43" s="47">
        <v>22</v>
      </c>
      <c r="D43" s="15"/>
      <c r="F43" s="15"/>
      <c r="G43" s="30"/>
      <c r="I43" s="31"/>
      <c r="J43" s="31"/>
      <c r="K43" s="31"/>
      <c r="L43" s="15"/>
      <c r="M43" s="45"/>
      <c r="N43" s="15"/>
      <c r="P43" s="15"/>
    </row>
    <row r="44" spans="1:20" x14ac:dyDescent="0.25">
      <c r="B44" s="46" t="s">
        <v>15</v>
      </c>
      <c r="C44" s="47">
        <v>12</v>
      </c>
      <c r="D44" s="15"/>
      <c r="F44" s="15"/>
      <c r="G44" s="30"/>
      <c r="I44" s="31"/>
      <c r="J44" s="31"/>
      <c r="K44" s="31"/>
      <c r="L44" s="15"/>
      <c r="M44" s="45"/>
      <c r="N44" s="15"/>
      <c r="P44" s="15"/>
    </row>
    <row r="45" spans="1:20" x14ac:dyDescent="0.25">
      <c r="B45" s="46" t="s">
        <v>33</v>
      </c>
      <c r="C45" s="47">
        <v>6</v>
      </c>
      <c r="D45" s="15"/>
      <c r="F45" s="15"/>
      <c r="G45" s="30"/>
      <c r="I45" s="31"/>
      <c r="J45" s="31"/>
      <c r="K45" s="31"/>
      <c r="L45" s="15"/>
      <c r="M45" s="45"/>
      <c r="N45" s="15"/>
      <c r="P45" s="15"/>
    </row>
    <row r="46" spans="1:20" x14ac:dyDescent="0.25">
      <c r="B46" s="46" t="s">
        <v>17</v>
      </c>
      <c r="C46" s="47">
        <v>20</v>
      </c>
      <c r="D46" s="15"/>
      <c r="F46" s="15"/>
      <c r="G46" s="30"/>
      <c r="I46" s="31"/>
      <c r="J46" s="31"/>
      <c r="K46" s="31"/>
      <c r="L46" s="15"/>
      <c r="M46" s="45"/>
      <c r="N46" s="15"/>
      <c r="P46" s="15"/>
    </row>
    <row r="47" spans="1:20" x14ac:dyDescent="0.25">
      <c r="B47" s="46" t="s">
        <v>18</v>
      </c>
      <c r="C47" s="47">
        <v>13</v>
      </c>
      <c r="D47" s="15"/>
      <c r="F47" s="15"/>
      <c r="G47" s="30"/>
      <c r="I47" s="31"/>
      <c r="J47" s="31"/>
      <c r="K47" s="31"/>
      <c r="L47" s="15"/>
      <c r="M47" s="45"/>
      <c r="N47" s="15"/>
      <c r="P47" s="15"/>
    </row>
  </sheetData>
  <mergeCells count="14">
    <mergeCell ref="B38:C38"/>
    <mergeCell ref="A20:A26"/>
    <mergeCell ref="A28:A34"/>
    <mergeCell ref="I28:N34"/>
    <mergeCell ref="O28:T34"/>
    <mergeCell ref="I36:N36"/>
    <mergeCell ref="O36:T36"/>
    <mergeCell ref="I1:T1"/>
    <mergeCell ref="C2:G2"/>
    <mergeCell ref="I2:T2"/>
    <mergeCell ref="A4:A10"/>
    <mergeCell ref="A12:A18"/>
    <mergeCell ref="I12:N18"/>
    <mergeCell ref="O12:T18"/>
  </mergeCells>
  <printOptions horizontalCentered="1" verticalCentered="1"/>
  <pageMargins left="0" right="0" top="0" bottom="0" header="0.06" footer="0.06"/>
  <pageSetup paperSize="9"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F33C6-965E-4B89-9434-23B23AFAF3EB}">
  <dimension ref="A1:AG36"/>
  <sheetViews>
    <sheetView showGridLines="0" tabSelected="1" view="pageBreakPreview" zoomScale="60" zoomScaleNormal="60" workbookViewId="0">
      <pane xSplit="2" ySplit="3" topLeftCell="L4" activePane="bottomRight" state="frozen"/>
      <selection activeCell="L20" sqref="L20"/>
      <selection pane="topRight" activeCell="L20" sqref="L20"/>
      <selection pane="bottomLeft" activeCell="L20" sqref="L20"/>
      <selection pane="bottomRight" activeCell="L20" sqref="L20"/>
    </sheetView>
  </sheetViews>
  <sheetFormatPr defaultRowHeight="15" x14ac:dyDescent="0.25"/>
  <cols>
    <col min="1" max="1" width="26.140625" customWidth="1"/>
    <col min="2" max="2" width="24" bestFit="1" customWidth="1"/>
    <col min="3" max="3" width="9.7109375" style="48" customWidth="1"/>
    <col min="4" max="4" width="9.7109375" style="49" customWidth="1"/>
    <col min="5" max="5" width="7.5703125" style="49" customWidth="1"/>
    <col min="6" max="6" width="11.28515625" style="48" customWidth="1"/>
    <col min="7" max="7" width="7.7109375" style="50" customWidth="1"/>
    <col min="8" max="8" width="10.85546875" customWidth="1"/>
    <col min="9" max="9" width="11.28515625" customWidth="1"/>
    <col min="10" max="10" width="9.7109375" customWidth="1"/>
    <col min="11" max="11" width="10.140625" customWidth="1"/>
    <col min="12" max="12" width="10.42578125" style="50" customWidth="1"/>
    <col min="13" max="13" width="0.7109375" customWidth="1"/>
    <col min="14" max="15" width="9.7109375" bestFit="1" customWidth="1"/>
    <col min="16" max="16" width="7.5703125" bestFit="1" customWidth="1"/>
    <col min="17" max="17" width="10.85546875" bestFit="1" customWidth="1"/>
    <col min="18" max="18" width="12" style="69" bestFit="1" customWidth="1"/>
    <col min="19" max="19" width="11.28515625" bestFit="1" customWidth="1"/>
    <col min="20" max="20" width="10.85546875" bestFit="1" customWidth="1"/>
    <col min="21" max="21" width="9.7109375" bestFit="1" customWidth="1"/>
    <col min="22" max="23" width="11" customWidth="1"/>
    <col min="24" max="24" width="10.28515625" customWidth="1"/>
    <col min="25" max="25" width="9" customWidth="1"/>
    <col min="26" max="26" width="8.5703125" bestFit="1" customWidth="1"/>
    <col min="27" max="27" width="12" bestFit="1" customWidth="1"/>
    <col min="28" max="28" width="9.140625" style="69"/>
    <col min="29" max="29" width="11.28515625" bestFit="1" customWidth="1"/>
    <col min="30" max="30" width="12" bestFit="1" customWidth="1"/>
    <col min="31" max="31" width="9.7109375" bestFit="1" customWidth="1"/>
    <col min="32" max="32" width="10.28515625" customWidth="1"/>
    <col min="33" max="33" width="10.42578125" style="70" bestFit="1" customWidth="1"/>
  </cols>
  <sheetData>
    <row r="1" spans="1:33" ht="18.75" customHeight="1" x14ac:dyDescent="0.25">
      <c r="N1" s="51" t="s">
        <v>0</v>
      </c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</row>
    <row r="2" spans="1:33" x14ac:dyDescent="0.25">
      <c r="A2" s="53"/>
      <c r="C2" s="54" t="s">
        <v>1</v>
      </c>
      <c r="D2" s="55"/>
      <c r="E2" s="55"/>
      <c r="F2" s="55"/>
      <c r="G2" s="55"/>
      <c r="H2" s="55"/>
      <c r="I2" s="55"/>
      <c r="J2" s="55"/>
      <c r="K2" s="55"/>
      <c r="L2" s="55"/>
      <c r="N2" s="54" t="s">
        <v>1</v>
      </c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</row>
    <row r="3" spans="1:33" ht="45" x14ac:dyDescent="0.25">
      <c r="A3" s="10" t="s">
        <v>2</v>
      </c>
      <c r="B3" s="10" t="s">
        <v>3</v>
      </c>
      <c r="C3" s="11" t="s">
        <v>4</v>
      </c>
      <c r="D3" s="56" t="s">
        <v>34</v>
      </c>
      <c r="E3" s="56" t="s">
        <v>35</v>
      </c>
      <c r="F3" s="11" t="s">
        <v>36</v>
      </c>
      <c r="G3" s="12" t="s">
        <v>5</v>
      </c>
      <c r="H3" s="13" t="s">
        <v>6</v>
      </c>
      <c r="I3" s="13" t="s">
        <v>37</v>
      </c>
      <c r="J3" s="13" t="s">
        <v>7</v>
      </c>
      <c r="K3" s="13" t="s">
        <v>8</v>
      </c>
      <c r="L3" s="12" t="s">
        <v>38</v>
      </c>
      <c r="N3" s="11" t="s">
        <v>4</v>
      </c>
      <c r="O3" s="56" t="s">
        <v>34</v>
      </c>
      <c r="P3" s="56" t="s">
        <v>35</v>
      </c>
      <c r="Q3" s="11" t="s">
        <v>36</v>
      </c>
      <c r="R3" s="57" t="s">
        <v>5</v>
      </c>
      <c r="S3" s="13" t="s">
        <v>6</v>
      </c>
      <c r="T3" s="13" t="s">
        <v>37</v>
      </c>
      <c r="U3" s="13" t="s">
        <v>7</v>
      </c>
      <c r="V3" s="13" t="s">
        <v>8</v>
      </c>
      <c r="W3" s="12" t="s">
        <v>38</v>
      </c>
      <c r="X3" s="11" t="s">
        <v>4</v>
      </c>
      <c r="Y3" s="56" t="s">
        <v>34</v>
      </c>
      <c r="Z3" s="56" t="s">
        <v>35</v>
      </c>
      <c r="AA3" s="11" t="s">
        <v>36</v>
      </c>
      <c r="AB3" s="57" t="s">
        <v>5</v>
      </c>
      <c r="AC3" s="13" t="s">
        <v>6</v>
      </c>
      <c r="AD3" s="13" t="s">
        <v>37</v>
      </c>
      <c r="AE3" s="13" t="s">
        <v>7</v>
      </c>
      <c r="AF3" s="13" t="s">
        <v>8</v>
      </c>
      <c r="AG3" s="58" t="s">
        <v>38</v>
      </c>
    </row>
    <row r="4" spans="1:33" x14ac:dyDescent="0.25">
      <c r="A4" s="18" t="s">
        <v>11</v>
      </c>
      <c r="B4" s="46" t="s">
        <v>12</v>
      </c>
      <c r="C4" s="59">
        <v>350</v>
      </c>
      <c r="D4" s="60">
        <v>5</v>
      </c>
      <c r="E4" s="60">
        <v>1</v>
      </c>
      <c r="F4" s="59">
        <f>+C4*D4</f>
        <v>1750</v>
      </c>
      <c r="G4" s="61">
        <v>0.28000000000000003</v>
      </c>
      <c r="H4" s="59">
        <f>+F4*G4</f>
        <v>490.00000000000006</v>
      </c>
      <c r="I4" s="59">
        <f>+F4-H4</f>
        <v>1260</v>
      </c>
      <c r="J4" s="59">
        <f>+I4/(D4+E4)</f>
        <v>210</v>
      </c>
      <c r="K4" s="59">
        <f>+C4-J4</f>
        <v>140</v>
      </c>
      <c r="L4" s="61">
        <f>+K4/C4</f>
        <v>0.4</v>
      </c>
      <c r="N4" s="59">
        <v>350</v>
      </c>
      <c r="O4" s="60">
        <v>20</v>
      </c>
      <c r="P4" s="60">
        <v>5</v>
      </c>
      <c r="Q4" s="59">
        <f>+N4*O4</f>
        <v>7000</v>
      </c>
      <c r="R4" s="62">
        <v>0.3125</v>
      </c>
      <c r="S4" s="59">
        <f>+Q4*R4</f>
        <v>2187.5</v>
      </c>
      <c r="T4" s="59">
        <f>+Q4-S4</f>
        <v>4812.5</v>
      </c>
      <c r="U4" s="59">
        <f>+T4/(O4+P4)</f>
        <v>192.5</v>
      </c>
      <c r="V4" s="59">
        <f>+N4-U4</f>
        <v>157.5</v>
      </c>
      <c r="W4" s="63">
        <f>+V4/N4</f>
        <v>0.45</v>
      </c>
      <c r="X4" s="59">
        <v>350</v>
      </c>
      <c r="Y4" s="60">
        <v>40</v>
      </c>
      <c r="Z4" s="60">
        <v>10</v>
      </c>
      <c r="AA4" s="59">
        <f>X4*Y4</f>
        <v>14000</v>
      </c>
      <c r="AB4" s="62">
        <v>0.375</v>
      </c>
      <c r="AC4" s="59">
        <f>+AA4*AB4</f>
        <v>5250</v>
      </c>
      <c r="AD4" s="59">
        <f>+AA4-AC4</f>
        <v>8750</v>
      </c>
      <c r="AE4" s="59">
        <f>+AD4/(Y4+Z4)</f>
        <v>175</v>
      </c>
      <c r="AF4" s="59">
        <f t="shared" ref="AF4:AF10" si="0">+X4-AE4</f>
        <v>175</v>
      </c>
      <c r="AG4" s="64">
        <f>+AF4/X4</f>
        <v>0.5</v>
      </c>
    </row>
    <row r="5" spans="1:33" x14ac:dyDescent="0.25">
      <c r="A5" s="18"/>
      <c r="B5" s="46" t="s">
        <v>13</v>
      </c>
      <c r="C5" s="59">
        <v>165</v>
      </c>
      <c r="D5" s="60">
        <v>15</v>
      </c>
      <c r="E5" s="60">
        <v>0</v>
      </c>
      <c r="F5" s="59">
        <f>+C5*D5</f>
        <v>2475</v>
      </c>
      <c r="G5" s="61">
        <v>0.4</v>
      </c>
      <c r="H5" s="59">
        <f>+F5*G5</f>
        <v>990</v>
      </c>
      <c r="I5" s="59">
        <f>+F5-H5</f>
        <v>1485</v>
      </c>
      <c r="J5" s="59">
        <f t="shared" ref="J5:J34" si="1">+I5/(D5+E5)</f>
        <v>99</v>
      </c>
      <c r="K5" s="59">
        <f t="shared" ref="K5:K10" si="2">+C5-J5</f>
        <v>66</v>
      </c>
      <c r="L5" s="61">
        <f t="shared" ref="L5:L36" si="3">+K5/C5</f>
        <v>0.4</v>
      </c>
      <c r="N5" s="59">
        <v>165</v>
      </c>
      <c r="O5" s="60">
        <v>30</v>
      </c>
      <c r="P5" s="60">
        <v>0</v>
      </c>
      <c r="Q5" s="59">
        <f>+N5*O5</f>
        <v>4950</v>
      </c>
      <c r="R5" s="62">
        <v>0.45</v>
      </c>
      <c r="S5" s="59">
        <f>+Q5*R5</f>
        <v>2227.5</v>
      </c>
      <c r="T5" s="59">
        <f>+Q5-S5</f>
        <v>2722.5</v>
      </c>
      <c r="U5" s="59">
        <f t="shared" ref="U5:U10" si="4">+T5/(O5+P5)</f>
        <v>90.75</v>
      </c>
      <c r="V5" s="59">
        <f t="shared" ref="V5:V10" si="5">+N5-U5</f>
        <v>74.25</v>
      </c>
      <c r="W5" s="63">
        <f t="shared" ref="W5:W10" si="6">+V5/N5</f>
        <v>0.45</v>
      </c>
      <c r="X5" s="59">
        <v>165</v>
      </c>
      <c r="Y5" s="60">
        <v>60</v>
      </c>
      <c r="Z5" s="60">
        <v>0</v>
      </c>
      <c r="AA5" s="59">
        <f t="shared" ref="AA5:AA10" si="7">X5*Y5</f>
        <v>9900</v>
      </c>
      <c r="AB5" s="62">
        <v>0.5</v>
      </c>
      <c r="AC5" s="59">
        <f>+AA5*AB5</f>
        <v>4950</v>
      </c>
      <c r="AD5" s="59">
        <f>+AA5-AC5</f>
        <v>4950</v>
      </c>
      <c r="AE5" s="59">
        <f t="shared" ref="AE5:AE10" si="8">+AD5/(Y5+Z5)</f>
        <v>82.5</v>
      </c>
      <c r="AF5" s="59">
        <f t="shared" si="0"/>
        <v>82.5</v>
      </c>
      <c r="AG5" s="64">
        <f t="shared" ref="AG5:AG10" si="9">+AF5/X5</f>
        <v>0.5</v>
      </c>
    </row>
    <row r="6" spans="1:33" x14ac:dyDescent="0.25">
      <c r="A6" s="18"/>
      <c r="B6" s="46" t="s">
        <v>14</v>
      </c>
      <c r="C6" s="59">
        <v>150</v>
      </c>
      <c r="D6" s="60">
        <v>10</v>
      </c>
      <c r="E6" s="60">
        <v>1</v>
      </c>
      <c r="F6" s="59">
        <f>+C6*D6</f>
        <v>1500</v>
      </c>
      <c r="G6" s="61">
        <v>0.34</v>
      </c>
      <c r="H6" s="59">
        <f t="shared" ref="H6:H26" si="10">+F6*G6</f>
        <v>510.00000000000006</v>
      </c>
      <c r="I6" s="59">
        <f t="shared" ref="I6:I36" si="11">+F6-H6</f>
        <v>990</v>
      </c>
      <c r="J6" s="59">
        <f t="shared" si="1"/>
        <v>90</v>
      </c>
      <c r="K6" s="59">
        <f t="shared" si="2"/>
        <v>60</v>
      </c>
      <c r="L6" s="61">
        <f t="shared" si="3"/>
        <v>0.4</v>
      </c>
      <c r="N6" s="59">
        <v>150</v>
      </c>
      <c r="O6" s="60">
        <v>40</v>
      </c>
      <c r="P6" s="60">
        <v>10</v>
      </c>
      <c r="Q6" s="59">
        <f>+N6*O6</f>
        <v>6000</v>
      </c>
      <c r="R6" s="62">
        <v>0.3125</v>
      </c>
      <c r="S6" s="59">
        <f t="shared" ref="S6:S10" si="12">+Q6*R6</f>
        <v>1875</v>
      </c>
      <c r="T6" s="59">
        <f t="shared" ref="T6:T10" si="13">+Q6-S6</f>
        <v>4125</v>
      </c>
      <c r="U6" s="59">
        <f t="shared" si="4"/>
        <v>82.5</v>
      </c>
      <c r="V6" s="59">
        <f t="shared" si="5"/>
        <v>67.5</v>
      </c>
      <c r="W6" s="63">
        <f t="shared" si="6"/>
        <v>0.45</v>
      </c>
      <c r="X6" s="59">
        <v>150</v>
      </c>
      <c r="Y6" s="60">
        <v>80</v>
      </c>
      <c r="Z6" s="60">
        <v>20</v>
      </c>
      <c r="AA6" s="59">
        <f t="shared" si="7"/>
        <v>12000</v>
      </c>
      <c r="AB6" s="62">
        <v>0.375</v>
      </c>
      <c r="AC6" s="59">
        <f t="shared" ref="AC6:AC10" si="14">+AA6*AB6</f>
        <v>4500</v>
      </c>
      <c r="AD6" s="59">
        <f t="shared" ref="AD6:AD10" si="15">+AA6-AC6</f>
        <v>7500</v>
      </c>
      <c r="AE6" s="59">
        <f t="shared" si="8"/>
        <v>75</v>
      </c>
      <c r="AF6" s="59">
        <f t="shared" si="0"/>
        <v>75</v>
      </c>
      <c r="AG6" s="64">
        <f t="shared" si="9"/>
        <v>0.5</v>
      </c>
    </row>
    <row r="7" spans="1:33" x14ac:dyDescent="0.25">
      <c r="A7" s="18"/>
      <c r="B7" s="46" t="s">
        <v>15</v>
      </c>
      <c r="C7" s="59">
        <v>80</v>
      </c>
      <c r="D7" s="60">
        <v>10</v>
      </c>
      <c r="E7" s="60">
        <v>0</v>
      </c>
      <c r="F7" s="59">
        <f t="shared" ref="F7:F36" si="16">+C7*D7</f>
        <v>800</v>
      </c>
      <c r="G7" s="61">
        <v>0.4</v>
      </c>
      <c r="H7" s="59">
        <f t="shared" si="10"/>
        <v>320</v>
      </c>
      <c r="I7" s="59">
        <f t="shared" si="11"/>
        <v>480</v>
      </c>
      <c r="J7" s="59">
        <f t="shared" si="1"/>
        <v>48</v>
      </c>
      <c r="K7" s="59">
        <f t="shared" si="2"/>
        <v>32</v>
      </c>
      <c r="L7" s="61">
        <f t="shared" si="3"/>
        <v>0.4</v>
      </c>
      <c r="N7" s="59">
        <v>80</v>
      </c>
      <c r="O7" s="60">
        <v>50</v>
      </c>
      <c r="P7" s="60">
        <v>0</v>
      </c>
      <c r="Q7" s="59">
        <f t="shared" ref="Q7:Q10" si="17">+N7*O7</f>
        <v>4000</v>
      </c>
      <c r="R7" s="62">
        <v>0.45</v>
      </c>
      <c r="S7" s="59">
        <f t="shared" si="12"/>
        <v>1800</v>
      </c>
      <c r="T7" s="59">
        <f t="shared" si="13"/>
        <v>2200</v>
      </c>
      <c r="U7" s="59">
        <f t="shared" si="4"/>
        <v>44</v>
      </c>
      <c r="V7" s="59">
        <f t="shared" si="5"/>
        <v>36</v>
      </c>
      <c r="W7" s="63">
        <f t="shared" si="6"/>
        <v>0.45</v>
      </c>
      <c r="X7" s="59">
        <v>80</v>
      </c>
      <c r="Y7" s="60">
        <v>100</v>
      </c>
      <c r="Z7" s="60">
        <v>0</v>
      </c>
      <c r="AA7" s="59">
        <f t="shared" si="7"/>
        <v>8000</v>
      </c>
      <c r="AB7" s="62">
        <v>0.5</v>
      </c>
      <c r="AC7" s="59">
        <f t="shared" si="14"/>
        <v>4000</v>
      </c>
      <c r="AD7" s="59">
        <f t="shared" si="15"/>
        <v>4000</v>
      </c>
      <c r="AE7" s="59">
        <f t="shared" si="8"/>
        <v>40</v>
      </c>
      <c r="AF7" s="59">
        <f t="shared" si="0"/>
        <v>40</v>
      </c>
      <c r="AG7" s="64">
        <f t="shared" si="9"/>
        <v>0.5</v>
      </c>
    </row>
    <row r="8" spans="1:33" x14ac:dyDescent="0.25">
      <c r="A8" s="18"/>
      <c r="B8" s="46" t="s">
        <v>16</v>
      </c>
      <c r="C8" s="59">
        <v>40</v>
      </c>
      <c r="D8" s="60">
        <v>25</v>
      </c>
      <c r="E8" s="60">
        <v>0</v>
      </c>
      <c r="F8" s="59">
        <f t="shared" si="16"/>
        <v>1000</v>
      </c>
      <c r="G8" s="61">
        <v>0.4</v>
      </c>
      <c r="H8" s="59">
        <f t="shared" si="10"/>
        <v>400</v>
      </c>
      <c r="I8" s="59">
        <f t="shared" si="11"/>
        <v>600</v>
      </c>
      <c r="J8" s="59">
        <f t="shared" si="1"/>
        <v>24</v>
      </c>
      <c r="K8" s="59">
        <f t="shared" si="2"/>
        <v>16</v>
      </c>
      <c r="L8" s="61">
        <f t="shared" si="3"/>
        <v>0.4</v>
      </c>
      <c r="N8" s="59">
        <v>40</v>
      </c>
      <c r="O8" s="60">
        <v>50</v>
      </c>
      <c r="P8" s="60">
        <v>0</v>
      </c>
      <c r="Q8" s="59">
        <f t="shared" si="17"/>
        <v>2000</v>
      </c>
      <c r="R8" s="62">
        <v>0.45</v>
      </c>
      <c r="S8" s="59">
        <f t="shared" si="12"/>
        <v>900</v>
      </c>
      <c r="T8" s="59">
        <f t="shared" si="13"/>
        <v>1100</v>
      </c>
      <c r="U8" s="59">
        <f t="shared" si="4"/>
        <v>22</v>
      </c>
      <c r="V8" s="59">
        <f t="shared" si="5"/>
        <v>18</v>
      </c>
      <c r="W8" s="63">
        <f t="shared" si="6"/>
        <v>0.45</v>
      </c>
      <c r="X8" s="59">
        <v>40</v>
      </c>
      <c r="Y8" s="60">
        <v>100</v>
      </c>
      <c r="Z8" s="60">
        <v>0</v>
      </c>
      <c r="AA8" s="59">
        <f t="shared" si="7"/>
        <v>4000</v>
      </c>
      <c r="AB8" s="62">
        <v>0.5</v>
      </c>
      <c r="AC8" s="59">
        <f t="shared" si="14"/>
        <v>2000</v>
      </c>
      <c r="AD8" s="59">
        <f t="shared" si="15"/>
        <v>2000</v>
      </c>
      <c r="AE8" s="59">
        <f t="shared" si="8"/>
        <v>20</v>
      </c>
      <c r="AF8" s="59">
        <f t="shared" si="0"/>
        <v>20</v>
      </c>
      <c r="AG8" s="64">
        <f t="shared" si="9"/>
        <v>0.5</v>
      </c>
    </row>
    <row r="9" spans="1:33" x14ac:dyDescent="0.25">
      <c r="A9" s="18"/>
      <c r="B9" s="46" t="s">
        <v>17</v>
      </c>
      <c r="C9" s="59">
        <v>135</v>
      </c>
      <c r="D9" s="60">
        <v>5</v>
      </c>
      <c r="E9" s="60">
        <v>1</v>
      </c>
      <c r="F9" s="59">
        <f t="shared" si="16"/>
        <v>675</v>
      </c>
      <c r="G9" s="61">
        <v>0.2</v>
      </c>
      <c r="H9" s="59">
        <f t="shared" si="10"/>
        <v>135</v>
      </c>
      <c r="I9" s="59">
        <f t="shared" si="11"/>
        <v>540</v>
      </c>
      <c r="J9" s="59">
        <f t="shared" si="1"/>
        <v>90</v>
      </c>
      <c r="K9" s="59">
        <f t="shared" si="2"/>
        <v>45</v>
      </c>
      <c r="L9" s="61">
        <f t="shared" si="3"/>
        <v>0.33333333333333331</v>
      </c>
      <c r="N9" s="59">
        <v>135</v>
      </c>
      <c r="O9" s="60">
        <v>20</v>
      </c>
      <c r="P9" s="60">
        <v>5</v>
      </c>
      <c r="Q9" s="59">
        <f t="shared" si="17"/>
        <v>2700</v>
      </c>
      <c r="R9" s="62">
        <v>0.3125</v>
      </c>
      <c r="S9" s="59">
        <f t="shared" si="12"/>
        <v>843.75</v>
      </c>
      <c r="T9" s="59">
        <f t="shared" si="13"/>
        <v>1856.25</v>
      </c>
      <c r="U9" s="59">
        <f t="shared" si="4"/>
        <v>74.25</v>
      </c>
      <c r="V9" s="59">
        <f t="shared" si="5"/>
        <v>60.75</v>
      </c>
      <c r="W9" s="63">
        <f t="shared" si="6"/>
        <v>0.45</v>
      </c>
      <c r="X9" s="59">
        <v>135</v>
      </c>
      <c r="Y9" s="60">
        <v>40</v>
      </c>
      <c r="Z9" s="60">
        <v>10</v>
      </c>
      <c r="AA9" s="59">
        <f t="shared" si="7"/>
        <v>5400</v>
      </c>
      <c r="AB9" s="62">
        <v>0.375</v>
      </c>
      <c r="AC9" s="59">
        <f t="shared" si="14"/>
        <v>2025</v>
      </c>
      <c r="AD9" s="59">
        <f t="shared" si="15"/>
        <v>3375</v>
      </c>
      <c r="AE9" s="59">
        <f t="shared" si="8"/>
        <v>67.5</v>
      </c>
      <c r="AF9" s="59">
        <f t="shared" si="0"/>
        <v>67.5</v>
      </c>
      <c r="AG9" s="64">
        <f t="shared" si="9"/>
        <v>0.5</v>
      </c>
    </row>
    <row r="10" spans="1:33" x14ac:dyDescent="0.25">
      <c r="A10" s="18"/>
      <c r="B10" s="46" t="s">
        <v>18</v>
      </c>
      <c r="C10" s="59">
        <v>88</v>
      </c>
      <c r="D10" s="60">
        <v>5</v>
      </c>
      <c r="E10" s="60">
        <v>1</v>
      </c>
      <c r="F10" s="59">
        <f t="shared" si="16"/>
        <v>440</v>
      </c>
      <c r="G10" s="61">
        <v>0.2</v>
      </c>
      <c r="H10" s="59">
        <f t="shared" si="10"/>
        <v>88</v>
      </c>
      <c r="I10" s="59">
        <f t="shared" si="11"/>
        <v>352</v>
      </c>
      <c r="J10" s="59">
        <f t="shared" si="1"/>
        <v>58.666666666666664</v>
      </c>
      <c r="K10" s="59">
        <f t="shared" si="2"/>
        <v>29.333333333333336</v>
      </c>
      <c r="L10" s="61">
        <f t="shared" si="3"/>
        <v>0.33333333333333337</v>
      </c>
      <c r="N10" s="59">
        <v>88</v>
      </c>
      <c r="O10" s="60">
        <v>20</v>
      </c>
      <c r="P10" s="60">
        <v>5</v>
      </c>
      <c r="Q10" s="59">
        <f t="shared" si="17"/>
        <v>1760</v>
      </c>
      <c r="R10" s="62">
        <v>0.3125</v>
      </c>
      <c r="S10" s="59">
        <f t="shared" si="12"/>
        <v>550</v>
      </c>
      <c r="T10" s="59">
        <f t="shared" si="13"/>
        <v>1210</v>
      </c>
      <c r="U10" s="59">
        <f t="shared" si="4"/>
        <v>48.4</v>
      </c>
      <c r="V10" s="59">
        <f t="shared" si="5"/>
        <v>39.6</v>
      </c>
      <c r="W10" s="63">
        <f t="shared" si="6"/>
        <v>0.45</v>
      </c>
      <c r="X10" s="59">
        <v>88</v>
      </c>
      <c r="Y10" s="60">
        <v>40</v>
      </c>
      <c r="Z10" s="60">
        <v>10</v>
      </c>
      <c r="AA10" s="59">
        <f t="shared" si="7"/>
        <v>3520</v>
      </c>
      <c r="AB10" s="62">
        <v>0.375</v>
      </c>
      <c r="AC10" s="59">
        <f t="shared" si="14"/>
        <v>1320</v>
      </c>
      <c r="AD10" s="59">
        <f t="shared" si="15"/>
        <v>2200</v>
      </c>
      <c r="AE10" s="59">
        <f t="shared" si="8"/>
        <v>44</v>
      </c>
      <c r="AF10" s="59">
        <f t="shared" si="0"/>
        <v>44</v>
      </c>
      <c r="AG10" s="64">
        <f t="shared" si="9"/>
        <v>0.5</v>
      </c>
    </row>
    <row r="11" spans="1:33" ht="5.25" customHeight="1" x14ac:dyDescent="0.25">
      <c r="C11" s="65"/>
      <c r="D11" s="66"/>
      <c r="E11" s="66"/>
      <c r="F11" s="65"/>
      <c r="G11" s="67"/>
      <c r="H11" s="68"/>
      <c r="I11" s="68"/>
      <c r="J11" s="68"/>
      <c r="K11" s="68"/>
      <c r="L11" s="67"/>
      <c r="O11" t="s">
        <v>19</v>
      </c>
      <c r="Q11" s="48"/>
      <c r="S11" s="48"/>
      <c r="U11" t="s">
        <v>19</v>
      </c>
      <c r="X11" s="48"/>
      <c r="Y11" s="48"/>
      <c r="Z11" s="48"/>
    </row>
    <row r="12" spans="1:33" x14ac:dyDescent="0.25">
      <c r="A12" s="18" t="s">
        <v>20</v>
      </c>
      <c r="B12" s="46" t="s">
        <v>12</v>
      </c>
      <c r="C12" s="59">
        <v>350</v>
      </c>
      <c r="D12" s="60">
        <v>5</v>
      </c>
      <c r="E12" s="60">
        <v>0</v>
      </c>
      <c r="F12" s="59">
        <f t="shared" si="16"/>
        <v>1750</v>
      </c>
      <c r="G12" s="61">
        <v>0.2</v>
      </c>
      <c r="H12" s="59">
        <f t="shared" si="10"/>
        <v>350</v>
      </c>
      <c r="I12" s="59">
        <f t="shared" si="11"/>
        <v>1400</v>
      </c>
      <c r="J12" s="59">
        <f t="shared" si="1"/>
        <v>280</v>
      </c>
      <c r="K12" s="59">
        <f t="shared" ref="K12:K18" si="18">+C12-J12</f>
        <v>70</v>
      </c>
      <c r="L12" s="61">
        <f t="shared" si="3"/>
        <v>0.2</v>
      </c>
      <c r="N12" s="71" t="s">
        <v>21</v>
      </c>
      <c r="O12" s="72"/>
      <c r="P12" s="72"/>
      <c r="Q12" s="72"/>
      <c r="R12" s="72"/>
      <c r="S12" s="72"/>
      <c r="T12" s="72"/>
      <c r="U12" s="72"/>
      <c r="V12" s="72"/>
      <c r="W12" s="73"/>
      <c r="X12" s="33" t="s">
        <v>21</v>
      </c>
      <c r="Y12" s="33"/>
      <c r="Z12" s="33"/>
      <c r="AA12" s="33"/>
      <c r="AB12" s="33"/>
      <c r="AC12" s="33"/>
      <c r="AD12" s="33"/>
      <c r="AE12" s="33"/>
      <c r="AF12" s="33"/>
      <c r="AG12" s="33"/>
    </row>
    <row r="13" spans="1:33" x14ac:dyDescent="0.25">
      <c r="A13" s="34"/>
      <c r="B13" s="46" t="s">
        <v>13</v>
      </c>
      <c r="C13" s="59">
        <v>165</v>
      </c>
      <c r="D13" s="60">
        <v>15</v>
      </c>
      <c r="E13" s="60">
        <v>0</v>
      </c>
      <c r="F13" s="59">
        <f t="shared" si="16"/>
        <v>2475</v>
      </c>
      <c r="G13" s="61">
        <v>0.2</v>
      </c>
      <c r="H13" s="59">
        <f t="shared" si="10"/>
        <v>495</v>
      </c>
      <c r="I13" s="59">
        <f t="shared" si="11"/>
        <v>1980</v>
      </c>
      <c r="J13" s="59">
        <f t="shared" si="1"/>
        <v>132</v>
      </c>
      <c r="K13" s="59">
        <f t="shared" si="18"/>
        <v>33</v>
      </c>
      <c r="L13" s="61">
        <f t="shared" si="3"/>
        <v>0.2</v>
      </c>
      <c r="N13" s="74"/>
      <c r="O13" s="75"/>
      <c r="P13" s="75"/>
      <c r="Q13" s="75"/>
      <c r="R13" s="75"/>
      <c r="S13" s="75"/>
      <c r="T13" s="75"/>
      <c r="U13" s="75"/>
      <c r="V13" s="75"/>
      <c r="W13" s="76"/>
      <c r="X13" s="33"/>
      <c r="Y13" s="33"/>
      <c r="Z13" s="33"/>
      <c r="AA13" s="33"/>
      <c r="AB13" s="33"/>
      <c r="AC13" s="33"/>
      <c r="AD13" s="33"/>
      <c r="AE13" s="33"/>
      <c r="AF13" s="33"/>
      <c r="AG13" s="33"/>
    </row>
    <row r="14" spans="1:33" x14ac:dyDescent="0.25">
      <c r="A14" s="34"/>
      <c r="B14" s="46" t="s">
        <v>14</v>
      </c>
      <c r="C14" s="59">
        <v>150</v>
      </c>
      <c r="D14" s="60">
        <v>10</v>
      </c>
      <c r="E14" s="60">
        <v>0</v>
      </c>
      <c r="F14" s="59">
        <f t="shared" si="16"/>
        <v>1500</v>
      </c>
      <c r="G14" s="61">
        <v>0.2</v>
      </c>
      <c r="H14" s="59">
        <f t="shared" si="10"/>
        <v>300</v>
      </c>
      <c r="I14" s="59">
        <f t="shared" si="11"/>
        <v>1200</v>
      </c>
      <c r="J14" s="59">
        <f t="shared" si="1"/>
        <v>120</v>
      </c>
      <c r="K14" s="59">
        <f t="shared" si="18"/>
        <v>30</v>
      </c>
      <c r="L14" s="61">
        <f t="shared" si="3"/>
        <v>0.2</v>
      </c>
      <c r="N14" s="74"/>
      <c r="O14" s="75"/>
      <c r="P14" s="75"/>
      <c r="Q14" s="75"/>
      <c r="R14" s="75"/>
      <c r="S14" s="75"/>
      <c r="T14" s="75"/>
      <c r="U14" s="75"/>
      <c r="V14" s="75"/>
      <c r="W14" s="76"/>
      <c r="X14" s="33"/>
      <c r="Y14" s="33"/>
      <c r="Z14" s="33"/>
      <c r="AA14" s="33"/>
      <c r="AB14" s="33"/>
      <c r="AC14" s="33"/>
      <c r="AD14" s="33"/>
      <c r="AE14" s="33"/>
      <c r="AF14" s="33"/>
      <c r="AG14" s="33"/>
    </row>
    <row r="15" spans="1:33" x14ac:dyDescent="0.25">
      <c r="A15" s="34"/>
      <c r="B15" s="46" t="s">
        <v>15</v>
      </c>
      <c r="C15" s="59">
        <v>80</v>
      </c>
      <c r="D15" s="60">
        <v>10</v>
      </c>
      <c r="E15" s="60">
        <v>0</v>
      </c>
      <c r="F15" s="59">
        <f t="shared" si="16"/>
        <v>800</v>
      </c>
      <c r="G15" s="61">
        <v>0.2</v>
      </c>
      <c r="H15" s="59">
        <f t="shared" si="10"/>
        <v>160</v>
      </c>
      <c r="I15" s="59">
        <f t="shared" si="11"/>
        <v>640</v>
      </c>
      <c r="J15" s="59">
        <f t="shared" si="1"/>
        <v>64</v>
      </c>
      <c r="K15" s="59">
        <f t="shared" si="18"/>
        <v>16</v>
      </c>
      <c r="L15" s="61">
        <f t="shared" si="3"/>
        <v>0.2</v>
      </c>
      <c r="N15" s="74"/>
      <c r="O15" s="75"/>
      <c r="P15" s="75"/>
      <c r="Q15" s="75"/>
      <c r="R15" s="75"/>
      <c r="S15" s="75"/>
      <c r="T15" s="75"/>
      <c r="U15" s="75"/>
      <c r="V15" s="75"/>
      <c r="W15" s="76"/>
      <c r="X15" s="33"/>
      <c r="Y15" s="33"/>
      <c r="Z15" s="33"/>
      <c r="AA15" s="33"/>
      <c r="AB15" s="33"/>
      <c r="AC15" s="33"/>
      <c r="AD15" s="33"/>
      <c r="AE15" s="33"/>
      <c r="AF15" s="33"/>
      <c r="AG15" s="33"/>
    </row>
    <row r="16" spans="1:33" x14ac:dyDescent="0.25">
      <c r="A16" s="34"/>
      <c r="B16" s="46" t="s">
        <v>16</v>
      </c>
      <c r="C16" s="59">
        <v>40</v>
      </c>
      <c r="D16" s="60">
        <v>25</v>
      </c>
      <c r="E16" s="60">
        <v>0</v>
      </c>
      <c r="F16" s="59">
        <f t="shared" si="16"/>
        <v>1000</v>
      </c>
      <c r="G16" s="61">
        <v>0.2</v>
      </c>
      <c r="H16" s="59">
        <f t="shared" si="10"/>
        <v>200</v>
      </c>
      <c r="I16" s="59">
        <f t="shared" si="11"/>
        <v>800</v>
      </c>
      <c r="J16" s="59">
        <f t="shared" si="1"/>
        <v>32</v>
      </c>
      <c r="K16" s="59">
        <f t="shared" si="18"/>
        <v>8</v>
      </c>
      <c r="L16" s="61">
        <f t="shared" si="3"/>
        <v>0.2</v>
      </c>
      <c r="N16" s="74"/>
      <c r="O16" s="75"/>
      <c r="P16" s="75"/>
      <c r="Q16" s="75"/>
      <c r="R16" s="75"/>
      <c r="S16" s="75"/>
      <c r="T16" s="75"/>
      <c r="U16" s="75"/>
      <c r="V16" s="75"/>
      <c r="W16" s="76"/>
      <c r="X16" s="33"/>
      <c r="Y16" s="33"/>
      <c r="Z16" s="33"/>
      <c r="AA16" s="33"/>
      <c r="AB16" s="33"/>
      <c r="AC16" s="33"/>
      <c r="AD16" s="33"/>
      <c r="AE16" s="33"/>
      <c r="AF16" s="33"/>
      <c r="AG16" s="33"/>
    </row>
    <row r="17" spans="1:33" x14ac:dyDescent="0.25">
      <c r="A17" s="34"/>
      <c r="B17" s="46" t="s">
        <v>17</v>
      </c>
      <c r="C17" s="59">
        <v>135</v>
      </c>
      <c r="D17" s="60">
        <v>5</v>
      </c>
      <c r="E17" s="60">
        <v>0</v>
      </c>
      <c r="F17" s="59">
        <f t="shared" si="16"/>
        <v>675</v>
      </c>
      <c r="G17" s="61">
        <v>0.2</v>
      </c>
      <c r="H17" s="59">
        <f t="shared" si="10"/>
        <v>135</v>
      </c>
      <c r="I17" s="59">
        <f t="shared" si="11"/>
        <v>540</v>
      </c>
      <c r="J17" s="59">
        <f t="shared" si="1"/>
        <v>108</v>
      </c>
      <c r="K17" s="59">
        <f t="shared" si="18"/>
        <v>27</v>
      </c>
      <c r="L17" s="61">
        <f t="shared" si="3"/>
        <v>0.2</v>
      </c>
      <c r="N17" s="74"/>
      <c r="O17" s="75"/>
      <c r="P17" s="75"/>
      <c r="Q17" s="75"/>
      <c r="R17" s="75"/>
      <c r="S17" s="75"/>
      <c r="T17" s="75"/>
      <c r="U17" s="75"/>
      <c r="V17" s="75"/>
      <c r="W17" s="76"/>
      <c r="X17" s="33"/>
      <c r="Y17" s="33"/>
      <c r="Z17" s="33"/>
      <c r="AA17" s="33"/>
      <c r="AB17" s="33"/>
      <c r="AC17" s="33"/>
      <c r="AD17" s="33"/>
      <c r="AE17" s="33"/>
      <c r="AF17" s="33"/>
      <c r="AG17" s="33"/>
    </row>
    <row r="18" spans="1:33" x14ac:dyDescent="0.25">
      <c r="A18" s="34"/>
      <c r="B18" s="46" t="s">
        <v>18</v>
      </c>
      <c r="C18" s="59">
        <v>88</v>
      </c>
      <c r="D18" s="60">
        <v>5</v>
      </c>
      <c r="E18" s="60">
        <v>0</v>
      </c>
      <c r="F18" s="59">
        <f t="shared" si="16"/>
        <v>440</v>
      </c>
      <c r="G18" s="61">
        <v>0.2</v>
      </c>
      <c r="H18" s="59">
        <f t="shared" si="10"/>
        <v>88</v>
      </c>
      <c r="I18" s="59">
        <f t="shared" si="11"/>
        <v>352</v>
      </c>
      <c r="J18" s="59">
        <f t="shared" si="1"/>
        <v>70.400000000000006</v>
      </c>
      <c r="K18" s="59">
        <f t="shared" si="18"/>
        <v>17.599999999999994</v>
      </c>
      <c r="L18" s="61">
        <f t="shared" si="3"/>
        <v>0.19999999999999993</v>
      </c>
      <c r="N18" s="77"/>
      <c r="O18" s="78"/>
      <c r="P18" s="78"/>
      <c r="Q18" s="78"/>
      <c r="R18" s="78"/>
      <c r="S18" s="78"/>
      <c r="T18" s="78"/>
      <c r="U18" s="78"/>
      <c r="V18" s="78"/>
      <c r="W18" s="79"/>
      <c r="X18" s="33"/>
      <c r="Y18" s="33"/>
      <c r="Z18" s="33"/>
      <c r="AA18" s="33"/>
      <c r="AB18" s="33"/>
      <c r="AC18" s="33"/>
      <c r="AD18" s="33"/>
      <c r="AE18" s="33"/>
      <c r="AF18" s="33"/>
      <c r="AG18" s="33"/>
    </row>
    <row r="19" spans="1:33" ht="3" customHeight="1" x14ac:dyDescent="0.25">
      <c r="C19" s="65"/>
      <c r="D19" s="66"/>
      <c r="E19" s="66"/>
      <c r="F19" s="65"/>
      <c r="G19" s="67"/>
      <c r="H19" s="68"/>
      <c r="I19" s="68"/>
      <c r="J19" s="68"/>
      <c r="K19" s="68"/>
      <c r="L19" s="67"/>
      <c r="Q19" s="48"/>
      <c r="S19" s="48"/>
      <c r="X19" s="48"/>
      <c r="Y19" s="48"/>
      <c r="Z19" s="48"/>
    </row>
    <row r="20" spans="1:33" x14ac:dyDescent="0.25">
      <c r="A20" s="18" t="s">
        <v>22</v>
      </c>
      <c r="B20" s="46" t="s">
        <v>12</v>
      </c>
      <c r="C20" s="59">
        <v>350</v>
      </c>
      <c r="D20" s="60">
        <v>5</v>
      </c>
      <c r="E20" s="60">
        <v>1</v>
      </c>
      <c r="F20" s="59">
        <f t="shared" si="16"/>
        <v>1750</v>
      </c>
      <c r="G20" s="61">
        <v>0.16</v>
      </c>
      <c r="H20" s="59">
        <f t="shared" si="10"/>
        <v>280</v>
      </c>
      <c r="I20" s="59">
        <f t="shared" si="11"/>
        <v>1470</v>
      </c>
      <c r="J20" s="59">
        <f t="shared" si="1"/>
        <v>245</v>
      </c>
      <c r="K20" s="59">
        <f t="shared" ref="K20:K24" si="19">+C20-J20</f>
        <v>105</v>
      </c>
      <c r="L20" s="61">
        <f t="shared" si="3"/>
        <v>0.3</v>
      </c>
      <c r="N20" s="59">
        <v>350</v>
      </c>
      <c r="O20" s="60">
        <v>20</v>
      </c>
      <c r="P20" s="60">
        <v>5</v>
      </c>
      <c r="Q20" s="59">
        <f t="shared" ref="Q20:Q26" si="20">+N20*O20</f>
        <v>7000</v>
      </c>
      <c r="R20" s="62">
        <v>0.1875</v>
      </c>
      <c r="S20" s="59">
        <f t="shared" ref="S20:S26" si="21">+Q20*R20</f>
        <v>1312.5</v>
      </c>
      <c r="T20" s="59">
        <f t="shared" ref="T20:T26" si="22">+Q20-S20</f>
        <v>5687.5</v>
      </c>
      <c r="U20" s="59">
        <f t="shared" ref="U20:U26" si="23">+T20/(O20+P20)</f>
        <v>227.5</v>
      </c>
      <c r="V20" s="59">
        <f t="shared" ref="V20:V24" si="24">+N20-U20</f>
        <v>122.5</v>
      </c>
      <c r="W20" s="63">
        <f t="shared" ref="W20:W26" si="25">+V20/N20</f>
        <v>0.35</v>
      </c>
      <c r="X20" s="59">
        <v>350</v>
      </c>
      <c r="Y20" s="60">
        <v>40</v>
      </c>
      <c r="Z20" s="60">
        <v>10</v>
      </c>
      <c r="AA20" s="59">
        <f t="shared" ref="AA20:AA26" si="26">X20*Y20</f>
        <v>14000</v>
      </c>
      <c r="AB20" s="61">
        <v>0.25</v>
      </c>
      <c r="AC20" s="59">
        <f t="shared" ref="AC20:AC25" si="27">+AA20*AB20</f>
        <v>3500</v>
      </c>
      <c r="AD20" s="59">
        <f t="shared" ref="AD20:AD26" si="28">+AA20-AC20</f>
        <v>10500</v>
      </c>
      <c r="AE20" s="59">
        <f t="shared" ref="AE20:AE26" si="29">+AD20/(Y20+Z20)</f>
        <v>210</v>
      </c>
      <c r="AF20" s="59">
        <f t="shared" ref="AF20:AF26" si="30">+X20-AE20</f>
        <v>140</v>
      </c>
      <c r="AG20" s="64">
        <f t="shared" ref="AG20:AG26" si="31">+AF20/X20</f>
        <v>0.4</v>
      </c>
    </row>
    <row r="21" spans="1:33" x14ac:dyDescent="0.25">
      <c r="A21" s="18"/>
      <c r="B21" s="46" t="s">
        <v>13</v>
      </c>
      <c r="C21" s="59">
        <v>165</v>
      </c>
      <c r="D21" s="60">
        <v>15</v>
      </c>
      <c r="E21" s="60">
        <v>0</v>
      </c>
      <c r="F21" s="59">
        <f t="shared" si="16"/>
        <v>2475</v>
      </c>
      <c r="G21" s="61">
        <v>0.3</v>
      </c>
      <c r="H21" s="59">
        <f t="shared" si="10"/>
        <v>742.5</v>
      </c>
      <c r="I21" s="59">
        <f t="shared" si="11"/>
        <v>1732.5</v>
      </c>
      <c r="J21" s="59">
        <f t="shared" si="1"/>
        <v>115.5</v>
      </c>
      <c r="K21" s="59">
        <f t="shared" si="19"/>
        <v>49.5</v>
      </c>
      <c r="L21" s="61">
        <f t="shared" si="3"/>
        <v>0.3</v>
      </c>
      <c r="N21" s="59">
        <v>165</v>
      </c>
      <c r="O21" s="60">
        <v>30</v>
      </c>
      <c r="P21" s="60">
        <v>0</v>
      </c>
      <c r="Q21" s="59">
        <f t="shared" si="20"/>
        <v>4950</v>
      </c>
      <c r="R21" s="62">
        <v>0.35</v>
      </c>
      <c r="S21" s="59">
        <f t="shared" si="21"/>
        <v>1732.5</v>
      </c>
      <c r="T21" s="59">
        <f t="shared" si="22"/>
        <v>3217.5</v>
      </c>
      <c r="U21" s="59">
        <f t="shared" si="23"/>
        <v>107.25</v>
      </c>
      <c r="V21" s="59">
        <f t="shared" si="24"/>
        <v>57.75</v>
      </c>
      <c r="W21" s="63">
        <f t="shared" si="25"/>
        <v>0.35</v>
      </c>
      <c r="X21" s="59">
        <v>165</v>
      </c>
      <c r="Y21" s="60">
        <v>60</v>
      </c>
      <c r="Z21" s="60">
        <v>0</v>
      </c>
      <c r="AA21" s="59">
        <f t="shared" si="26"/>
        <v>9900</v>
      </c>
      <c r="AB21" s="61">
        <v>0.4</v>
      </c>
      <c r="AC21" s="59">
        <f t="shared" si="27"/>
        <v>3960</v>
      </c>
      <c r="AD21" s="59">
        <f t="shared" si="28"/>
        <v>5940</v>
      </c>
      <c r="AE21" s="59">
        <f t="shared" si="29"/>
        <v>99</v>
      </c>
      <c r="AF21" s="59">
        <f t="shared" si="30"/>
        <v>66</v>
      </c>
      <c r="AG21" s="64">
        <f t="shared" si="31"/>
        <v>0.4</v>
      </c>
    </row>
    <row r="22" spans="1:33" x14ac:dyDescent="0.25">
      <c r="A22" s="18"/>
      <c r="B22" s="46" t="s">
        <v>14</v>
      </c>
      <c r="C22" s="59">
        <v>150</v>
      </c>
      <c r="D22" s="60">
        <v>10</v>
      </c>
      <c r="E22" s="60">
        <v>1</v>
      </c>
      <c r="F22" s="59">
        <f t="shared" si="16"/>
        <v>1500</v>
      </c>
      <c r="G22" s="61">
        <v>0.23</v>
      </c>
      <c r="H22" s="59">
        <f t="shared" si="10"/>
        <v>345</v>
      </c>
      <c r="I22" s="59">
        <f t="shared" si="11"/>
        <v>1155</v>
      </c>
      <c r="J22" s="59">
        <f t="shared" si="1"/>
        <v>105</v>
      </c>
      <c r="K22" s="59">
        <f t="shared" si="19"/>
        <v>45</v>
      </c>
      <c r="L22" s="61">
        <f t="shared" si="3"/>
        <v>0.3</v>
      </c>
      <c r="N22" s="59">
        <v>150</v>
      </c>
      <c r="O22" s="60">
        <v>40</v>
      </c>
      <c r="P22" s="60">
        <v>10</v>
      </c>
      <c r="Q22" s="59">
        <f t="shared" si="20"/>
        <v>6000</v>
      </c>
      <c r="R22" s="62">
        <v>0.1875</v>
      </c>
      <c r="S22" s="59">
        <f t="shared" si="21"/>
        <v>1125</v>
      </c>
      <c r="T22" s="59">
        <f t="shared" si="22"/>
        <v>4875</v>
      </c>
      <c r="U22" s="59">
        <f t="shared" si="23"/>
        <v>97.5</v>
      </c>
      <c r="V22" s="59">
        <f t="shared" si="24"/>
        <v>52.5</v>
      </c>
      <c r="W22" s="63">
        <f t="shared" si="25"/>
        <v>0.35</v>
      </c>
      <c r="X22" s="59">
        <v>150</v>
      </c>
      <c r="Y22" s="60">
        <v>80</v>
      </c>
      <c r="Z22" s="60">
        <v>20</v>
      </c>
      <c r="AA22" s="59">
        <f t="shared" si="26"/>
        <v>12000</v>
      </c>
      <c r="AB22" s="61">
        <v>0.25</v>
      </c>
      <c r="AC22" s="59">
        <f t="shared" si="27"/>
        <v>3000</v>
      </c>
      <c r="AD22" s="59">
        <f t="shared" si="28"/>
        <v>9000</v>
      </c>
      <c r="AE22" s="59">
        <f t="shared" si="29"/>
        <v>90</v>
      </c>
      <c r="AF22" s="59">
        <f t="shared" si="30"/>
        <v>60</v>
      </c>
      <c r="AG22" s="64">
        <f t="shared" si="31"/>
        <v>0.4</v>
      </c>
    </row>
    <row r="23" spans="1:33" x14ac:dyDescent="0.25">
      <c r="A23" s="18"/>
      <c r="B23" s="46" t="s">
        <v>15</v>
      </c>
      <c r="C23" s="59">
        <v>80</v>
      </c>
      <c r="D23" s="60">
        <v>10</v>
      </c>
      <c r="E23" s="60">
        <v>0</v>
      </c>
      <c r="F23" s="59">
        <f t="shared" si="16"/>
        <v>800</v>
      </c>
      <c r="G23" s="61">
        <v>0.3</v>
      </c>
      <c r="H23" s="59">
        <f t="shared" si="10"/>
        <v>240</v>
      </c>
      <c r="I23" s="59">
        <f t="shared" si="11"/>
        <v>560</v>
      </c>
      <c r="J23" s="59">
        <f t="shared" si="1"/>
        <v>56</v>
      </c>
      <c r="K23" s="59">
        <f t="shared" si="19"/>
        <v>24</v>
      </c>
      <c r="L23" s="61">
        <f t="shared" si="3"/>
        <v>0.3</v>
      </c>
      <c r="N23" s="59">
        <v>80</v>
      </c>
      <c r="O23" s="60">
        <v>50</v>
      </c>
      <c r="P23" s="60">
        <v>0</v>
      </c>
      <c r="Q23" s="59">
        <f t="shared" si="20"/>
        <v>4000</v>
      </c>
      <c r="R23" s="62">
        <v>0.35</v>
      </c>
      <c r="S23" s="59">
        <f t="shared" si="21"/>
        <v>1400</v>
      </c>
      <c r="T23" s="59">
        <f t="shared" si="22"/>
        <v>2600</v>
      </c>
      <c r="U23" s="59">
        <f t="shared" si="23"/>
        <v>52</v>
      </c>
      <c r="V23" s="59">
        <f t="shared" si="24"/>
        <v>28</v>
      </c>
      <c r="W23" s="63">
        <f t="shared" si="25"/>
        <v>0.35</v>
      </c>
      <c r="X23" s="59">
        <v>80</v>
      </c>
      <c r="Y23" s="60">
        <v>100</v>
      </c>
      <c r="Z23" s="60">
        <v>0</v>
      </c>
      <c r="AA23" s="59">
        <f t="shared" si="26"/>
        <v>8000</v>
      </c>
      <c r="AB23" s="61">
        <v>0.4</v>
      </c>
      <c r="AC23" s="59">
        <f t="shared" si="27"/>
        <v>3200</v>
      </c>
      <c r="AD23" s="59">
        <f t="shared" si="28"/>
        <v>4800</v>
      </c>
      <c r="AE23" s="59">
        <f t="shared" si="29"/>
        <v>48</v>
      </c>
      <c r="AF23" s="59">
        <f t="shared" si="30"/>
        <v>32</v>
      </c>
      <c r="AG23" s="64">
        <f t="shared" si="31"/>
        <v>0.4</v>
      </c>
    </row>
    <row r="24" spans="1:33" x14ac:dyDescent="0.25">
      <c r="A24" s="18"/>
      <c r="B24" s="46" t="s">
        <v>16</v>
      </c>
      <c r="C24" s="59">
        <v>40</v>
      </c>
      <c r="D24" s="60">
        <v>25</v>
      </c>
      <c r="E24" s="60">
        <v>0</v>
      </c>
      <c r="F24" s="59">
        <f t="shared" si="16"/>
        <v>1000</v>
      </c>
      <c r="G24" s="61">
        <v>0.3</v>
      </c>
      <c r="H24" s="59">
        <f t="shared" si="10"/>
        <v>300</v>
      </c>
      <c r="I24" s="59">
        <f t="shared" si="11"/>
        <v>700</v>
      </c>
      <c r="J24" s="59">
        <f t="shared" si="1"/>
        <v>28</v>
      </c>
      <c r="K24" s="59">
        <f t="shared" si="19"/>
        <v>12</v>
      </c>
      <c r="L24" s="61">
        <f t="shared" si="3"/>
        <v>0.3</v>
      </c>
      <c r="N24" s="59">
        <v>40</v>
      </c>
      <c r="O24" s="60">
        <v>50</v>
      </c>
      <c r="P24" s="60">
        <v>0</v>
      </c>
      <c r="Q24" s="59">
        <f t="shared" si="20"/>
        <v>2000</v>
      </c>
      <c r="R24" s="62">
        <v>0.35</v>
      </c>
      <c r="S24" s="59">
        <f t="shared" si="21"/>
        <v>700</v>
      </c>
      <c r="T24" s="59">
        <f t="shared" si="22"/>
        <v>1300</v>
      </c>
      <c r="U24" s="59">
        <f t="shared" si="23"/>
        <v>26</v>
      </c>
      <c r="V24" s="59">
        <f t="shared" si="24"/>
        <v>14</v>
      </c>
      <c r="W24" s="63">
        <f t="shared" si="25"/>
        <v>0.35</v>
      </c>
      <c r="X24" s="59">
        <v>40</v>
      </c>
      <c r="Y24" s="60">
        <v>100</v>
      </c>
      <c r="Z24" s="60">
        <v>0</v>
      </c>
      <c r="AA24" s="59">
        <f t="shared" si="26"/>
        <v>4000</v>
      </c>
      <c r="AB24" s="61">
        <v>0.4</v>
      </c>
      <c r="AC24" s="59">
        <f t="shared" si="27"/>
        <v>1600</v>
      </c>
      <c r="AD24" s="59">
        <f t="shared" si="28"/>
        <v>2400</v>
      </c>
      <c r="AE24" s="59">
        <f t="shared" si="29"/>
        <v>24</v>
      </c>
      <c r="AF24" s="59">
        <f t="shared" si="30"/>
        <v>16</v>
      </c>
      <c r="AG24" s="64">
        <f t="shared" si="31"/>
        <v>0.4</v>
      </c>
    </row>
    <row r="25" spans="1:33" x14ac:dyDescent="0.25">
      <c r="A25" s="18"/>
      <c r="B25" s="46" t="s">
        <v>17</v>
      </c>
      <c r="C25" s="59">
        <v>135</v>
      </c>
      <c r="D25" s="60">
        <v>5</v>
      </c>
      <c r="E25" s="60">
        <v>1</v>
      </c>
      <c r="F25" s="59">
        <f t="shared" si="16"/>
        <v>675</v>
      </c>
      <c r="G25" s="61">
        <v>0.16</v>
      </c>
      <c r="H25" s="59">
        <f t="shared" si="10"/>
        <v>108</v>
      </c>
      <c r="I25" s="59">
        <f t="shared" si="11"/>
        <v>567</v>
      </c>
      <c r="J25" s="59">
        <f t="shared" si="1"/>
        <v>94.5</v>
      </c>
      <c r="K25" s="59">
        <f>+C25-J25</f>
        <v>40.5</v>
      </c>
      <c r="L25" s="61">
        <f t="shared" si="3"/>
        <v>0.3</v>
      </c>
      <c r="N25" s="59">
        <v>135</v>
      </c>
      <c r="O25" s="60">
        <v>20</v>
      </c>
      <c r="P25" s="60">
        <v>5</v>
      </c>
      <c r="Q25" s="59">
        <f t="shared" si="20"/>
        <v>2700</v>
      </c>
      <c r="R25" s="62">
        <v>0.1875</v>
      </c>
      <c r="S25" s="59">
        <f t="shared" si="21"/>
        <v>506.25</v>
      </c>
      <c r="T25" s="59">
        <f t="shared" si="22"/>
        <v>2193.75</v>
      </c>
      <c r="U25" s="59">
        <f t="shared" si="23"/>
        <v>87.75</v>
      </c>
      <c r="V25" s="59">
        <f>+N25-U25</f>
        <v>47.25</v>
      </c>
      <c r="W25" s="63">
        <f t="shared" si="25"/>
        <v>0.35</v>
      </c>
      <c r="X25" s="59">
        <v>135</v>
      </c>
      <c r="Y25" s="60">
        <v>40</v>
      </c>
      <c r="Z25" s="60">
        <v>10</v>
      </c>
      <c r="AA25" s="59">
        <f t="shared" si="26"/>
        <v>5400</v>
      </c>
      <c r="AB25" s="61">
        <v>0.25</v>
      </c>
      <c r="AC25" s="59">
        <f t="shared" si="27"/>
        <v>1350</v>
      </c>
      <c r="AD25" s="59">
        <f t="shared" si="28"/>
        <v>4050</v>
      </c>
      <c r="AE25" s="59">
        <f t="shared" si="29"/>
        <v>81</v>
      </c>
      <c r="AF25" s="59">
        <f t="shared" si="30"/>
        <v>54</v>
      </c>
      <c r="AG25" s="64">
        <f t="shared" si="31"/>
        <v>0.4</v>
      </c>
    </row>
    <row r="26" spans="1:33" x14ac:dyDescent="0.25">
      <c r="A26" s="18"/>
      <c r="B26" s="46" t="s">
        <v>18</v>
      </c>
      <c r="C26" s="59">
        <v>88</v>
      </c>
      <c r="D26" s="60">
        <v>5</v>
      </c>
      <c r="E26" s="60">
        <v>1</v>
      </c>
      <c r="F26" s="59">
        <f t="shared" si="16"/>
        <v>440</v>
      </c>
      <c r="G26" s="61">
        <v>0.16</v>
      </c>
      <c r="H26" s="59">
        <f t="shared" si="10"/>
        <v>70.400000000000006</v>
      </c>
      <c r="I26" s="59">
        <f t="shared" si="11"/>
        <v>369.6</v>
      </c>
      <c r="J26" s="59">
        <f t="shared" si="1"/>
        <v>61.6</v>
      </c>
      <c r="K26" s="59">
        <f>+C26-J26</f>
        <v>26.4</v>
      </c>
      <c r="L26" s="61">
        <f t="shared" si="3"/>
        <v>0.3</v>
      </c>
      <c r="N26" s="59">
        <v>88</v>
      </c>
      <c r="O26" s="60">
        <v>20</v>
      </c>
      <c r="P26" s="60">
        <v>5</v>
      </c>
      <c r="Q26" s="59">
        <f t="shared" si="20"/>
        <v>1760</v>
      </c>
      <c r="R26" s="62">
        <v>0.1875</v>
      </c>
      <c r="S26" s="59">
        <f t="shared" si="21"/>
        <v>330</v>
      </c>
      <c r="T26" s="59">
        <f t="shared" si="22"/>
        <v>1430</v>
      </c>
      <c r="U26" s="59">
        <f t="shared" si="23"/>
        <v>57.2</v>
      </c>
      <c r="V26" s="59">
        <f>+N26-U26</f>
        <v>30.799999999999997</v>
      </c>
      <c r="W26" s="63">
        <f t="shared" si="25"/>
        <v>0.35</v>
      </c>
      <c r="X26" s="59">
        <v>88</v>
      </c>
      <c r="Y26" s="60">
        <v>40</v>
      </c>
      <c r="Z26" s="60">
        <v>10</v>
      </c>
      <c r="AA26" s="59">
        <f t="shared" si="26"/>
        <v>3520</v>
      </c>
      <c r="AB26" s="61">
        <v>0.25</v>
      </c>
      <c r="AC26" s="59">
        <f>+AA26*AB26</f>
        <v>880</v>
      </c>
      <c r="AD26" s="59">
        <f t="shared" si="28"/>
        <v>2640</v>
      </c>
      <c r="AE26" s="59">
        <f t="shared" si="29"/>
        <v>52.8</v>
      </c>
      <c r="AF26" s="59">
        <f t="shared" si="30"/>
        <v>35.200000000000003</v>
      </c>
      <c r="AG26" s="64">
        <f t="shared" si="31"/>
        <v>0.4</v>
      </c>
    </row>
    <row r="27" spans="1:33" ht="3.75" customHeight="1" x14ac:dyDescent="0.25">
      <c r="Q27" s="48"/>
      <c r="S27" s="48"/>
      <c r="X27" s="48"/>
      <c r="Y27" s="48"/>
      <c r="Z27" s="48"/>
    </row>
    <row r="28" spans="1:33" ht="15" customHeight="1" x14ac:dyDescent="0.25">
      <c r="A28" s="18" t="s">
        <v>23</v>
      </c>
      <c r="B28" s="46" t="s">
        <v>12</v>
      </c>
      <c r="C28" s="59">
        <v>350</v>
      </c>
      <c r="D28" s="60">
        <v>10</v>
      </c>
      <c r="E28" s="60">
        <v>0</v>
      </c>
      <c r="F28" s="59">
        <f t="shared" si="16"/>
        <v>3500</v>
      </c>
      <c r="G28" s="61">
        <v>0.5</v>
      </c>
      <c r="H28" s="59">
        <f>+F28*G28</f>
        <v>1750</v>
      </c>
      <c r="I28" s="59">
        <f>+F28-H28</f>
        <v>1750</v>
      </c>
      <c r="J28" s="59">
        <f>+I28/(D28+E28)</f>
        <v>175</v>
      </c>
      <c r="K28" s="59">
        <f>+C28-J28</f>
        <v>175</v>
      </c>
      <c r="L28" s="61">
        <f>+K28/C28</f>
        <v>0.5</v>
      </c>
      <c r="N28" s="80" t="s">
        <v>25</v>
      </c>
      <c r="O28" s="81"/>
      <c r="P28" s="81"/>
      <c r="Q28" s="81"/>
      <c r="R28" s="81"/>
      <c r="S28" s="81"/>
      <c r="T28" s="81"/>
      <c r="U28" s="81"/>
      <c r="V28" s="81"/>
      <c r="W28" s="82"/>
      <c r="X28" s="18" t="s">
        <v>25</v>
      </c>
      <c r="Y28" s="18"/>
      <c r="Z28" s="18"/>
      <c r="AA28" s="18"/>
      <c r="AB28" s="18"/>
      <c r="AC28" s="18"/>
      <c r="AD28" s="18"/>
      <c r="AE28" s="18"/>
      <c r="AF28" s="18"/>
      <c r="AG28" s="18"/>
    </row>
    <row r="29" spans="1:33" x14ac:dyDescent="0.25">
      <c r="A29" s="18"/>
      <c r="B29" s="46" t="s">
        <v>13</v>
      </c>
      <c r="C29" s="59">
        <v>165</v>
      </c>
      <c r="D29" s="60">
        <v>15</v>
      </c>
      <c r="E29" s="60">
        <v>0</v>
      </c>
      <c r="F29" s="59">
        <f t="shared" si="16"/>
        <v>2475</v>
      </c>
      <c r="G29" s="61">
        <v>0.5</v>
      </c>
      <c r="H29" s="59">
        <f t="shared" ref="H29:H34" si="32">+F29*G29</f>
        <v>1237.5</v>
      </c>
      <c r="I29" s="59">
        <f t="shared" si="11"/>
        <v>1237.5</v>
      </c>
      <c r="J29" s="59">
        <f t="shared" si="1"/>
        <v>82.5</v>
      </c>
      <c r="K29" s="59">
        <f t="shared" ref="K29:K34" si="33">+C29-J29</f>
        <v>82.5</v>
      </c>
      <c r="L29" s="61">
        <f t="shared" si="3"/>
        <v>0.5</v>
      </c>
      <c r="N29" s="83"/>
      <c r="O29" s="84"/>
      <c r="P29" s="84"/>
      <c r="Q29" s="84"/>
      <c r="R29" s="84"/>
      <c r="S29" s="84"/>
      <c r="T29" s="84"/>
      <c r="U29" s="84"/>
      <c r="V29" s="84"/>
      <c r="W29" s="85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spans="1:33" x14ac:dyDescent="0.25">
      <c r="A30" s="18"/>
      <c r="B30" s="46" t="s">
        <v>14</v>
      </c>
      <c r="C30" s="59">
        <v>150</v>
      </c>
      <c r="D30" s="60">
        <v>10</v>
      </c>
      <c r="E30" s="60">
        <v>0</v>
      </c>
      <c r="F30" s="59">
        <f t="shared" si="16"/>
        <v>1500</v>
      </c>
      <c r="G30" s="61">
        <v>0.5</v>
      </c>
      <c r="H30" s="59">
        <f t="shared" si="32"/>
        <v>750</v>
      </c>
      <c r="I30" s="59">
        <f t="shared" si="11"/>
        <v>750</v>
      </c>
      <c r="J30" s="59">
        <f t="shared" si="1"/>
        <v>75</v>
      </c>
      <c r="K30" s="59">
        <f t="shared" si="33"/>
        <v>75</v>
      </c>
      <c r="L30" s="61">
        <f t="shared" si="3"/>
        <v>0.5</v>
      </c>
      <c r="N30" s="83"/>
      <c r="O30" s="84"/>
      <c r="P30" s="84"/>
      <c r="Q30" s="84"/>
      <c r="R30" s="84"/>
      <c r="S30" s="84"/>
      <c r="T30" s="84"/>
      <c r="U30" s="84"/>
      <c r="V30" s="84"/>
      <c r="W30" s="85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spans="1:33" x14ac:dyDescent="0.25">
      <c r="A31" s="18"/>
      <c r="B31" s="46" t="s">
        <v>15</v>
      </c>
      <c r="C31" s="59">
        <v>80</v>
      </c>
      <c r="D31" s="60">
        <v>10</v>
      </c>
      <c r="E31" s="60">
        <v>0</v>
      </c>
      <c r="F31" s="59">
        <f t="shared" si="16"/>
        <v>800</v>
      </c>
      <c r="G31" s="61">
        <v>0.5</v>
      </c>
      <c r="H31" s="59">
        <f t="shared" si="32"/>
        <v>400</v>
      </c>
      <c r="I31" s="59">
        <f t="shared" si="11"/>
        <v>400</v>
      </c>
      <c r="J31" s="59">
        <f t="shared" si="1"/>
        <v>40</v>
      </c>
      <c r="K31" s="59">
        <f t="shared" si="33"/>
        <v>40</v>
      </c>
      <c r="L31" s="61">
        <f t="shared" si="3"/>
        <v>0.5</v>
      </c>
      <c r="N31" s="83"/>
      <c r="O31" s="84"/>
      <c r="P31" s="84"/>
      <c r="Q31" s="84"/>
      <c r="R31" s="84"/>
      <c r="S31" s="84"/>
      <c r="T31" s="84"/>
      <c r="U31" s="84"/>
      <c r="V31" s="84"/>
      <c r="W31" s="85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spans="1:33" x14ac:dyDescent="0.25">
      <c r="A32" s="18"/>
      <c r="B32" s="46" t="s">
        <v>16</v>
      </c>
      <c r="C32" s="59">
        <v>40</v>
      </c>
      <c r="D32" s="60">
        <v>100</v>
      </c>
      <c r="E32" s="60">
        <v>0</v>
      </c>
      <c r="F32" s="59">
        <f t="shared" si="16"/>
        <v>4000</v>
      </c>
      <c r="G32" s="61">
        <v>0.5</v>
      </c>
      <c r="H32" s="59">
        <f t="shared" si="32"/>
        <v>2000</v>
      </c>
      <c r="I32" s="59">
        <f t="shared" si="11"/>
        <v>2000</v>
      </c>
      <c r="J32" s="59">
        <f t="shared" si="1"/>
        <v>20</v>
      </c>
      <c r="K32" s="59">
        <f t="shared" si="33"/>
        <v>20</v>
      </c>
      <c r="L32" s="61">
        <f t="shared" si="3"/>
        <v>0.5</v>
      </c>
      <c r="N32" s="83"/>
      <c r="O32" s="84"/>
      <c r="P32" s="84"/>
      <c r="Q32" s="84"/>
      <c r="R32" s="84"/>
      <c r="S32" s="84"/>
      <c r="T32" s="84"/>
      <c r="U32" s="84"/>
      <c r="V32" s="84"/>
      <c r="W32" s="85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spans="1:33" x14ac:dyDescent="0.25">
      <c r="A33" s="18"/>
      <c r="B33" s="46" t="s">
        <v>17</v>
      </c>
      <c r="C33" s="59">
        <v>135</v>
      </c>
      <c r="D33" s="60">
        <v>10</v>
      </c>
      <c r="E33" s="60">
        <v>0</v>
      </c>
      <c r="F33" s="59">
        <f t="shared" si="16"/>
        <v>1350</v>
      </c>
      <c r="G33" s="61">
        <v>0.5</v>
      </c>
      <c r="H33" s="59">
        <f t="shared" si="32"/>
        <v>675</v>
      </c>
      <c r="I33" s="59">
        <f t="shared" si="11"/>
        <v>675</v>
      </c>
      <c r="J33" s="59">
        <f t="shared" si="1"/>
        <v>67.5</v>
      </c>
      <c r="K33" s="59">
        <f t="shared" si="33"/>
        <v>67.5</v>
      </c>
      <c r="L33" s="61">
        <f t="shared" si="3"/>
        <v>0.5</v>
      </c>
      <c r="N33" s="83"/>
      <c r="O33" s="84"/>
      <c r="P33" s="84"/>
      <c r="Q33" s="84"/>
      <c r="R33" s="84"/>
      <c r="S33" s="84"/>
      <c r="T33" s="84"/>
      <c r="U33" s="84"/>
      <c r="V33" s="84"/>
      <c r="W33" s="85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spans="1:33" x14ac:dyDescent="0.25">
      <c r="A34" s="18"/>
      <c r="B34" s="46" t="s">
        <v>18</v>
      </c>
      <c r="C34" s="59">
        <v>88</v>
      </c>
      <c r="D34" s="60">
        <v>10</v>
      </c>
      <c r="E34" s="60">
        <v>0</v>
      </c>
      <c r="F34" s="59">
        <f t="shared" si="16"/>
        <v>880</v>
      </c>
      <c r="G34" s="61">
        <v>0.5</v>
      </c>
      <c r="H34" s="59">
        <f t="shared" si="32"/>
        <v>440</v>
      </c>
      <c r="I34" s="59">
        <f t="shared" si="11"/>
        <v>440</v>
      </c>
      <c r="J34" s="59">
        <f t="shared" si="1"/>
        <v>44</v>
      </c>
      <c r="K34" s="59">
        <f t="shared" si="33"/>
        <v>44</v>
      </c>
      <c r="L34" s="61">
        <f t="shared" si="3"/>
        <v>0.5</v>
      </c>
      <c r="N34" s="86"/>
      <c r="O34" s="87"/>
      <c r="P34" s="87"/>
      <c r="Q34" s="87"/>
      <c r="R34" s="87"/>
      <c r="S34" s="87"/>
      <c r="T34" s="87"/>
      <c r="U34" s="87"/>
      <c r="V34" s="87"/>
      <c r="W34" s="8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spans="1:33" ht="4.5" customHeight="1" x14ac:dyDescent="0.25">
      <c r="A35" s="37"/>
      <c r="C35" s="65"/>
      <c r="D35" s="66"/>
      <c r="E35" s="66"/>
      <c r="F35" s="65"/>
      <c r="G35" s="67"/>
      <c r="H35" s="68"/>
      <c r="I35" s="68"/>
      <c r="J35" s="68"/>
      <c r="K35" s="89"/>
      <c r="L35" s="67"/>
      <c r="Q35" s="48"/>
      <c r="S35" s="48"/>
      <c r="X35" s="48"/>
      <c r="Y35" s="48"/>
      <c r="Z35" s="48"/>
    </row>
    <row r="36" spans="1:33" s="15" customFormat="1" ht="67.5" customHeight="1" x14ac:dyDescent="0.25">
      <c r="A36" s="39" t="s">
        <v>26</v>
      </c>
      <c r="B36" s="19" t="s">
        <v>27</v>
      </c>
      <c r="C36" s="20">
        <v>449</v>
      </c>
      <c r="D36" s="90">
        <v>10</v>
      </c>
      <c r="E36" s="90">
        <v>3</v>
      </c>
      <c r="F36" s="20">
        <f t="shared" si="16"/>
        <v>4490</v>
      </c>
      <c r="G36" s="21">
        <v>0.4</v>
      </c>
      <c r="H36" s="20">
        <f t="shared" ref="H36" si="34">+C36*G36</f>
        <v>179.60000000000002</v>
      </c>
      <c r="I36" s="20">
        <f t="shared" si="11"/>
        <v>4310.3999999999996</v>
      </c>
      <c r="J36" s="20">
        <f t="shared" ref="J36" si="35">+C36-H36</f>
        <v>269.39999999999998</v>
      </c>
      <c r="K36" s="20">
        <f t="shared" ref="K36" si="36">+C36-J36</f>
        <v>179.60000000000002</v>
      </c>
      <c r="L36" s="21">
        <f t="shared" si="3"/>
        <v>0.40000000000000008</v>
      </c>
      <c r="N36" s="91" t="s">
        <v>39</v>
      </c>
      <c r="O36" s="92"/>
      <c r="P36" s="92"/>
      <c r="Q36" s="92"/>
      <c r="R36" s="92"/>
      <c r="S36" s="92"/>
      <c r="T36" s="92"/>
      <c r="U36" s="92"/>
      <c r="V36" s="92"/>
      <c r="W36" s="93"/>
      <c r="X36" s="34" t="s">
        <v>39</v>
      </c>
      <c r="Y36" s="34"/>
      <c r="Z36" s="34"/>
      <c r="AA36" s="34"/>
      <c r="AB36" s="34"/>
      <c r="AC36" s="34"/>
      <c r="AD36" s="34"/>
      <c r="AE36" s="34"/>
      <c r="AF36" s="34"/>
      <c r="AG36" s="34"/>
    </row>
  </sheetData>
  <mergeCells count="13">
    <mergeCell ref="A20:A26"/>
    <mergeCell ref="A28:A34"/>
    <mergeCell ref="N28:W34"/>
    <mergeCell ref="X28:AG34"/>
    <mergeCell ref="N36:W36"/>
    <mergeCell ref="X36:AG36"/>
    <mergeCell ref="N1:AG1"/>
    <mergeCell ref="C2:L2"/>
    <mergeCell ref="N2:AG2"/>
    <mergeCell ref="A4:A10"/>
    <mergeCell ref="A12:A18"/>
    <mergeCell ref="N12:W18"/>
    <mergeCell ref="X12:AG18"/>
  </mergeCells>
  <printOptions horizontalCentered="1" verticalCentered="1"/>
  <pageMargins left="0" right="0" top="0" bottom="0" header="0.31496062992125984" footer="0.31496062992125984"/>
  <pageSetup paperSize="9" scale="75" fitToWidth="2" orientation="landscape" r:id="rId1"/>
  <colBreaks count="2" manualBreakCount="2">
    <brk id="12" max="1048575" man="1"/>
    <brk id="2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Single Pricing WO Scheme</vt:lpstr>
      <vt:lpstr>Single Pricing With Scheme </vt:lpstr>
      <vt:lpstr>'Single Pricing With Scheme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2025-08-11T04:26:43Z</dcterms:created>
  <dcterms:modified xsi:type="dcterms:W3CDTF">2025-08-11T04:27:37Z</dcterms:modified>
</cp:coreProperties>
</file>