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npolar-my.sharepoint.com/personal/sebastien_descamps_npolar_no/Documents/SEAPOP/Data SEAPOP reports/BreedingSuccess-Diet/"/>
    </mc:Choice>
  </mc:AlternateContent>
  <xr:revisionPtr revIDLastSave="195" documentId="8_{5953383F-FFF6-4F77-B0DE-F2F3D3949231}" xr6:coauthVersionLast="47" xr6:coauthVersionMax="47" xr10:uidLastSave="{33046E07-E2BE-476F-AB1D-4A4F856E6942}"/>
  <bookViews>
    <workbookView xWindow="19200" yWindow="-2600" windowWidth="26200" windowHeight="21000" activeTab="2" xr2:uid="{00000000-000D-0000-FFFF-FFFF00000000}"/>
  </bookViews>
  <sheets>
    <sheet name="PROCEDURE NEMO DATABASE" sheetId="3" r:id="rId1"/>
    <sheet name="raw" sheetId="4" r:id="rId2"/>
    <sheet name="Averag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2" l="1"/>
  <c r="E6" i="2"/>
  <c r="F6" i="2" s="1"/>
  <c r="I4" i="2"/>
  <c r="J4" i="2" s="1"/>
  <c r="I6" i="2"/>
  <c r="J6" i="2" s="1"/>
  <c r="R188" i="4"/>
  <c r="R233" i="4"/>
  <c r="Q189" i="4"/>
  <c r="R189" i="4"/>
  <c r="R230" i="4"/>
  <c r="R185" i="4"/>
  <c r="R229" i="4"/>
  <c r="R220" i="4"/>
  <c r="R228" i="4"/>
  <c r="Q231" i="4"/>
  <c r="R231" i="4"/>
  <c r="R235" i="4"/>
  <c r="Q221" i="4"/>
  <c r="R221" i="4"/>
  <c r="R223" i="4"/>
  <c r="R190" i="4"/>
  <c r="R224" i="4"/>
  <c r="R226" i="4"/>
  <c r="R225" i="4"/>
  <c r="R186" i="4"/>
  <c r="R187" i="4"/>
  <c r="R227" i="4"/>
  <c r="R219" i="4"/>
  <c r="R218" i="4"/>
  <c r="R232" i="4"/>
  <c r="R234" i="4"/>
  <c r="R222" i="4"/>
  <c r="Q300" i="4"/>
  <c r="R300" i="4"/>
  <c r="R303" i="4"/>
  <c r="R301" i="4"/>
  <c r="R302" i="4"/>
  <c r="R364" i="4"/>
  <c r="R367" i="4"/>
  <c r="R330" i="4"/>
  <c r="Q339" i="4"/>
  <c r="R339" i="4"/>
  <c r="R349" i="4"/>
  <c r="Q358" i="4"/>
  <c r="R358" i="4"/>
  <c r="R362" i="4"/>
  <c r="R365" i="4"/>
  <c r="R368" i="4"/>
  <c r="R369" i="4"/>
  <c r="R370" i="4"/>
  <c r="R342" i="4"/>
  <c r="R343" i="4"/>
  <c r="R366" i="4"/>
  <c r="R363" i="4"/>
  <c r="R348" i="4"/>
  <c r="R324" i="4"/>
  <c r="R344" i="4"/>
  <c r="R361" i="4"/>
  <c r="R341" i="4"/>
  <c r="Q354" i="4"/>
  <c r="R354" i="4"/>
  <c r="R356" i="4"/>
  <c r="R359" i="4"/>
  <c r="R326" i="4"/>
  <c r="R353" i="4"/>
  <c r="R355" i="4"/>
  <c r="R360" i="4"/>
  <c r="R345" i="4"/>
  <c r="R346" i="4"/>
  <c r="Q350" i="4"/>
  <c r="R350" i="4"/>
  <c r="R337" i="4"/>
  <c r="Q347" i="4"/>
  <c r="R347" i="4"/>
  <c r="Q357" i="4"/>
  <c r="R357" i="4"/>
  <c r="R336" i="4"/>
  <c r="R338" i="4"/>
  <c r="R340" i="4"/>
  <c r="R351" i="4"/>
  <c r="R352" i="4"/>
  <c r="Q335" i="4"/>
  <c r="R335" i="4"/>
  <c r="R328" i="4"/>
  <c r="R331" i="4"/>
  <c r="R332" i="4"/>
  <c r="R333" i="4"/>
  <c r="R334" i="4"/>
  <c r="R329" i="4"/>
  <c r="R327" i="4"/>
  <c r="P230" i="4"/>
  <c r="S230" i="4"/>
  <c r="P186" i="4"/>
  <c r="S186" i="4"/>
  <c r="P187" i="4"/>
  <c r="S187" i="4"/>
  <c r="P227" i="4"/>
  <c r="S227" i="4"/>
  <c r="P189" i="4"/>
  <c r="S189" i="4"/>
  <c r="P370" i="4"/>
  <c r="S370" i="4"/>
  <c r="P231" i="4"/>
  <c r="S231" i="4"/>
  <c r="P222" i="4"/>
  <c r="S222" i="4"/>
  <c r="P221" i="4"/>
  <c r="S221" i="4"/>
  <c r="P330" i="4"/>
  <c r="S330" i="4"/>
  <c r="O368" i="4"/>
  <c r="P368" i="4"/>
  <c r="S368" i="4"/>
  <c r="P369" i="4"/>
  <c r="S369" i="4"/>
  <c r="P366" i="4"/>
  <c r="S366" i="4"/>
  <c r="P348" i="4"/>
  <c r="S348" i="4"/>
  <c r="P324" i="4"/>
  <c r="S324" i="4"/>
  <c r="P341" i="4"/>
  <c r="S341" i="4"/>
  <c r="P359" i="4"/>
  <c r="S359" i="4"/>
  <c r="P326" i="4"/>
  <c r="S326" i="4"/>
  <c r="P225" i="4"/>
  <c r="S225" i="4"/>
  <c r="P344" i="4"/>
  <c r="S344" i="4"/>
  <c r="P356" i="4"/>
  <c r="S356" i="4"/>
  <c r="P355" i="4"/>
  <c r="S355" i="4"/>
  <c r="P350" i="4"/>
  <c r="S350" i="4"/>
  <c r="P347" i="4"/>
  <c r="S347" i="4"/>
  <c r="P220" i="4"/>
  <c r="S220" i="4"/>
  <c r="P367" i="4"/>
  <c r="S367" i="4"/>
  <c r="P365" i="4"/>
  <c r="S365" i="4"/>
  <c r="P362" i="4"/>
  <c r="S362" i="4"/>
  <c r="P349" i="4"/>
  <c r="S349" i="4"/>
  <c r="P363" i="4"/>
  <c r="S363" i="4"/>
  <c r="P361" i="4"/>
  <c r="S361" i="4"/>
  <c r="P345" i="4"/>
  <c r="S345" i="4"/>
  <c r="P346" i="4"/>
  <c r="S346" i="4"/>
  <c r="P338" i="4"/>
  <c r="S338" i="4"/>
  <c r="P352" i="4"/>
  <c r="S352" i="4"/>
  <c r="P360" i="4"/>
  <c r="S360" i="4"/>
  <c r="P337" i="4"/>
  <c r="S337" i="4"/>
  <c r="P351" i="4"/>
  <c r="S351" i="4"/>
  <c r="P336" i="4"/>
  <c r="S336" i="4"/>
  <c r="P343" i="4"/>
  <c r="S343" i="4"/>
  <c r="P357" i="4"/>
  <c r="S357" i="4"/>
  <c r="P335" i="4"/>
  <c r="S335" i="4"/>
  <c r="P328" i="4"/>
  <c r="S328" i="4"/>
  <c r="P235" i="4"/>
  <c r="S235" i="4"/>
  <c r="P223" i="4"/>
  <c r="S223" i="4"/>
  <c r="S219" i="4"/>
  <c r="S218" i="4"/>
  <c r="P364" i="4"/>
  <c r="S364" i="4"/>
  <c r="P329" i="4"/>
  <c r="S329" i="4"/>
  <c r="P353" i="4"/>
  <c r="S353" i="4"/>
  <c r="P340" i="4"/>
  <c r="S340" i="4"/>
  <c r="P331" i="4"/>
  <c r="S331" i="4"/>
  <c r="P332" i="4"/>
  <c r="S332" i="4"/>
  <c r="P333" i="4"/>
  <c r="S333" i="4"/>
  <c r="P334" i="4"/>
  <c r="S334" i="4"/>
  <c r="P354" i="4"/>
  <c r="S354" i="4"/>
  <c r="P339" i="4"/>
  <c r="S339" i="4"/>
  <c r="P358" i="4"/>
  <c r="S358" i="4"/>
  <c r="P300" i="4"/>
  <c r="S300" i="4"/>
  <c r="P303" i="4"/>
  <c r="S303" i="4"/>
  <c r="S232" i="4"/>
  <c r="P234" i="4"/>
  <c r="S234" i="4"/>
  <c r="P301" i="4"/>
  <c r="S301" i="4"/>
  <c r="P302" i="4"/>
  <c r="S302" i="4"/>
  <c r="P327" i="4"/>
  <c r="S327" i="4"/>
  <c r="P325" i="4"/>
  <c r="R325" i="4"/>
  <c r="S325" i="4"/>
  <c r="S188" i="4"/>
  <c r="S233" i="4"/>
  <c r="S229" i="4"/>
  <c r="S185" i="4"/>
  <c r="S190" i="4"/>
  <c r="S226" i="4"/>
  <c r="S228" i="4"/>
  <c r="S224" i="4"/>
  <c r="P188" i="4"/>
  <c r="P233" i="4"/>
  <c r="P229" i="4"/>
  <c r="P185" i="4"/>
  <c r="P190" i="4"/>
  <c r="P226" i="4"/>
  <c r="P228" i="4"/>
  <c r="P224" i="4"/>
  <c r="N233" i="4"/>
  <c r="O233" i="4" s="1"/>
  <c r="N229" i="4"/>
  <c r="Q229" i="4" s="1"/>
  <c r="N185" i="4"/>
  <c r="Q185" i="4" s="1"/>
  <c r="N190" i="4"/>
  <c r="Q190" i="4" s="1"/>
  <c r="N226" i="4"/>
  <c r="Q226" i="4" s="1"/>
  <c r="N228" i="4"/>
  <c r="O228" i="4" s="1"/>
  <c r="N224" i="4"/>
  <c r="O224" i="4" s="1"/>
  <c r="N342" i="4"/>
  <c r="Q342" i="4" s="1"/>
  <c r="N230" i="4"/>
  <c r="Q230" i="4" s="1"/>
  <c r="N186" i="4"/>
  <c r="O186" i="4" s="1"/>
  <c r="N187" i="4"/>
  <c r="O187" i="4" s="1"/>
  <c r="N227" i="4"/>
  <c r="Q227" i="4" s="1"/>
  <c r="N189" i="4"/>
  <c r="O189" i="4" s="1"/>
  <c r="N370" i="4"/>
  <c r="O370" i="4" s="1"/>
  <c r="N231" i="4"/>
  <c r="O231" i="4" s="1"/>
  <c r="N222" i="4"/>
  <c r="Q222" i="4" s="1"/>
  <c r="N221" i="4"/>
  <c r="O221" i="4" s="1"/>
  <c r="N330" i="4"/>
  <c r="Q330" i="4" s="1"/>
  <c r="N368" i="4"/>
  <c r="Q368" i="4" s="1"/>
  <c r="N369" i="4"/>
  <c r="O369" i="4" s="1"/>
  <c r="N366" i="4"/>
  <c r="O366" i="4" s="1"/>
  <c r="N348" i="4"/>
  <c r="O348" i="4" s="1"/>
  <c r="N324" i="4"/>
  <c r="O324" i="4" s="1"/>
  <c r="N341" i="4"/>
  <c r="O341" i="4" s="1"/>
  <c r="N359" i="4"/>
  <c r="O359" i="4" s="1"/>
  <c r="N326" i="4"/>
  <c r="O326" i="4" s="1"/>
  <c r="N225" i="4"/>
  <c r="O225" i="4" s="1"/>
  <c r="N344" i="4"/>
  <c r="Q344" i="4" s="1"/>
  <c r="N356" i="4"/>
  <c r="O356" i="4" s="1"/>
  <c r="N355" i="4"/>
  <c r="O355" i="4" s="1"/>
  <c r="N350" i="4"/>
  <c r="O350" i="4" s="1"/>
  <c r="N347" i="4"/>
  <c r="N220" i="4"/>
  <c r="O220" i="4" s="1"/>
  <c r="N367" i="4"/>
  <c r="O367" i="4" s="1"/>
  <c r="N365" i="4"/>
  <c r="O365" i="4" s="1"/>
  <c r="N362" i="4"/>
  <c r="Q362" i="4" s="1"/>
  <c r="N349" i="4"/>
  <c r="O349" i="4" s="1"/>
  <c r="N363" i="4"/>
  <c r="O363" i="4" s="1"/>
  <c r="N361" i="4"/>
  <c r="O361" i="4" s="1"/>
  <c r="N345" i="4"/>
  <c r="Q345" i="4" s="1"/>
  <c r="N346" i="4"/>
  <c r="O346" i="4" s="1"/>
  <c r="N338" i="4"/>
  <c r="O338" i="4" s="1"/>
  <c r="N352" i="4"/>
  <c r="O352" i="4" s="1"/>
  <c r="N360" i="4"/>
  <c r="O360" i="4" s="1"/>
  <c r="N337" i="4"/>
  <c r="O337" i="4" s="1"/>
  <c r="N351" i="4"/>
  <c r="O351" i="4" s="1"/>
  <c r="N336" i="4"/>
  <c r="O336" i="4" s="1"/>
  <c r="N343" i="4"/>
  <c r="O343" i="4" s="1"/>
  <c r="N357" i="4"/>
  <c r="O357" i="4" s="1"/>
  <c r="N335" i="4"/>
  <c r="O335" i="4" s="1"/>
  <c r="N328" i="4"/>
  <c r="O328" i="4" s="1"/>
  <c r="N235" i="4"/>
  <c r="Q235" i="4" s="1"/>
  <c r="N223" i="4"/>
  <c r="O223" i="4" s="1"/>
  <c r="O219" i="4"/>
  <c r="O218" i="4"/>
  <c r="N364" i="4"/>
  <c r="Q364" i="4" s="1"/>
  <c r="N329" i="4"/>
  <c r="O329" i="4" s="1"/>
  <c r="N353" i="4"/>
  <c r="O353" i="4" s="1"/>
  <c r="N340" i="4"/>
  <c r="O340" i="4" s="1"/>
  <c r="N331" i="4"/>
  <c r="O331" i="4" s="1"/>
  <c r="N332" i="4"/>
  <c r="O332" i="4" s="1"/>
  <c r="N333" i="4"/>
  <c r="O333" i="4" s="1"/>
  <c r="N334" i="4"/>
  <c r="O334" i="4" s="1"/>
  <c r="N354" i="4"/>
  <c r="O354" i="4" s="1"/>
  <c r="N339" i="4"/>
  <c r="O339" i="4" s="1"/>
  <c r="N358" i="4"/>
  <c r="O358" i="4" s="1"/>
  <c r="N300" i="4"/>
  <c r="O300" i="4" s="1"/>
  <c r="N303" i="4"/>
  <c r="Q303" i="4" s="1"/>
  <c r="O232" i="4"/>
  <c r="N234" i="4"/>
  <c r="O234" i="4" s="1"/>
  <c r="N301" i="4"/>
  <c r="Q301" i="4" s="1"/>
  <c r="N302" i="4"/>
  <c r="Q302" i="4" s="1"/>
  <c r="N327" i="4"/>
  <c r="O327" i="4" s="1"/>
  <c r="N325" i="4"/>
  <c r="Q325" i="4" s="1"/>
  <c r="N188" i="4"/>
  <c r="Q188" i="4" s="1"/>
  <c r="Q349" i="4" l="1"/>
  <c r="Q352" i="4"/>
  <c r="Q363" i="4"/>
  <c r="Q351" i="4"/>
  <c r="Q366" i="4"/>
  <c r="Q340" i="4"/>
  <c r="Q343" i="4"/>
  <c r="Q187" i="4"/>
  <c r="Q356" i="4"/>
  <c r="Q225" i="4"/>
  <c r="Q233" i="4"/>
  <c r="Q337" i="4"/>
  <c r="Q346" i="4"/>
  <c r="Q334" i="4"/>
  <c r="Q333" i="4"/>
  <c r="Q338" i="4"/>
  <c r="Q360" i="4"/>
  <c r="Q361" i="4"/>
  <c r="Q370" i="4"/>
  <c r="Q234" i="4"/>
  <c r="Q220" i="4"/>
  <c r="Q341" i="4"/>
  <c r="Q186" i="4"/>
  <c r="Q228" i="4"/>
  <c r="O185" i="4"/>
  <c r="Q332" i="4"/>
  <c r="Q336" i="4"/>
  <c r="Q355" i="4"/>
  <c r="Q369" i="4"/>
  <c r="Q367" i="4"/>
  <c r="Q232" i="4"/>
  <c r="Q224" i="4"/>
  <c r="Q329" i="4"/>
  <c r="Q331" i="4"/>
  <c r="Q353" i="4"/>
  <c r="Q324" i="4"/>
  <c r="Q218" i="4"/>
  <c r="Q327" i="4"/>
  <c r="Q328" i="4"/>
  <c r="Q326" i="4"/>
  <c r="Q348" i="4"/>
  <c r="Q365" i="4"/>
  <c r="Q219" i="4"/>
  <c r="Q223" i="4"/>
  <c r="Q359" i="4"/>
  <c r="O364" i="4"/>
  <c r="O301" i="4"/>
  <c r="O235" i="4"/>
  <c r="O230" i="4"/>
  <c r="O227" i="4"/>
  <c r="O303" i="4"/>
  <c r="O302" i="4"/>
  <c r="O222" i="4"/>
  <c r="O226" i="4"/>
  <c r="O190" i="4"/>
  <c r="O344" i="4"/>
  <c r="O347" i="4"/>
  <c r="O362" i="4"/>
  <c r="O345" i="4"/>
  <c r="O229" i="4"/>
  <c r="O325" i="4"/>
  <c r="O330" i="4"/>
  <c r="O188" i="4"/>
  <c r="S342" i="4"/>
  <c r="P342" i="4"/>
  <c r="O342" i="4"/>
  <c r="E4" i="2"/>
  <c r="F4" i="2" s="1"/>
  <c r="E7" i="2"/>
  <c r="F7" i="2" s="1"/>
  <c r="N4" i="2" l="1"/>
  <c r="N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Sebastien Descamps</author>
  </authors>
  <commentList>
    <comment ref="K1" authorId="0" shapeId="0" xr:uid="{36575C2D-93B8-4124-B65F-188D1716F428}">
      <text>
        <r>
          <rPr>
            <b/>
            <sz val="9"/>
            <color indexed="81"/>
            <rFont val="Tahoma"/>
            <family val="2"/>
          </rPr>
          <t>Sebastien Descamps:</t>
        </r>
        <r>
          <rPr>
            <sz val="9"/>
            <color indexed="81"/>
            <rFont val="Tahoma"/>
            <family val="2"/>
          </rPr>
          <t xml:space="preserve">
only for nests that have been monitored from the incubation stage (otherwise big bias)
and for puffins, nests that were still at the egg stage on the 31st of July were not considered… otherwise, it can also bias the results as they may have hatched early Augustand then fail before the 28th of August... not ideal as this means that very late nests are not "considered" but best of a bad job...
moreover, for puffins, because no good hatching dates, it could be that some nests have hatched but their chicks died very young. So that they are considred as "unsuccessful hatching" here (because last observation before failure = egg stage).
still some bias with GLGU as somenests were already with chicks early June at 1st visit and are not considered here...</t>
        </r>
      </text>
    </comment>
    <comment ref="L1" authorId="0" shapeId="0" xr:uid="{255D1451-D21A-4693-9872-6D573FBF15DD}">
      <text>
        <r>
          <rPr>
            <b/>
            <sz val="9"/>
            <color indexed="81"/>
            <rFont val="Tahoma"/>
            <family val="2"/>
          </rPr>
          <t>Sebastien Descamps:</t>
        </r>
        <r>
          <rPr>
            <sz val="9"/>
            <color indexed="81"/>
            <rFont val="Tahoma"/>
            <family val="2"/>
          </rPr>
          <t xml:space="preserve">
calculated based on estimated hatching date.
But only for nests where HD is accurate (accuracy =0-5). If accuracy &gt;4, then breeding success assessed looking at all the info.
Criterion = chick survival until 15d
</t>
        </r>
      </text>
    </comment>
    <comment ref="N1" authorId="0" shapeId="0" xr:uid="{6F8A9DA8-AFE4-45B5-B379-CEBDFE9E9231}">
      <text>
        <r>
          <rPr>
            <b/>
            <sz val="9"/>
            <color indexed="81"/>
            <rFont val="Tahoma"/>
            <family val="2"/>
          </rPr>
          <t>Sebastien Descamps:</t>
        </r>
        <r>
          <rPr>
            <sz val="9"/>
            <color indexed="81"/>
            <rFont val="Tahoma"/>
            <family val="2"/>
          </rPr>
          <t xml:space="preserve">
only considered if accuracy &lt;=5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Sebastien Descamps</author>
  </authors>
  <commentList>
    <comment ref="K1" authorId="0" shapeId="0" xr:uid="{D67A3614-4ACB-4EB0-8087-23E7C98B566D}">
      <text>
        <r>
          <rPr>
            <b/>
            <sz val="9"/>
            <color indexed="81"/>
            <rFont val="Tahoma"/>
            <family val="2"/>
          </rPr>
          <t>Sebastien Descamps:</t>
        </r>
        <r>
          <rPr>
            <sz val="9"/>
            <color indexed="81"/>
            <rFont val="Tahoma"/>
            <family val="2"/>
          </rPr>
          <t xml:space="preserve">
only if accuracy &lt; or = 5</t>
        </r>
      </text>
    </comment>
  </commentList>
</comments>
</file>

<file path=xl/sharedStrings.xml><?xml version="1.0" encoding="utf-8"?>
<sst xmlns="http://schemas.openxmlformats.org/spreadsheetml/2006/main" count="2003" uniqueCount="445">
  <si>
    <t>spcENG</t>
  </si>
  <si>
    <t>Locality</t>
  </si>
  <si>
    <t>Area</t>
  </si>
  <si>
    <t>NestNumber</t>
  </si>
  <si>
    <t>LastVisitEgg</t>
  </si>
  <si>
    <t>1stVisitChick</t>
  </si>
  <si>
    <t>LastVisitWithChick</t>
  </si>
  <si>
    <t>NbChickPresence</t>
  </si>
  <si>
    <t>LastOfVisitDate</t>
  </si>
  <si>
    <t>LastStatus_All</t>
  </si>
  <si>
    <t>Atlantic puffin</t>
  </si>
  <si>
    <t>GÅSØYANE</t>
  </si>
  <si>
    <t>-</t>
  </si>
  <si>
    <t>A#15-0001</t>
  </si>
  <si>
    <t>Nest in use, known content</t>
  </si>
  <si>
    <t>A#15-0002</t>
  </si>
  <si>
    <t>Nest site not in use</t>
  </si>
  <si>
    <t>ARIN1#11-0018</t>
  </si>
  <si>
    <t>ARIN1#8-0018</t>
  </si>
  <si>
    <t>B#17-0001</t>
  </si>
  <si>
    <t>B#18-0001</t>
  </si>
  <si>
    <t>B#18-0003</t>
  </si>
  <si>
    <t>B#18-0004</t>
  </si>
  <si>
    <t>C#15-0003</t>
  </si>
  <si>
    <t>C#15-0006</t>
  </si>
  <si>
    <t>C#18-0001</t>
  </si>
  <si>
    <t>C#18-0002</t>
  </si>
  <si>
    <t>C#18-0005</t>
  </si>
  <si>
    <t>C#18-0006</t>
  </si>
  <si>
    <t>D#17-0012</t>
  </si>
  <si>
    <t>D#18-0001</t>
  </si>
  <si>
    <t>D#18-0002</t>
  </si>
  <si>
    <t>D#18-0003</t>
  </si>
  <si>
    <t>E#15-0001</t>
  </si>
  <si>
    <t>E#15-0003</t>
  </si>
  <si>
    <t>E#17-0001</t>
  </si>
  <si>
    <t>F#17-0001</t>
  </si>
  <si>
    <t>F#18-0001</t>
  </si>
  <si>
    <t>F#18-0002</t>
  </si>
  <si>
    <t>Black-legged kittiwake</t>
  </si>
  <si>
    <t>Nest in use, unknown content</t>
  </si>
  <si>
    <t>Grumantbyen</t>
  </si>
  <si>
    <t>Nest in use empty</t>
  </si>
  <si>
    <t>J#0001</t>
  </si>
  <si>
    <t>J#0002</t>
  </si>
  <si>
    <t>J#0003</t>
  </si>
  <si>
    <t>J#0004</t>
  </si>
  <si>
    <t>J#0005</t>
  </si>
  <si>
    <t>K#0001</t>
  </si>
  <si>
    <t>K#0002</t>
  </si>
  <si>
    <t>K#0003</t>
  </si>
  <si>
    <t>K#0004</t>
  </si>
  <si>
    <t>K#0005</t>
  </si>
  <si>
    <t>K#0006</t>
  </si>
  <si>
    <t>K#0007</t>
  </si>
  <si>
    <t>K#0008</t>
  </si>
  <si>
    <t>L#0001</t>
  </si>
  <si>
    <t>L#0002</t>
  </si>
  <si>
    <t>L#0003</t>
  </si>
  <si>
    <t>L#0004</t>
  </si>
  <si>
    <t>L#0005</t>
  </si>
  <si>
    <t>L#0006</t>
  </si>
  <si>
    <t>M#0001</t>
  </si>
  <si>
    <t>M#0002</t>
  </si>
  <si>
    <t>M#0003</t>
  </si>
  <si>
    <t>M#0004</t>
  </si>
  <si>
    <t>M#0005</t>
  </si>
  <si>
    <t>Ossian Sarsfjellet</t>
  </si>
  <si>
    <t>Brünnich's guillemot</t>
  </si>
  <si>
    <t>Diabasodden</t>
  </si>
  <si>
    <t>1#0001</t>
  </si>
  <si>
    <t>1#0002</t>
  </si>
  <si>
    <t>1#0003</t>
  </si>
  <si>
    <t>1#0004</t>
  </si>
  <si>
    <t>2#0002</t>
  </si>
  <si>
    <t>2#0003</t>
  </si>
  <si>
    <t>2#0004</t>
  </si>
  <si>
    <t>2#0005</t>
  </si>
  <si>
    <t>2#0006</t>
  </si>
  <si>
    <t>2#0007</t>
  </si>
  <si>
    <t>2#0008</t>
  </si>
  <si>
    <t>2#0009</t>
  </si>
  <si>
    <t>2#0010</t>
  </si>
  <si>
    <t>2#0011</t>
  </si>
  <si>
    <t>2#0012</t>
  </si>
  <si>
    <t>2#0013</t>
  </si>
  <si>
    <t>5#0001</t>
  </si>
  <si>
    <t>5#0003</t>
  </si>
  <si>
    <t>5#0006</t>
  </si>
  <si>
    <t>5#0007</t>
  </si>
  <si>
    <t>5#0008</t>
  </si>
  <si>
    <t>5#0009</t>
  </si>
  <si>
    <t>5#0010</t>
  </si>
  <si>
    <t>5#0011</t>
  </si>
  <si>
    <t>5#3A</t>
  </si>
  <si>
    <t>5C#0001</t>
  </si>
  <si>
    <t>5C#0002</t>
  </si>
  <si>
    <t>5C#0003</t>
  </si>
  <si>
    <t>Glaucous gull</t>
  </si>
  <si>
    <t>Kongsfjorden</t>
  </si>
  <si>
    <t>Blomstrandbreen W#0001</t>
  </si>
  <si>
    <t>Blomstrandbreen W#0002</t>
  </si>
  <si>
    <t>BlomstrandNord-cliff#0001</t>
  </si>
  <si>
    <t>BlomstrandWEST-cliff#0002</t>
  </si>
  <si>
    <t>Breøyane#0001</t>
  </si>
  <si>
    <t>Breøyane#0002</t>
  </si>
  <si>
    <t>Breøyane#0003</t>
  </si>
  <si>
    <t>Breøyane#0004</t>
  </si>
  <si>
    <t>COLLETTHØGDA#0002</t>
  </si>
  <si>
    <t>COLLETTHØGDA#0003</t>
  </si>
  <si>
    <t>Dietricholmen#0001</t>
  </si>
  <si>
    <t>Elefantsteinen#0001</t>
  </si>
  <si>
    <t>Eskjæret#0001</t>
  </si>
  <si>
    <t>Juttaholmen#0001</t>
  </si>
  <si>
    <t>Juttaholmen#0003</t>
  </si>
  <si>
    <t>Kongsfjord Hallet#0001</t>
  </si>
  <si>
    <t>Krykkjefjellet#0001</t>
  </si>
  <si>
    <t>Mietheholmen#0001</t>
  </si>
  <si>
    <t>Mietheholmen#0002</t>
  </si>
  <si>
    <t>Mietheholmen#0003</t>
  </si>
  <si>
    <t>Mietheholmen#0004</t>
  </si>
  <si>
    <t>Mietheholmen#0005</t>
  </si>
  <si>
    <t>Mietheholmen#0006</t>
  </si>
  <si>
    <t>Observasjonsholmen#0001</t>
  </si>
  <si>
    <t>Observasjonsholmen#0002</t>
  </si>
  <si>
    <t>Observasjonsholmen#0004</t>
  </si>
  <si>
    <t>Observasjonsholmen#0005</t>
  </si>
  <si>
    <t>Observasjonsholmen#0006</t>
  </si>
  <si>
    <t>Ossian Sars main cliff#0001</t>
  </si>
  <si>
    <t>Ossian Sars main cliff#0002</t>
  </si>
  <si>
    <t>Ossian Sars Nord#0002</t>
  </si>
  <si>
    <t>Prins Heinrich#0001</t>
  </si>
  <si>
    <t>Prins Heinrich#0002</t>
  </si>
  <si>
    <t>Prins Heinrich#0003</t>
  </si>
  <si>
    <t>Prins Heinrich#0004</t>
  </si>
  <si>
    <t>Prins Heinrich#0005</t>
  </si>
  <si>
    <t>Stuphallet#0001</t>
  </si>
  <si>
    <t>Stuphallet#0002</t>
  </si>
  <si>
    <t>Stuphallet#0003</t>
  </si>
  <si>
    <t>Stuphallet#0004</t>
  </si>
  <si>
    <t>Tviskjera#0001</t>
  </si>
  <si>
    <t>Tviskjera#0002</t>
  </si>
  <si>
    <t>Tyskerhytta#0001</t>
  </si>
  <si>
    <t>Little auk</t>
  </si>
  <si>
    <t>Bjørndalen</t>
  </si>
  <si>
    <t>HatchingSuccess</t>
  </si>
  <si>
    <t>BreedingSuccess</t>
  </si>
  <si>
    <t>HatchingDate</t>
  </si>
  <si>
    <t>HatchingDate_accuracy</t>
  </si>
  <si>
    <t>NbDays_ChickPresence_FromHD</t>
  </si>
  <si>
    <t>NbDays_ChickPresence_From1stChickVisit</t>
  </si>
  <si>
    <t>Diff_LastVisitWithChick_LastVisit</t>
  </si>
  <si>
    <t>Chick Survival</t>
  </si>
  <si>
    <t>Species</t>
  </si>
  <si>
    <t>Sum_HatchingSuccess</t>
  </si>
  <si>
    <t>Count_HatchingSuccess</t>
  </si>
  <si>
    <t>AvgHatchingSuccess</t>
  </si>
  <si>
    <t>SE_HatchingSuccess</t>
  </si>
  <si>
    <t>Sum_BreedingSuccess</t>
  </si>
  <si>
    <t>Count_BreedingSuccess</t>
  </si>
  <si>
    <t>AvgBreedingSuccess</t>
  </si>
  <si>
    <t>SE_BreedingSuccess</t>
  </si>
  <si>
    <t>Avg_Hatchingdate</t>
  </si>
  <si>
    <t>CountOfHatchingdate</t>
  </si>
  <si>
    <t>StDevOfHatchingdate</t>
  </si>
  <si>
    <t>SE_HatchingDate</t>
  </si>
  <si>
    <t>JulianHatchingDate</t>
  </si>
  <si>
    <t>Update year in query Qry_HatchingDate_1stVisitWithChick_1</t>
  </si>
  <si>
    <t>Update year in query Qry_HatchingDate_LasVisitWithEgg_1</t>
  </si>
  <si>
    <t>Update year in query Qry_NestSuccess_1</t>
  </si>
  <si>
    <t>Run Qry_NestSuccess_Final</t>
  </si>
  <si>
    <t>C#19-0002</t>
  </si>
  <si>
    <t>CONTROL ANTONIO#18-0012</t>
  </si>
  <si>
    <t>CONTROL ANTONIO#19-0001</t>
  </si>
  <si>
    <t>CONTROL INIGO#18-0002</t>
  </si>
  <si>
    <t>CONTROL INIGO#18-0004</t>
  </si>
  <si>
    <t>CONTROL INIGO#19-0011</t>
  </si>
  <si>
    <t>CONTROL INIGO#19-0012</t>
  </si>
  <si>
    <t>CONTROL INIGO#19-0013</t>
  </si>
  <si>
    <t>F#19-0001</t>
  </si>
  <si>
    <t>E#0001</t>
  </si>
  <si>
    <t>E#0002</t>
  </si>
  <si>
    <t>F#0003</t>
  </si>
  <si>
    <t>F#0004</t>
  </si>
  <si>
    <t>MONITORING A#0001</t>
  </si>
  <si>
    <t>MONITORING A#0002</t>
  </si>
  <si>
    <t>MONITORING A#0003</t>
  </si>
  <si>
    <t>MONITORING A#0004</t>
  </si>
  <si>
    <t>MONITORING A#0005</t>
  </si>
  <si>
    <t>MONITORING B#0001</t>
  </si>
  <si>
    <t>MONITORING B#0002</t>
  </si>
  <si>
    <t>MONITORING B#0003</t>
  </si>
  <si>
    <t>MONITORING B#0004</t>
  </si>
  <si>
    <t>MONITORING B#0005</t>
  </si>
  <si>
    <t>MONITORING B#0006</t>
  </si>
  <si>
    <t>MONITORING B#0007</t>
  </si>
  <si>
    <t>MONITORING B#0008</t>
  </si>
  <si>
    <t>MONITORING B#0009</t>
  </si>
  <si>
    <t>MONITORING B#0010</t>
  </si>
  <si>
    <t>MONITORING B#0011</t>
  </si>
  <si>
    <t>MONITORING B#0012</t>
  </si>
  <si>
    <t>MONITORING B#0013</t>
  </si>
  <si>
    <t>MONITORING B#0014</t>
  </si>
  <si>
    <t>MONITORING B#0015</t>
  </si>
  <si>
    <t>MONITORING B#0016</t>
  </si>
  <si>
    <t>MONITORING B#0017</t>
  </si>
  <si>
    <t>2#TOP</t>
  </si>
  <si>
    <t>5#6A</t>
  </si>
  <si>
    <t>BlomstrandWEST-cliff#0001</t>
  </si>
  <si>
    <t>Breøyane#0005</t>
  </si>
  <si>
    <t>To improve</t>
  </si>
  <si>
    <t>LastVisitWithEgg Must be changed with LastVisit with Only egg</t>
  </si>
  <si>
    <t>A#21-0001</t>
  </si>
  <si>
    <t>A#21-0003</t>
  </si>
  <si>
    <t>A#21-0005</t>
  </si>
  <si>
    <t>B#20-0002</t>
  </si>
  <si>
    <t>B#21-0001</t>
  </si>
  <si>
    <t>B#21-0002</t>
  </si>
  <si>
    <t>B#21-0003</t>
  </si>
  <si>
    <t>B#21-0004</t>
  </si>
  <si>
    <t>C#21-0002</t>
  </si>
  <si>
    <t>C#21-0003</t>
  </si>
  <si>
    <t>CONTROL ANTONIO#18-0020</t>
  </si>
  <si>
    <t>CONTROL ANTONIO#20-0002</t>
  </si>
  <si>
    <t>CONTROL ANTONIO#21-0001</t>
  </si>
  <si>
    <t>CONTROL ANTONIO#21-0002</t>
  </si>
  <si>
    <t>CONTROL ANTONIO#21-0003</t>
  </si>
  <si>
    <t>CONTROL ANTONIO#21-0004</t>
  </si>
  <si>
    <t>CONTROL ANTONIO#21-0005</t>
  </si>
  <si>
    <t>CONTROL ANTONIO#21-0006</t>
  </si>
  <si>
    <t>CONTROL ANTONIO#21-0007</t>
  </si>
  <si>
    <t>CONTROL INIGO#21-0001</t>
  </si>
  <si>
    <t>CONTROL INIGO#21-0002</t>
  </si>
  <si>
    <t>CONTROL INIGO#21-0003</t>
  </si>
  <si>
    <t>D#15-0003</t>
  </si>
  <si>
    <t>D#21-0001</t>
  </si>
  <si>
    <t>E#15-0006</t>
  </si>
  <si>
    <t>E#15-0007</t>
  </si>
  <si>
    <t>E#20-0001</t>
  </si>
  <si>
    <t>E#21-0002</t>
  </si>
  <si>
    <t>K#0009</t>
  </si>
  <si>
    <t>K#0010</t>
  </si>
  <si>
    <t>P#0001</t>
  </si>
  <si>
    <t>MONITORING A#0006</t>
  </si>
  <si>
    <t>MONITORING A#0007</t>
  </si>
  <si>
    <t>MONITORING A#0008</t>
  </si>
  <si>
    <t>MONITORING A#0009</t>
  </si>
  <si>
    <t>MONITORING A#0010</t>
  </si>
  <si>
    <t>MONITORING B#0018</t>
  </si>
  <si>
    <t>MONITORING B#0019</t>
  </si>
  <si>
    <t>MONITORING B#0020</t>
  </si>
  <si>
    <t>MONITORING B#0021</t>
  </si>
  <si>
    <t>MONITORING B#0022</t>
  </si>
  <si>
    <t>MONITORING B#0023</t>
  </si>
  <si>
    <t>MONITORING B#0024</t>
  </si>
  <si>
    <t>MONITORING B#0025</t>
  </si>
  <si>
    <t>2#0001</t>
  </si>
  <si>
    <t>2#0001A</t>
  </si>
  <si>
    <t>5#3B</t>
  </si>
  <si>
    <t>Blomstrandbreen W#0003</t>
  </si>
  <si>
    <t>COLLETTHØGDA#0004</t>
  </si>
  <si>
    <t>COLLETTHØGDA#0005</t>
  </si>
  <si>
    <t>COLLETTHØGDA#0007</t>
  </si>
  <si>
    <t>Eskjæret#0002</t>
  </si>
  <si>
    <t>Kongsbreen#0001</t>
  </si>
  <si>
    <t>Kongsfjord Hallet#0002</t>
  </si>
  <si>
    <t>Kongsfjord Hallet#0003</t>
  </si>
  <si>
    <t>Kongsfjord Hallet#0004</t>
  </si>
  <si>
    <t>Kongsfjord Hallet#0005</t>
  </si>
  <si>
    <t>Mietheholmen#0007</t>
  </si>
  <si>
    <t>Mietheholmen#0008</t>
  </si>
  <si>
    <t>Observasjonsholmen#0003</t>
  </si>
  <si>
    <t>Ossian Sars main cliff#0004</t>
  </si>
  <si>
    <t>Ossian Sars main cliff#0007</t>
  </si>
  <si>
    <t>Ossian Sars main cliff#0010</t>
  </si>
  <si>
    <t>Ossian Sars main cliff#0011</t>
  </si>
  <si>
    <t>Ossian Sars Nord#0001</t>
  </si>
  <si>
    <t>Ossian Sars south#0001</t>
  </si>
  <si>
    <t>Stuphallet#0005</t>
  </si>
  <si>
    <t>Stuphallet#0006</t>
  </si>
  <si>
    <t>A#22-0001</t>
  </si>
  <si>
    <t>A#22-0002</t>
  </si>
  <si>
    <t>A#22-0003</t>
  </si>
  <si>
    <t>A#22-0004</t>
  </si>
  <si>
    <t>A#22-0005</t>
  </si>
  <si>
    <t>B#19-0001</t>
  </si>
  <si>
    <t>B#22-0001</t>
  </si>
  <si>
    <t>B#22-0003</t>
  </si>
  <si>
    <t>C#22-0002</t>
  </si>
  <si>
    <t>C#22-0003</t>
  </si>
  <si>
    <t>CONTROL ANTONIO#22-0001</t>
  </si>
  <si>
    <t>CONTROL ANTONIO#22-0002</t>
  </si>
  <si>
    <t>CONTROL ANTONIO#22-0003</t>
  </si>
  <si>
    <t>CONTROL ANTONIO#22-0004</t>
  </si>
  <si>
    <t>CONTROL ANTONIO#22-0005</t>
  </si>
  <si>
    <t>CONTROL ANTONIO#22-0006</t>
  </si>
  <si>
    <t>CONTROL INIGO#18-0008</t>
  </si>
  <si>
    <t>CONTROL INIGO#22-0001</t>
  </si>
  <si>
    <t>CONTROL INIGO#22-0003</t>
  </si>
  <si>
    <t>CONTROL INIGO#22-0005</t>
  </si>
  <si>
    <t>CONTROL INIGO#22-0006</t>
  </si>
  <si>
    <t>D#18-0007</t>
  </si>
  <si>
    <t>D#19-0001</t>
  </si>
  <si>
    <t>F#22-0001</t>
  </si>
  <si>
    <t>MONITORING A#0011</t>
  </si>
  <si>
    <t>MONITORING A#0012</t>
  </si>
  <si>
    <t>MONITORING B#0026</t>
  </si>
  <si>
    <t>MONITORING B#0027</t>
  </si>
  <si>
    <t>MONITORING B#0028</t>
  </si>
  <si>
    <t>MONITORING B#0029</t>
  </si>
  <si>
    <t>2#0006A</t>
  </si>
  <si>
    <t>GLS#0001</t>
  </si>
  <si>
    <t>GLS#0002</t>
  </si>
  <si>
    <t>GLS#0003</t>
  </si>
  <si>
    <t>GLS#0004</t>
  </si>
  <si>
    <t>GLS#0005</t>
  </si>
  <si>
    <t>GLS#0006</t>
  </si>
  <si>
    <t>GLS#0006A</t>
  </si>
  <si>
    <t>GLS#0006B</t>
  </si>
  <si>
    <t>GLS#0007</t>
  </si>
  <si>
    <t>GLS#0008</t>
  </si>
  <si>
    <t>GLS#0009</t>
  </si>
  <si>
    <t>GLS#0009A</t>
  </si>
  <si>
    <t>GLS#0010</t>
  </si>
  <si>
    <t>GLS#0011</t>
  </si>
  <si>
    <t>GLS#0012</t>
  </si>
  <si>
    <t>GLS#0013</t>
  </si>
  <si>
    <t>GLS#0014</t>
  </si>
  <si>
    <t>GLS#0015</t>
  </si>
  <si>
    <t>GLS#0015A</t>
  </si>
  <si>
    <t>GLS#0016</t>
  </si>
  <si>
    <t>GLS#0017</t>
  </si>
  <si>
    <t>GLS#0017A</t>
  </si>
  <si>
    <t>GLS#0018</t>
  </si>
  <si>
    <t>GLS#0019</t>
  </si>
  <si>
    <t>GLS#0020</t>
  </si>
  <si>
    <t>GLS#0021</t>
  </si>
  <si>
    <t>GLS#0021A</t>
  </si>
  <si>
    <t>GLS#0022</t>
  </si>
  <si>
    <t>GLS#0022A</t>
  </si>
  <si>
    <t>GLS#0023</t>
  </si>
  <si>
    <t>GLS#0024</t>
  </si>
  <si>
    <t>GLS#0025</t>
  </si>
  <si>
    <t>GLS#0026</t>
  </si>
  <si>
    <t>GLS#0027</t>
  </si>
  <si>
    <t>GLS#0028</t>
  </si>
  <si>
    <t>GLS#0029</t>
  </si>
  <si>
    <t>BlomstrandNord-cliff#0004</t>
  </si>
  <si>
    <t>BlomstrandNord-cliff#0005</t>
  </si>
  <si>
    <t>BlomstrandWEST#0002</t>
  </si>
  <si>
    <t>BlomstrandWEST-cliff#0004</t>
  </si>
  <si>
    <t>BlomstrandWEST-cliff#0006</t>
  </si>
  <si>
    <t>BlomstrandWEST-cliff#0007</t>
  </si>
  <si>
    <t>Innerholmen#0001</t>
  </si>
  <si>
    <t>KAPP GUISSEZ#0001</t>
  </si>
  <si>
    <t>KAPP GUISSEZ#0002</t>
  </si>
  <si>
    <t>KAPP GUISSEZ#0003</t>
  </si>
  <si>
    <t>KAPP GUISSEZ#0004</t>
  </si>
  <si>
    <t>KAPP GUISSEZ#0005</t>
  </si>
  <si>
    <t>Mietheholmen#0009</t>
  </si>
  <si>
    <t>Observasjonsholmen#0007</t>
  </si>
  <si>
    <t>A#23-0001</t>
  </si>
  <si>
    <t>A#23-0002</t>
  </si>
  <si>
    <t>ARIN1#7-0018</t>
  </si>
  <si>
    <t>ARIN2#18-0018</t>
  </si>
  <si>
    <t>B#23-0001</t>
  </si>
  <si>
    <t>C#15-0001</t>
  </si>
  <si>
    <t>C#23-0001</t>
  </si>
  <si>
    <t>C#23-0002</t>
  </si>
  <si>
    <t>C#23-0003</t>
  </si>
  <si>
    <t>C#23-0004</t>
  </si>
  <si>
    <t>C#23-0005</t>
  </si>
  <si>
    <t>C#23-0006</t>
  </si>
  <si>
    <t>CONTROL INIGO#23-0001</t>
  </si>
  <si>
    <t>D#23-0001</t>
  </si>
  <si>
    <t>E#18-0007</t>
  </si>
  <si>
    <t>E#23-0001</t>
  </si>
  <si>
    <t>E#23-0002</t>
  </si>
  <si>
    <t>F#23-0001</t>
  </si>
  <si>
    <t>F#23-0002</t>
  </si>
  <si>
    <t>F#0001</t>
  </si>
  <si>
    <t>F#0002</t>
  </si>
  <si>
    <t>G</t>
  </si>
  <si>
    <t>Central ledge#0000</t>
  </si>
  <si>
    <t>Central ledge#0001</t>
  </si>
  <si>
    <t>Central ledge#0002</t>
  </si>
  <si>
    <t>Central ledge#0003</t>
  </si>
  <si>
    <t>Central ledge#0004</t>
  </si>
  <si>
    <t>Central ledge#0005</t>
  </si>
  <si>
    <t>Central ledge#0007</t>
  </si>
  <si>
    <t>Central ledge#0009</t>
  </si>
  <si>
    <t>Central ledge#000A</t>
  </si>
  <si>
    <t>Central ledge#000C</t>
  </si>
  <si>
    <t>Central ledge#000F</t>
  </si>
  <si>
    <t>Central ledge#000G</t>
  </si>
  <si>
    <t>Central ledge#000H</t>
  </si>
  <si>
    <t>Central ledge#000J</t>
  </si>
  <si>
    <t>Central ledge#0011</t>
  </si>
  <si>
    <t>Central ledge#0012</t>
  </si>
  <si>
    <t>Central ledge#0013</t>
  </si>
  <si>
    <t>Central ledge#0014</t>
  </si>
  <si>
    <t>Central ledge#0015</t>
  </si>
  <si>
    <t>Central ledge#0016</t>
  </si>
  <si>
    <t>Central ledge#0017</t>
  </si>
  <si>
    <t>Central ledge#0018</t>
  </si>
  <si>
    <t>Central ledge#0020</t>
  </si>
  <si>
    <t>Central ledge#0021</t>
  </si>
  <si>
    <t>Central ledge#0023</t>
  </si>
  <si>
    <t>Central ledge#0024</t>
  </si>
  <si>
    <t>Central ledge#0026</t>
  </si>
  <si>
    <t>Central ledge#0027</t>
  </si>
  <si>
    <t>Central ledge#L</t>
  </si>
  <si>
    <t>Central ledge#M</t>
  </si>
  <si>
    <t>Tower#0002</t>
  </si>
  <si>
    <t>Tower#0003</t>
  </si>
  <si>
    <t>Tower#0004</t>
  </si>
  <si>
    <t>Tower#0005</t>
  </si>
  <si>
    <t>Tower#0006</t>
  </si>
  <si>
    <t>Tower#0007</t>
  </si>
  <si>
    <t>Tower#0008</t>
  </si>
  <si>
    <t>Tower#0009</t>
  </si>
  <si>
    <t>Tower#000A</t>
  </si>
  <si>
    <t>Tower#0010</t>
  </si>
  <si>
    <t>Tower#0012</t>
  </si>
  <si>
    <t>Tower#0014</t>
  </si>
  <si>
    <t>Tower#0016</t>
  </si>
  <si>
    <t>Tower#0018</t>
  </si>
  <si>
    <t>Tower#0020</t>
  </si>
  <si>
    <t>Tower#0023</t>
  </si>
  <si>
    <t>GLS#0030</t>
  </si>
  <si>
    <t>BlomstrandWEST-cliff#0008</t>
  </si>
  <si>
    <t>Breøyane#0006</t>
  </si>
  <si>
    <t>Eskjæret#0003</t>
  </si>
  <si>
    <t>Flyplass#0003</t>
  </si>
  <si>
    <t>Innerholmen#0002</t>
  </si>
  <si>
    <t>Juttaholmen#0005</t>
  </si>
  <si>
    <t>Juttaholmen#0006</t>
  </si>
  <si>
    <t>Kongsfjord Hallet#0006</t>
  </si>
  <si>
    <t>Leirholmen#0001</t>
  </si>
  <si>
    <t>Observasjonsholmen#0008</t>
  </si>
  <si>
    <t>Ossian Sars main cliff#0014</t>
  </si>
  <si>
    <t>Pallelagret#0001</t>
  </si>
  <si>
    <t>Prins Heinrich#0006</t>
  </si>
  <si>
    <t>Storholmen#0006</t>
  </si>
  <si>
    <t>Storholmen#0007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</si>
</sst>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17" x14ac:knownFonts="1">
    <font>
      <sz val="11"/>
      <color theme="1"/>
      <name val="Calibri"/>
      <family val="2"/>
      <scheme val="minor"/>
    </font>
    <font>
      <sz val="10"/>
      <color indexed="8"/>
      <name val="Arial"/>
      <family val="2"/>
    </font>
    <font>
      <sz val="10"/>
      <color indexed="8"/>
      <name val="Arial"/>
      <family val="2"/>
    </font>
    <font>
      <sz val="11"/>
      <color indexed="8"/>
      <name val="Calibri"/>
      <family val="2"/>
    </font>
    <font>
      <b/>
      <sz val="9"/>
      <color indexed="81"/>
      <name val="Tahoma"/>
      <family val="2"/>
    </font>
    <font>
      <sz val="9"/>
      <color indexed="81"/>
      <name val="Tahoma"/>
      <family val="2"/>
    </font>
    <font>
      <sz val="11"/>
      <name val="Calibri"/>
      <family val="2"/>
    </font>
    <font>
      <sz val="11"/>
      <color theme="0" tint="-0.249977111117893"/>
      <name val="Calibri"/>
      <family val="2"/>
    </font>
    <font>
      <sz val="11"/>
      <color rgb="FFFF0000"/>
      <name val="Calibri"/>
      <family val="2"/>
      <scheme val="minor"/>
    </font>
    <font>
      <sz val="11"/>
      <name val="Calibri"/>
      <family val="2"/>
      <scheme val="minor"/>
    </font>
    <font>
      <i/>
      <sz val="11"/>
      <name val="Calibri"/>
      <family val="2"/>
      <scheme val="minor"/>
    </font>
    <font>
      <i/>
      <sz val="11"/>
      <name val="Calibri"/>
      <family val="2"/>
    </font>
    <font>
      <sz val="11"/>
      <color indexed="8"/>
      <name val="Calibri"/>
    </font>
    <font>
      <sz val="10"/>
      <color indexed="8"/>
      <name val="Arial"/>
    </font>
    <font>
      <i/>
      <sz val="11"/>
      <color theme="0" tint="-0.499984740745262"/>
      <name val="Calibri"/>
      <family val="2"/>
      <scheme val="minor"/>
    </font>
    <font>
      <sz val="10"/>
      <color theme="0" tint="-0.249977111117893"/>
      <name val="Arial"/>
      <family val="2"/>
    </font>
    <font>
      <sz val="11"/>
      <color theme="0" tint="-0.249977111117893"/>
      <name val="Calibri"/>
      <family val="2"/>
      <scheme val="minor"/>
    </font>
  </fonts>
  <fills count="12">
    <fill>
      <patternFill patternType="none"/>
    </fill>
    <fill>
      <patternFill patternType="gray125"/>
    </fill>
    <fill>
      <patternFill patternType="solid">
        <fgColor indexed="22"/>
        <bgColor indexed="0"/>
      </patternFill>
    </fill>
    <fill>
      <patternFill patternType="solid">
        <fgColor rgb="FFFF0000"/>
        <bgColor indexed="64"/>
      </patternFill>
    </fill>
    <fill>
      <patternFill patternType="solid">
        <fgColor theme="8" tint="0.59999389629810485"/>
        <bgColor indexed="64"/>
      </patternFill>
    </fill>
    <fill>
      <patternFill patternType="solid">
        <fgColor theme="9" tint="0.79998168889431442"/>
        <bgColor indexed="0"/>
      </patternFill>
    </fill>
    <fill>
      <patternFill patternType="solid">
        <fgColor theme="8" tint="0.59999389629810485"/>
        <bgColor indexed="0"/>
      </patternFill>
    </fill>
    <fill>
      <patternFill patternType="solid">
        <fgColor theme="5" tint="0.59999389629810485"/>
        <bgColor indexed="0"/>
      </patternFill>
    </fill>
    <fill>
      <patternFill patternType="solid">
        <fgColor theme="5"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1" fillId="0" borderId="0"/>
    <xf numFmtId="0" fontId="2" fillId="0" borderId="0"/>
    <xf numFmtId="0" fontId="2" fillId="0" borderId="0"/>
    <xf numFmtId="0" fontId="1" fillId="0" borderId="0"/>
    <xf numFmtId="0" fontId="13" fillId="0" borderId="0"/>
  </cellStyleXfs>
  <cellXfs count="92">
    <xf numFmtId="0" fontId="0" fillId="0" borderId="0" xfId="0"/>
    <xf numFmtId="0" fontId="0" fillId="3" borderId="0" xfId="0" applyFill="1"/>
    <xf numFmtId="0" fontId="3" fillId="2" borderId="1" xfId="2" applyFont="1" applyFill="1" applyBorder="1" applyAlignment="1">
      <alignment horizontal="center"/>
    </xf>
    <xf numFmtId="0" fontId="3" fillId="5" borderId="1" xfId="2" applyFont="1" applyFill="1" applyBorder="1" applyAlignment="1">
      <alignment horizontal="center"/>
    </xf>
    <xf numFmtId="0" fontId="3" fillId="6" borderId="1" xfId="2" applyFont="1" applyFill="1" applyBorder="1" applyAlignment="1">
      <alignment horizontal="center"/>
    </xf>
    <xf numFmtId="0" fontId="3" fillId="7" borderId="1" xfId="2" applyFont="1" applyFill="1" applyBorder="1" applyAlignment="1">
      <alignment horizontal="center"/>
    </xf>
    <xf numFmtId="0" fontId="3" fillId="7" borderId="1" xfId="3" applyFont="1" applyFill="1" applyBorder="1" applyAlignment="1">
      <alignment horizontal="center"/>
    </xf>
    <xf numFmtId="0" fontId="0" fillId="8" borderId="0" xfId="0" applyFill="1" applyAlignment="1">
      <alignment horizontal="center"/>
    </xf>
    <xf numFmtId="0" fontId="0" fillId="0" borderId="0" xfId="0" applyAlignment="1">
      <alignment horizontal="center"/>
    </xf>
    <xf numFmtId="0" fontId="3" fillId="0" borderId="2" xfId="2" applyFont="1" applyBorder="1" applyAlignment="1">
      <alignment horizontal="center" wrapText="1"/>
    </xf>
    <xf numFmtId="0" fontId="3" fillId="9" borderId="2" xfId="2" applyFont="1" applyFill="1" applyBorder="1" applyAlignment="1">
      <alignment horizontal="center" wrapText="1"/>
    </xf>
    <xf numFmtId="2" fontId="3" fillId="9" borderId="0" xfId="2" applyNumberFormat="1" applyFont="1" applyFill="1" applyAlignment="1">
      <alignment horizontal="center" wrapText="1"/>
    </xf>
    <xf numFmtId="0" fontId="2" fillId="4" borderId="0" xfId="2" applyFill="1" applyAlignment="1">
      <alignment horizontal="center"/>
    </xf>
    <xf numFmtId="0" fontId="3" fillId="4" borderId="2" xfId="2" applyFont="1" applyFill="1" applyBorder="1" applyAlignment="1">
      <alignment horizontal="center" wrapText="1"/>
    </xf>
    <xf numFmtId="2" fontId="3" fillId="4" borderId="0" xfId="2" applyNumberFormat="1" applyFont="1" applyFill="1" applyAlignment="1">
      <alignment horizontal="center" wrapText="1"/>
    </xf>
    <xf numFmtId="0" fontId="3" fillId="8" borderId="2" xfId="2" applyFont="1" applyFill="1" applyBorder="1" applyAlignment="1">
      <alignment horizontal="center" wrapText="1"/>
    </xf>
    <xf numFmtId="14" fontId="3" fillId="8" borderId="2" xfId="2" applyNumberFormat="1" applyFont="1" applyFill="1" applyBorder="1" applyAlignment="1">
      <alignment horizontal="center" wrapText="1"/>
    </xf>
    <xf numFmtId="164" fontId="3" fillId="8" borderId="2" xfId="3" applyNumberFormat="1" applyFont="1" applyFill="1" applyBorder="1" applyAlignment="1">
      <alignment horizontal="center" wrapText="1"/>
    </xf>
    <xf numFmtId="14" fontId="0" fillId="0" borderId="0" xfId="0" applyNumberFormat="1" applyAlignment="1">
      <alignment horizontal="center"/>
    </xf>
    <xf numFmtId="2" fontId="0" fillId="8" borderId="0" xfId="0" applyNumberFormat="1" applyFill="1" applyAlignment="1">
      <alignment horizontal="center"/>
    </xf>
    <xf numFmtId="2" fontId="3" fillId="6" borderId="1" xfId="2" applyNumberFormat="1" applyFont="1" applyFill="1" applyBorder="1" applyAlignment="1">
      <alignment horizontal="center"/>
    </xf>
    <xf numFmtId="2" fontId="0" fillId="0" borderId="0" xfId="0" applyNumberFormat="1" applyAlignment="1">
      <alignment horizontal="center"/>
    </xf>
    <xf numFmtId="0" fontId="0" fillId="10" borderId="0" xfId="0" applyFill="1"/>
    <xf numFmtId="0" fontId="6" fillId="0" borderId="1" xfId="1" applyFont="1" applyBorder="1" applyAlignment="1">
      <alignment horizontal="center"/>
    </xf>
    <xf numFmtId="14" fontId="6" fillId="0" borderId="1" xfId="1" applyNumberFormat="1" applyFont="1" applyBorder="1" applyAlignment="1">
      <alignment horizontal="center"/>
    </xf>
    <xf numFmtId="1" fontId="6" fillId="0" borderId="1" xfId="1" applyNumberFormat="1" applyFont="1" applyBorder="1" applyAlignment="1">
      <alignment horizontal="center"/>
    </xf>
    <xf numFmtId="2" fontId="6" fillId="0" borderId="1" xfId="1" applyNumberFormat="1" applyFont="1" applyBorder="1" applyAlignment="1">
      <alignment horizontal="center"/>
    </xf>
    <xf numFmtId="14" fontId="9" fillId="0" borderId="0" xfId="0" applyNumberFormat="1" applyFont="1"/>
    <xf numFmtId="1" fontId="9" fillId="0" borderId="0" xfId="0" applyNumberFormat="1" applyFont="1"/>
    <xf numFmtId="1" fontId="9" fillId="0" borderId="0" xfId="0" applyNumberFormat="1" applyFont="1" applyAlignment="1">
      <alignment horizontal="center"/>
    </xf>
    <xf numFmtId="1" fontId="6" fillId="0" borderId="2" xfId="4" applyNumberFormat="1" applyFont="1" applyBorder="1" applyAlignment="1">
      <alignment horizontal="center" wrapText="1"/>
    </xf>
    <xf numFmtId="0" fontId="9" fillId="0" borderId="0" xfId="0" applyFont="1"/>
    <xf numFmtId="0" fontId="0" fillId="11" borderId="0" xfId="0" applyFill="1"/>
    <xf numFmtId="0" fontId="8" fillId="10" borderId="0" xfId="0" applyFont="1" applyFill="1"/>
    <xf numFmtId="0" fontId="9" fillId="10" borderId="0" xfId="0" applyFont="1" applyFill="1"/>
    <xf numFmtId="14" fontId="10" fillId="0" borderId="0" xfId="0" applyNumberFormat="1" applyFont="1"/>
    <xf numFmtId="1" fontId="10" fillId="0" borderId="0" xfId="0" applyNumberFormat="1" applyFont="1"/>
    <xf numFmtId="1" fontId="10" fillId="0" borderId="0" xfId="0" applyNumberFormat="1" applyFont="1" applyAlignment="1">
      <alignment horizontal="center"/>
    </xf>
    <xf numFmtId="1" fontId="11" fillId="0" borderId="2" xfId="4" applyNumberFormat="1" applyFont="1" applyBorder="1" applyAlignment="1">
      <alignment horizontal="center" wrapText="1"/>
    </xf>
    <xf numFmtId="164" fontId="9" fillId="0" borderId="0" xfId="0" applyNumberFormat="1" applyFont="1"/>
    <xf numFmtId="2" fontId="9" fillId="0" borderId="0" xfId="0" applyNumberFormat="1" applyFont="1"/>
    <xf numFmtId="0" fontId="7" fillId="0" borderId="2" xfId="2" applyFont="1" applyBorder="1" applyAlignment="1">
      <alignment horizontal="center" wrapText="1"/>
    </xf>
    <xf numFmtId="0" fontId="12" fillId="2" borderId="1" xfId="5" applyFont="1" applyFill="1" applyBorder="1" applyAlignment="1">
      <alignment horizontal="center"/>
    </xf>
    <xf numFmtId="0" fontId="12" fillId="0" borderId="2" xfId="5" applyFont="1" applyFill="1" applyBorder="1" applyAlignment="1">
      <alignment wrapText="1"/>
    </xf>
    <xf numFmtId="165" fontId="12" fillId="0" borderId="2" xfId="5" applyNumberFormat="1" applyFont="1" applyFill="1" applyBorder="1" applyAlignment="1">
      <alignment horizontal="right" wrapText="1"/>
    </xf>
    <xf numFmtId="0" fontId="12" fillId="0" borderId="2" xfId="5" applyFont="1" applyFill="1" applyBorder="1" applyAlignment="1">
      <alignment horizontal="right" wrapText="1"/>
    </xf>
    <xf numFmtId="0" fontId="13" fillId="0" borderId="0" xfId="5"/>
    <xf numFmtId="0" fontId="13" fillId="0" borderId="2" xfId="5" applyBorder="1"/>
    <xf numFmtId="165" fontId="12" fillId="0" borderId="0" xfId="5" applyNumberFormat="1" applyFont="1" applyFill="1" applyBorder="1" applyAlignment="1">
      <alignment horizontal="right" wrapText="1"/>
    </xf>
    <xf numFmtId="0" fontId="12" fillId="0" borderId="0" xfId="5" applyFont="1" applyFill="1" applyBorder="1" applyAlignment="1">
      <alignment horizontal="right" wrapText="1"/>
    </xf>
    <xf numFmtId="0" fontId="9" fillId="0" borderId="2" xfId="0" applyFont="1" applyBorder="1"/>
    <xf numFmtId="1" fontId="6" fillId="0" borderId="0" xfId="4" applyNumberFormat="1" applyFont="1" applyBorder="1" applyAlignment="1">
      <alignment horizontal="center" wrapText="1"/>
    </xf>
    <xf numFmtId="0" fontId="13" fillId="0" borderId="0" xfId="5" applyBorder="1"/>
    <xf numFmtId="165" fontId="9" fillId="0" borderId="0" xfId="0" applyNumberFormat="1" applyFont="1"/>
    <xf numFmtId="165" fontId="14" fillId="0" borderId="0" xfId="0" applyNumberFormat="1" applyFont="1"/>
    <xf numFmtId="1" fontId="14" fillId="0" borderId="0" xfId="0" applyNumberFormat="1" applyFont="1"/>
    <xf numFmtId="1" fontId="14" fillId="0" borderId="0" xfId="0" applyNumberFormat="1" applyFont="1" applyAlignment="1">
      <alignment horizontal="center"/>
    </xf>
    <xf numFmtId="1" fontId="3" fillId="8" borderId="2" xfId="3" applyNumberFormat="1" applyFont="1" applyFill="1" applyBorder="1" applyAlignment="1">
      <alignment horizontal="center" wrapText="1"/>
    </xf>
    <xf numFmtId="1" fontId="3" fillId="8" borderId="2" xfId="2" applyNumberFormat="1" applyFont="1" applyFill="1" applyBorder="1" applyAlignment="1">
      <alignment horizontal="center" wrapText="1"/>
    </xf>
    <xf numFmtId="0" fontId="7" fillId="9" borderId="2" xfId="2" applyFont="1" applyFill="1" applyBorder="1" applyAlignment="1">
      <alignment horizontal="center" wrapText="1"/>
    </xf>
    <xf numFmtId="2" fontId="7" fillId="9" borderId="0" xfId="2" applyNumberFormat="1" applyFont="1" applyFill="1" applyAlignment="1">
      <alignment horizontal="center" wrapText="1"/>
    </xf>
    <xf numFmtId="0" fontId="15" fillId="4" borderId="0" xfId="2" applyFont="1" applyFill="1" applyAlignment="1">
      <alignment horizontal="center"/>
    </xf>
    <xf numFmtId="0" fontId="7" fillId="4" borderId="2" xfId="2" applyFont="1" applyFill="1" applyBorder="1" applyAlignment="1">
      <alignment horizontal="center" wrapText="1"/>
    </xf>
    <xf numFmtId="2" fontId="7" fillId="4" borderId="0" xfId="2" applyNumberFormat="1" applyFont="1" applyFill="1" applyAlignment="1">
      <alignment horizontal="center" wrapText="1"/>
    </xf>
    <xf numFmtId="14" fontId="15" fillId="8" borderId="0" xfId="2" applyNumberFormat="1" applyFont="1" applyFill="1" applyAlignment="1">
      <alignment horizontal="center"/>
    </xf>
    <xf numFmtId="0" fontId="7" fillId="8" borderId="2" xfId="2" applyFont="1" applyFill="1" applyBorder="1" applyAlignment="1">
      <alignment horizontal="center" wrapText="1"/>
    </xf>
    <xf numFmtId="164" fontId="15" fillId="8" borderId="0" xfId="3" applyNumberFormat="1" applyFont="1" applyFill="1" applyAlignment="1">
      <alignment horizontal="center"/>
    </xf>
    <xf numFmtId="2" fontId="16" fillId="8" borderId="0" xfId="0" applyNumberFormat="1" applyFont="1" applyFill="1" applyAlignment="1">
      <alignment horizontal="center"/>
    </xf>
    <xf numFmtId="0" fontId="16" fillId="0" borderId="0" xfId="0" applyFont="1" applyAlignment="1">
      <alignment horizontal="center"/>
    </xf>
    <xf numFmtId="14" fontId="7" fillId="8" borderId="2" xfId="2" applyNumberFormat="1" applyFont="1" applyFill="1" applyBorder="1" applyAlignment="1">
      <alignment horizontal="center" wrapText="1"/>
    </xf>
    <xf numFmtId="164" fontId="7" fillId="8" borderId="2" xfId="3" applyNumberFormat="1" applyFont="1" applyFill="1" applyBorder="1" applyAlignment="1">
      <alignment horizontal="center" wrapText="1"/>
    </xf>
    <xf numFmtId="0" fontId="16" fillId="9" borderId="0" xfId="0" applyFont="1" applyFill="1" applyAlignment="1">
      <alignment horizontal="center"/>
    </xf>
    <xf numFmtId="0" fontId="16" fillId="4" borderId="0" xfId="0" applyFont="1" applyFill="1" applyAlignment="1">
      <alignment horizontal="center"/>
    </xf>
    <xf numFmtId="2" fontId="16" fillId="4" borderId="0" xfId="0" applyNumberFormat="1" applyFont="1" applyFill="1" applyAlignment="1">
      <alignment horizontal="center"/>
    </xf>
    <xf numFmtId="1" fontId="7" fillId="8" borderId="2" xfId="3" applyNumberFormat="1" applyFont="1" applyFill="1" applyBorder="1" applyAlignment="1">
      <alignment horizontal="center" wrapText="1"/>
    </xf>
    <xf numFmtId="0" fontId="12" fillId="10" borderId="2" xfId="5" applyFont="1" applyFill="1" applyBorder="1" applyAlignment="1">
      <alignment wrapText="1"/>
    </xf>
    <xf numFmtId="165" fontId="12" fillId="10" borderId="0" xfId="5" applyNumberFormat="1" applyFont="1" applyFill="1" applyBorder="1" applyAlignment="1">
      <alignment horizontal="right" wrapText="1"/>
    </xf>
    <xf numFmtId="165" fontId="12" fillId="10" borderId="2" xfId="5" applyNumberFormat="1" applyFont="1" applyFill="1" applyBorder="1" applyAlignment="1">
      <alignment horizontal="right" wrapText="1"/>
    </xf>
    <xf numFmtId="0" fontId="12" fillId="10" borderId="2" xfId="5" applyFont="1" applyFill="1" applyBorder="1" applyAlignment="1">
      <alignment horizontal="right" wrapText="1"/>
    </xf>
    <xf numFmtId="0" fontId="12" fillId="10" borderId="0" xfId="5" applyFont="1" applyFill="1" applyBorder="1" applyAlignment="1">
      <alignment horizontal="right" wrapText="1"/>
    </xf>
    <xf numFmtId="0" fontId="13" fillId="10" borderId="0" xfId="5" applyFill="1" applyBorder="1"/>
    <xf numFmtId="0" fontId="13" fillId="10" borderId="2" xfId="5" applyFill="1" applyBorder="1"/>
    <xf numFmtId="0" fontId="13" fillId="10" borderId="0" xfId="5" applyFill="1"/>
    <xf numFmtId="14" fontId="9" fillId="10" borderId="0" xfId="0" applyNumberFormat="1" applyFont="1" applyFill="1"/>
    <xf numFmtId="1" fontId="9" fillId="10" borderId="0" xfId="0" applyNumberFormat="1" applyFont="1" applyFill="1"/>
    <xf numFmtId="1" fontId="9" fillId="10" borderId="0" xfId="0" applyNumberFormat="1" applyFont="1" applyFill="1" applyAlignment="1">
      <alignment horizontal="center"/>
    </xf>
    <xf numFmtId="1" fontId="6" fillId="10" borderId="2" xfId="4" applyNumberFormat="1" applyFont="1" applyFill="1" applyBorder="1" applyAlignment="1">
      <alignment horizontal="center" wrapText="1"/>
    </xf>
    <xf numFmtId="165" fontId="9" fillId="10" borderId="0" xfId="0" applyNumberFormat="1" applyFont="1" applyFill="1"/>
    <xf numFmtId="165" fontId="14" fillId="10" borderId="0" xfId="0" applyNumberFormat="1" applyFont="1" applyFill="1"/>
    <xf numFmtId="1" fontId="14" fillId="10" borderId="0" xfId="0" applyNumberFormat="1" applyFont="1" applyFill="1"/>
    <xf numFmtId="1" fontId="14" fillId="10" borderId="0" xfId="0" applyNumberFormat="1" applyFont="1" applyFill="1" applyAlignment="1">
      <alignment horizontal="center"/>
    </xf>
    <xf numFmtId="1" fontId="6" fillId="10" borderId="0" xfId="4" applyNumberFormat="1" applyFont="1" applyFill="1" applyBorder="1" applyAlignment="1">
      <alignment horizontal="center" wrapText="1"/>
    </xf>
  </cellXfs>
  <cellStyles count="6">
    <cellStyle name="Normal" xfId="0" builtinId="0"/>
    <cellStyle name="Normal_from access" xfId="3" xr:uid="{00000000-0005-0000-0000-000001000000}"/>
    <cellStyle name="Normal_raw" xfId="5" xr:uid="{6E351FCA-13FB-47EC-B16F-5A1B751A5EB4}"/>
    <cellStyle name="Normal_Raw data" xfId="4" xr:uid="{90777CED-EB24-4461-8A6E-7E70C7987165}"/>
    <cellStyle name="Normal_Sheet1" xfId="1" xr:uid="{00000000-0005-0000-0000-000002000000}"/>
    <cellStyle name="Normal_Sheet5"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2846-8CD9-4952-9294-CAD6A5B65270}">
  <dimension ref="A1:B7"/>
  <sheetViews>
    <sheetView topLeftCell="A4" workbookViewId="0">
      <selection activeCell="B11" sqref="B11"/>
    </sheetView>
  </sheetViews>
  <sheetFormatPr defaultRowHeight="14.4" x14ac:dyDescent="0.3"/>
  <cols>
    <col min="1" max="1" width="11" bestFit="1" customWidth="1"/>
    <col min="2" max="2" width="77.6640625" customWidth="1"/>
  </cols>
  <sheetData>
    <row r="1" spans="1:2" x14ac:dyDescent="0.3">
      <c r="A1">
        <v>1</v>
      </c>
      <c r="B1" t="s">
        <v>168</v>
      </c>
    </row>
    <row r="2" spans="1:2" x14ac:dyDescent="0.3">
      <c r="A2">
        <v>2</v>
      </c>
      <c r="B2" t="s">
        <v>167</v>
      </c>
    </row>
    <row r="3" spans="1:2" x14ac:dyDescent="0.3">
      <c r="A3">
        <v>3</v>
      </c>
      <c r="B3" t="s">
        <v>169</v>
      </c>
    </row>
    <row r="4" spans="1:2" x14ac:dyDescent="0.3">
      <c r="A4">
        <v>4</v>
      </c>
      <c r="B4" t="s">
        <v>170</v>
      </c>
    </row>
    <row r="7" spans="1:2" x14ac:dyDescent="0.3">
      <c r="A7" s="1" t="s">
        <v>210</v>
      </c>
      <c r="B7" s="1" t="s">
        <v>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D6C60-D9E6-4274-B0DC-90EBF8C1CD8D}">
  <dimension ref="A1:S391"/>
  <sheetViews>
    <sheetView topLeftCell="D1" zoomScale="85" zoomScaleNormal="85" workbookViewId="0">
      <pane ySplit="1" topLeftCell="A314" activePane="bottomLeft" state="frozen"/>
      <selection activeCell="B1" sqref="B1"/>
      <selection pane="bottomLeft" activeCell="M321" sqref="M321:M370"/>
    </sheetView>
  </sheetViews>
  <sheetFormatPr defaultColWidth="34.6640625" defaultRowHeight="14.4" x14ac:dyDescent="0.3"/>
  <cols>
    <col min="1" max="1" width="21.77734375" style="32" bestFit="1" customWidth="1"/>
    <col min="2" max="2" width="17.33203125" style="32" bestFit="1" customWidth="1"/>
    <col min="3" max="3" width="5.109375" style="32" bestFit="1" customWidth="1"/>
    <col min="4" max="4" width="26.109375" style="32" bestFit="1" customWidth="1"/>
    <col min="5" max="5" width="11.77734375" style="32" bestFit="1" customWidth="1"/>
    <col min="6" max="6" width="12.33203125" style="32" bestFit="1" customWidth="1"/>
    <col min="7" max="7" width="17.88671875" style="32" bestFit="1" customWidth="1"/>
    <col min="8" max="8" width="16.21875" style="32" bestFit="1" customWidth="1"/>
    <col min="9" max="9" width="15.109375" style="32" bestFit="1" customWidth="1"/>
    <col min="10" max="10" width="28.21875" style="32" bestFit="1" customWidth="1"/>
    <col min="11" max="11" width="16" style="31" bestFit="1" customWidth="1"/>
    <col min="12" max="12" width="13.21875" style="31" bestFit="1" customWidth="1"/>
    <col min="13" max="13" width="16.109375" style="31" bestFit="1" customWidth="1"/>
    <col min="14" max="14" width="13.33203125" style="31" bestFit="1" customWidth="1"/>
    <col min="15" max="15" width="18.88671875" style="31" bestFit="1" customWidth="1"/>
    <col min="16" max="16" width="22.109375" style="31" bestFit="1" customWidth="1"/>
    <col min="17" max="17" width="30.109375" style="31" bestFit="1" customWidth="1"/>
    <col min="18" max="18" width="39.109375" style="31" bestFit="1" customWidth="1"/>
    <col min="19" max="19" width="31.33203125" style="31" bestFit="1" customWidth="1"/>
    <col min="20" max="16384" width="34.6640625" style="22"/>
  </cols>
  <sheetData>
    <row r="1" spans="1:19" x14ac:dyDescent="0.3">
      <c r="A1" s="42" t="s">
        <v>0</v>
      </c>
      <c r="B1" s="42" t="s">
        <v>1</v>
      </c>
      <c r="C1" s="42" t="s">
        <v>2</v>
      </c>
      <c r="D1" s="42" t="s">
        <v>3</v>
      </c>
      <c r="E1" s="42" t="s">
        <v>4</v>
      </c>
      <c r="F1" s="42" t="s">
        <v>5</v>
      </c>
      <c r="G1" s="42" t="s">
        <v>6</v>
      </c>
      <c r="H1" s="42" t="s">
        <v>7</v>
      </c>
      <c r="I1" s="42" t="s">
        <v>8</v>
      </c>
      <c r="J1" s="42" t="s">
        <v>9</v>
      </c>
      <c r="K1" s="23" t="s">
        <v>145</v>
      </c>
      <c r="L1" s="23" t="s">
        <v>152</v>
      </c>
      <c r="M1" s="23" t="s">
        <v>146</v>
      </c>
      <c r="N1" s="24" t="s">
        <v>147</v>
      </c>
      <c r="O1" s="25" t="s">
        <v>166</v>
      </c>
      <c r="P1" s="25" t="s">
        <v>148</v>
      </c>
      <c r="Q1" s="25" t="s">
        <v>149</v>
      </c>
      <c r="R1" s="26" t="s">
        <v>150</v>
      </c>
      <c r="S1" s="26" t="s">
        <v>151</v>
      </c>
    </row>
    <row r="2" spans="1:19" s="33" customFormat="1" x14ac:dyDescent="0.3">
      <c r="A2" s="43" t="s">
        <v>68</v>
      </c>
      <c r="B2" s="43" t="s">
        <v>69</v>
      </c>
      <c r="C2" s="43" t="s">
        <v>382</v>
      </c>
      <c r="D2" s="43" t="s">
        <v>400</v>
      </c>
      <c r="E2" s="44">
        <v>45104.333333333336</v>
      </c>
      <c r="F2" s="44">
        <v>45114.458333333336</v>
      </c>
      <c r="G2" s="44">
        <v>45114.458333333336</v>
      </c>
      <c r="H2" s="45">
        <v>0</v>
      </c>
      <c r="I2" s="44">
        <v>45114.458333333336</v>
      </c>
      <c r="J2" s="43" t="s">
        <v>14</v>
      </c>
      <c r="K2" s="31">
        <v>1</v>
      </c>
      <c r="L2" s="31"/>
      <c r="M2" s="31"/>
      <c r="N2" s="53"/>
      <c r="O2" s="28"/>
      <c r="P2" s="29"/>
      <c r="Q2" s="30"/>
      <c r="R2" s="30"/>
      <c r="S2" s="30"/>
    </row>
    <row r="3" spans="1:19" x14ac:dyDescent="0.3">
      <c r="A3" s="43" t="s">
        <v>68</v>
      </c>
      <c r="B3" s="43" t="s">
        <v>69</v>
      </c>
      <c r="C3" s="43" t="s">
        <v>382</v>
      </c>
      <c r="D3" s="43" t="s">
        <v>406</v>
      </c>
      <c r="E3" s="44">
        <v>45104.333333333336</v>
      </c>
      <c r="F3" s="44">
        <v>45114.458333333336</v>
      </c>
      <c r="G3" s="44">
        <v>45114.458333333336</v>
      </c>
      <c r="H3" s="45">
        <v>0</v>
      </c>
      <c r="I3" s="44">
        <v>45114.458333333336</v>
      </c>
      <c r="J3" s="43" t="s">
        <v>14</v>
      </c>
      <c r="K3" s="31">
        <v>1</v>
      </c>
      <c r="N3" s="53"/>
      <c r="O3" s="28"/>
      <c r="P3" s="29"/>
      <c r="Q3" s="30"/>
      <c r="R3" s="30"/>
      <c r="S3" s="30"/>
    </row>
    <row r="4" spans="1:19" x14ac:dyDescent="0.3">
      <c r="A4" s="43" t="s">
        <v>68</v>
      </c>
      <c r="B4" s="43" t="s">
        <v>69</v>
      </c>
      <c r="C4" s="43" t="s">
        <v>382</v>
      </c>
      <c r="D4" s="43" t="s">
        <v>413</v>
      </c>
      <c r="E4" s="44">
        <v>45104.333333333336</v>
      </c>
      <c r="F4" s="44">
        <v>45114.458333333336</v>
      </c>
      <c r="G4" s="44">
        <v>45114.458333333336</v>
      </c>
      <c r="H4" s="45">
        <v>0</v>
      </c>
      <c r="I4" s="44">
        <v>45114.458333333336</v>
      </c>
      <c r="J4" s="43" t="s">
        <v>14</v>
      </c>
      <c r="K4" s="31">
        <v>1</v>
      </c>
      <c r="N4" s="53"/>
      <c r="O4" s="28"/>
      <c r="P4" s="29"/>
      <c r="Q4" s="30"/>
      <c r="R4" s="30"/>
      <c r="S4" s="30"/>
    </row>
    <row r="5" spans="1:19" x14ac:dyDescent="0.3">
      <c r="A5" s="43" t="s">
        <v>68</v>
      </c>
      <c r="B5" s="43" t="s">
        <v>69</v>
      </c>
      <c r="C5" s="43" t="s">
        <v>382</v>
      </c>
      <c r="D5" s="43" t="s">
        <v>414</v>
      </c>
      <c r="E5" s="44">
        <v>45104.333333333336</v>
      </c>
      <c r="F5" s="44">
        <v>45114.458333333336</v>
      </c>
      <c r="G5" s="44">
        <v>45114.458333333336</v>
      </c>
      <c r="H5" s="45">
        <v>0</v>
      </c>
      <c r="I5" s="44">
        <v>45114.458333333336</v>
      </c>
      <c r="J5" s="43" t="s">
        <v>14</v>
      </c>
      <c r="K5" s="31">
        <v>1</v>
      </c>
      <c r="N5" s="53"/>
      <c r="O5" s="28"/>
      <c r="P5" s="29"/>
      <c r="Q5" s="30"/>
      <c r="R5" s="30"/>
      <c r="S5" s="30"/>
    </row>
    <row r="6" spans="1:19" x14ac:dyDescent="0.3">
      <c r="A6" s="43" t="s">
        <v>68</v>
      </c>
      <c r="B6" s="43" t="s">
        <v>69</v>
      </c>
      <c r="C6" s="43" t="s">
        <v>382</v>
      </c>
      <c r="D6" s="43" t="s">
        <v>420</v>
      </c>
      <c r="E6" s="48">
        <v>45104.333333333336</v>
      </c>
      <c r="F6" s="48">
        <v>45114.458333333336</v>
      </c>
      <c r="G6" s="48">
        <v>45114.458333333336</v>
      </c>
      <c r="H6" s="49">
        <v>0</v>
      </c>
      <c r="I6" s="44">
        <v>45114.458333333336</v>
      </c>
      <c r="J6" s="43" t="s">
        <v>14</v>
      </c>
      <c r="K6" s="31">
        <v>1</v>
      </c>
      <c r="N6" s="53"/>
      <c r="O6" s="28"/>
      <c r="P6" s="29"/>
      <c r="Q6" s="30"/>
      <c r="R6" s="30"/>
      <c r="S6" s="30"/>
    </row>
    <row r="7" spans="1:19" x14ac:dyDescent="0.3">
      <c r="A7" s="43" t="s">
        <v>68</v>
      </c>
      <c r="B7" s="43" t="s">
        <v>69</v>
      </c>
      <c r="C7" s="43" t="s">
        <v>382</v>
      </c>
      <c r="D7" s="43" t="s">
        <v>402</v>
      </c>
      <c r="E7" s="44">
        <v>45104.645833333336</v>
      </c>
      <c r="F7" s="44">
        <v>45114.458333333336</v>
      </c>
      <c r="G7" s="44">
        <v>45114.458333333336</v>
      </c>
      <c r="H7" s="45">
        <v>0</v>
      </c>
      <c r="I7" s="44">
        <v>45114.458333333336</v>
      </c>
      <c r="J7" s="43" t="s">
        <v>14</v>
      </c>
      <c r="K7" s="31">
        <v>1</v>
      </c>
      <c r="N7" s="53"/>
      <c r="O7" s="28"/>
      <c r="P7" s="29"/>
      <c r="Q7" s="30"/>
      <c r="R7" s="30"/>
      <c r="S7" s="30"/>
    </row>
    <row r="8" spans="1:19" x14ac:dyDescent="0.3">
      <c r="A8" s="43" t="s">
        <v>68</v>
      </c>
      <c r="B8" s="43" t="s">
        <v>69</v>
      </c>
      <c r="C8" s="43" t="s">
        <v>382</v>
      </c>
      <c r="D8" s="43" t="s">
        <v>395</v>
      </c>
      <c r="E8" s="44">
        <v>45114.458333333336</v>
      </c>
      <c r="F8" s="48">
        <v>45114.458333333336</v>
      </c>
      <c r="G8" s="48">
        <v>45114.458333333336</v>
      </c>
      <c r="H8" s="49">
        <v>0</v>
      </c>
      <c r="I8" s="44">
        <v>45114.458333333336</v>
      </c>
      <c r="J8" s="43" t="s">
        <v>14</v>
      </c>
      <c r="K8" s="31">
        <v>1</v>
      </c>
      <c r="N8" s="53"/>
      <c r="O8" s="28"/>
      <c r="P8" s="29"/>
      <c r="Q8" s="30"/>
      <c r="R8" s="30"/>
      <c r="S8" s="30"/>
    </row>
    <row r="9" spans="1:19" x14ac:dyDescent="0.3">
      <c r="A9" s="43" t="s">
        <v>68</v>
      </c>
      <c r="B9" s="43" t="s">
        <v>69</v>
      </c>
      <c r="C9" s="43" t="s">
        <v>382</v>
      </c>
      <c r="D9" s="43" t="s">
        <v>386</v>
      </c>
      <c r="E9" s="47"/>
      <c r="F9" s="44">
        <v>45114.458333333336</v>
      </c>
      <c r="G9" s="44">
        <v>45114.458333333336</v>
      </c>
      <c r="H9" s="45">
        <v>0</v>
      </c>
      <c r="I9" s="44">
        <v>45114.458333333336</v>
      </c>
      <c r="J9" s="43" t="s">
        <v>14</v>
      </c>
      <c r="K9" s="31">
        <v>1</v>
      </c>
      <c r="N9" s="53"/>
      <c r="O9" s="28"/>
      <c r="P9" s="29"/>
      <c r="Q9" s="30"/>
      <c r="R9" s="30"/>
      <c r="S9" s="30"/>
    </row>
    <row r="10" spans="1:19" x14ac:dyDescent="0.3">
      <c r="A10" s="43" t="s">
        <v>68</v>
      </c>
      <c r="B10" s="43" t="s">
        <v>69</v>
      </c>
      <c r="C10" s="43" t="s">
        <v>382</v>
      </c>
      <c r="D10" s="43" t="s">
        <v>388</v>
      </c>
      <c r="E10" s="47"/>
      <c r="F10" s="44">
        <v>45114.458333333336</v>
      </c>
      <c r="G10" s="44">
        <v>45114.458333333336</v>
      </c>
      <c r="H10" s="45">
        <v>0</v>
      </c>
      <c r="I10" s="44">
        <v>45114.458333333336</v>
      </c>
      <c r="J10" s="43" t="s">
        <v>14</v>
      </c>
      <c r="K10" s="31">
        <v>1</v>
      </c>
      <c r="N10" s="53"/>
      <c r="O10" s="28"/>
      <c r="P10" s="29"/>
      <c r="Q10" s="30"/>
      <c r="R10" s="30"/>
      <c r="S10" s="30"/>
    </row>
    <row r="11" spans="1:19" x14ac:dyDescent="0.3">
      <c r="A11" s="43" t="s">
        <v>68</v>
      </c>
      <c r="B11" s="43" t="s">
        <v>69</v>
      </c>
      <c r="C11" s="43" t="s">
        <v>382</v>
      </c>
      <c r="D11" s="43" t="s">
        <v>396</v>
      </c>
      <c r="E11" s="47"/>
      <c r="F11" s="48">
        <v>45114.458333333336</v>
      </c>
      <c r="G11" s="48">
        <v>45114.458333333336</v>
      </c>
      <c r="H11" s="49">
        <v>0</v>
      </c>
      <c r="I11" s="44">
        <v>45114.458333333336</v>
      </c>
      <c r="J11" s="43" t="s">
        <v>14</v>
      </c>
      <c r="K11" s="31">
        <v>1</v>
      </c>
      <c r="N11" s="53"/>
      <c r="O11" s="28"/>
      <c r="P11" s="29"/>
      <c r="Q11" s="30"/>
      <c r="R11" s="30"/>
      <c r="S11" s="30"/>
    </row>
    <row r="12" spans="1:19" x14ac:dyDescent="0.3">
      <c r="A12" s="43" t="s">
        <v>68</v>
      </c>
      <c r="B12" s="43" t="s">
        <v>69</v>
      </c>
      <c r="C12" s="43" t="s">
        <v>382</v>
      </c>
      <c r="D12" s="43" t="s">
        <v>399</v>
      </c>
      <c r="E12" s="47"/>
      <c r="F12" s="48">
        <v>45114.458333333336</v>
      </c>
      <c r="G12" s="48">
        <v>45114.458333333336</v>
      </c>
      <c r="H12" s="49">
        <v>0</v>
      </c>
      <c r="I12" s="44">
        <v>45114.458333333336</v>
      </c>
      <c r="J12" s="43" t="s">
        <v>14</v>
      </c>
      <c r="K12" s="31">
        <v>1</v>
      </c>
      <c r="N12" s="53"/>
      <c r="O12" s="28"/>
      <c r="P12" s="29"/>
      <c r="Q12" s="30"/>
      <c r="R12" s="30"/>
      <c r="S12" s="30"/>
    </row>
    <row r="13" spans="1:19" x14ac:dyDescent="0.3">
      <c r="A13" s="43" t="s">
        <v>68</v>
      </c>
      <c r="B13" s="43" t="s">
        <v>69</v>
      </c>
      <c r="C13" s="43" t="s">
        <v>382</v>
      </c>
      <c r="D13" s="43" t="s">
        <v>408</v>
      </c>
      <c r="E13" s="47"/>
      <c r="F13" s="48">
        <v>45114.458333333336</v>
      </c>
      <c r="G13" s="48">
        <v>45114.458333333336</v>
      </c>
      <c r="H13" s="49">
        <v>0</v>
      </c>
      <c r="I13" s="44">
        <v>45114.458333333336</v>
      </c>
      <c r="J13" s="43" t="s">
        <v>14</v>
      </c>
      <c r="K13" s="31">
        <v>1</v>
      </c>
      <c r="N13" s="53"/>
      <c r="O13" s="28"/>
      <c r="P13" s="29"/>
      <c r="Q13" s="30"/>
      <c r="R13" s="30"/>
      <c r="S13" s="30"/>
    </row>
    <row r="14" spans="1:19" x14ac:dyDescent="0.3">
      <c r="A14" s="43" t="s">
        <v>68</v>
      </c>
      <c r="B14" s="43" t="s">
        <v>69</v>
      </c>
      <c r="C14" s="43" t="s">
        <v>382</v>
      </c>
      <c r="D14" s="43" t="s">
        <v>419</v>
      </c>
      <c r="E14" s="47"/>
      <c r="F14" s="48">
        <v>45114.458333333336</v>
      </c>
      <c r="G14" s="48">
        <v>45114.458333333336</v>
      </c>
      <c r="H14" s="49">
        <v>0</v>
      </c>
      <c r="I14" s="44">
        <v>45114.458333333336</v>
      </c>
      <c r="J14" s="43" t="s">
        <v>14</v>
      </c>
      <c r="K14" s="31">
        <v>1</v>
      </c>
      <c r="N14" s="53"/>
      <c r="O14" s="28"/>
      <c r="P14" s="29"/>
      <c r="Q14" s="30"/>
      <c r="R14" s="30"/>
      <c r="S14" s="30"/>
    </row>
    <row r="15" spans="1:19" x14ac:dyDescent="0.3">
      <c r="A15" s="43" t="s">
        <v>68</v>
      </c>
      <c r="B15" s="43" t="s">
        <v>69</v>
      </c>
      <c r="C15" s="43" t="s">
        <v>382</v>
      </c>
      <c r="D15" s="43" t="s">
        <v>398</v>
      </c>
      <c r="E15" s="48">
        <v>45104.333333333336</v>
      </c>
      <c r="F15" s="47"/>
      <c r="G15" s="47"/>
      <c r="H15" s="47"/>
      <c r="I15" s="44">
        <v>45114.458333333336</v>
      </c>
      <c r="J15" s="43" t="s">
        <v>16</v>
      </c>
      <c r="N15" s="27"/>
      <c r="O15" s="28"/>
      <c r="P15" s="29"/>
      <c r="Q15" s="30"/>
      <c r="R15" s="30"/>
      <c r="S15" s="30"/>
    </row>
    <row r="16" spans="1:19" x14ac:dyDescent="0.3">
      <c r="A16" s="43" t="s">
        <v>68</v>
      </c>
      <c r="B16" s="43" t="s">
        <v>69</v>
      </c>
      <c r="C16" s="43" t="s">
        <v>382</v>
      </c>
      <c r="D16" s="43" t="s">
        <v>405</v>
      </c>
      <c r="E16" s="44">
        <v>45104.333333333336</v>
      </c>
      <c r="F16" s="52"/>
      <c r="G16" s="52"/>
      <c r="H16" s="52"/>
      <c r="I16" s="44">
        <v>45114.458333333336</v>
      </c>
      <c r="J16" s="43" t="s">
        <v>40</v>
      </c>
      <c r="N16" s="27"/>
      <c r="O16" s="28"/>
      <c r="P16" s="29"/>
      <c r="Q16" s="30"/>
      <c r="R16" s="30"/>
      <c r="S16" s="30"/>
    </row>
    <row r="17" spans="1:19" x14ac:dyDescent="0.3">
      <c r="A17" s="43" t="s">
        <v>68</v>
      </c>
      <c r="B17" s="43" t="s">
        <v>69</v>
      </c>
      <c r="C17" s="43" t="s">
        <v>382</v>
      </c>
      <c r="D17" s="43" t="s">
        <v>416</v>
      </c>
      <c r="E17" s="48">
        <v>45104.333333333336</v>
      </c>
      <c r="F17" s="47"/>
      <c r="G17" s="47"/>
      <c r="H17" s="47"/>
      <c r="I17" s="44">
        <v>45114.458333333336</v>
      </c>
      <c r="J17" s="43" t="s">
        <v>40</v>
      </c>
      <c r="N17" s="27"/>
      <c r="O17" s="28"/>
      <c r="P17" s="29"/>
      <c r="Q17" s="30"/>
      <c r="R17" s="30"/>
      <c r="S17" s="30"/>
    </row>
    <row r="18" spans="1:19" x14ac:dyDescent="0.3">
      <c r="A18" s="43" t="s">
        <v>68</v>
      </c>
      <c r="B18" s="43" t="s">
        <v>69</v>
      </c>
      <c r="C18" s="43" t="s">
        <v>382</v>
      </c>
      <c r="D18" s="43" t="s">
        <v>421</v>
      </c>
      <c r="E18" s="44">
        <v>45104.333333333336</v>
      </c>
      <c r="F18" s="47"/>
      <c r="G18" s="47"/>
      <c r="H18" s="47"/>
      <c r="I18" s="44">
        <v>45114.458333333336</v>
      </c>
      <c r="J18" s="43" t="s">
        <v>40</v>
      </c>
      <c r="N18" s="27"/>
      <c r="O18" s="28"/>
      <c r="P18" s="29"/>
      <c r="Q18" s="30"/>
      <c r="R18" s="30"/>
      <c r="S18" s="30"/>
    </row>
    <row r="19" spans="1:19" x14ac:dyDescent="0.3">
      <c r="A19" s="43" t="s">
        <v>68</v>
      </c>
      <c r="B19" s="43" t="s">
        <v>69</v>
      </c>
      <c r="C19" s="43" t="s">
        <v>382</v>
      </c>
      <c r="D19" s="43" t="s">
        <v>422</v>
      </c>
      <c r="E19" s="48">
        <v>45104.333333333336</v>
      </c>
      <c r="F19" s="52"/>
      <c r="G19" s="52"/>
      <c r="H19" s="52"/>
      <c r="I19" s="44">
        <v>45114.458333333336</v>
      </c>
      <c r="J19" s="43" t="s">
        <v>40</v>
      </c>
      <c r="N19" s="27"/>
      <c r="O19" s="28"/>
      <c r="P19" s="29"/>
      <c r="Q19" s="30"/>
      <c r="R19" s="30"/>
      <c r="S19" s="30"/>
    </row>
    <row r="20" spans="1:19" x14ac:dyDescent="0.3">
      <c r="A20" s="43" t="s">
        <v>68</v>
      </c>
      <c r="B20" s="43" t="s">
        <v>69</v>
      </c>
      <c r="C20" s="43" t="s">
        <v>382</v>
      </c>
      <c r="D20" s="43" t="s">
        <v>428</v>
      </c>
      <c r="E20" s="44">
        <v>45104.333333333336</v>
      </c>
      <c r="F20" s="47"/>
      <c r="G20" s="47"/>
      <c r="H20" s="47"/>
      <c r="I20" s="44">
        <v>45104.333333333336</v>
      </c>
      <c r="J20" s="43" t="s">
        <v>14</v>
      </c>
      <c r="N20" s="27"/>
      <c r="O20" s="28"/>
      <c r="P20" s="29"/>
      <c r="Q20" s="30"/>
      <c r="R20" s="30"/>
      <c r="S20" s="30"/>
    </row>
    <row r="21" spans="1:19" s="34" customFormat="1" x14ac:dyDescent="0.3">
      <c r="A21" s="43" t="s">
        <v>68</v>
      </c>
      <c r="B21" s="43" t="s">
        <v>69</v>
      </c>
      <c r="C21" s="43" t="s">
        <v>382</v>
      </c>
      <c r="D21" s="43" t="s">
        <v>427</v>
      </c>
      <c r="E21" s="44">
        <v>45104.625</v>
      </c>
      <c r="F21" s="47"/>
      <c r="G21" s="47"/>
      <c r="H21" s="47"/>
      <c r="I21" s="44">
        <v>45104.625</v>
      </c>
      <c r="J21" s="43" t="s">
        <v>14</v>
      </c>
      <c r="K21" s="31"/>
      <c r="L21" s="31"/>
      <c r="M21" s="31"/>
      <c r="N21" s="27"/>
      <c r="O21" s="28"/>
      <c r="P21" s="29"/>
      <c r="Q21" s="30"/>
      <c r="R21" s="30"/>
      <c r="S21" s="30"/>
    </row>
    <row r="22" spans="1:19" x14ac:dyDescent="0.3">
      <c r="A22" s="43" t="s">
        <v>68</v>
      </c>
      <c r="B22" s="43" t="s">
        <v>69</v>
      </c>
      <c r="C22" s="43" t="s">
        <v>382</v>
      </c>
      <c r="D22" s="43" t="s">
        <v>385</v>
      </c>
      <c r="E22" s="44">
        <v>45114.458333333336</v>
      </c>
      <c r="F22" s="47"/>
      <c r="G22" s="47"/>
      <c r="H22" s="47"/>
      <c r="I22" s="44">
        <v>45114.458333333336</v>
      </c>
      <c r="J22" s="43" t="s">
        <v>14</v>
      </c>
      <c r="N22" s="27"/>
      <c r="O22" s="28"/>
      <c r="P22" s="29"/>
      <c r="Q22" s="30"/>
      <c r="R22" s="30"/>
      <c r="S22" s="30"/>
    </row>
    <row r="23" spans="1:19" x14ac:dyDescent="0.3">
      <c r="A23" s="43" t="s">
        <v>68</v>
      </c>
      <c r="B23" s="43" t="s">
        <v>69</v>
      </c>
      <c r="C23" s="43" t="s">
        <v>382</v>
      </c>
      <c r="D23" s="43" t="s">
        <v>391</v>
      </c>
      <c r="E23" s="44">
        <v>45114.458333333336</v>
      </c>
      <c r="F23" s="52"/>
      <c r="G23" s="52"/>
      <c r="H23" s="52"/>
      <c r="I23" s="44">
        <v>45114.458333333336</v>
      </c>
      <c r="J23" s="43" t="s">
        <v>14</v>
      </c>
      <c r="N23" s="27"/>
      <c r="O23" s="28"/>
      <c r="P23" s="29"/>
      <c r="Q23" s="30"/>
      <c r="R23" s="30"/>
      <c r="S23" s="30"/>
    </row>
    <row r="24" spans="1:19" x14ac:dyDescent="0.3">
      <c r="A24" s="43" t="s">
        <v>68</v>
      </c>
      <c r="B24" s="43" t="s">
        <v>69</v>
      </c>
      <c r="C24" s="43" t="s">
        <v>382</v>
      </c>
      <c r="D24" s="43" t="s">
        <v>392</v>
      </c>
      <c r="E24" s="48">
        <v>45114.458333333336</v>
      </c>
      <c r="F24" s="52"/>
      <c r="G24" s="52"/>
      <c r="H24" s="52"/>
      <c r="I24" s="44">
        <v>45114.458333333336</v>
      </c>
      <c r="J24" s="43" t="s">
        <v>14</v>
      </c>
      <c r="N24" s="27"/>
      <c r="O24" s="28"/>
      <c r="P24" s="29"/>
      <c r="Q24" s="30"/>
      <c r="R24" s="30"/>
      <c r="S24" s="30"/>
    </row>
    <row r="25" spans="1:19" x14ac:dyDescent="0.3">
      <c r="A25" s="43" t="s">
        <v>68</v>
      </c>
      <c r="B25" s="43" t="s">
        <v>69</v>
      </c>
      <c r="C25" s="43" t="s">
        <v>382</v>
      </c>
      <c r="D25" s="43" t="s">
        <v>397</v>
      </c>
      <c r="E25" s="44">
        <v>45114.458333333336</v>
      </c>
      <c r="F25" s="47"/>
      <c r="G25" s="47"/>
      <c r="H25" s="47"/>
      <c r="I25" s="44">
        <v>45114.458333333336</v>
      </c>
      <c r="J25" s="43" t="s">
        <v>14</v>
      </c>
      <c r="N25" s="27"/>
      <c r="O25" s="28"/>
      <c r="P25" s="29"/>
      <c r="Q25" s="30"/>
      <c r="R25" s="30"/>
      <c r="S25" s="30"/>
    </row>
    <row r="26" spans="1:19" x14ac:dyDescent="0.3">
      <c r="A26" s="43" t="s">
        <v>68</v>
      </c>
      <c r="B26" s="43" t="s">
        <v>69</v>
      </c>
      <c r="C26" s="43" t="s">
        <v>382</v>
      </c>
      <c r="D26" s="43" t="s">
        <v>412</v>
      </c>
      <c r="E26" s="44">
        <v>45114.458333333336</v>
      </c>
      <c r="F26" s="47"/>
      <c r="G26" s="47"/>
      <c r="H26" s="47"/>
      <c r="I26" s="44">
        <v>45114.458333333336</v>
      </c>
      <c r="J26" s="43" t="s">
        <v>14</v>
      </c>
      <c r="N26" s="27"/>
      <c r="O26" s="28"/>
      <c r="P26" s="29"/>
      <c r="Q26" s="30"/>
      <c r="R26" s="30"/>
      <c r="S26" s="30"/>
    </row>
    <row r="27" spans="1:19" x14ac:dyDescent="0.3">
      <c r="A27" s="43" t="s">
        <v>68</v>
      </c>
      <c r="B27" s="43" t="s">
        <v>69</v>
      </c>
      <c r="C27" s="43" t="s">
        <v>382</v>
      </c>
      <c r="D27" s="43" t="s">
        <v>415</v>
      </c>
      <c r="E27" s="44">
        <v>45114.458333333336</v>
      </c>
      <c r="F27" s="47"/>
      <c r="G27" s="47"/>
      <c r="H27" s="47"/>
      <c r="I27" s="44">
        <v>45114.458333333336</v>
      </c>
      <c r="J27" s="43" t="s">
        <v>14</v>
      </c>
      <c r="N27" s="27"/>
      <c r="O27" s="28"/>
      <c r="P27" s="29"/>
      <c r="Q27" s="30"/>
      <c r="R27" s="30"/>
      <c r="S27" s="30"/>
    </row>
    <row r="28" spans="1:19" x14ac:dyDescent="0.3">
      <c r="A28" s="43" t="s">
        <v>68</v>
      </c>
      <c r="B28" s="43" t="s">
        <v>69</v>
      </c>
      <c r="C28" s="43" t="s">
        <v>382</v>
      </c>
      <c r="D28" s="43" t="s">
        <v>417</v>
      </c>
      <c r="E28" s="44">
        <v>45114.458333333336</v>
      </c>
      <c r="F28" s="52"/>
      <c r="G28" s="52"/>
      <c r="H28" s="52"/>
      <c r="I28" s="44">
        <v>45114.458333333336</v>
      </c>
      <c r="J28" s="43" t="s">
        <v>14</v>
      </c>
      <c r="N28" s="27"/>
      <c r="O28" s="28"/>
      <c r="P28" s="29"/>
      <c r="Q28" s="30"/>
      <c r="R28" s="30"/>
      <c r="S28" s="30"/>
    </row>
    <row r="29" spans="1:19" x14ac:dyDescent="0.3">
      <c r="A29" s="43" t="s">
        <v>68</v>
      </c>
      <c r="B29" s="43" t="s">
        <v>69</v>
      </c>
      <c r="C29" s="43" t="s">
        <v>382</v>
      </c>
      <c r="D29" s="43" t="s">
        <v>426</v>
      </c>
      <c r="E29" s="44">
        <v>45114.458333333336</v>
      </c>
      <c r="F29" s="47"/>
      <c r="G29" s="47"/>
      <c r="H29" s="47"/>
      <c r="I29" s="44">
        <v>45114.458333333336</v>
      </c>
      <c r="J29" s="43" t="s">
        <v>14</v>
      </c>
      <c r="N29" s="27"/>
      <c r="O29" s="40"/>
      <c r="P29" s="29"/>
      <c r="Q29" s="30"/>
      <c r="R29" s="30"/>
      <c r="S29" s="30"/>
    </row>
    <row r="30" spans="1:19" x14ac:dyDescent="0.3">
      <c r="A30" s="43" t="s">
        <v>68</v>
      </c>
      <c r="B30" s="43" t="s">
        <v>69</v>
      </c>
      <c r="C30" s="43" t="s">
        <v>382</v>
      </c>
      <c r="D30" s="43" t="s">
        <v>383</v>
      </c>
      <c r="E30" s="47"/>
      <c r="F30" s="47"/>
      <c r="G30" s="47"/>
      <c r="H30" s="47"/>
      <c r="I30" s="44">
        <v>45114.458333333336</v>
      </c>
      <c r="J30" s="43" t="s">
        <v>16</v>
      </c>
      <c r="N30" s="27"/>
      <c r="O30" s="28"/>
      <c r="P30" s="29"/>
      <c r="Q30" s="30"/>
      <c r="R30" s="30"/>
      <c r="S30" s="30"/>
    </row>
    <row r="31" spans="1:19" x14ac:dyDescent="0.3">
      <c r="A31" s="43" t="s">
        <v>68</v>
      </c>
      <c r="B31" s="43" t="s">
        <v>69</v>
      </c>
      <c r="C31" s="43" t="s">
        <v>382</v>
      </c>
      <c r="D31" s="43" t="s">
        <v>384</v>
      </c>
      <c r="E31" s="47"/>
      <c r="F31" s="47"/>
      <c r="G31" s="47"/>
      <c r="H31" s="47"/>
      <c r="I31" s="44">
        <v>45114.458333333336</v>
      </c>
      <c r="J31" s="43" t="s">
        <v>16</v>
      </c>
      <c r="N31" s="27"/>
      <c r="O31" s="28"/>
      <c r="P31" s="29"/>
      <c r="Q31" s="30"/>
      <c r="R31" s="30"/>
      <c r="S31" s="30"/>
    </row>
    <row r="32" spans="1:19" x14ac:dyDescent="0.3">
      <c r="A32" s="43" t="s">
        <v>68</v>
      </c>
      <c r="B32" s="43" t="s">
        <v>69</v>
      </c>
      <c r="C32" s="43" t="s">
        <v>382</v>
      </c>
      <c r="D32" s="43" t="s">
        <v>387</v>
      </c>
      <c r="E32" s="47"/>
      <c r="F32" s="47"/>
      <c r="G32" s="47"/>
      <c r="H32" s="47"/>
      <c r="I32" s="44">
        <v>45114.458333333336</v>
      </c>
      <c r="J32" s="43" t="s">
        <v>16</v>
      </c>
      <c r="N32" s="27"/>
      <c r="O32" s="28"/>
      <c r="P32" s="29"/>
      <c r="Q32" s="30"/>
      <c r="R32" s="30"/>
      <c r="S32" s="30"/>
    </row>
    <row r="33" spans="1:19" x14ac:dyDescent="0.3">
      <c r="A33" s="43" t="s">
        <v>68</v>
      </c>
      <c r="B33" s="43" t="s">
        <v>69</v>
      </c>
      <c r="C33" s="43" t="s">
        <v>382</v>
      </c>
      <c r="D33" s="43" t="s">
        <v>389</v>
      </c>
      <c r="E33" s="47"/>
      <c r="F33" s="52"/>
      <c r="G33" s="52"/>
      <c r="H33" s="52"/>
      <c r="I33" s="44">
        <v>45114.458333333336</v>
      </c>
      <c r="J33" s="43" t="s">
        <v>40</v>
      </c>
      <c r="N33" s="27"/>
      <c r="O33" s="28"/>
      <c r="P33" s="29"/>
      <c r="Q33" s="30"/>
      <c r="R33" s="30"/>
      <c r="S33" s="30"/>
    </row>
    <row r="34" spans="1:19" x14ac:dyDescent="0.3">
      <c r="A34" s="43" t="s">
        <v>68</v>
      </c>
      <c r="B34" s="43" t="s">
        <v>69</v>
      </c>
      <c r="C34" s="43" t="s">
        <v>382</v>
      </c>
      <c r="D34" s="43" t="s">
        <v>390</v>
      </c>
      <c r="E34" s="47"/>
      <c r="F34" s="52"/>
      <c r="G34" s="52"/>
      <c r="H34" s="52"/>
      <c r="I34" s="44">
        <v>45114.458333333336</v>
      </c>
      <c r="J34" s="43" t="s">
        <v>16</v>
      </c>
      <c r="N34" s="27"/>
      <c r="O34" s="28"/>
      <c r="P34" s="29"/>
      <c r="Q34" s="30"/>
      <c r="R34" s="30"/>
      <c r="S34" s="30"/>
    </row>
    <row r="35" spans="1:19" x14ac:dyDescent="0.3">
      <c r="A35" s="43" t="s">
        <v>68</v>
      </c>
      <c r="B35" s="43" t="s">
        <v>69</v>
      </c>
      <c r="C35" s="43" t="s">
        <v>382</v>
      </c>
      <c r="D35" s="43" t="s">
        <v>393</v>
      </c>
      <c r="E35" s="52"/>
      <c r="F35" s="47"/>
      <c r="G35" s="47"/>
      <c r="H35" s="47"/>
      <c r="I35" s="44">
        <v>45114.458333333336</v>
      </c>
      <c r="J35" s="43" t="s">
        <v>16</v>
      </c>
      <c r="N35" s="27"/>
      <c r="O35" s="28"/>
      <c r="P35" s="29"/>
      <c r="Q35" s="30"/>
      <c r="R35" s="30"/>
      <c r="S35" s="30"/>
    </row>
    <row r="36" spans="1:19" x14ac:dyDescent="0.3">
      <c r="A36" s="43" t="s">
        <v>68</v>
      </c>
      <c r="B36" s="43" t="s">
        <v>69</v>
      </c>
      <c r="C36" s="43" t="s">
        <v>382</v>
      </c>
      <c r="D36" s="43" t="s">
        <v>394</v>
      </c>
      <c r="E36" s="47"/>
      <c r="F36" s="47"/>
      <c r="G36" s="47"/>
      <c r="H36" s="47"/>
      <c r="I36" s="44">
        <v>45114.458333333336</v>
      </c>
      <c r="J36" s="43" t="s">
        <v>40</v>
      </c>
      <c r="N36" s="27"/>
      <c r="O36" s="28"/>
      <c r="P36" s="29"/>
      <c r="Q36" s="30"/>
      <c r="R36" s="30"/>
      <c r="S36" s="30"/>
    </row>
    <row r="37" spans="1:19" x14ac:dyDescent="0.3">
      <c r="A37" s="43" t="s">
        <v>68</v>
      </c>
      <c r="B37" s="43" t="s">
        <v>69</v>
      </c>
      <c r="C37" s="43" t="s">
        <v>382</v>
      </c>
      <c r="D37" s="43" t="s">
        <v>401</v>
      </c>
      <c r="E37" s="47"/>
      <c r="F37" s="52"/>
      <c r="G37" s="52"/>
      <c r="H37" s="52"/>
      <c r="I37" s="44">
        <v>45114.458333333336</v>
      </c>
      <c r="J37" s="43" t="s">
        <v>40</v>
      </c>
      <c r="N37" s="27"/>
      <c r="O37" s="28"/>
      <c r="P37" s="29"/>
      <c r="Q37" s="30"/>
      <c r="R37" s="30"/>
      <c r="S37" s="30"/>
    </row>
    <row r="38" spans="1:19" x14ac:dyDescent="0.3">
      <c r="A38" s="43" t="s">
        <v>68</v>
      </c>
      <c r="B38" s="43" t="s">
        <v>69</v>
      </c>
      <c r="C38" s="43" t="s">
        <v>382</v>
      </c>
      <c r="D38" s="43" t="s">
        <v>403</v>
      </c>
      <c r="E38" s="47"/>
      <c r="F38" s="52"/>
      <c r="G38" s="52"/>
      <c r="H38" s="52"/>
      <c r="I38" s="44">
        <v>45104.646527777775</v>
      </c>
      <c r="J38" s="43" t="s">
        <v>16</v>
      </c>
      <c r="N38" s="27"/>
      <c r="O38" s="28"/>
      <c r="P38" s="29"/>
      <c r="Q38" s="30"/>
      <c r="R38" s="30"/>
      <c r="S38" s="30"/>
    </row>
    <row r="39" spans="1:19" x14ac:dyDescent="0.3">
      <c r="A39" s="43" t="s">
        <v>68</v>
      </c>
      <c r="B39" s="43" t="s">
        <v>69</v>
      </c>
      <c r="C39" s="43" t="s">
        <v>382</v>
      </c>
      <c r="D39" s="43" t="s">
        <v>404</v>
      </c>
      <c r="E39" s="47"/>
      <c r="F39" s="47"/>
      <c r="G39" s="47"/>
      <c r="H39" s="47"/>
      <c r="I39" s="44">
        <v>45114.458333333336</v>
      </c>
      <c r="J39" s="43" t="s">
        <v>16</v>
      </c>
      <c r="N39" s="27"/>
      <c r="O39" s="28"/>
      <c r="P39" s="29"/>
      <c r="Q39" s="30"/>
      <c r="R39" s="30"/>
      <c r="S39" s="30"/>
    </row>
    <row r="40" spans="1:19" x14ac:dyDescent="0.3">
      <c r="A40" s="43" t="s">
        <v>68</v>
      </c>
      <c r="B40" s="43" t="s">
        <v>69</v>
      </c>
      <c r="C40" s="43" t="s">
        <v>382</v>
      </c>
      <c r="D40" s="43" t="s">
        <v>407</v>
      </c>
      <c r="E40" s="47"/>
      <c r="F40" s="52"/>
      <c r="G40" s="52"/>
      <c r="H40" s="52"/>
      <c r="I40" s="44">
        <v>45114.458333333336</v>
      </c>
      <c r="J40" s="43" t="s">
        <v>16</v>
      </c>
      <c r="N40" s="27"/>
      <c r="O40" s="28"/>
      <c r="P40" s="29"/>
      <c r="Q40" s="30"/>
      <c r="R40" s="30"/>
      <c r="S40" s="30"/>
    </row>
    <row r="41" spans="1:19" x14ac:dyDescent="0.3">
      <c r="A41" s="43" t="s">
        <v>68</v>
      </c>
      <c r="B41" s="43" t="s">
        <v>69</v>
      </c>
      <c r="C41" s="43" t="s">
        <v>382</v>
      </c>
      <c r="D41" s="43" t="s">
        <v>409</v>
      </c>
      <c r="E41" s="47"/>
      <c r="F41" s="47"/>
      <c r="G41" s="47"/>
      <c r="H41" s="47"/>
      <c r="I41" s="44">
        <v>45114.458333333336</v>
      </c>
      <c r="J41" s="43" t="s">
        <v>40</v>
      </c>
      <c r="N41" s="27"/>
      <c r="O41" s="28"/>
      <c r="P41" s="29"/>
      <c r="Q41" s="30"/>
      <c r="R41" s="30"/>
      <c r="S41" s="30"/>
    </row>
    <row r="42" spans="1:19" x14ac:dyDescent="0.3">
      <c r="A42" s="43" t="s">
        <v>68</v>
      </c>
      <c r="B42" s="43" t="s">
        <v>69</v>
      </c>
      <c r="C42" s="43" t="s">
        <v>382</v>
      </c>
      <c r="D42" s="43" t="s">
        <v>410</v>
      </c>
      <c r="E42" s="52"/>
      <c r="F42" s="52"/>
      <c r="G42" s="52"/>
      <c r="H42" s="52"/>
      <c r="I42" s="44">
        <v>45114.458333333336</v>
      </c>
      <c r="J42" s="43" t="s">
        <v>16</v>
      </c>
      <c r="N42" s="27"/>
      <c r="O42" s="28"/>
      <c r="P42" s="29"/>
      <c r="Q42" s="30"/>
      <c r="R42" s="30"/>
      <c r="S42" s="30"/>
    </row>
    <row r="43" spans="1:19" x14ac:dyDescent="0.3">
      <c r="A43" s="43" t="s">
        <v>68</v>
      </c>
      <c r="B43" s="43" t="s">
        <v>69</v>
      </c>
      <c r="C43" s="43" t="s">
        <v>382</v>
      </c>
      <c r="D43" s="43" t="s">
        <v>411</v>
      </c>
      <c r="E43" s="47"/>
      <c r="F43" s="47"/>
      <c r="G43" s="47"/>
      <c r="H43" s="47"/>
      <c r="I43" s="44">
        <v>45114.458333333336</v>
      </c>
      <c r="J43" s="43" t="s">
        <v>16</v>
      </c>
      <c r="N43" s="27"/>
      <c r="O43" s="28"/>
      <c r="P43" s="29"/>
      <c r="Q43" s="30"/>
      <c r="R43" s="30"/>
      <c r="S43" s="30"/>
    </row>
    <row r="44" spans="1:19" x14ac:dyDescent="0.3">
      <c r="A44" s="43" t="s">
        <v>68</v>
      </c>
      <c r="B44" s="43" t="s">
        <v>69</v>
      </c>
      <c r="C44" s="43" t="s">
        <v>382</v>
      </c>
      <c r="D44" s="43" t="s">
        <v>418</v>
      </c>
      <c r="E44" s="47"/>
      <c r="F44" s="47"/>
      <c r="G44" s="47"/>
      <c r="H44" s="47"/>
      <c r="I44" s="44">
        <v>45104.621527777781</v>
      </c>
      <c r="J44" s="43" t="s">
        <v>40</v>
      </c>
      <c r="N44" s="27"/>
      <c r="O44" s="28"/>
      <c r="P44" s="29"/>
      <c r="Q44" s="30"/>
      <c r="R44" s="30"/>
      <c r="S44" s="30"/>
    </row>
    <row r="45" spans="1:19" x14ac:dyDescent="0.3">
      <c r="A45" s="43" t="s">
        <v>68</v>
      </c>
      <c r="B45" s="43" t="s">
        <v>69</v>
      </c>
      <c r="C45" s="43" t="s">
        <v>382</v>
      </c>
      <c r="D45" s="43" t="s">
        <v>423</v>
      </c>
      <c r="E45" s="47"/>
      <c r="F45" s="47"/>
      <c r="G45" s="47"/>
      <c r="H45" s="47"/>
      <c r="I45" s="44">
        <v>45114.458333333336</v>
      </c>
      <c r="J45" s="43" t="s">
        <v>16</v>
      </c>
      <c r="N45" s="27"/>
      <c r="O45" s="28"/>
      <c r="P45" s="29"/>
      <c r="Q45" s="30"/>
      <c r="R45" s="30"/>
      <c r="S45" s="30"/>
    </row>
    <row r="46" spans="1:19" x14ac:dyDescent="0.3">
      <c r="A46" s="43" t="s">
        <v>68</v>
      </c>
      <c r="B46" s="43" t="s">
        <v>69</v>
      </c>
      <c r="C46" s="43" t="s">
        <v>382</v>
      </c>
      <c r="D46" s="43" t="s">
        <v>424</v>
      </c>
      <c r="E46" s="47"/>
      <c r="F46" s="47"/>
      <c r="G46" s="47"/>
      <c r="H46" s="47"/>
      <c r="I46" s="44">
        <v>45114.458333333336</v>
      </c>
      <c r="J46" s="43" t="s">
        <v>16</v>
      </c>
      <c r="N46" s="27"/>
      <c r="O46" s="28"/>
      <c r="P46" s="29"/>
      <c r="Q46" s="30"/>
      <c r="R46" s="30"/>
      <c r="S46" s="30"/>
    </row>
    <row r="47" spans="1:19" x14ac:dyDescent="0.3">
      <c r="A47" s="43" t="s">
        <v>68</v>
      </c>
      <c r="B47" s="43" t="s">
        <v>69</v>
      </c>
      <c r="C47" s="43" t="s">
        <v>382</v>
      </c>
      <c r="D47" s="43" t="s">
        <v>425</v>
      </c>
      <c r="E47" s="47"/>
      <c r="F47" s="52"/>
      <c r="G47" s="52"/>
      <c r="H47" s="52"/>
      <c r="I47" s="44">
        <v>45114.458333333336</v>
      </c>
      <c r="J47" s="43" t="s">
        <v>16</v>
      </c>
      <c r="N47" s="27"/>
      <c r="O47" s="28"/>
      <c r="P47" s="29"/>
      <c r="Q47" s="30"/>
      <c r="R47" s="30"/>
      <c r="S47" s="30"/>
    </row>
    <row r="48" spans="1:19" x14ac:dyDescent="0.3">
      <c r="A48" s="43" t="s">
        <v>39</v>
      </c>
      <c r="B48" s="43" t="s">
        <v>41</v>
      </c>
      <c r="C48" s="43" t="s">
        <v>12</v>
      </c>
      <c r="D48" s="43" t="s">
        <v>59</v>
      </c>
      <c r="E48" s="44">
        <v>45104.5</v>
      </c>
      <c r="F48" s="44">
        <v>45114.5</v>
      </c>
      <c r="G48" s="44">
        <v>45114.5</v>
      </c>
      <c r="H48" s="45">
        <v>0</v>
      </c>
      <c r="I48" s="44">
        <v>45114.5</v>
      </c>
      <c r="J48" s="43" t="s">
        <v>14</v>
      </c>
      <c r="K48" s="31">
        <v>1</v>
      </c>
      <c r="N48" s="53"/>
      <c r="O48" s="28"/>
      <c r="P48" s="29"/>
      <c r="Q48" s="30"/>
      <c r="R48" s="30"/>
      <c r="S48" s="30"/>
    </row>
    <row r="49" spans="1:19" x14ac:dyDescent="0.3">
      <c r="A49" s="43" t="s">
        <v>39</v>
      </c>
      <c r="B49" s="43" t="s">
        <v>41</v>
      </c>
      <c r="C49" s="43" t="s">
        <v>12</v>
      </c>
      <c r="D49" s="43" t="s">
        <v>181</v>
      </c>
      <c r="E49" s="44">
        <v>45104.5</v>
      </c>
      <c r="F49" s="47"/>
      <c r="G49" s="47"/>
      <c r="H49" s="47"/>
      <c r="I49" s="44">
        <v>45104.5</v>
      </c>
      <c r="J49" s="43" t="s">
        <v>14</v>
      </c>
      <c r="N49" s="27"/>
      <c r="O49" s="28"/>
      <c r="P49" s="29"/>
      <c r="Q49" s="30"/>
      <c r="R49" s="30"/>
      <c r="S49" s="30"/>
    </row>
    <row r="50" spans="1:19" x14ac:dyDescent="0.3">
      <c r="A50" s="43" t="s">
        <v>39</v>
      </c>
      <c r="B50" s="43" t="s">
        <v>41</v>
      </c>
      <c r="C50" s="43" t="s">
        <v>12</v>
      </c>
      <c r="D50" s="43" t="s">
        <v>54</v>
      </c>
      <c r="E50" s="48">
        <v>45104.5</v>
      </c>
      <c r="F50" s="52"/>
      <c r="G50" s="52"/>
      <c r="H50" s="52"/>
      <c r="I50" s="44">
        <v>45114.5</v>
      </c>
      <c r="J50" s="43" t="s">
        <v>40</v>
      </c>
      <c r="N50" s="27"/>
      <c r="O50" s="28"/>
      <c r="P50" s="29"/>
      <c r="Q50" s="30"/>
      <c r="R50" s="30"/>
      <c r="S50" s="30"/>
    </row>
    <row r="51" spans="1:19" x14ac:dyDescent="0.3">
      <c r="A51" s="43" t="s">
        <v>39</v>
      </c>
      <c r="B51" s="43" t="s">
        <v>41</v>
      </c>
      <c r="C51" s="43" t="s">
        <v>12</v>
      </c>
      <c r="D51" s="43" t="s">
        <v>55</v>
      </c>
      <c r="E51" s="48">
        <v>45104.5</v>
      </c>
      <c r="F51" s="52"/>
      <c r="G51" s="52"/>
      <c r="H51" s="52"/>
      <c r="I51" s="44">
        <v>45114.5</v>
      </c>
      <c r="J51" s="43" t="s">
        <v>40</v>
      </c>
      <c r="N51" s="27"/>
      <c r="O51" s="28"/>
      <c r="P51" s="29"/>
      <c r="Q51" s="30"/>
      <c r="R51" s="30"/>
      <c r="S51" s="30"/>
    </row>
    <row r="52" spans="1:19" x14ac:dyDescent="0.3">
      <c r="A52" s="43" t="s">
        <v>39</v>
      </c>
      <c r="B52" s="43" t="s">
        <v>41</v>
      </c>
      <c r="C52" s="43" t="s">
        <v>12</v>
      </c>
      <c r="D52" s="43" t="s">
        <v>242</v>
      </c>
      <c r="E52" s="44">
        <v>45104.5</v>
      </c>
      <c r="F52" s="47"/>
      <c r="G52" s="47"/>
      <c r="H52" s="47"/>
      <c r="I52" s="44">
        <v>45114.5</v>
      </c>
      <c r="J52" s="43" t="s">
        <v>40</v>
      </c>
      <c r="N52" s="27"/>
      <c r="O52" s="28"/>
      <c r="P52" s="29"/>
      <c r="Q52" s="30"/>
      <c r="R52" s="30"/>
      <c r="S52" s="30"/>
    </row>
    <row r="53" spans="1:19" x14ac:dyDescent="0.3">
      <c r="A53" s="43" t="s">
        <v>39</v>
      </c>
      <c r="B53" s="43" t="s">
        <v>41</v>
      </c>
      <c r="C53" s="43" t="s">
        <v>12</v>
      </c>
      <c r="D53" s="43" t="s">
        <v>43</v>
      </c>
      <c r="E53" s="48">
        <v>45108.318749999999</v>
      </c>
      <c r="F53" s="52"/>
      <c r="G53" s="52"/>
      <c r="H53" s="52"/>
      <c r="I53" s="44">
        <v>45114.5</v>
      </c>
      <c r="J53" s="43" t="s">
        <v>42</v>
      </c>
      <c r="N53" s="27"/>
      <c r="O53" s="28"/>
      <c r="P53" s="29"/>
      <c r="Q53" s="30"/>
      <c r="R53" s="30"/>
      <c r="S53" s="30"/>
    </row>
    <row r="54" spans="1:19" x14ac:dyDescent="0.3">
      <c r="A54" s="43" t="s">
        <v>39</v>
      </c>
      <c r="B54" s="43" t="s">
        <v>41</v>
      </c>
      <c r="C54" s="43" t="s">
        <v>12</v>
      </c>
      <c r="D54" s="43" t="s">
        <v>44</v>
      </c>
      <c r="E54" s="44">
        <v>45114.5</v>
      </c>
      <c r="F54" s="52"/>
      <c r="G54" s="52"/>
      <c r="H54" s="52"/>
      <c r="I54" s="44">
        <v>45114.5</v>
      </c>
      <c r="J54" s="43" t="s">
        <v>14</v>
      </c>
      <c r="N54" s="27"/>
      <c r="O54" s="28"/>
      <c r="P54" s="29"/>
      <c r="Q54" s="30"/>
      <c r="R54" s="30"/>
      <c r="S54" s="30"/>
    </row>
    <row r="55" spans="1:19" x14ac:dyDescent="0.3">
      <c r="A55" s="43" t="s">
        <v>39</v>
      </c>
      <c r="B55" s="43" t="s">
        <v>41</v>
      </c>
      <c r="C55" s="43" t="s">
        <v>12</v>
      </c>
      <c r="D55" s="43" t="s">
        <v>45</v>
      </c>
      <c r="E55" s="44">
        <v>45114.5</v>
      </c>
      <c r="F55" s="52"/>
      <c r="G55" s="52"/>
      <c r="H55" s="52"/>
      <c r="I55" s="44">
        <v>45114.5</v>
      </c>
      <c r="J55" s="43" t="s">
        <v>14</v>
      </c>
      <c r="N55" s="27"/>
      <c r="O55" s="28"/>
      <c r="P55" s="29"/>
      <c r="Q55" s="30"/>
      <c r="R55" s="30"/>
      <c r="S55" s="30"/>
    </row>
    <row r="56" spans="1:19" x14ac:dyDescent="0.3">
      <c r="A56" s="43" t="s">
        <v>39</v>
      </c>
      <c r="B56" s="43" t="s">
        <v>41</v>
      </c>
      <c r="C56" s="43" t="s">
        <v>12</v>
      </c>
      <c r="D56" s="43" t="s">
        <v>48</v>
      </c>
      <c r="E56" s="44">
        <v>45114.5</v>
      </c>
      <c r="F56" s="47"/>
      <c r="G56" s="47"/>
      <c r="H56" s="47"/>
      <c r="I56" s="44">
        <v>45114.5</v>
      </c>
      <c r="J56" s="43" t="s">
        <v>14</v>
      </c>
      <c r="N56" s="27"/>
      <c r="O56" s="28"/>
      <c r="P56" s="29"/>
      <c r="Q56" s="30"/>
      <c r="R56" s="30"/>
      <c r="S56" s="30"/>
    </row>
    <row r="57" spans="1:19" x14ac:dyDescent="0.3">
      <c r="A57" s="43" t="s">
        <v>39</v>
      </c>
      <c r="B57" s="43" t="s">
        <v>41</v>
      </c>
      <c r="C57" s="43" t="s">
        <v>12</v>
      </c>
      <c r="D57" s="43" t="s">
        <v>50</v>
      </c>
      <c r="E57" s="44">
        <v>45114.5</v>
      </c>
      <c r="F57" s="47"/>
      <c r="G57" s="47"/>
      <c r="H57" s="47"/>
      <c r="I57" s="44">
        <v>45114.5</v>
      </c>
      <c r="J57" s="43" t="s">
        <v>14</v>
      </c>
      <c r="N57" s="27"/>
      <c r="O57" s="28"/>
      <c r="P57" s="29"/>
      <c r="Q57" s="30"/>
      <c r="R57" s="30"/>
      <c r="S57" s="30"/>
    </row>
    <row r="58" spans="1:19" x14ac:dyDescent="0.3">
      <c r="A58" s="43" t="s">
        <v>39</v>
      </c>
      <c r="B58" s="43" t="s">
        <v>41</v>
      </c>
      <c r="C58" s="43" t="s">
        <v>12</v>
      </c>
      <c r="D58" s="43" t="s">
        <v>57</v>
      </c>
      <c r="E58" s="44">
        <v>45114.5</v>
      </c>
      <c r="F58" s="52"/>
      <c r="G58" s="52"/>
      <c r="H58" s="52"/>
      <c r="I58" s="44">
        <v>45114.5</v>
      </c>
      <c r="J58" s="43" t="s">
        <v>14</v>
      </c>
      <c r="N58" s="27"/>
      <c r="O58" s="28"/>
      <c r="P58" s="29"/>
      <c r="Q58" s="30"/>
      <c r="R58" s="30"/>
      <c r="S58" s="30"/>
    </row>
    <row r="59" spans="1:19" x14ac:dyDescent="0.3">
      <c r="A59" s="43" t="s">
        <v>39</v>
      </c>
      <c r="B59" s="43" t="s">
        <v>41</v>
      </c>
      <c r="C59" s="43" t="s">
        <v>12</v>
      </c>
      <c r="D59" s="43" t="s">
        <v>58</v>
      </c>
      <c r="E59" s="48">
        <v>45114.5</v>
      </c>
      <c r="F59" s="52"/>
      <c r="G59" s="52"/>
      <c r="H59" s="52"/>
      <c r="I59" s="44">
        <v>45114.5</v>
      </c>
      <c r="J59" s="43" t="s">
        <v>14</v>
      </c>
      <c r="N59" s="27"/>
      <c r="O59" s="28"/>
      <c r="P59" s="29"/>
      <c r="Q59" s="30"/>
      <c r="R59" s="30"/>
      <c r="S59" s="30"/>
    </row>
    <row r="60" spans="1:19" x14ac:dyDescent="0.3">
      <c r="A60" s="43" t="s">
        <v>39</v>
      </c>
      <c r="B60" s="43" t="s">
        <v>41</v>
      </c>
      <c r="C60" s="43" t="s">
        <v>12</v>
      </c>
      <c r="D60" s="43" t="s">
        <v>63</v>
      </c>
      <c r="E60" s="44">
        <v>45114.5</v>
      </c>
      <c r="F60" s="47"/>
      <c r="G60" s="47"/>
      <c r="H60" s="47"/>
      <c r="I60" s="44">
        <v>45114.5</v>
      </c>
      <c r="J60" s="43" t="s">
        <v>14</v>
      </c>
      <c r="N60" s="27"/>
      <c r="O60" s="28"/>
      <c r="P60" s="29"/>
      <c r="Q60" s="30"/>
      <c r="R60" s="30"/>
      <c r="S60" s="30"/>
    </row>
    <row r="61" spans="1:19" x14ac:dyDescent="0.3">
      <c r="A61" s="43" t="s">
        <v>39</v>
      </c>
      <c r="B61" s="43" t="s">
        <v>41</v>
      </c>
      <c r="C61" s="43" t="s">
        <v>12</v>
      </c>
      <c r="D61" s="43" t="s">
        <v>64</v>
      </c>
      <c r="E61" s="44">
        <v>45114.5</v>
      </c>
      <c r="F61" s="52"/>
      <c r="G61" s="52"/>
      <c r="H61" s="52"/>
      <c r="I61" s="44">
        <v>45114.5</v>
      </c>
      <c r="J61" s="43" t="s">
        <v>14</v>
      </c>
      <c r="N61" s="27"/>
      <c r="O61" s="28"/>
      <c r="P61" s="29"/>
      <c r="Q61" s="30"/>
      <c r="R61" s="30"/>
      <c r="S61" s="30"/>
    </row>
    <row r="62" spans="1:19" x14ac:dyDescent="0.3">
      <c r="A62" s="43" t="s">
        <v>39</v>
      </c>
      <c r="B62" s="43" t="s">
        <v>41</v>
      </c>
      <c r="C62" s="43" t="s">
        <v>12</v>
      </c>
      <c r="D62" s="43" t="s">
        <v>65</v>
      </c>
      <c r="E62" s="48">
        <v>45114.5</v>
      </c>
      <c r="F62" s="47"/>
      <c r="G62" s="47"/>
      <c r="H62" s="47"/>
      <c r="I62" s="44">
        <v>45114.5</v>
      </c>
      <c r="J62" s="43" t="s">
        <v>14</v>
      </c>
      <c r="N62" s="27"/>
      <c r="O62" s="28"/>
      <c r="P62" s="29"/>
      <c r="Q62" s="30"/>
      <c r="R62" s="30"/>
      <c r="S62" s="30"/>
    </row>
    <row r="63" spans="1:19" x14ac:dyDescent="0.3">
      <c r="A63" s="43" t="s">
        <v>39</v>
      </c>
      <c r="B63" s="43" t="s">
        <v>41</v>
      </c>
      <c r="C63" s="43" t="s">
        <v>12</v>
      </c>
      <c r="D63" s="43" t="s">
        <v>66</v>
      </c>
      <c r="E63" s="48">
        <v>45114.5</v>
      </c>
      <c r="F63" s="52"/>
      <c r="G63" s="52"/>
      <c r="H63" s="52"/>
      <c r="I63" s="44">
        <v>45114.5</v>
      </c>
      <c r="J63" s="43" t="s">
        <v>14</v>
      </c>
      <c r="N63" s="27"/>
      <c r="O63" s="28"/>
      <c r="P63" s="29"/>
      <c r="Q63" s="30"/>
      <c r="R63" s="30"/>
      <c r="S63" s="30"/>
    </row>
    <row r="64" spans="1:19" x14ac:dyDescent="0.3">
      <c r="A64" s="43" t="s">
        <v>39</v>
      </c>
      <c r="B64" s="43" t="s">
        <v>41</v>
      </c>
      <c r="C64" s="43" t="s">
        <v>12</v>
      </c>
      <c r="D64" s="43" t="s">
        <v>180</v>
      </c>
      <c r="E64" s="47"/>
      <c r="F64" s="47"/>
      <c r="G64" s="47"/>
      <c r="H64" s="47"/>
      <c r="I64" s="44">
        <v>45104.5</v>
      </c>
      <c r="J64" s="43" t="s">
        <v>42</v>
      </c>
      <c r="N64" s="27"/>
      <c r="O64" s="28"/>
      <c r="P64" s="29"/>
      <c r="Q64" s="30"/>
      <c r="R64" s="30"/>
      <c r="S64" s="30"/>
    </row>
    <row r="65" spans="1:19" x14ac:dyDescent="0.3">
      <c r="A65" s="43" t="s">
        <v>39</v>
      </c>
      <c r="B65" s="43" t="s">
        <v>41</v>
      </c>
      <c r="C65" s="43" t="s">
        <v>12</v>
      </c>
      <c r="D65" s="43" t="s">
        <v>380</v>
      </c>
      <c r="E65" s="47"/>
      <c r="F65" s="52"/>
      <c r="G65" s="52"/>
      <c r="H65" s="52"/>
      <c r="I65" s="44">
        <v>45104.5</v>
      </c>
      <c r="J65" s="43" t="s">
        <v>42</v>
      </c>
      <c r="N65" s="27"/>
      <c r="O65" s="40"/>
      <c r="P65" s="29"/>
      <c r="Q65" s="30"/>
      <c r="R65" s="30"/>
      <c r="S65" s="30"/>
    </row>
    <row r="66" spans="1:19" s="34" customFormat="1" x14ac:dyDescent="0.3">
      <c r="A66" s="43" t="s">
        <v>39</v>
      </c>
      <c r="B66" s="43" t="s">
        <v>41</v>
      </c>
      <c r="C66" s="43" t="s">
        <v>12</v>
      </c>
      <c r="D66" s="43" t="s">
        <v>381</v>
      </c>
      <c r="E66" s="47"/>
      <c r="F66" s="47"/>
      <c r="G66" s="47"/>
      <c r="H66" s="47"/>
      <c r="I66" s="44">
        <v>45104.5</v>
      </c>
      <c r="J66" s="43" t="s">
        <v>42</v>
      </c>
      <c r="K66" s="31"/>
      <c r="L66" s="31"/>
      <c r="M66" s="31"/>
      <c r="N66" s="27"/>
      <c r="O66" s="28"/>
      <c r="P66" s="29"/>
      <c r="Q66" s="30"/>
      <c r="R66" s="30"/>
      <c r="S66" s="30"/>
    </row>
    <row r="67" spans="1:19" s="34" customFormat="1" x14ac:dyDescent="0.3">
      <c r="A67" s="43" t="s">
        <v>39</v>
      </c>
      <c r="B67" s="43" t="s">
        <v>41</v>
      </c>
      <c r="C67" s="43" t="s">
        <v>12</v>
      </c>
      <c r="D67" s="43" t="s">
        <v>182</v>
      </c>
      <c r="E67" s="52"/>
      <c r="F67" s="47"/>
      <c r="G67" s="47"/>
      <c r="H67" s="47"/>
      <c r="I67" s="44">
        <v>45104.5</v>
      </c>
      <c r="J67" s="43" t="s">
        <v>42</v>
      </c>
      <c r="K67" s="31"/>
      <c r="L67" s="31"/>
      <c r="M67" s="31"/>
      <c r="N67" s="27"/>
      <c r="O67" s="28"/>
      <c r="P67" s="29"/>
      <c r="Q67" s="30"/>
      <c r="R67" s="30"/>
      <c r="S67" s="30"/>
    </row>
    <row r="68" spans="1:19" s="34" customFormat="1" x14ac:dyDescent="0.3">
      <c r="A68" s="43" t="s">
        <v>39</v>
      </c>
      <c r="B68" s="43" t="s">
        <v>41</v>
      </c>
      <c r="C68" s="43" t="s">
        <v>12</v>
      </c>
      <c r="D68" s="43" t="s">
        <v>183</v>
      </c>
      <c r="E68" s="47"/>
      <c r="F68" s="47"/>
      <c r="G68" s="47"/>
      <c r="H68" s="47"/>
      <c r="I68" s="44">
        <v>45104.5</v>
      </c>
      <c r="J68" s="43" t="s">
        <v>42</v>
      </c>
      <c r="K68" s="31"/>
      <c r="L68" s="31"/>
      <c r="M68" s="31"/>
      <c r="N68" s="27"/>
      <c r="O68" s="28"/>
      <c r="P68" s="29"/>
      <c r="Q68" s="30"/>
      <c r="R68" s="30"/>
      <c r="S68" s="30"/>
    </row>
    <row r="69" spans="1:19" s="34" customFormat="1" x14ac:dyDescent="0.3">
      <c r="A69" s="43" t="s">
        <v>39</v>
      </c>
      <c r="B69" s="43" t="s">
        <v>41</v>
      </c>
      <c r="C69" s="43" t="s">
        <v>12</v>
      </c>
      <c r="D69" s="43" t="s">
        <v>46</v>
      </c>
      <c r="E69" s="47"/>
      <c r="F69" s="47"/>
      <c r="G69" s="47"/>
      <c r="H69" s="47"/>
      <c r="I69" s="44">
        <v>45114.5</v>
      </c>
      <c r="J69" s="43" t="s">
        <v>16</v>
      </c>
      <c r="K69" s="31"/>
      <c r="L69" s="31"/>
      <c r="M69" s="31"/>
      <c r="N69" s="27"/>
      <c r="O69" s="28"/>
      <c r="P69" s="29"/>
      <c r="Q69" s="30"/>
      <c r="R69" s="30"/>
      <c r="S69" s="30"/>
    </row>
    <row r="70" spans="1:19" s="34" customFormat="1" x14ac:dyDescent="0.3">
      <c r="A70" s="43" t="s">
        <v>39</v>
      </c>
      <c r="B70" s="43" t="s">
        <v>41</v>
      </c>
      <c r="C70" s="43" t="s">
        <v>12</v>
      </c>
      <c r="D70" s="43" t="s">
        <v>47</v>
      </c>
      <c r="E70" s="52"/>
      <c r="F70" s="52"/>
      <c r="G70" s="52"/>
      <c r="H70" s="52"/>
      <c r="I70" s="44">
        <v>45114.5</v>
      </c>
      <c r="J70" s="43" t="s">
        <v>16</v>
      </c>
      <c r="K70" s="31"/>
      <c r="L70" s="31"/>
      <c r="M70" s="31"/>
      <c r="N70" s="27"/>
      <c r="O70" s="28"/>
      <c r="P70" s="29"/>
      <c r="Q70" s="30"/>
      <c r="R70" s="30"/>
      <c r="S70" s="30"/>
    </row>
    <row r="71" spans="1:19" s="34" customFormat="1" x14ac:dyDescent="0.3">
      <c r="A71" s="43" t="s">
        <v>39</v>
      </c>
      <c r="B71" s="43" t="s">
        <v>41</v>
      </c>
      <c r="C71" s="43" t="s">
        <v>12</v>
      </c>
      <c r="D71" s="43" t="s">
        <v>49</v>
      </c>
      <c r="E71" s="47"/>
      <c r="F71" s="52"/>
      <c r="G71" s="52"/>
      <c r="H71" s="52"/>
      <c r="I71" s="44">
        <v>45114.5</v>
      </c>
      <c r="J71" s="43" t="s">
        <v>16</v>
      </c>
      <c r="K71" s="31"/>
      <c r="L71" s="31"/>
      <c r="M71" s="31"/>
      <c r="N71" s="27"/>
      <c r="O71" s="28"/>
      <c r="P71" s="29"/>
      <c r="Q71" s="30"/>
      <c r="R71" s="30"/>
      <c r="S71" s="30"/>
    </row>
    <row r="72" spans="1:19" s="34" customFormat="1" x14ac:dyDescent="0.3">
      <c r="A72" s="43" t="s">
        <v>39</v>
      </c>
      <c r="B72" s="43" t="s">
        <v>41</v>
      </c>
      <c r="C72" s="43" t="s">
        <v>12</v>
      </c>
      <c r="D72" s="43" t="s">
        <v>51</v>
      </c>
      <c r="E72" s="47"/>
      <c r="F72" s="47"/>
      <c r="G72" s="47"/>
      <c r="H72" s="47"/>
      <c r="I72" s="44">
        <v>45114.5</v>
      </c>
      <c r="J72" s="43" t="s">
        <v>16</v>
      </c>
      <c r="K72" s="31"/>
      <c r="L72" s="31"/>
      <c r="M72" s="31"/>
      <c r="N72" s="27"/>
      <c r="O72" s="28"/>
      <c r="P72" s="29"/>
      <c r="Q72" s="30"/>
      <c r="R72" s="30"/>
      <c r="S72" s="30"/>
    </row>
    <row r="73" spans="1:19" x14ac:dyDescent="0.3">
      <c r="A73" s="43" t="s">
        <v>39</v>
      </c>
      <c r="B73" s="43" t="s">
        <v>41</v>
      </c>
      <c r="C73" s="43" t="s">
        <v>12</v>
      </c>
      <c r="D73" s="43" t="s">
        <v>52</v>
      </c>
      <c r="E73" s="52"/>
      <c r="F73" s="47"/>
      <c r="G73" s="47"/>
      <c r="H73" s="47"/>
      <c r="I73" s="44">
        <v>45114.5</v>
      </c>
      <c r="J73" s="43" t="s">
        <v>16</v>
      </c>
      <c r="N73" s="27"/>
      <c r="O73" s="28"/>
      <c r="P73" s="29"/>
      <c r="Q73" s="30"/>
      <c r="R73" s="30"/>
      <c r="S73" s="30"/>
    </row>
    <row r="74" spans="1:19" x14ac:dyDescent="0.3">
      <c r="A74" s="43" t="s">
        <v>39</v>
      </c>
      <c r="B74" s="43" t="s">
        <v>41</v>
      </c>
      <c r="C74" s="43" t="s">
        <v>12</v>
      </c>
      <c r="D74" s="43" t="s">
        <v>53</v>
      </c>
      <c r="E74" s="47"/>
      <c r="F74" s="47"/>
      <c r="G74" s="47"/>
      <c r="H74" s="47"/>
      <c r="I74" s="44">
        <v>45104.5</v>
      </c>
      <c r="J74" s="43" t="s">
        <v>42</v>
      </c>
      <c r="N74" s="27"/>
      <c r="O74" s="28"/>
      <c r="P74" s="29"/>
      <c r="Q74" s="30"/>
      <c r="R74" s="30"/>
      <c r="S74" s="30"/>
    </row>
    <row r="75" spans="1:19" x14ac:dyDescent="0.3">
      <c r="A75" s="43" t="s">
        <v>39</v>
      </c>
      <c r="B75" s="43" t="s">
        <v>41</v>
      </c>
      <c r="C75" s="43" t="s">
        <v>12</v>
      </c>
      <c r="D75" s="43" t="s">
        <v>240</v>
      </c>
      <c r="E75" s="47"/>
      <c r="F75" s="52"/>
      <c r="G75" s="52"/>
      <c r="H75" s="52"/>
      <c r="I75" s="44">
        <v>45104.5</v>
      </c>
      <c r="J75" s="43" t="s">
        <v>42</v>
      </c>
      <c r="N75" s="27"/>
      <c r="O75" s="28"/>
      <c r="P75" s="29"/>
      <c r="Q75" s="30"/>
      <c r="R75" s="30"/>
      <c r="S75" s="30"/>
    </row>
    <row r="76" spans="1:19" x14ac:dyDescent="0.3">
      <c r="A76" s="43" t="s">
        <v>39</v>
      </c>
      <c r="B76" s="43" t="s">
        <v>41</v>
      </c>
      <c r="C76" s="43" t="s">
        <v>12</v>
      </c>
      <c r="D76" s="43" t="s">
        <v>241</v>
      </c>
      <c r="E76" s="47"/>
      <c r="F76" s="47"/>
      <c r="G76" s="47"/>
      <c r="H76" s="47"/>
      <c r="I76" s="44">
        <v>45114.5</v>
      </c>
      <c r="J76" s="43" t="s">
        <v>16</v>
      </c>
      <c r="N76" s="27"/>
      <c r="O76" s="28"/>
      <c r="P76" s="29"/>
      <c r="Q76" s="30"/>
      <c r="R76" s="30"/>
      <c r="S76" s="30"/>
    </row>
    <row r="77" spans="1:19" x14ac:dyDescent="0.3">
      <c r="A77" s="43" t="s">
        <v>39</v>
      </c>
      <c r="B77" s="43" t="s">
        <v>41</v>
      </c>
      <c r="C77" s="43" t="s">
        <v>12</v>
      </c>
      <c r="D77" s="43" t="s">
        <v>56</v>
      </c>
      <c r="E77" s="47"/>
      <c r="F77" s="47"/>
      <c r="G77" s="47"/>
      <c r="H77" s="47"/>
      <c r="I77" s="44">
        <v>45114.5</v>
      </c>
      <c r="J77" s="43" t="s">
        <v>16</v>
      </c>
      <c r="N77" s="27"/>
      <c r="O77" s="28"/>
      <c r="P77" s="29"/>
      <c r="Q77" s="30"/>
      <c r="R77" s="30"/>
      <c r="S77" s="30"/>
    </row>
    <row r="78" spans="1:19" x14ac:dyDescent="0.3">
      <c r="A78" s="43" t="s">
        <v>39</v>
      </c>
      <c r="B78" s="43" t="s">
        <v>41</v>
      </c>
      <c r="C78" s="43" t="s">
        <v>12</v>
      </c>
      <c r="D78" s="43" t="s">
        <v>60</v>
      </c>
      <c r="E78" s="47"/>
      <c r="F78" s="47"/>
      <c r="G78" s="47"/>
      <c r="H78" s="47"/>
      <c r="I78" s="44">
        <v>45104.564583333333</v>
      </c>
      <c r="J78" s="43" t="s">
        <v>42</v>
      </c>
      <c r="N78" s="27"/>
      <c r="O78" s="28"/>
      <c r="P78" s="29"/>
      <c r="Q78" s="30"/>
      <c r="R78" s="30"/>
      <c r="S78" s="30"/>
    </row>
    <row r="79" spans="1:19" x14ac:dyDescent="0.3">
      <c r="A79" s="43" t="s">
        <v>39</v>
      </c>
      <c r="B79" s="43" t="s">
        <v>41</v>
      </c>
      <c r="C79" s="43" t="s">
        <v>12</v>
      </c>
      <c r="D79" s="43" t="s">
        <v>61</v>
      </c>
      <c r="E79" s="47"/>
      <c r="F79" s="52"/>
      <c r="G79" s="52"/>
      <c r="H79" s="52"/>
      <c r="I79" s="44">
        <v>45104.56527777778</v>
      </c>
      <c r="J79" s="43" t="s">
        <v>16</v>
      </c>
      <c r="N79" s="27"/>
      <c r="O79" s="28"/>
      <c r="P79" s="29"/>
      <c r="Q79" s="30"/>
      <c r="R79" s="30"/>
      <c r="S79" s="30"/>
    </row>
    <row r="80" spans="1:19" x14ac:dyDescent="0.3">
      <c r="A80" s="43" t="s">
        <v>39</v>
      </c>
      <c r="B80" s="43" t="s">
        <v>41</v>
      </c>
      <c r="C80" s="43" t="s">
        <v>12</v>
      </c>
      <c r="D80" s="43" t="s">
        <v>62</v>
      </c>
      <c r="E80" s="47"/>
      <c r="F80" s="52"/>
      <c r="G80" s="52"/>
      <c r="H80" s="52"/>
      <c r="I80" s="44">
        <v>45114.5</v>
      </c>
      <c r="J80" s="43" t="s">
        <v>16</v>
      </c>
      <c r="N80" s="27"/>
      <c r="O80" s="28"/>
      <c r="P80" s="29"/>
      <c r="Q80" s="30"/>
      <c r="R80" s="30"/>
      <c r="S80" s="30"/>
    </row>
    <row r="81" spans="1:19" x14ac:dyDescent="0.3">
      <c r="A81" s="43" t="s">
        <v>10</v>
      </c>
      <c r="B81" s="43" t="s">
        <v>11</v>
      </c>
      <c r="C81" s="43" t="s">
        <v>12</v>
      </c>
      <c r="D81" s="43" t="s">
        <v>13</v>
      </c>
      <c r="E81" s="44">
        <v>45113.5</v>
      </c>
      <c r="F81" s="44">
        <v>45165.5</v>
      </c>
      <c r="G81" s="44">
        <v>45172.5</v>
      </c>
      <c r="H81" s="45">
        <v>7</v>
      </c>
      <c r="I81" s="44">
        <v>45172.5</v>
      </c>
      <c r="J81" s="43" t="s">
        <v>14</v>
      </c>
      <c r="K81" s="31">
        <v>1</v>
      </c>
      <c r="N81" s="53"/>
      <c r="O81" s="28"/>
      <c r="P81" s="29"/>
      <c r="Q81" s="30"/>
      <c r="R81" s="30"/>
      <c r="S81" s="30"/>
    </row>
    <row r="82" spans="1:19" x14ac:dyDescent="0.3">
      <c r="A82" s="43" t="s">
        <v>10</v>
      </c>
      <c r="B82" s="43" t="s">
        <v>11</v>
      </c>
      <c r="C82" s="43" t="s">
        <v>12</v>
      </c>
      <c r="D82" s="43" t="s">
        <v>15</v>
      </c>
      <c r="E82" s="44">
        <v>45113.5</v>
      </c>
      <c r="F82" s="44">
        <v>45165.5</v>
      </c>
      <c r="G82" s="44">
        <v>45172.5</v>
      </c>
      <c r="H82" s="45">
        <v>7</v>
      </c>
      <c r="I82" s="44">
        <v>45172.5</v>
      </c>
      <c r="J82" s="43" t="s">
        <v>14</v>
      </c>
      <c r="K82" s="31">
        <v>1</v>
      </c>
      <c r="N82" s="53"/>
      <c r="O82" s="28"/>
      <c r="P82" s="29"/>
      <c r="Q82" s="30"/>
      <c r="R82" s="30"/>
      <c r="S82" s="30"/>
    </row>
    <row r="83" spans="1:19" x14ac:dyDescent="0.3">
      <c r="A83" s="43" t="s">
        <v>10</v>
      </c>
      <c r="B83" s="43" t="s">
        <v>11</v>
      </c>
      <c r="C83" s="43" t="s">
        <v>12</v>
      </c>
      <c r="D83" s="43" t="s">
        <v>213</v>
      </c>
      <c r="E83" s="48">
        <v>45113.5</v>
      </c>
      <c r="F83" s="48">
        <v>45165.5</v>
      </c>
      <c r="G83" s="48">
        <v>45172.5</v>
      </c>
      <c r="H83" s="49">
        <v>7</v>
      </c>
      <c r="I83" s="44">
        <v>45172.5</v>
      </c>
      <c r="J83" s="43" t="s">
        <v>14</v>
      </c>
      <c r="K83" s="31">
        <v>1</v>
      </c>
      <c r="N83" s="53"/>
      <c r="O83" s="28"/>
      <c r="P83" s="29"/>
      <c r="Q83" s="30"/>
      <c r="R83" s="30"/>
      <c r="S83" s="30"/>
    </row>
    <row r="84" spans="1:19" x14ac:dyDescent="0.3">
      <c r="A84" s="43" t="s">
        <v>10</v>
      </c>
      <c r="B84" s="43" t="s">
        <v>11</v>
      </c>
      <c r="C84" s="43" t="s">
        <v>12</v>
      </c>
      <c r="D84" s="43" t="s">
        <v>282</v>
      </c>
      <c r="E84" s="48">
        <v>45113.5</v>
      </c>
      <c r="F84" s="48">
        <v>45165.5</v>
      </c>
      <c r="G84" s="48">
        <v>45172.5</v>
      </c>
      <c r="H84" s="49">
        <v>7</v>
      </c>
      <c r="I84" s="44">
        <v>45172.5</v>
      </c>
      <c r="J84" s="43" t="s">
        <v>14</v>
      </c>
      <c r="K84" s="31">
        <v>1</v>
      </c>
      <c r="N84" s="53"/>
      <c r="O84" s="28"/>
      <c r="P84" s="29"/>
      <c r="Q84" s="30"/>
      <c r="R84" s="30"/>
      <c r="S84" s="30"/>
    </row>
    <row r="85" spans="1:19" x14ac:dyDescent="0.3">
      <c r="A85" s="43" t="s">
        <v>10</v>
      </c>
      <c r="B85" s="43" t="s">
        <v>11</v>
      </c>
      <c r="C85" s="43" t="s">
        <v>12</v>
      </c>
      <c r="D85" s="43" t="s">
        <v>283</v>
      </c>
      <c r="E85" s="44">
        <v>45113.5</v>
      </c>
      <c r="F85" s="44">
        <v>45165.5</v>
      </c>
      <c r="G85" s="44">
        <v>45172.5</v>
      </c>
      <c r="H85" s="45">
        <v>7</v>
      </c>
      <c r="I85" s="44">
        <v>45172.5</v>
      </c>
      <c r="J85" s="43" t="s">
        <v>14</v>
      </c>
      <c r="K85" s="31">
        <v>1</v>
      </c>
      <c r="N85" s="53"/>
      <c r="O85" s="28"/>
      <c r="P85" s="29"/>
      <c r="Q85" s="30"/>
      <c r="R85" s="30"/>
      <c r="S85" s="30"/>
    </row>
    <row r="86" spans="1:19" x14ac:dyDescent="0.3">
      <c r="A86" s="43" t="s">
        <v>10</v>
      </c>
      <c r="B86" s="43" t="s">
        <v>11</v>
      </c>
      <c r="C86" s="43" t="s">
        <v>12</v>
      </c>
      <c r="D86" s="43" t="s">
        <v>21</v>
      </c>
      <c r="E86" s="44">
        <v>45113.5</v>
      </c>
      <c r="F86" s="48">
        <v>45165.5</v>
      </c>
      <c r="G86" s="48">
        <v>45165.5</v>
      </c>
      <c r="H86" s="49">
        <v>0</v>
      </c>
      <c r="I86" s="44">
        <v>45172.5</v>
      </c>
      <c r="J86" s="43" t="s">
        <v>42</v>
      </c>
      <c r="K86" s="31">
        <v>1</v>
      </c>
      <c r="N86" s="53"/>
      <c r="O86" s="28"/>
      <c r="P86" s="29"/>
      <c r="Q86" s="30"/>
      <c r="R86" s="30"/>
      <c r="S86" s="30"/>
    </row>
    <row r="87" spans="1:19" x14ac:dyDescent="0.3">
      <c r="A87" s="43" t="s">
        <v>10</v>
      </c>
      <c r="B87" s="43" t="s">
        <v>11</v>
      </c>
      <c r="C87" s="43" t="s">
        <v>12</v>
      </c>
      <c r="D87" s="43" t="s">
        <v>212</v>
      </c>
      <c r="E87" s="48">
        <v>45113.5</v>
      </c>
      <c r="F87" s="48">
        <v>45166.5</v>
      </c>
      <c r="G87" s="48">
        <v>45172.5</v>
      </c>
      <c r="H87" s="49">
        <v>6</v>
      </c>
      <c r="I87" s="44">
        <v>45172.5</v>
      </c>
      <c r="J87" s="43" t="s">
        <v>14</v>
      </c>
      <c r="K87" s="31">
        <v>1</v>
      </c>
      <c r="N87" s="53"/>
      <c r="O87" s="28"/>
      <c r="P87" s="29"/>
      <c r="Q87" s="30"/>
      <c r="R87" s="30"/>
      <c r="S87" s="30"/>
    </row>
    <row r="88" spans="1:19" x14ac:dyDescent="0.3">
      <c r="A88" s="43" t="s">
        <v>10</v>
      </c>
      <c r="B88" s="43" t="s">
        <v>11</v>
      </c>
      <c r="C88" s="43" t="s">
        <v>12</v>
      </c>
      <c r="D88" s="43" t="s">
        <v>280</v>
      </c>
      <c r="E88" s="44">
        <v>45113.5</v>
      </c>
      <c r="F88" s="48">
        <v>45166.5</v>
      </c>
      <c r="G88" s="48">
        <v>45172.5</v>
      </c>
      <c r="H88" s="49">
        <v>6</v>
      </c>
      <c r="I88" s="44">
        <v>45172.5</v>
      </c>
      <c r="J88" s="43" t="s">
        <v>14</v>
      </c>
      <c r="K88" s="31">
        <v>1</v>
      </c>
      <c r="N88" s="53"/>
      <c r="O88" s="28"/>
      <c r="P88" s="29"/>
      <c r="Q88" s="30"/>
      <c r="R88" s="30"/>
      <c r="S88" s="30"/>
    </row>
    <row r="89" spans="1:19" x14ac:dyDescent="0.3">
      <c r="A89" s="43" t="s">
        <v>10</v>
      </c>
      <c r="B89" s="43" t="s">
        <v>11</v>
      </c>
      <c r="C89" s="43" t="s">
        <v>12</v>
      </c>
      <c r="D89" s="43" t="s">
        <v>19</v>
      </c>
      <c r="E89" s="44">
        <v>45113.5</v>
      </c>
      <c r="F89" s="48">
        <v>45166.5</v>
      </c>
      <c r="G89" s="48">
        <v>45172.5</v>
      </c>
      <c r="H89" s="49">
        <v>6</v>
      </c>
      <c r="I89" s="44">
        <v>45172.5</v>
      </c>
      <c r="J89" s="43" t="s">
        <v>14</v>
      </c>
      <c r="K89" s="31">
        <v>1</v>
      </c>
      <c r="N89" s="53"/>
      <c r="O89" s="28"/>
      <c r="P89" s="29"/>
      <c r="Q89" s="30"/>
      <c r="R89" s="30"/>
      <c r="S89" s="30"/>
    </row>
    <row r="90" spans="1:19" x14ac:dyDescent="0.3">
      <c r="A90" s="43" t="s">
        <v>10</v>
      </c>
      <c r="B90" s="43" t="s">
        <v>11</v>
      </c>
      <c r="C90" s="43" t="s">
        <v>12</v>
      </c>
      <c r="D90" s="43" t="s">
        <v>285</v>
      </c>
      <c r="E90" s="48">
        <v>45113.5</v>
      </c>
      <c r="F90" s="48">
        <v>45166.5</v>
      </c>
      <c r="G90" s="48">
        <v>45172.5</v>
      </c>
      <c r="H90" s="49">
        <v>6</v>
      </c>
      <c r="I90" s="44">
        <v>45172.5</v>
      </c>
      <c r="J90" s="43" t="s">
        <v>14</v>
      </c>
      <c r="K90" s="31">
        <v>1</v>
      </c>
      <c r="N90" s="53"/>
      <c r="O90" s="28"/>
      <c r="P90" s="29"/>
      <c r="Q90" s="30"/>
      <c r="R90" s="30"/>
      <c r="S90" s="30"/>
    </row>
    <row r="91" spans="1:19" x14ac:dyDescent="0.3">
      <c r="A91" s="43" t="s">
        <v>10</v>
      </c>
      <c r="B91" s="43" t="s">
        <v>11</v>
      </c>
      <c r="C91" s="43" t="s">
        <v>12</v>
      </c>
      <c r="D91" s="43" t="s">
        <v>217</v>
      </c>
      <c r="E91" s="44">
        <v>45113.5</v>
      </c>
      <c r="F91" s="44">
        <v>45166.5</v>
      </c>
      <c r="G91" s="44">
        <v>45172.5</v>
      </c>
      <c r="H91" s="45">
        <v>6</v>
      </c>
      <c r="I91" s="44">
        <v>45172.5</v>
      </c>
      <c r="J91" s="43" t="s">
        <v>14</v>
      </c>
      <c r="K91" s="31">
        <v>1</v>
      </c>
      <c r="N91" s="53"/>
      <c r="O91" s="28"/>
      <c r="P91" s="29"/>
      <c r="Q91" s="30"/>
      <c r="R91" s="30"/>
      <c r="S91" s="30"/>
    </row>
    <row r="92" spans="1:19" x14ac:dyDescent="0.3">
      <c r="A92" s="43" t="s">
        <v>10</v>
      </c>
      <c r="B92" s="43" t="s">
        <v>11</v>
      </c>
      <c r="C92" s="43" t="s">
        <v>12</v>
      </c>
      <c r="D92" s="43" t="s">
        <v>22</v>
      </c>
      <c r="E92" s="44">
        <v>45113.5</v>
      </c>
      <c r="F92" s="48">
        <v>45168.5</v>
      </c>
      <c r="G92" s="48">
        <v>45172.5</v>
      </c>
      <c r="H92" s="49">
        <v>4</v>
      </c>
      <c r="I92" s="44">
        <v>45172.5</v>
      </c>
      <c r="J92" s="43" t="s">
        <v>14</v>
      </c>
      <c r="K92" s="31">
        <v>1</v>
      </c>
      <c r="N92" s="53"/>
      <c r="O92" s="28"/>
      <c r="P92" s="29"/>
      <c r="Q92" s="30"/>
      <c r="R92" s="30"/>
      <c r="S92" s="30"/>
    </row>
    <row r="93" spans="1:19" x14ac:dyDescent="0.3">
      <c r="A93" s="43" t="s">
        <v>10</v>
      </c>
      <c r="B93" s="43" t="s">
        <v>11</v>
      </c>
      <c r="C93" s="43" t="s">
        <v>12</v>
      </c>
      <c r="D93" s="43" t="s">
        <v>218</v>
      </c>
      <c r="E93" s="44">
        <v>45113.5</v>
      </c>
      <c r="F93" s="48">
        <v>45168.5</v>
      </c>
      <c r="G93" s="48">
        <v>45172.5</v>
      </c>
      <c r="H93" s="49">
        <v>4</v>
      </c>
      <c r="I93" s="44">
        <v>45172.5</v>
      </c>
      <c r="J93" s="43" t="s">
        <v>14</v>
      </c>
      <c r="K93" s="31">
        <v>1</v>
      </c>
      <c r="N93" s="53"/>
      <c r="O93" s="28"/>
      <c r="P93" s="29"/>
      <c r="Q93" s="30"/>
      <c r="R93" s="30"/>
      <c r="S93" s="30"/>
    </row>
    <row r="94" spans="1:19" x14ac:dyDescent="0.3">
      <c r="A94" s="43" t="s">
        <v>10</v>
      </c>
      <c r="B94" s="43" t="s">
        <v>11</v>
      </c>
      <c r="C94" s="43" t="s">
        <v>12</v>
      </c>
      <c r="D94" s="43" t="s">
        <v>219</v>
      </c>
      <c r="E94" s="44">
        <v>45113.5</v>
      </c>
      <c r="F94" s="44">
        <v>45168.5</v>
      </c>
      <c r="G94" s="44">
        <v>45172.5</v>
      </c>
      <c r="H94" s="45">
        <v>4</v>
      </c>
      <c r="I94" s="44">
        <v>45172.5</v>
      </c>
      <c r="J94" s="43" t="s">
        <v>14</v>
      </c>
      <c r="K94" s="31">
        <v>1</v>
      </c>
      <c r="N94" s="53"/>
      <c r="O94" s="28"/>
      <c r="P94" s="29"/>
      <c r="Q94" s="30"/>
      <c r="R94" s="30"/>
      <c r="S94" s="30"/>
    </row>
    <row r="95" spans="1:19" x14ac:dyDescent="0.3">
      <c r="A95" s="43" t="s">
        <v>10</v>
      </c>
      <c r="B95" s="43" t="s">
        <v>11</v>
      </c>
      <c r="C95" s="43" t="s">
        <v>12</v>
      </c>
      <c r="D95" s="43" t="s">
        <v>287</v>
      </c>
      <c r="E95" s="44">
        <v>45113.5</v>
      </c>
      <c r="F95" s="48">
        <v>45168.5</v>
      </c>
      <c r="G95" s="48">
        <v>45172.5</v>
      </c>
      <c r="H95" s="49">
        <v>4</v>
      </c>
      <c r="I95" s="44">
        <v>45172.5</v>
      </c>
      <c r="J95" s="43" t="s">
        <v>14</v>
      </c>
      <c r="K95" s="31">
        <v>1</v>
      </c>
      <c r="N95" s="53"/>
      <c r="O95" s="28"/>
      <c r="P95" s="29"/>
      <c r="Q95" s="30"/>
      <c r="R95" s="30"/>
      <c r="S95" s="30"/>
    </row>
    <row r="96" spans="1:19" x14ac:dyDescent="0.3">
      <c r="A96" s="43" t="s">
        <v>10</v>
      </c>
      <c r="B96" s="43" t="s">
        <v>11</v>
      </c>
      <c r="C96" s="43" t="s">
        <v>12</v>
      </c>
      <c r="D96" s="43" t="s">
        <v>365</v>
      </c>
      <c r="E96" s="44">
        <v>45113.5</v>
      </c>
      <c r="F96" s="44">
        <v>45168.5</v>
      </c>
      <c r="G96" s="44">
        <v>45168.5</v>
      </c>
      <c r="H96" s="45">
        <v>0</v>
      </c>
      <c r="I96" s="44">
        <v>45172.5</v>
      </c>
      <c r="J96" s="43" t="s">
        <v>40</v>
      </c>
      <c r="K96" s="31">
        <v>1</v>
      </c>
      <c r="N96" s="53"/>
      <c r="O96" s="28"/>
      <c r="P96" s="29"/>
      <c r="Q96" s="30"/>
      <c r="R96" s="30"/>
      <c r="S96" s="30"/>
    </row>
    <row r="97" spans="1:19" x14ac:dyDescent="0.3">
      <c r="A97" s="43" t="s">
        <v>10</v>
      </c>
      <c r="B97" s="43" t="s">
        <v>11</v>
      </c>
      <c r="C97" s="43" t="s">
        <v>12</v>
      </c>
      <c r="D97" s="43" t="s">
        <v>366</v>
      </c>
      <c r="E97" s="44">
        <v>45113.5</v>
      </c>
      <c r="F97" s="44">
        <v>45168.5</v>
      </c>
      <c r="G97" s="44">
        <v>45172.5</v>
      </c>
      <c r="H97" s="45">
        <v>4</v>
      </c>
      <c r="I97" s="44">
        <v>45172.5</v>
      </c>
      <c r="J97" s="43" t="s">
        <v>14</v>
      </c>
      <c r="K97" s="31">
        <v>1</v>
      </c>
      <c r="N97" s="53"/>
      <c r="O97" s="28"/>
      <c r="P97" s="29"/>
      <c r="Q97" s="30"/>
      <c r="R97" s="30"/>
      <c r="S97" s="30"/>
    </row>
    <row r="98" spans="1:19" x14ac:dyDescent="0.3">
      <c r="A98" s="43" t="s">
        <v>10</v>
      </c>
      <c r="B98" s="43" t="s">
        <v>11</v>
      </c>
      <c r="C98" s="43" t="s">
        <v>12</v>
      </c>
      <c r="D98" s="43" t="s">
        <v>23</v>
      </c>
      <c r="E98" s="44">
        <v>45113.5</v>
      </c>
      <c r="F98" s="44">
        <v>45168.5</v>
      </c>
      <c r="G98" s="44">
        <v>45172.5</v>
      </c>
      <c r="H98" s="45">
        <v>4</v>
      </c>
      <c r="I98" s="44">
        <v>45172.5</v>
      </c>
      <c r="J98" s="43" t="s">
        <v>14</v>
      </c>
      <c r="K98" s="31">
        <v>1</v>
      </c>
      <c r="N98" s="53"/>
      <c r="O98" s="28"/>
      <c r="P98" s="29"/>
      <c r="Q98" s="30"/>
      <c r="R98" s="30"/>
      <c r="S98" s="30"/>
    </row>
    <row r="99" spans="1:19" x14ac:dyDescent="0.3">
      <c r="A99" s="43" t="s">
        <v>10</v>
      </c>
      <c r="B99" s="43" t="s">
        <v>11</v>
      </c>
      <c r="C99" s="43" t="s">
        <v>12</v>
      </c>
      <c r="D99" s="43" t="s">
        <v>27</v>
      </c>
      <c r="E99" s="44">
        <v>45113.5</v>
      </c>
      <c r="F99" s="44">
        <v>45168.5</v>
      </c>
      <c r="G99" s="44">
        <v>45172.5</v>
      </c>
      <c r="H99" s="45">
        <v>4</v>
      </c>
      <c r="I99" s="44">
        <v>45172.5</v>
      </c>
      <c r="J99" s="43" t="s">
        <v>14</v>
      </c>
      <c r="K99" s="31">
        <v>1</v>
      </c>
      <c r="N99" s="53"/>
      <c r="O99" s="28"/>
      <c r="P99" s="29"/>
      <c r="Q99" s="30"/>
      <c r="R99" s="30"/>
      <c r="S99" s="30"/>
    </row>
    <row r="100" spans="1:19" x14ac:dyDescent="0.3">
      <c r="A100" s="43" t="s">
        <v>10</v>
      </c>
      <c r="B100" s="43" t="s">
        <v>11</v>
      </c>
      <c r="C100" s="43" t="s">
        <v>12</v>
      </c>
      <c r="D100" s="43" t="s">
        <v>220</v>
      </c>
      <c r="E100" s="44">
        <v>45113.5</v>
      </c>
      <c r="F100" s="44">
        <v>45168.5</v>
      </c>
      <c r="G100" s="44">
        <v>45172.5</v>
      </c>
      <c r="H100" s="45">
        <v>4</v>
      </c>
      <c r="I100" s="44">
        <v>45172.5</v>
      </c>
      <c r="J100" s="43" t="s">
        <v>14</v>
      </c>
      <c r="K100" s="31">
        <v>1</v>
      </c>
      <c r="N100" s="53"/>
      <c r="O100" s="28"/>
      <c r="P100" s="29"/>
      <c r="Q100" s="30"/>
      <c r="R100" s="30"/>
      <c r="S100" s="30"/>
    </row>
    <row r="101" spans="1:19" s="34" customFormat="1" x14ac:dyDescent="0.3">
      <c r="A101" s="43" t="s">
        <v>10</v>
      </c>
      <c r="B101" s="43" t="s">
        <v>11</v>
      </c>
      <c r="C101" s="43" t="s">
        <v>12</v>
      </c>
      <c r="D101" s="43" t="s">
        <v>288</v>
      </c>
      <c r="E101" s="44">
        <v>45113.5</v>
      </c>
      <c r="F101" s="48">
        <v>45168.5</v>
      </c>
      <c r="G101" s="48">
        <v>45172.5</v>
      </c>
      <c r="H101" s="49">
        <v>4</v>
      </c>
      <c r="I101" s="44">
        <v>45172.5</v>
      </c>
      <c r="J101" s="43" t="s">
        <v>14</v>
      </c>
      <c r="K101" s="31">
        <v>1</v>
      </c>
      <c r="L101" s="31"/>
      <c r="M101" s="31"/>
      <c r="N101" s="53"/>
      <c r="O101" s="28"/>
      <c r="P101" s="29"/>
      <c r="Q101" s="30"/>
      <c r="R101" s="30"/>
      <c r="S101" s="30"/>
    </row>
    <row r="102" spans="1:19" x14ac:dyDescent="0.3">
      <c r="A102" s="43" t="s">
        <v>10</v>
      </c>
      <c r="B102" s="43" t="s">
        <v>11</v>
      </c>
      <c r="C102" s="43" t="s">
        <v>12</v>
      </c>
      <c r="D102" s="43" t="s">
        <v>367</v>
      </c>
      <c r="E102" s="44">
        <v>45113.5</v>
      </c>
      <c r="F102" s="44">
        <v>45168.5</v>
      </c>
      <c r="G102" s="44">
        <v>45172.5</v>
      </c>
      <c r="H102" s="45">
        <v>4</v>
      </c>
      <c r="I102" s="44">
        <v>45172.5</v>
      </c>
      <c r="J102" s="43" t="s">
        <v>14</v>
      </c>
      <c r="K102" s="31">
        <v>1</v>
      </c>
      <c r="N102" s="53"/>
      <c r="O102" s="28"/>
      <c r="P102" s="29"/>
      <c r="Q102" s="30"/>
      <c r="R102" s="30"/>
      <c r="S102" s="30"/>
    </row>
    <row r="103" spans="1:19" x14ac:dyDescent="0.3">
      <c r="A103" s="43" t="s">
        <v>10</v>
      </c>
      <c r="B103" s="43" t="s">
        <v>11</v>
      </c>
      <c r="C103" s="43" t="s">
        <v>12</v>
      </c>
      <c r="D103" s="43" t="s">
        <v>368</v>
      </c>
      <c r="E103" s="44">
        <v>45113.5</v>
      </c>
      <c r="F103" s="44">
        <v>45168.5</v>
      </c>
      <c r="G103" s="44">
        <v>45172.5</v>
      </c>
      <c r="H103" s="45">
        <v>4</v>
      </c>
      <c r="I103" s="44">
        <v>45172.5</v>
      </c>
      <c r="J103" s="43" t="s">
        <v>14</v>
      </c>
      <c r="K103" s="31">
        <v>1</v>
      </c>
      <c r="N103" s="53"/>
      <c r="O103" s="28"/>
      <c r="P103" s="29"/>
      <c r="Q103" s="30"/>
      <c r="R103" s="30"/>
      <c r="S103" s="30"/>
    </row>
    <row r="104" spans="1:19" x14ac:dyDescent="0.3">
      <c r="A104" s="43" t="s">
        <v>10</v>
      </c>
      <c r="B104" s="43" t="s">
        <v>11</v>
      </c>
      <c r="C104" s="43" t="s">
        <v>12</v>
      </c>
      <c r="D104" s="43" t="s">
        <v>369</v>
      </c>
      <c r="E104" s="44">
        <v>45113.5</v>
      </c>
      <c r="F104" s="48">
        <v>45168.5</v>
      </c>
      <c r="G104" s="48">
        <v>45172.5</v>
      </c>
      <c r="H104" s="49">
        <v>4</v>
      </c>
      <c r="I104" s="44">
        <v>45172.5</v>
      </c>
      <c r="J104" s="43" t="s">
        <v>14</v>
      </c>
      <c r="K104" s="31">
        <v>1</v>
      </c>
      <c r="N104" s="53"/>
      <c r="O104" s="28"/>
      <c r="P104" s="29"/>
      <c r="Q104" s="30"/>
      <c r="R104" s="30"/>
      <c r="S104" s="30"/>
    </row>
    <row r="105" spans="1:19" x14ac:dyDescent="0.3">
      <c r="A105" s="43" t="s">
        <v>10</v>
      </c>
      <c r="B105" s="43" t="s">
        <v>11</v>
      </c>
      <c r="C105" s="43" t="s">
        <v>12</v>
      </c>
      <c r="D105" s="43" t="s">
        <v>370</v>
      </c>
      <c r="E105" s="44">
        <v>45113.5</v>
      </c>
      <c r="F105" s="44">
        <v>45168.5</v>
      </c>
      <c r="G105" s="44">
        <v>45172.5</v>
      </c>
      <c r="H105" s="45">
        <v>4</v>
      </c>
      <c r="I105" s="44">
        <v>45172.5</v>
      </c>
      <c r="J105" s="43" t="s">
        <v>14</v>
      </c>
      <c r="K105" s="31">
        <v>1</v>
      </c>
      <c r="N105" s="53"/>
      <c r="O105" s="28"/>
      <c r="P105" s="29"/>
      <c r="Q105" s="30"/>
      <c r="R105" s="30"/>
      <c r="S105" s="30"/>
    </row>
    <row r="106" spans="1:19" x14ac:dyDescent="0.3">
      <c r="A106" s="43" t="s">
        <v>10</v>
      </c>
      <c r="B106" s="43" t="s">
        <v>11</v>
      </c>
      <c r="C106" s="43" t="s">
        <v>12</v>
      </c>
      <c r="D106" s="43" t="s">
        <v>372</v>
      </c>
      <c r="E106" s="48">
        <v>45113.5</v>
      </c>
      <c r="F106" s="48">
        <v>45168.5</v>
      </c>
      <c r="G106" s="48">
        <v>45172.5</v>
      </c>
      <c r="H106" s="49">
        <v>4</v>
      </c>
      <c r="I106" s="44">
        <v>45172.5</v>
      </c>
      <c r="J106" s="43" t="s">
        <v>14</v>
      </c>
      <c r="K106" s="31">
        <v>1</v>
      </c>
      <c r="N106" s="53"/>
      <c r="O106" s="28"/>
      <c r="P106" s="29"/>
      <c r="Q106" s="30"/>
      <c r="R106" s="30"/>
      <c r="S106" s="30"/>
    </row>
    <row r="107" spans="1:19" x14ac:dyDescent="0.3">
      <c r="A107" s="43" t="s">
        <v>10</v>
      </c>
      <c r="B107" s="43" t="s">
        <v>11</v>
      </c>
      <c r="C107" s="43" t="s">
        <v>12</v>
      </c>
      <c r="D107" s="43" t="s">
        <v>172</v>
      </c>
      <c r="E107" s="44">
        <v>45113.5</v>
      </c>
      <c r="F107" s="48">
        <v>45168.5</v>
      </c>
      <c r="G107" s="48">
        <v>45172.5</v>
      </c>
      <c r="H107" s="49">
        <v>4</v>
      </c>
      <c r="I107" s="44">
        <v>45172.5</v>
      </c>
      <c r="J107" s="43" t="s">
        <v>14</v>
      </c>
      <c r="K107" s="31">
        <v>1</v>
      </c>
      <c r="N107" s="53"/>
      <c r="O107" s="28"/>
      <c r="P107" s="29"/>
      <c r="Q107" s="30"/>
      <c r="R107" s="30"/>
      <c r="S107" s="30"/>
    </row>
    <row r="108" spans="1:19" x14ac:dyDescent="0.3">
      <c r="A108" s="43" t="s">
        <v>10</v>
      </c>
      <c r="B108" s="43" t="s">
        <v>11</v>
      </c>
      <c r="C108" s="43" t="s">
        <v>12</v>
      </c>
      <c r="D108" s="43" t="s">
        <v>223</v>
      </c>
      <c r="E108" s="48">
        <v>45113.5</v>
      </c>
      <c r="F108" s="48">
        <v>45168.5</v>
      </c>
      <c r="G108" s="48">
        <v>45168.5</v>
      </c>
      <c r="H108" s="49">
        <v>0</v>
      </c>
      <c r="I108" s="44">
        <v>45172.5</v>
      </c>
      <c r="J108" s="43" t="s">
        <v>42</v>
      </c>
      <c r="K108" s="31">
        <v>1</v>
      </c>
      <c r="N108" s="53"/>
      <c r="O108" s="28"/>
      <c r="P108" s="29"/>
      <c r="Q108" s="30"/>
      <c r="R108" s="30"/>
      <c r="S108" s="30"/>
    </row>
    <row r="109" spans="1:19" x14ac:dyDescent="0.3">
      <c r="A109" s="43" t="s">
        <v>10</v>
      </c>
      <c r="B109" s="43" t="s">
        <v>11</v>
      </c>
      <c r="C109" s="43" t="s">
        <v>12</v>
      </c>
      <c r="D109" s="43" t="s">
        <v>227</v>
      </c>
      <c r="E109" s="48">
        <v>45113.5</v>
      </c>
      <c r="F109" s="48">
        <v>45168.5</v>
      </c>
      <c r="G109" s="48">
        <v>45172.5</v>
      </c>
      <c r="H109" s="49">
        <v>4</v>
      </c>
      <c r="I109" s="44">
        <v>45172.5</v>
      </c>
      <c r="J109" s="43" t="s">
        <v>14</v>
      </c>
      <c r="K109" s="31">
        <v>1</v>
      </c>
      <c r="N109" s="53"/>
      <c r="O109" s="28"/>
      <c r="P109" s="29"/>
      <c r="Q109" s="30"/>
      <c r="R109" s="30"/>
      <c r="S109" s="30"/>
    </row>
    <row r="110" spans="1:19" x14ac:dyDescent="0.3">
      <c r="A110" s="43" t="s">
        <v>10</v>
      </c>
      <c r="B110" s="43" t="s">
        <v>11</v>
      </c>
      <c r="C110" s="43" t="s">
        <v>12</v>
      </c>
      <c r="D110" s="43" t="s">
        <v>228</v>
      </c>
      <c r="E110" s="48">
        <v>45113.5</v>
      </c>
      <c r="F110" s="48">
        <v>45168.5</v>
      </c>
      <c r="G110" s="48">
        <v>45172.5</v>
      </c>
      <c r="H110" s="49">
        <v>4</v>
      </c>
      <c r="I110" s="44">
        <v>45172.5</v>
      </c>
      <c r="J110" s="43" t="s">
        <v>14</v>
      </c>
      <c r="K110" s="31">
        <v>1</v>
      </c>
      <c r="N110" s="53"/>
      <c r="O110" s="28"/>
      <c r="P110" s="29"/>
      <c r="Q110" s="30"/>
      <c r="R110" s="30"/>
      <c r="S110" s="30"/>
    </row>
    <row r="111" spans="1:19" x14ac:dyDescent="0.3">
      <c r="A111" s="43" t="s">
        <v>10</v>
      </c>
      <c r="B111" s="43" t="s">
        <v>11</v>
      </c>
      <c r="C111" s="43" t="s">
        <v>12</v>
      </c>
      <c r="D111" s="43" t="s">
        <v>290</v>
      </c>
      <c r="E111" s="48">
        <v>45113.5</v>
      </c>
      <c r="F111" s="48">
        <v>45168.5</v>
      </c>
      <c r="G111" s="48">
        <v>45172.5</v>
      </c>
      <c r="H111" s="49">
        <v>4</v>
      </c>
      <c r="I111" s="44">
        <v>45172.5</v>
      </c>
      <c r="J111" s="43" t="s">
        <v>14</v>
      </c>
      <c r="K111" s="31">
        <v>1</v>
      </c>
      <c r="N111" s="53"/>
      <c r="O111" s="28"/>
      <c r="P111" s="29"/>
      <c r="Q111" s="30"/>
      <c r="R111" s="30"/>
      <c r="S111" s="30"/>
    </row>
    <row r="112" spans="1:19" x14ac:dyDescent="0.3">
      <c r="A112" s="43" t="s">
        <v>10</v>
      </c>
      <c r="B112" s="43" t="s">
        <v>11</v>
      </c>
      <c r="C112" s="43" t="s">
        <v>12</v>
      </c>
      <c r="D112" s="43" t="s">
        <v>294</v>
      </c>
      <c r="E112" s="44">
        <v>45113.5</v>
      </c>
      <c r="F112" s="48">
        <v>45168.5</v>
      </c>
      <c r="G112" s="48">
        <v>45168.5</v>
      </c>
      <c r="H112" s="49">
        <v>0</v>
      </c>
      <c r="I112" s="44">
        <v>45172.5</v>
      </c>
      <c r="J112" s="43" t="s">
        <v>42</v>
      </c>
      <c r="K112" s="31">
        <v>1</v>
      </c>
      <c r="N112" s="53"/>
      <c r="O112" s="28"/>
      <c r="P112" s="29"/>
      <c r="Q112" s="30"/>
      <c r="R112" s="30"/>
      <c r="S112" s="30"/>
    </row>
    <row r="113" spans="1:19" x14ac:dyDescent="0.3">
      <c r="A113" s="43" t="s">
        <v>10</v>
      </c>
      <c r="B113" s="43" t="s">
        <v>11</v>
      </c>
      <c r="C113" s="43" t="s">
        <v>12</v>
      </c>
      <c r="D113" s="43" t="s">
        <v>174</v>
      </c>
      <c r="E113" s="44">
        <v>45113.5</v>
      </c>
      <c r="F113" s="48">
        <v>45168.5</v>
      </c>
      <c r="G113" s="48">
        <v>45172.5</v>
      </c>
      <c r="H113" s="49">
        <v>4</v>
      </c>
      <c r="I113" s="44">
        <v>45172.5</v>
      </c>
      <c r="J113" s="43" t="s">
        <v>14</v>
      </c>
      <c r="K113" s="31">
        <v>1</v>
      </c>
      <c r="N113" s="53"/>
      <c r="O113" s="28"/>
      <c r="P113" s="29"/>
      <c r="Q113" s="30"/>
      <c r="R113" s="30"/>
      <c r="S113" s="30"/>
    </row>
    <row r="114" spans="1:19" x14ac:dyDescent="0.3">
      <c r="A114" s="43" t="s">
        <v>10</v>
      </c>
      <c r="B114" s="43" t="s">
        <v>11</v>
      </c>
      <c r="C114" s="43" t="s">
        <v>12</v>
      </c>
      <c r="D114" s="43" t="s">
        <v>296</v>
      </c>
      <c r="E114" s="44">
        <v>45113.5</v>
      </c>
      <c r="F114" s="48">
        <v>45168.5</v>
      </c>
      <c r="G114" s="48">
        <v>45172.5</v>
      </c>
      <c r="H114" s="49">
        <v>4</v>
      </c>
      <c r="I114" s="44">
        <v>45172.5</v>
      </c>
      <c r="J114" s="43" t="s">
        <v>14</v>
      </c>
      <c r="K114" s="31">
        <v>1</v>
      </c>
      <c r="N114" s="53"/>
      <c r="O114" s="28"/>
      <c r="P114" s="29"/>
      <c r="Q114" s="30"/>
      <c r="R114" s="30"/>
      <c r="S114" s="30"/>
    </row>
    <row r="115" spans="1:19" x14ac:dyDescent="0.3">
      <c r="A115" s="43" t="s">
        <v>10</v>
      </c>
      <c r="B115" s="43" t="s">
        <v>11</v>
      </c>
      <c r="C115" s="43" t="s">
        <v>12</v>
      </c>
      <c r="D115" s="43" t="s">
        <v>176</v>
      </c>
      <c r="E115" s="48">
        <v>45113.5</v>
      </c>
      <c r="F115" s="48">
        <v>45168.5</v>
      </c>
      <c r="G115" s="48">
        <v>45168.5</v>
      </c>
      <c r="H115" s="49">
        <v>0</v>
      </c>
      <c r="I115" s="44">
        <v>45172.5</v>
      </c>
      <c r="J115" s="43" t="s">
        <v>42</v>
      </c>
      <c r="K115" s="31">
        <v>1</v>
      </c>
      <c r="N115" s="53"/>
      <c r="O115" s="28"/>
      <c r="P115" s="29"/>
      <c r="Q115" s="30"/>
      <c r="R115" s="30"/>
      <c r="S115" s="30"/>
    </row>
    <row r="116" spans="1:19" x14ac:dyDescent="0.3">
      <c r="A116" s="43" t="s">
        <v>10</v>
      </c>
      <c r="B116" s="43" t="s">
        <v>11</v>
      </c>
      <c r="C116" s="43" t="s">
        <v>12</v>
      </c>
      <c r="D116" s="43" t="s">
        <v>231</v>
      </c>
      <c r="E116" s="48">
        <v>45113.5</v>
      </c>
      <c r="F116" s="48">
        <v>45168.5</v>
      </c>
      <c r="G116" s="48">
        <v>45172.5</v>
      </c>
      <c r="H116" s="49">
        <v>4</v>
      </c>
      <c r="I116" s="44">
        <v>45172.5</v>
      </c>
      <c r="J116" s="43" t="s">
        <v>14</v>
      </c>
      <c r="K116" s="31">
        <v>1</v>
      </c>
      <c r="N116" s="53"/>
      <c r="O116" s="28"/>
      <c r="P116" s="29"/>
      <c r="Q116" s="30"/>
      <c r="R116" s="30"/>
      <c r="S116" s="30"/>
    </row>
    <row r="117" spans="1:19" x14ac:dyDescent="0.3">
      <c r="A117" s="43" t="s">
        <v>10</v>
      </c>
      <c r="B117" s="43" t="s">
        <v>11</v>
      </c>
      <c r="C117" s="43" t="s">
        <v>12</v>
      </c>
      <c r="D117" s="43" t="s">
        <v>233</v>
      </c>
      <c r="E117" s="44">
        <v>45113.5</v>
      </c>
      <c r="F117" s="48">
        <v>45168.5</v>
      </c>
      <c r="G117" s="48">
        <v>45172.5</v>
      </c>
      <c r="H117" s="49">
        <v>4</v>
      </c>
      <c r="I117" s="44">
        <v>45172.5</v>
      </c>
      <c r="J117" s="43" t="s">
        <v>14</v>
      </c>
      <c r="K117" s="31">
        <v>1</v>
      </c>
      <c r="N117" s="53"/>
      <c r="O117" s="28"/>
      <c r="P117" s="29"/>
      <c r="Q117" s="30"/>
      <c r="R117" s="30"/>
      <c r="S117" s="30"/>
    </row>
    <row r="118" spans="1:19" x14ac:dyDescent="0.3">
      <c r="A118" s="43" t="s">
        <v>10</v>
      </c>
      <c r="B118" s="43" t="s">
        <v>11</v>
      </c>
      <c r="C118" s="43" t="s">
        <v>12</v>
      </c>
      <c r="D118" s="43" t="s">
        <v>298</v>
      </c>
      <c r="E118" s="48">
        <v>45113.5</v>
      </c>
      <c r="F118" s="48">
        <v>45168.5</v>
      </c>
      <c r="G118" s="48">
        <v>45168.5</v>
      </c>
      <c r="H118" s="49">
        <v>0</v>
      </c>
      <c r="I118" s="44">
        <v>45172.5</v>
      </c>
      <c r="J118" s="43" t="s">
        <v>40</v>
      </c>
      <c r="K118" s="31">
        <v>1</v>
      </c>
      <c r="N118" s="53"/>
      <c r="O118" s="28"/>
      <c r="P118" s="29"/>
      <c r="Q118" s="30"/>
      <c r="R118" s="30"/>
      <c r="S118" s="30"/>
    </row>
    <row r="119" spans="1:19" x14ac:dyDescent="0.3">
      <c r="A119" s="43" t="s">
        <v>10</v>
      </c>
      <c r="B119" s="43" t="s">
        <v>11</v>
      </c>
      <c r="C119" s="43" t="s">
        <v>12</v>
      </c>
      <c r="D119" s="43" t="s">
        <v>299</v>
      </c>
      <c r="E119" s="44">
        <v>45113.5</v>
      </c>
      <c r="F119" s="48">
        <v>45168.5</v>
      </c>
      <c r="G119" s="48">
        <v>45172.5</v>
      </c>
      <c r="H119" s="49">
        <v>4</v>
      </c>
      <c r="I119" s="44">
        <v>45172.5</v>
      </c>
      <c r="J119" s="43" t="s">
        <v>14</v>
      </c>
      <c r="K119" s="31">
        <v>1</v>
      </c>
      <c r="N119" s="53"/>
      <c r="O119" s="28"/>
      <c r="P119" s="29"/>
      <c r="Q119" s="30"/>
      <c r="R119" s="30"/>
      <c r="S119" s="30"/>
    </row>
    <row r="120" spans="1:19" x14ac:dyDescent="0.3">
      <c r="A120" s="43" t="s">
        <v>10</v>
      </c>
      <c r="B120" s="43" t="s">
        <v>11</v>
      </c>
      <c r="C120" s="43" t="s">
        <v>12</v>
      </c>
      <c r="D120" s="43" t="s">
        <v>300</v>
      </c>
      <c r="E120" s="48">
        <v>45113.5</v>
      </c>
      <c r="F120" s="48">
        <v>45168.5</v>
      </c>
      <c r="G120" s="48">
        <v>45172.5</v>
      </c>
      <c r="H120" s="49">
        <v>4</v>
      </c>
      <c r="I120" s="44">
        <v>45172.5</v>
      </c>
      <c r="J120" s="43" t="s">
        <v>14</v>
      </c>
      <c r="K120" s="31">
        <v>1</v>
      </c>
      <c r="N120" s="53"/>
      <c r="O120" s="28"/>
      <c r="P120" s="29"/>
      <c r="Q120" s="30"/>
      <c r="R120" s="30"/>
      <c r="S120" s="30"/>
    </row>
    <row r="121" spans="1:19" x14ac:dyDescent="0.3">
      <c r="A121" s="43" t="s">
        <v>10</v>
      </c>
      <c r="B121" s="43" t="s">
        <v>11</v>
      </c>
      <c r="C121" s="43" t="s">
        <v>12</v>
      </c>
      <c r="D121" s="43" t="s">
        <v>29</v>
      </c>
      <c r="E121" s="48">
        <v>45113.5</v>
      </c>
      <c r="F121" s="48">
        <v>45168.5</v>
      </c>
      <c r="G121" s="48">
        <v>45172.5</v>
      </c>
      <c r="H121" s="49">
        <v>4</v>
      </c>
      <c r="I121" s="44">
        <v>45172.5</v>
      </c>
      <c r="J121" s="43" t="s">
        <v>14</v>
      </c>
      <c r="K121" s="31">
        <v>1</v>
      </c>
      <c r="N121" s="53"/>
      <c r="O121" s="28"/>
      <c r="P121" s="29"/>
      <c r="Q121" s="30"/>
      <c r="R121" s="30"/>
      <c r="S121" s="30"/>
    </row>
    <row r="122" spans="1:19" x14ac:dyDescent="0.3">
      <c r="A122" s="43" t="s">
        <v>10</v>
      </c>
      <c r="B122" s="43" t="s">
        <v>11</v>
      </c>
      <c r="C122" s="43" t="s">
        <v>12</v>
      </c>
      <c r="D122" s="43" t="s">
        <v>30</v>
      </c>
      <c r="E122" s="48">
        <v>45113.5</v>
      </c>
      <c r="F122" s="48">
        <v>45168.5</v>
      </c>
      <c r="G122" s="48">
        <v>45172.5</v>
      </c>
      <c r="H122" s="49">
        <v>4</v>
      </c>
      <c r="I122" s="44">
        <v>45172.5</v>
      </c>
      <c r="J122" s="43" t="s">
        <v>14</v>
      </c>
      <c r="K122" s="31">
        <v>1</v>
      </c>
      <c r="N122" s="53"/>
      <c r="O122" s="28"/>
      <c r="P122" s="29"/>
      <c r="Q122" s="30"/>
      <c r="R122" s="30"/>
      <c r="S122" s="30"/>
    </row>
    <row r="123" spans="1:19" x14ac:dyDescent="0.3">
      <c r="A123" s="43" t="s">
        <v>10</v>
      </c>
      <c r="B123" s="43" t="s">
        <v>11</v>
      </c>
      <c r="C123" s="43" t="s">
        <v>12</v>
      </c>
      <c r="D123" s="43" t="s">
        <v>301</v>
      </c>
      <c r="E123" s="44">
        <v>45113.5</v>
      </c>
      <c r="F123" s="48">
        <v>45168.5</v>
      </c>
      <c r="G123" s="48">
        <v>45172.5</v>
      </c>
      <c r="H123" s="49">
        <v>4</v>
      </c>
      <c r="I123" s="44">
        <v>45172.5</v>
      </c>
      <c r="J123" s="43" t="s">
        <v>14</v>
      </c>
      <c r="K123" s="31">
        <v>1</v>
      </c>
      <c r="N123" s="53"/>
      <c r="O123" s="28"/>
      <c r="P123" s="29"/>
      <c r="Q123" s="30"/>
      <c r="R123" s="30"/>
      <c r="S123" s="30"/>
    </row>
    <row r="124" spans="1:19" x14ac:dyDescent="0.3">
      <c r="A124" s="43" t="s">
        <v>10</v>
      </c>
      <c r="B124" s="43" t="s">
        <v>11</v>
      </c>
      <c r="C124" s="43" t="s">
        <v>12</v>
      </c>
      <c r="D124" s="43" t="s">
        <v>236</v>
      </c>
      <c r="E124" s="44">
        <v>45113.5</v>
      </c>
      <c r="F124" s="48">
        <v>45168.5</v>
      </c>
      <c r="G124" s="48">
        <v>45168.5</v>
      </c>
      <c r="H124" s="49">
        <v>0</v>
      </c>
      <c r="I124" s="44">
        <v>45172.5</v>
      </c>
      <c r="J124" s="43" t="s">
        <v>40</v>
      </c>
      <c r="K124" s="31">
        <v>1</v>
      </c>
      <c r="N124" s="53"/>
      <c r="O124" s="28"/>
      <c r="P124" s="29"/>
      <c r="Q124" s="30"/>
      <c r="R124" s="30"/>
      <c r="S124" s="30"/>
    </row>
    <row r="125" spans="1:19" x14ac:dyDescent="0.3">
      <c r="A125" s="43" t="s">
        <v>10</v>
      </c>
      <c r="B125" s="43" t="s">
        <v>11</v>
      </c>
      <c r="C125" s="43" t="s">
        <v>12</v>
      </c>
      <c r="D125" s="43" t="s">
        <v>375</v>
      </c>
      <c r="E125" s="48">
        <v>45113.5</v>
      </c>
      <c r="F125" s="48">
        <v>45168.5</v>
      </c>
      <c r="G125" s="48">
        <v>45168.5</v>
      </c>
      <c r="H125" s="49">
        <v>0</v>
      </c>
      <c r="I125" s="44">
        <v>45172.5</v>
      </c>
      <c r="J125" s="43" t="s">
        <v>40</v>
      </c>
      <c r="K125" s="31">
        <v>1</v>
      </c>
      <c r="N125" s="53"/>
      <c r="O125" s="28"/>
      <c r="P125" s="29"/>
      <c r="Q125" s="30"/>
      <c r="R125" s="30"/>
      <c r="S125" s="30"/>
    </row>
    <row r="126" spans="1:19" x14ac:dyDescent="0.3">
      <c r="A126" s="43" t="s">
        <v>10</v>
      </c>
      <c r="B126" s="43" t="s">
        <v>11</v>
      </c>
      <c r="C126" s="43" t="s">
        <v>12</v>
      </c>
      <c r="D126" s="43" t="s">
        <v>239</v>
      </c>
      <c r="E126" s="48">
        <v>45113.5</v>
      </c>
      <c r="F126" s="48">
        <v>45168.5</v>
      </c>
      <c r="G126" s="48">
        <v>45172.5</v>
      </c>
      <c r="H126" s="49">
        <v>4</v>
      </c>
      <c r="I126" s="44">
        <v>45172.5</v>
      </c>
      <c r="J126" s="43" t="s">
        <v>14</v>
      </c>
      <c r="K126" s="31">
        <v>1</v>
      </c>
      <c r="N126" s="53"/>
      <c r="O126" s="28"/>
      <c r="P126" s="29"/>
      <c r="Q126" s="30"/>
      <c r="R126" s="30"/>
      <c r="S126" s="30"/>
    </row>
    <row r="127" spans="1:19" x14ac:dyDescent="0.3">
      <c r="A127" s="43" t="s">
        <v>10</v>
      </c>
      <c r="B127" s="43" t="s">
        <v>11</v>
      </c>
      <c r="C127" s="43" t="s">
        <v>12</v>
      </c>
      <c r="D127" s="43" t="s">
        <v>376</v>
      </c>
      <c r="E127" s="48">
        <v>45113.5</v>
      </c>
      <c r="F127" s="48">
        <v>45168.5</v>
      </c>
      <c r="G127" s="48">
        <v>45168.5</v>
      </c>
      <c r="H127" s="49">
        <v>0</v>
      </c>
      <c r="I127" s="44">
        <v>45172.5</v>
      </c>
      <c r="J127" s="43" t="s">
        <v>40</v>
      </c>
      <c r="K127" s="31">
        <v>1</v>
      </c>
      <c r="N127" s="53"/>
      <c r="O127" s="28"/>
      <c r="P127" s="29"/>
      <c r="Q127" s="30"/>
      <c r="R127" s="30"/>
      <c r="S127" s="30"/>
    </row>
    <row r="128" spans="1:19" x14ac:dyDescent="0.3">
      <c r="A128" s="43" t="s">
        <v>10</v>
      </c>
      <c r="B128" s="43" t="s">
        <v>11</v>
      </c>
      <c r="C128" s="43" t="s">
        <v>12</v>
      </c>
      <c r="D128" s="43" t="s">
        <v>377</v>
      </c>
      <c r="E128" s="44">
        <v>45113.5</v>
      </c>
      <c r="F128" s="48">
        <v>45168.5</v>
      </c>
      <c r="G128" s="48">
        <v>45168.5</v>
      </c>
      <c r="H128" s="49">
        <v>0</v>
      </c>
      <c r="I128" s="44">
        <v>45172.5</v>
      </c>
      <c r="J128" s="43" t="s">
        <v>40</v>
      </c>
      <c r="K128" s="31">
        <v>1</v>
      </c>
      <c r="N128" s="53"/>
      <c r="O128" s="28"/>
      <c r="P128" s="29"/>
      <c r="Q128" s="30"/>
      <c r="R128" s="30"/>
      <c r="S128" s="30"/>
    </row>
    <row r="129" spans="1:19" x14ac:dyDescent="0.3">
      <c r="A129" s="43" t="s">
        <v>10</v>
      </c>
      <c r="B129" s="43" t="s">
        <v>11</v>
      </c>
      <c r="C129" s="43" t="s">
        <v>12</v>
      </c>
      <c r="D129" s="43" t="s">
        <v>36</v>
      </c>
      <c r="E129" s="44">
        <v>45113.5</v>
      </c>
      <c r="F129" s="48">
        <v>45168.5</v>
      </c>
      <c r="G129" s="48">
        <v>45168.5</v>
      </c>
      <c r="H129" s="49">
        <v>0</v>
      </c>
      <c r="I129" s="44">
        <v>45172.5</v>
      </c>
      <c r="J129" s="43" t="s">
        <v>40</v>
      </c>
      <c r="K129" s="31">
        <v>1</v>
      </c>
      <c r="N129" s="53"/>
      <c r="O129" s="28"/>
      <c r="P129" s="29"/>
      <c r="Q129" s="30"/>
      <c r="R129" s="30"/>
      <c r="S129" s="30"/>
    </row>
    <row r="130" spans="1:19" x14ac:dyDescent="0.3">
      <c r="A130" s="43" t="s">
        <v>10</v>
      </c>
      <c r="B130" s="43" t="s">
        <v>11</v>
      </c>
      <c r="C130" s="43" t="s">
        <v>12</v>
      </c>
      <c r="D130" s="43" t="s">
        <v>37</v>
      </c>
      <c r="E130" s="44">
        <v>45113.5</v>
      </c>
      <c r="F130" s="44">
        <v>45168.5</v>
      </c>
      <c r="G130" s="44">
        <v>45172.5</v>
      </c>
      <c r="H130" s="45">
        <v>4</v>
      </c>
      <c r="I130" s="44">
        <v>45172.5</v>
      </c>
      <c r="J130" s="43" t="s">
        <v>14</v>
      </c>
      <c r="K130" s="31">
        <v>1</v>
      </c>
      <c r="N130" s="53"/>
      <c r="O130" s="28"/>
      <c r="P130" s="29"/>
      <c r="Q130" s="30"/>
      <c r="R130" s="30"/>
      <c r="S130" s="30"/>
    </row>
    <row r="131" spans="1:19" x14ac:dyDescent="0.3">
      <c r="A131" s="43" t="s">
        <v>10</v>
      </c>
      <c r="B131" s="43" t="s">
        <v>11</v>
      </c>
      <c r="C131" s="43" t="s">
        <v>12</v>
      </c>
      <c r="D131" s="43" t="s">
        <v>179</v>
      </c>
      <c r="E131" s="48">
        <v>45113.5</v>
      </c>
      <c r="F131" s="48">
        <v>45168.5</v>
      </c>
      <c r="G131" s="48">
        <v>45172.5</v>
      </c>
      <c r="H131" s="49">
        <v>4</v>
      </c>
      <c r="I131" s="44">
        <v>45172.5</v>
      </c>
      <c r="J131" s="43" t="s">
        <v>14</v>
      </c>
      <c r="K131" s="31">
        <v>1</v>
      </c>
      <c r="N131" s="53"/>
      <c r="O131" s="28"/>
      <c r="P131" s="29"/>
      <c r="Q131" s="30"/>
      <c r="R131" s="30"/>
      <c r="S131" s="30"/>
    </row>
    <row r="132" spans="1:19" x14ac:dyDescent="0.3">
      <c r="A132" s="43" t="s">
        <v>10</v>
      </c>
      <c r="B132" s="43" t="s">
        <v>11</v>
      </c>
      <c r="C132" s="43" t="s">
        <v>12</v>
      </c>
      <c r="D132" s="43" t="s">
        <v>303</v>
      </c>
      <c r="E132" s="48">
        <v>45113.5</v>
      </c>
      <c r="F132" s="48">
        <v>45168.5</v>
      </c>
      <c r="G132" s="48">
        <v>45172.5</v>
      </c>
      <c r="H132" s="49">
        <v>4</v>
      </c>
      <c r="I132" s="44">
        <v>45172.5</v>
      </c>
      <c r="J132" s="43" t="s">
        <v>14</v>
      </c>
      <c r="K132" s="31">
        <v>1</v>
      </c>
      <c r="N132" s="53"/>
      <c r="O132" s="28"/>
      <c r="P132" s="29"/>
      <c r="Q132" s="30"/>
      <c r="R132" s="30"/>
      <c r="S132" s="30"/>
    </row>
    <row r="133" spans="1:19" x14ac:dyDescent="0.3">
      <c r="A133" s="43" t="s">
        <v>10</v>
      </c>
      <c r="B133" s="43" t="s">
        <v>11</v>
      </c>
      <c r="C133" s="43" t="s">
        <v>12</v>
      </c>
      <c r="D133" s="43" t="s">
        <v>379</v>
      </c>
      <c r="E133" s="48">
        <v>45113.5</v>
      </c>
      <c r="F133" s="48">
        <v>45168.5</v>
      </c>
      <c r="G133" s="48">
        <v>45172.5</v>
      </c>
      <c r="H133" s="49">
        <v>4</v>
      </c>
      <c r="I133" s="44">
        <v>45172.5</v>
      </c>
      <c r="J133" s="43" t="s">
        <v>14</v>
      </c>
      <c r="K133" s="31">
        <v>1</v>
      </c>
      <c r="N133" s="53"/>
      <c r="O133" s="28"/>
      <c r="P133" s="29"/>
      <c r="Q133" s="30"/>
      <c r="R133" s="30"/>
      <c r="S133" s="30"/>
    </row>
    <row r="134" spans="1:19" x14ac:dyDescent="0.3">
      <c r="A134" s="43" t="s">
        <v>10</v>
      </c>
      <c r="B134" s="43" t="s">
        <v>11</v>
      </c>
      <c r="C134" s="43" t="s">
        <v>12</v>
      </c>
      <c r="D134" s="43" t="s">
        <v>363</v>
      </c>
      <c r="E134" s="47"/>
      <c r="F134" s="48">
        <v>45165.5</v>
      </c>
      <c r="G134" s="48">
        <v>45172.5</v>
      </c>
      <c r="H134" s="49">
        <v>7</v>
      </c>
      <c r="I134" s="44">
        <v>45172.5</v>
      </c>
      <c r="J134" s="43" t="s">
        <v>14</v>
      </c>
      <c r="K134" s="31">
        <v>1</v>
      </c>
      <c r="N134" s="53"/>
      <c r="O134" s="28"/>
      <c r="P134" s="29"/>
      <c r="Q134" s="30"/>
      <c r="R134" s="30"/>
      <c r="S134" s="30"/>
    </row>
    <row r="135" spans="1:19" x14ac:dyDescent="0.3">
      <c r="A135" s="43" t="s">
        <v>10</v>
      </c>
      <c r="B135" s="43" t="s">
        <v>11</v>
      </c>
      <c r="C135" s="43" t="s">
        <v>12</v>
      </c>
      <c r="D135" s="43" t="s">
        <v>26</v>
      </c>
      <c r="E135" s="47"/>
      <c r="F135" s="48">
        <v>45168.5</v>
      </c>
      <c r="G135" s="48">
        <v>45168.5</v>
      </c>
      <c r="H135" s="49">
        <v>0</v>
      </c>
      <c r="I135" s="44">
        <v>45172.5</v>
      </c>
      <c r="J135" s="43" t="s">
        <v>40</v>
      </c>
      <c r="K135" s="31">
        <v>1</v>
      </c>
      <c r="N135" s="53"/>
      <c r="O135" s="36"/>
      <c r="P135" s="37"/>
      <c r="Q135" s="38"/>
      <c r="R135" s="38"/>
      <c r="S135" s="38"/>
    </row>
    <row r="136" spans="1:19" x14ac:dyDescent="0.3">
      <c r="A136" s="43" t="s">
        <v>10</v>
      </c>
      <c r="B136" s="43" t="s">
        <v>11</v>
      </c>
      <c r="C136" s="43" t="s">
        <v>12</v>
      </c>
      <c r="D136" s="43" t="s">
        <v>292</v>
      </c>
      <c r="E136" s="47"/>
      <c r="F136" s="48">
        <v>45168.5</v>
      </c>
      <c r="G136" s="48">
        <v>45168.5</v>
      </c>
      <c r="H136" s="49">
        <v>0</v>
      </c>
      <c r="I136" s="44">
        <v>45172.5</v>
      </c>
      <c r="J136" s="43" t="s">
        <v>40</v>
      </c>
      <c r="K136" s="31">
        <v>1</v>
      </c>
      <c r="N136" s="53"/>
      <c r="O136" s="28"/>
      <c r="P136" s="29"/>
      <c r="Q136" s="30"/>
      <c r="R136" s="30"/>
      <c r="S136" s="30"/>
    </row>
    <row r="137" spans="1:19" s="34" customFormat="1" x14ac:dyDescent="0.3">
      <c r="A137" s="43" t="s">
        <v>10</v>
      </c>
      <c r="B137" s="43" t="s">
        <v>11</v>
      </c>
      <c r="C137" s="43" t="s">
        <v>12</v>
      </c>
      <c r="D137" s="43" t="s">
        <v>175</v>
      </c>
      <c r="E137" s="47"/>
      <c r="F137" s="48">
        <v>45168.5</v>
      </c>
      <c r="G137" s="48">
        <v>45172.5</v>
      </c>
      <c r="H137" s="49">
        <v>4</v>
      </c>
      <c r="I137" s="44">
        <v>45172.5</v>
      </c>
      <c r="J137" s="43" t="s">
        <v>14</v>
      </c>
      <c r="K137" s="31">
        <v>1</v>
      </c>
      <c r="L137" s="31"/>
      <c r="M137" s="31"/>
      <c r="N137" s="53"/>
      <c r="O137" s="28"/>
      <c r="P137" s="29"/>
      <c r="Q137" s="30"/>
      <c r="R137" s="30"/>
      <c r="S137" s="30"/>
    </row>
    <row r="138" spans="1:19" s="34" customFormat="1" x14ac:dyDescent="0.3">
      <c r="A138" s="43" t="s">
        <v>10</v>
      </c>
      <c r="B138" s="43" t="s">
        <v>11</v>
      </c>
      <c r="C138" s="43" t="s">
        <v>12</v>
      </c>
      <c r="D138" s="43" t="s">
        <v>232</v>
      </c>
      <c r="E138" s="47"/>
      <c r="F138" s="48">
        <v>45168.5</v>
      </c>
      <c r="G138" s="48">
        <v>45168.5</v>
      </c>
      <c r="H138" s="49">
        <v>0</v>
      </c>
      <c r="I138" s="44">
        <v>45168.5</v>
      </c>
      <c r="J138" s="43" t="s">
        <v>14</v>
      </c>
      <c r="K138" s="31">
        <v>1</v>
      </c>
      <c r="L138" s="31"/>
      <c r="M138" s="31"/>
      <c r="N138" s="53"/>
      <c r="O138" s="28"/>
      <c r="P138" s="29"/>
      <c r="Q138" s="30"/>
      <c r="R138" s="30"/>
      <c r="S138" s="30"/>
    </row>
    <row r="139" spans="1:19" s="34" customFormat="1" x14ac:dyDescent="0.3">
      <c r="A139" s="43" t="s">
        <v>10</v>
      </c>
      <c r="B139" s="43" t="s">
        <v>11</v>
      </c>
      <c r="C139" s="43" t="s">
        <v>12</v>
      </c>
      <c r="D139" s="43" t="s">
        <v>364</v>
      </c>
      <c r="E139" s="52"/>
      <c r="F139" s="48">
        <v>45170.5</v>
      </c>
      <c r="G139" s="48">
        <v>45170.5</v>
      </c>
      <c r="H139" s="49">
        <v>0</v>
      </c>
      <c r="I139" s="44">
        <v>45170.5</v>
      </c>
      <c r="J139" s="43" t="s">
        <v>14</v>
      </c>
      <c r="K139" s="31">
        <v>1</v>
      </c>
      <c r="L139" s="31"/>
      <c r="M139" s="31"/>
      <c r="N139" s="53"/>
      <c r="O139" s="36"/>
      <c r="P139" s="37"/>
      <c r="Q139" s="38"/>
      <c r="R139" s="38"/>
      <c r="S139" s="38"/>
    </row>
    <row r="140" spans="1:19" x14ac:dyDescent="0.3">
      <c r="A140" s="43" t="s">
        <v>10</v>
      </c>
      <c r="B140" s="43" t="s">
        <v>11</v>
      </c>
      <c r="C140" s="43" t="s">
        <v>12</v>
      </c>
      <c r="D140" s="43" t="s">
        <v>237</v>
      </c>
      <c r="E140" s="48">
        <v>45105.5</v>
      </c>
      <c r="F140" s="52"/>
      <c r="G140" s="52"/>
      <c r="H140" s="52"/>
      <c r="I140" s="44">
        <v>45172.5</v>
      </c>
      <c r="J140" s="43" t="s">
        <v>16</v>
      </c>
      <c r="N140" s="27"/>
      <c r="O140" s="28"/>
      <c r="P140" s="29"/>
      <c r="Q140" s="30"/>
      <c r="R140" s="30"/>
      <c r="S140" s="30"/>
    </row>
    <row r="141" spans="1:19" x14ac:dyDescent="0.3">
      <c r="A141" s="43" t="s">
        <v>10</v>
      </c>
      <c r="B141" s="43" t="s">
        <v>11</v>
      </c>
      <c r="C141" s="43" t="s">
        <v>12</v>
      </c>
      <c r="D141" s="43" t="s">
        <v>281</v>
      </c>
      <c r="E141" s="44">
        <v>45113.5</v>
      </c>
      <c r="F141" s="52"/>
      <c r="G141" s="52"/>
      <c r="H141" s="52"/>
      <c r="I141" s="44">
        <v>45172.5</v>
      </c>
      <c r="J141" s="43" t="s">
        <v>42</v>
      </c>
      <c r="N141" s="35"/>
      <c r="O141" s="36"/>
      <c r="P141" s="37"/>
      <c r="Q141" s="38"/>
      <c r="R141" s="38"/>
      <c r="S141" s="38"/>
    </row>
    <row r="142" spans="1:19" x14ac:dyDescent="0.3">
      <c r="A142" s="43" t="s">
        <v>10</v>
      </c>
      <c r="B142" s="43" t="s">
        <v>11</v>
      </c>
      <c r="C142" s="43" t="s">
        <v>12</v>
      </c>
      <c r="D142" s="43" t="s">
        <v>284</v>
      </c>
      <c r="E142" s="48">
        <v>45113.5</v>
      </c>
      <c r="F142" s="52"/>
      <c r="G142" s="52"/>
      <c r="H142" s="52"/>
      <c r="I142" s="44">
        <v>45172.5</v>
      </c>
      <c r="J142" s="43" t="s">
        <v>42</v>
      </c>
      <c r="N142" s="35"/>
      <c r="O142" s="36"/>
      <c r="P142" s="37"/>
      <c r="Q142" s="38"/>
      <c r="R142" s="38"/>
      <c r="S142" s="38"/>
    </row>
    <row r="143" spans="1:19" x14ac:dyDescent="0.3">
      <c r="A143" s="43" t="s">
        <v>10</v>
      </c>
      <c r="B143" s="43" t="s">
        <v>11</v>
      </c>
      <c r="C143" s="43" t="s">
        <v>12</v>
      </c>
      <c r="D143" s="43" t="s">
        <v>361</v>
      </c>
      <c r="E143" s="44">
        <v>45113.5</v>
      </c>
      <c r="F143" s="46"/>
      <c r="G143" s="46"/>
      <c r="H143" s="46"/>
      <c r="I143" s="44">
        <v>45172.5</v>
      </c>
      <c r="J143" s="43" t="s">
        <v>16</v>
      </c>
      <c r="N143" s="35"/>
      <c r="O143" s="36"/>
      <c r="P143" s="37"/>
      <c r="Q143" s="38"/>
      <c r="R143" s="38"/>
      <c r="S143" s="38"/>
    </row>
    <row r="144" spans="1:19" x14ac:dyDescent="0.3">
      <c r="A144" s="43" t="s">
        <v>10</v>
      </c>
      <c r="B144" s="43" t="s">
        <v>11</v>
      </c>
      <c r="C144" s="43" t="s">
        <v>12</v>
      </c>
      <c r="D144" s="43" t="s">
        <v>362</v>
      </c>
      <c r="E144" s="44">
        <v>45113.5</v>
      </c>
      <c r="F144" s="52"/>
      <c r="G144" s="52"/>
      <c r="H144" s="52"/>
      <c r="I144" s="44">
        <v>45172.5</v>
      </c>
      <c r="J144" s="43" t="s">
        <v>42</v>
      </c>
      <c r="N144" s="35"/>
      <c r="O144" s="36"/>
      <c r="P144" s="37"/>
      <c r="Q144" s="38"/>
      <c r="R144" s="38"/>
      <c r="S144" s="38"/>
    </row>
    <row r="145" spans="1:19" x14ac:dyDescent="0.3">
      <c r="A145" s="43" t="s">
        <v>10</v>
      </c>
      <c r="B145" s="43" t="s">
        <v>11</v>
      </c>
      <c r="C145" s="43" t="s">
        <v>12</v>
      </c>
      <c r="D145" s="43" t="s">
        <v>17</v>
      </c>
      <c r="E145" s="44">
        <v>45113.5</v>
      </c>
      <c r="F145" s="52"/>
      <c r="G145" s="52"/>
      <c r="H145" s="52"/>
      <c r="I145" s="44">
        <v>45172.5</v>
      </c>
      <c r="J145" s="43" t="s">
        <v>42</v>
      </c>
      <c r="N145" s="35"/>
      <c r="O145" s="36"/>
      <c r="P145" s="37"/>
      <c r="Q145" s="38"/>
      <c r="R145" s="38"/>
      <c r="S145" s="38"/>
    </row>
    <row r="146" spans="1:19" x14ac:dyDescent="0.3">
      <c r="A146" s="43" t="s">
        <v>10</v>
      </c>
      <c r="B146" s="43" t="s">
        <v>11</v>
      </c>
      <c r="C146" s="43" t="s">
        <v>12</v>
      </c>
      <c r="D146" s="43" t="s">
        <v>18</v>
      </c>
      <c r="E146" s="44">
        <v>45113.5</v>
      </c>
      <c r="F146" s="47"/>
      <c r="G146" s="47"/>
      <c r="H146" s="47"/>
      <c r="I146" s="44">
        <v>45113.5</v>
      </c>
      <c r="J146" s="43" t="s">
        <v>14</v>
      </c>
      <c r="N146" s="35"/>
      <c r="O146" s="36"/>
      <c r="P146" s="37"/>
      <c r="Q146" s="38"/>
      <c r="R146" s="38"/>
      <c r="S146" s="38"/>
    </row>
    <row r="147" spans="1:19" x14ac:dyDescent="0.3">
      <c r="A147" s="43" t="s">
        <v>10</v>
      </c>
      <c r="B147" s="43" t="s">
        <v>11</v>
      </c>
      <c r="C147" s="43" t="s">
        <v>12</v>
      </c>
      <c r="D147" s="43" t="s">
        <v>215</v>
      </c>
      <c r="E147" s="48">
        <v>45113.5</v>
      </c>
      <c r="F147" s="46"/>
      <c r="G147" s="46"/>
      <c r="H147" s="46"/>
      <c r="I147" s="44">
        <v>45172.5</v>
      </c>
      <c r="J147" s="43" t="s">
        <v>42</v>
      </c>
      <c r="N147" s="35"/>
      <c r="O147" s="36"/>
      <c r="P147" s="37"/>
      <c r="Q147" s="38"/>
      <c r="R147" s="38"/>
      <c r="S147" s="38"/>
    </row>
    <row r="148" spans="1:19" x14ac:dyDescent="0.3">
      <c r="A148" s="43" t="s">
        <v>10</v>
      </c>
      <c r="B148" s="43" t="s">
        <v>11</v>
      </c>
      <c r="C148" s="43" t="s">
        <v>12</v>
      </c>
      <c r="D148" s="43" t="s">
        <v>286</v>
      </c>
      <c r="E148" s="44">
        <v>45113.5</v>
      </c>
      <c r="F148" s="47"/>
      <c r="G148" s="47"/>
      <c r="H148" s="47"/>
      <c r="I148" s="44">
        <v>45172.5</v>
      </c>
      <c r="J148" s="43" t="s">
        <v>42</v>
      </c>
      <c r="N148" s="35"/>
      <c r="O148" s="36"/>
      <c r="P148" s="37"/>
      <c r="Q148" s="38"/>
      <c r="R148" s="38"/>
      <c r="S148" s="38"/>
    </row>
    <row r="149" spans="1:19" x14ac:dyDescent="0.3">
      <c r="A149" s="43" t="s">
        <v>10</v>
      </c>
      <c r="B149" s="43" t="s">
        <v>11</v>
      </c>
      <c r="C149" s="43" t="s">
        <v>12</v>
      </c>
      <c r="D149" s="43" t="s">
        <v>24</v>
      </c>
      <c r="E149" s="48">
        <v>45113.5</v>
      </c>
      <c r="F149" s="52"/>
      <c r="G149" s="52"/>
      <c r="H149" s="52"/>
      <c r="I149" s="44">
        <v>45172.5</v>
      </c>
      <c r="J149" s="43" t="s">
        <v>42</v>
      </c>
      <c r="N149" s="35"/>
      <c r="O149" s="36"/>
      <c r="P149" s="37"/>
      <c r="Q149" s="38"/>
      <c r="R149" s="38"/>
      <c r="S149" s="38"/>
    </row>
    <row r="150" spans="1:19" x14ac:dyDescent="0.3">
      <c r="A150" s="43" t="s">
        <v>10</v>
      </c>
      <c r="B150" s="43" t="s">
        <v>11</v>
      </c>
      <c r="C150" s="43" t="s">
        <v>12</v>
      </c>
      <c r="D150" s="43" t="s">
        <v>25</v>
      </c>
      <c r="E150" s="48">
        <v>45113.5</v>
      </c>
      <c r="F150" s="52"/>
      <c r="G150" s="52"/>
      <c r="H150" s="52"/>
      <c r="I150" s="44">
        <v>45172.5</v>
      </c>
      <c r="J150" s="43" t="s">
        <v>16</v>
      </c>
      <c r="N150" s="35"/>
      <c r="O150" s="36"/>
      <c r="P150" s="37"/>
      <c r="Q150" s="38"/>
      <c r="R150" s="38"/>
      <c r="S150" s="38"/>
    </row>
    <row r="151" spans="1:19" x14ac:dyDescent="0.3">
      <c r="A151" s="43" t="s">
        <v>10</v>
      </c>
      <c r="B151" s="43" t="s">
        <v>11</v>
      </c>
      <c r="C151" s="43" t="s">
        <v>12</v>
      </c>
      <c r="D151" s="43" t="s">
        <v>28</v>
      </c>
      <c r="E151" s="44">
        <v>45113.5</v>
      </c>
      <c r="F151" s="52"/>
      <c r="G151" s="52"/>
      <c r="H151" s="52"/>
      <c r="I151" s="44">
        <v>45172.5</v>
      </c>
      <c r="J151" s="43" t="s">
        <v>42</v>
      </c>
      <c r="N151" s="35"/>
      <c r="O151" s="36"/>
      <c r="P151" s="37"/>
      <c r="Q151" s="38"/>
      <c r="R151" s="38"/>
      <c r="S151" s="38"/>
    </row>
    <row r="152" spans="1:19" x14ac:dyDescent="0.3">
      <c r="A152" s="43" t="s">
        <v>10</v>
      </c>
      <c r="B152" s="43" t="s">
        <v>11</v>
      </c>
      <c r="C152" s="43" t="s">
        <v>12</v>
      </c>
      <c r="D152" s="43" t="s">
        <v>171</v>
      </c>
      <c r="E152" s="44">
        <v>45113.5</v>
      </c>
      <c r="F152" s="52"/>
      <c r="G152" s="52"/>
      <c r="H152" s="52"/>
      <c r="I152" s="44">
        <v>45172.5</v>
      </c>
      <c r="J152" s="43" t="s">
        <v>42</v>
      </c>
      <c r="N152" s="35"/>
      <c r="O152" s="36"/>
      <c r="P152" s="37"/>
      <c r="Q152" s="38"/>
      <c r="R152" s="38"/>
      <c r="S152" s="38"/>
    </row>
    <row r="153" spans="1:19" x14ac:dyDescent="0.3">
      <c r="A153" s="43" t="s">
        <v>10</v>
      </c>
      <c r="B153" s="43" t="s">
        <v>11</v>
      </c>
      <c r="C153" s="43" t="s">
        <v>12</v>
      </c>
      <c r="D153" s="43" t="s">
        <v>221</v>
      </c>
      <c r="E153" s="48">
        <v>45113.5</v>
      </c>
      <c r="F153" s="52"/>
      <c r="G153" s="52"/>
      <c r="H153" s="52"/>
      <c r="I153" s="44">
        <v>45172.5</v>
      </c>
      <c r="J153" s="43" t="s">
        <v>40</v>
      </c>
      <c r="N153" s="35"/>
      <c r="O153" s="36"/>
      <c r="P153" s="37"/>
      <c r="Q153" s="38"/>
      <c r="R153" s="38"/>
      <c r="S153" s="38"/>
    </row>
    <row r="154" spans="1:19" x14ac:dyDescent="0.3">
      <c r="A154" s="43" t="s">
        <v>10</v>
      </c>
      <c r="B154" s="43" t="s">
        <v>11</v>
      </c>
      <c r="C154" s="43" t="s">
        <v>12</v>
      </c>
      <c r="D154" s="43" t="s">
        <v>371</v>
      </c>
      <c r="E154" s="44">
        <v>45113.5</v>
      </c>
      <c r="F154" s="52"/>
      <c r="G154" s="52"/>
      <c r="H154" s="52"/>
      <c r="I154" s="44">
        <v>45172.5</v>
      </c>
      <c r="J154" s="43" t="s">
        <v>42</v>
      </c>
      <c r="N154" s="27"/>
      <c r="O154" s="28"/>
      <c r="P154" s="29"/>
      <c r="Q154" s="30"/>
      <c r="R154" s="30"/>
      <c r="S154" s="30"/>
    </row>
    <row r="155" spans="1:19" x14ac:dyDescent="0.3">
      <c r="A155" s="43" t="s">
        <v>10</v>
      </c>
      <c r="B155" s="43" t="s">
        <v>11</v>
      </c>
      <c r="C155" s="43" t="s">
        <v>12</v>
      </c>
      <c r="D155" s="43" t="s">
        <v>225</v>
      </c>
      <c r="E155" s="44">
        <v>45113.5</v>
      </c>
      <c r="F155" s="52"/>
      <c r="G155" s="52"/>
      <c r="H155" s="52"/>
      <c r="I155" s="44">
        <v>45172.5</v>
      </c>
      <c r="J155" s="43" t="s">
        <v>40</v>
      </c>
      <c r="N155" s="27"/>
      <c r="O155" s="28"/>
      <c r="P155" s="29"/>
      <c r="Q155" s="30"/>
      <c r="R155" s="30"/>
      <c r="S155" s="30"/>
    </row>
    <row r="156" spans="1:19" x14ac:dyDescent="0.3">
      <c r="A156" s="43" t="s">
        <v>10</v>
      </c>
      <c r="B156" s="43" t="s">
        <v>11</v>
      </c>
      <c r="C156" s="43" t="s">
        <v>12</v>
      </c>
      <c r="D156" s="43" t="s">
        <v>226</v>
      </c>
      <c r="E156" s="48">
        <v>45113.5</v>
      </c>
      <c r="F156" s="52"/>
      <c r="G156" s="52"/>
      <c r="H156" s="52"/>
      <c r="I156" s="44">
        <v>45172.5</v>
      </c>
      <c r="J156" s="43" t="s">
        <v>42</v>
      </c>
      <c r="N156" s="27"/>
      <c r="O156" s="28"/>
      <c r="P156" s="29"/>
      <c r="Q156" s="30"/>
      <c r="R156" s="30"/>
      <c r="S156" s="30"/>
    </row>
    <row r="157" spans="1:19" x14ac:dyDescent="0.3">
      <c r="A157" s="43" t="s">
        <v>10</v>
      </c>
      <c r="B157" s="43" t="s">
        <v>11</v>
      </c>
      <c r="C157" s="43" t="s">
        <v>12</v>
      </c>
      <c r="D157" s="43" t="s">
        <v>229</v>
      </c>
      <c r="E157" s="48">
        <v>45113.5</v>
      </c>
      <c r="F157" s="52"/>
      <c r="G157" s="52"/>
      <c r="H157" s="52"/>
      <c r="I157" s="44">
        <v>45172.5</v>
      </c>
      <c r="J157" s="43" t="s">
        <v>42</v>
      </c>
      <c r="N157" s="27"/>
      <c r="O157" s="28"/>
      <c r="P157" s="29"/>
      <c r="Q157" s="30"/>
      <c r="R157" s="30"/>
      <c r="S157" s="30"/>
    </row>
    <row r="158" spans="1:19" x14ac:dyDescent="0.3">
      <c r="A158" s="43" t="s">
        <v>10</v>
      </c>
      <c r="B158" s="43" t="s">
        <v>11</v>
      </c>
      <c r="C158" s="43" t="s">
        <v>12</v>
      </c>
      <c r="D158" s="43" t="s">
        <v>291</v>
      </c>
      <c r="E158" s="44">
        <v>45113.5</v>
      </c>
      <c r="F158" s="52"/>
      <c r="G158" s="52"/>
      <c r="H158" s="52"/>
      <c r="I158" s="44">
        <v>45172.5</v>
      </c>
      <c r="J158" s="43" t="s">
        <v>42</v>
      </c>
      <c r="N158" s="27"/>
      <c r="O158" s="28"/>
      <c r="P158" s="29"/>
      <c r="Q158" s="30"/>
      <c r="R158" s="30"/>
      <c r="S158" s="30"/>
    </row>
    <row r="159" spans="1:19" x14ac:dyDescent="0.3">
      <c r="A159" s="43" t="s">
        <v>10</v>
      </c>
      <c r="B159" s="43" t="s">
        <v>11</v>
      </c>
      <c r="C159" s="43" t="s">
        <v>12</v>
      </c>
      <c r="D159" s="43" t="s">
        <v>295</v>
      </c>
      <c r="E159" s="44">
        <v>45113.5</v>
      </c>
      <c r="F159" s="52"/>
      <c r="G159" s="52"/>
      <c r="H159" s="52"/>
      <c r="I159" s="44">
        <v>45172.5</v>
      </c>
      <c r="J159" s="43" t="s">
        <v>42</v>
      </c>
      <c r="N159" s="27"/>
      <c r="O159" s="28"/>
      <c r="P159" s="29"/>
      <c r="Q159" s="30"/>
      <c r="R159" s="30"/>
      <c r="S159" s="30"/>
    </row>
    <row r="160" spans="1:19" x14ac:dyDescent="0.3">
      <c r="A160" s="43" t="s">
        <v>10</v>
      </c>
      <c r="B160" s="43" t="s">
        <v>11</v>
      </c>
      <c r="C160" s="43" t="s">
        <v>12</v>
      </c>
      <c r="D160" s="43" t="s">
        <v>178</v>
      </c>
      <c r="E160" s="48">
        <v>45113.5</v>
      </c>
      <c r="F160" s="52"/>
      <c r="G160" s="52"/>
      <c r="H160" s="52"/>
      <c r="I160" s="44">
        <v>45172.5</v>
      </c>
      <c r="J160" s="43" t="s">
        <v>40</v>
      </c>
      <c r="N160" s="27"/>
      <c r="O160" s="28"/>
      <c r="P160" s="29"/>
      <c r="Q160" s="30"/>
      <c r="R160" s="30"/>
      <c r="S160" s="30"/>
    </row>
    <row r="161" spans="1:19" x14ac:dyDescent="0.3">
      <c r="A161" s="43" t="s">
        <v>10</v>
      </c>
      <c r="B161" s="43" t="s">
        <v>11</v>
      </c>
      <c r="C161" s="43" t="s">
        <v>12</v>
      </c>
      <c r="D161" s="43" t="s">
        <v>297</v>
      </c>
      <c r="E161" s="44">
        <v>45113.5</v>
      </c>
      <c r="F161" s="52"/>
      <c r="G161" s="52"/>
      <c r="H161" s="52"/>
      <c r="I161" s="44">
        <v>45172.5</v>
      </c>
      <c r="J161" s="43" t="s">
        <v>42</v>
      </c>
      <c r="N161" s="27"/>
      <c r="O161" s="28"/>
      <c r="P161" s="29"/>
      <c r="Q161" s="30"/>
      <c r="R161" s="30"/>
      <c r="S161" s="30"/>
    </row>
    <row r="162" spans="1:19" x14ac:dyDescent="0.3">
      <c r="A162" s="43" t="s">
        <v>10</v>
      </c>
      <c r="B162" s="43" t="s">
        <v>11</v>
      </c>
      <c r="C162" s="43" t="s">
        <v>12</v>
      </c>
      <c r="D162" s="43" t="s">
        <v>373</v>
      </c>
      <c r="E162" s="48">
        <v>45113.5</v>
      </c>
      <c r="F162" s="52"/>
      <c r="G162" s="52"/>
      <c r="H162" s="52"/>
      <c r="I162" s="44">
        <v>45172.5</v>
      </c>
      <c r="J162" s="43" t="s">
        <v>42</v>
      </c>
      <c r="N162" s="27"/>
      <c r="O162" s="28"/>
      <c r="P162" s="29"/>
      <c r="Q162" s="30"/>
      <c r="R162" s="30"/>
      <c r="S162" s="30"/>
    </row>
    <row r="163" spans="1:19" x14ac:dyDescent="0.3">
      <c r="A163" s="43" t="s">
        <v>10</v>
      </c>
      <c r="B163" s="43" t="s">
        <v>11</v>
      </c>
      <c r="C163" s="43" t="s">
        <v>12</v>
      </c>
      <c r="D163" s="43" t="s">
        <v>234</v>
      </c>
      <c r="E163" s="44">
        <v>45113.5</v>
      </c>
      <c r="F163" s="47"/>
      <c r="G163" s="47"/>
      <c r="H163" s="47"/>
      <c r="I163" s="44">
        <v>45172.5</v>
      </c>
      <c r="J163" s="43" t="s">
        <v>42</v>
      </c>
      <c r="N163" s="27"/>
      <c r="O163" s="28"/>
      <c r="P163" s="29"/>
      <c r="Q163" s="30"/>
      <c r="R163" s="30"/>
      <c r="S163" s="30"/>
    </row>
    <row r="164" spans="1:19" x14ac:dyDescent="0.3">
      <c r="A164" s="43" t="s">
        <v>10</v>
      </c>
      <c r="B164" s="43" t="s">
        <v>11</v>
      </c>
      <c r="C164" s="43" t="s">
        <v>12</v>
      </c>
      <c r="D164" s="43" t="s">
        <v>302</v>
      </c>
      <c r="E164" s="44">
        <v>45113.5</v>
      </c>
      <c r="F164" s="52"/>
      <c r="G164" s="52"/>
      <c r="H164" s="52"/>
      <c r="I164" s="44">
        <v>45172.5</v>
      </c>
      <c r="J164" s="43" t="s">
        <v>42</v>
      </c>
      <c r="N164" s="27"/>
      <c r="O164" s="28"/>
      <c r="P164" s="29"/>
      <c r="Q164" s="30"/>
      <c r="R164" s="30"/>
      <c r="S164" s="30"/>
    </row>
    <row r="165" spans="1:19" x14ac:dyDescent="0.3">
      <c r="A165" s="43" t="s">
        <v>10</v>
      </c>
      <c r="B165" s="43" t="s">
        <v>11</v>
      </c>
      <c r="C165" s="43" t="s">
        <v>12</v>
      </c>
      <c r="D165" s="43" t="s">
        <v>374</v>
      </c>
      <c r="E165" s="48">
        <v>45113.5</v>
      </c>
      <c r="F165" s="52"/>
      <c r="G165" s="52"/>
      <c r="H165" s="52"/>
      <c r="I165" s="44">
        <v>45172.5</v>
      </c>
      <c r="J165" s="43" t="s">
        <v>42</v>
      </c>
      <c r="N165" s="27"/>
      <c r="O165" s="28"/>
      <c r="P165" s="29"/>
      <c r="Q165" s="30"/>
      <c r="R165" s="30"/>
      <c r="S165" s="30"/>
    </row>
    <row r="166" spans="1:19" x14ac:dyDescent="0.3">
      <c r="A166" s="43" t="s">
        <v>10</v>
      </c>
      <c r="B166" s="43" t="s">
        <v>11</v>
      </c>
      <c r="C166" s="43" t="s">
        <v>12</v>
      </c>
      <c r="D166" s="43" t="s">
        <v>33</v>
      </c>
      <c r="E166" s="48">
        <v>45113.5</v>
      </c>
      <c r="F166" s="52"/>
      <c r="G166" s="52"/>
      <c r="H166" s="52"/>
      <c r="I166" s="44">
        <v>45172.5</v>
      </c>
      <c r="J166" s="43" t="s">
        <v>42</v>
      </c>
      <c r="N166" s="27"/>
      <c r="O166" s="28"/>
      <c r="P166" s="29"/>
      <c r="Q166" s="30"/>
      <c r="R166" s="30"/>
      <c r="S166" s="30"/>
    </row>
    <row r="167" spans="1:19" x14ac:dyDescent="0.3">
      <c r="A167" s="43" t="s">
        <v>10</v>
      </c>
      <c r="B167" s="43" t="s">
        <v>11</v>
      </c>
      <c r="C167" s="43" t="s">
        <v>12</v>
      </c>
      <c r="D167" s="43" t="s">
        <v>35</v>
      </c>
      <c r="E167" s="44">
        <v>45113.5</v>
      </c>
      <c r="F167" s="52"/>
      <c r="G167" s="52"/>
      <c r="H167" s="52"/>
      <c r="I167" s="44">
        <v>45172.5</v>
      </c>
      <c r="J167" s="43" t="s">
        <v>42</v>
      </c>
      <c r="N167" s="27"/>
      <c r="O167" s="28"/>
      <c r="P167" s="29"/>
      <c r="Q167" s="30"/>
      <c r="R167" s="30"/>
      <c r="S167" s="30"/>
    </row>
    <row r="168" spans="1:19" x14ac:dyDescent="0.3">
      <c r="A168" s="43" t="s">
        <v>10</v>
      </c>
      <c r="B168" s="43" t="s">
        <v>11</v>
      </c>
      <c r="C168" s="43" t="s">
        <v>12</v>
      </c>
      <c r="D168" s="43" t="s">
        <v>238</v>
      </c>
      <c r="E168" s="44">
        <v>45113.5</v>
      </c>
      <c r="F168" s="52"/>
      <c r="G168" s="52"/>
      <c r="H168" s="52"/>
      <c r="I168" s="44">
        <v>45172.5</v>
      </c>
      <c r="J168" s="43" t="s">
        <v>42</v>
      </c>
      <c r="N168" s="27"/>
      <c r="O168" s="28"/>
      <c r="P168" s="29"/>
      <c r="Q168" s="30"/>
      <c r="R168" s="30"/>
      <c r="S168" s="30"/>
    </row>
    <row r="169" spans="1:19" x14ac:dyDescent="0.3">
      <c r="A169" s="43" t="s">
        <v>10</v>
      </c>
      <c r="B169" s="43" t="s">
        <v>11</v>
      </c>
      <c r="C169" s="43" t="s">
        <v>12</v>
      </c>
      <c r="D169" s="43" t="s">
        <v>38</v>
      </c>
      <c r="E169" s="44">
        <v>45113.5</v>
      </c>
      <c r="F169" s="52"/>
      <c r="G169" s="52"/>
      <c r="H169" s="52"/>
      <c r="I169" s="44">
        <v>45172.5</v>
      </c>
      <c r="J169" s="43" t="s">
        <v>42</v>
      </c>
      <c r="N169" s="27"/>
      <c r="O169" s="28"/>
      <c r="P169" s="29"/>
      <c r="Q169" s="30"/>
      <c r="R169" s="30"/>
      <c r="S169" s="30"/>
    </row>
    <row r="170" spans="1:19" x14ac:dyDescent="0.3">
      <c r="A170" s="43" t="s">
        <v>10</v>
      </c>
      <c r="B170" s="43" t="s">
        <v>11</v>
      </c>
      <c r="C170" s="43" t="s">
        <v>12</v>
      </c>
      <c r="D170" s="43" t="s">
        <v>378</v>
      </c>
      <c r="E170" s="44">
        <v>45113.5</v>
      </c>
      <c r="F170" s="52"/>
      <c r="G170" s="52"/>
      <c r="H170" s="52"/>
      <c r="I170" s="44">
        <v>45172.5</v>
      </c>
      <c r="J170" s="43" t="s">
        <v>42</v>
      </c>
      <c r="N170" s="27"/>
      <c r="O170" s="28"/>
      <c r="P170" s="29"/>
      <c r="Q170" s="30"/>
      <c r="R170" s="30"/>
      <c r="S170" s="30"/>
    </row>
    <row r="171" spans="1:19" x14ac:dyDescent="0.3">
      <c r="A171" s="43" t="s">
        <v>10</v>
      </c>
      <c r="B171" s="43" t="s">
        <v>11</v>
      </c>
      <c r="C171" s="43" t="s">
        <v>12</v>
      </c>
      <c r="D171" s="43" t="s">
        <v>214</v>
      </c>
      <c r="E171" s="47"/>
      <c r="F171" s="52"/>
      <c r="G171" s="52"/>
      <c r="H171" s="52"/>
      <c r="I171" s="44">
        <v>45172.5</v>
      </c>
      <c r="J171" s="43" t="s">
        <v>16</v>
      </c>
      <c r="N171" s="35"/>
      <c r="O171" s="36"/>
      <c r="P171" s="37"/>
      <c r="Q171" s="38"/>
      <c r="R171" s="38"/>
      <c r="S171" s="38"/>
    </row>
    <row r="172" spans="1:19" x14ac:dyDescent="0.3">
      <c r="A172" s="43" t="s">
        <v>10</v>
      </c>
      <c r="B172" s="43" t="s">
        <v>11</v>
      </c>
      <c r="C172" s="43" t="s">
        <v>12</v>
      </c>
      <c r="D172" s="43" t="s">
        <v>20</v>
      </c>
      <c r="E172" s="52"/>
      <c r="F172" s="52"/>
      <c r="G172" s="52"/>
      <c r="H172" s="52"/>
      <c r="I172" s="44">
        <v>45172.5</v>
      </c>
      <c r="J172" s="43" t="s">
        <v>16</v>
      </c>
      <c r="N172" s="35"/>
      <c r="O172" s="36"/>
      <c r="P172" s="37"/>
      <c r="Q172" s="38"/>
      <c r="R172" s="38"/>
      <c r="S172" s="38"/>
    </row>
    <row r="173" spans="1:19" x14ac:dyDescent="0.3">
      <c r="A173" s="43" t="s">
        <v>10</v>
      </c>
      <c r="B173" s="43" t="s">
        <v>11</v>
      </c>
      <c r="C173" s="43" t="s">
        <v>12</v>
      </c>
      <c r="D173" s="43" t="s">
        <v>216</v>
      </c>
      <c r="E173" s="47"/>
      <c r="F173" s="52"/>
      <c r="G173" s="52"/>
      <c r="H173" s="52"/>
      <c r="I173" s="44">
        <v>45172.5</v>
      </c>
      <c r="J173" s="43" t="s">
        <v>42</v>
      </c>
      <c r="N173" s="35"/>
      <c r="O173" s="36"/>
      <c r="P173" s="37"/>
      <c r="Q173" s="38"/>
      <c r="R173" s="38"/>
      <c r="S173" s="38"/>
    </row>
    <row r="174" spans="1:19" x14ac:dyDescent="0.3">
      <c r="A174" s="43" t="s">
        <v>10</v>
      </c>
      <c r="B174" s="43" t="s">
        <v>11</v>
      </c>
      <c r="C174" s="43" t="s">
        <v>12</v>
      </c>
      <c r="D174" s="43" t="s">
        <v>289</v>
      </c>
      <c r="E174" s="47"/>
      <c r="F174" s="52"/>
      <c r="G174" s="52"/>
      <c r="H174" s="52"/>
      <c r="I174" s="44">
        <v>45172.5</v>
      </c>
      <c r="J174" s="43" t="s">
        <v>42</v>
      </c>
      <c r="N174" s="35"/>
      <c r="O174" s="36"/>
      <c r="P174" s="37"/>
      <c r="Q174" s="38"/>
      <c r="R174" s="38"/>
      <c r="S174" s="38"/>
    </row>
    <row r="175" spans="1:19" x14ac:dyDescent="0.3">
      <c r="A175" s="43" t="s">
        <v>10</v>
      </c>
      <c r="B175" s="43" t="s">
        <v>11</v>
      </c>
      <c r="C175" s="43" t="s">
        <v>12</v>
      </c>
      <c r="D175" s="43" t="s">
        <v>222</v>
      </c>
      <c r="E175" s="52"/>
      <c r="F175" s="52"/>
      <c r="G175" s="52"/>
      <c r="H175" s="52"/>
      <c r="I175" s="44">
        <v>45172.5</v>
      </c>
      <c r="J175" s="43" t="s">
        <v>16</v>
      </c>
      <c r="N175" s="27"/>
      <c r="O175" s="28"/>
      <c r="P175" s="29"/>
      <c r="Q175" s="30"/>
      <c r="R175" s="30"/>
      <c r="S175" s="30"/>
    </row>
    <row r="176" spans="1:19" x14ac:dyDescent="0.3">
      <c r="A176" s="43" t="s">
        <v>10</v>
      </c>
      <c r="B176" s="43" t="s">
        <v>11</v>
      </c>
      <c r="C176" s="43" t="s">
        <v>12</v>
      </c>
      <c r="D176" s="43" t="s">
        <v>173</v>
      </c>
      <c r="E176" s="52"/>
      <c r="F176" s="52"/>
      <c r="G176" s="52"/>
      <c r="H176" s="52"/>
      <c r="I176" s="44">
        <v>45172.5</v>
      </c>
      <c r="J176" s="43" t="s">
        <v>16</v>
      </c>
      <c r="N176" s="27"/>
      <c r="O176" s="28"/>
      <c r="P176" s="29"/>
      <c r="Q176" s="30"/>
      <c r="R176" s="30"/>
      <c r="S176" s="30"/>
    </row>
    <row r="177" spans="1:19" x14ac:dyDescent="0.3">
      <c r="A177" s="43" t="s">
        <v>10</v>
      </c>
      <c r="B177" s="43" t="s">
        <v>11</v>
      </c>
      <c r="C177" s="43" t="s">
        <v>12</v>
      </c>
      <c r="D177" s="43" t="s">
        <v>224</v>
      </c>
      <c r="E177" s="47"/>
      <c r="F177" s="52"/>
      <c r="G177" s="52"/>
      <c r="H177" s="52"/>
      <c r="I177" s="44">
        <v>45172.5</v>
      </c>
      <c r="J177" s="43" t="s">
        <v>42</v>
      </c>
      <c r="N177" s="27"/>
      <c r="O177" s="39"/>
      <c r="P177" s="29"/>
      <c r="Q177" s="30"/>
      <c r="R177" s="30"/>
      <c r="S177" s="30"/>
    </row>
    <row r="178" spans="1:19" x14ac:dyDescent="0.3">
      <c r="A178" s="43" t="s">
        <v>10</v>
      </c>
      <c r="B178" s="43" t="s">
        <v>11</v>
      </c>
      <c r="C178" s="43" t="s">
        <v>12</v>
      </c>
      <c r="D178" s="43" t="s">
        <v>230</v>
      </c>
      <c r="E178" s="47"/>
      <c r="F178" s="47"/>
      <c r="G178" s="47"/>
      <c r="H178" s="47"/>
      <c r="I178" s="44">
        <v>45172.5</v>
      </c>
      <c r="J178" s="43" t="s">
        <v>16</v>
      </c>
      <c r="N178" s="27"/>
      <c r="O178" s="28"/>
      <c r="P178" s="29"/>
      <c r="Q178" s="30"/>
      <c r="R178" s="30"/>
      <c r="S178" s="30"/>
    </row>
    <row r="179" spans="1:19" x14ac:dyDescent="0.3">
      <c r="A179" s="43" t="s">
        <v>10</v>
      </c>
      <c r="B179" s="43" t="s">
        <v>11</v>
      </c>
      <c r="C179" s="43" t="s">
        <v>12</v>
      </c>
      <c r="D179" s="43" t="s">
        <v>293</v>
      </c>
      <c r="E179" s="52"/>
      <c r="F179" s="52"/>
      <c r="G179" s="52"/>
      <c r="H179" s="52"/>
      <c r="I179" s="44">
        <v>45172.5</v>
      </c>
      <c r="J179" s="43" t="s">
        <v>42</v>
      </c>
      <c r="N179" s="27"/>
      <c r="O179" s="28"/>
      <c r="P179" s="29"/>
      <c r="Q179" s="30"/>
      <c r="R179" s="30"/>
      <c r="S179" s="30"/>
    </row>
    <row r="180" spans="1:19" x14ac:dyDescent="0.3">
      <c r="A180" s="43" t="s">
        <v>10</v>
      </c>
      <c r="B180" s="43" t="s">
        <v>11</v>
      </c>
      <c r="C180" s="43" t="s">
        <v>12</v>
      </c>
      <c r="D180" s="43" t="s">
        <v>177</v>
      </c>
      <c r="E180" s="52"/>
      <c r="F180" s="52"/>
      <c r="G180" s="52"/>
      <c r="H180" s="52"/>
      <c r="I180" s="44">
        <v>45172.5</v>
      </c>
      <c r="J180" s="43" t="s">
        <v>16</v>
      </c>
      <c r="N180" s="27"/>
      <c r="O180" s="28"/>
      <c r="P180" s="29"/>
      <c r="Q180" s="30"/>
      <c r="R180" s="30"/>
      <c r="S180" s="30"/>
    </row>
    <row r="181" spans="1:19" x14ac:dyDescent="0.3">
      <c r="A181" s="43" t="s">
        <v>10</v>
      </c>
      <c r="B181" s="43" t="s">
        <v>11</v>
      </c>
      <c r="C181" s="43" t="s">
        <v>12</v>
      </c>
      <c r="D181" s="43" t="s">
        <v>31</v>
      </c>
      <c r="E181" s="52"/>
      <c r="F181" s="52"/>
      <c r="G181" s="52"/>
      <c r="H181" s="52"/>
      <c r="I181" s="44">
        <v>45172.5</v>
      </c>
      <c r="J181" s="43" t="s">
        <v>16</v>
      </c>
      <c r="N181" s="27"/>
      <c r="O181" s="28"/>
      <c r="P181" s="29"/>
      <c r="Q181" s="30"/>
      <c r="R181" s="30"/>
      <c r="S181" s="30"/>
    </row>
    <row r="182" spans="1:19" s="34" customFormat="1" x14ac:dyDescent="0.3">
      <c r="A182" s="43" t="s">
        <v>10</v>
      </c>
      <c r="B182" s="43" t="s">
        <v>11</v>
      </c>
      <c r="C182" s="43" t="s">
        <v>12</v>
      </c>
      <c r="D182" s="43" t="s">
        <v>32</v>
      </c>
      <c r="E182" s="47"/>
      <c r="F182" s="52"/>
      <c r="G182" s="52"/>
      <c r="H182" s="52"/>
      <c r="I182" s="44">
        <v>45172.5</v>
      </c>
      <c r="J182" s="43" t="s">
        <v>16</v>
      </c>
      <c r="K182" s="31"/>
      <c r="L182" s="31"/>
      <c r="M182" s="31"/>
      <c r="N182" s="27"/>
      <c r="O182" s="28"/>
      <c r="P182" s="29"/>
      <c r="Q182" s="30"/>
      <c r="R182" s="30"/>
      <c r="S182" s="30"/>
    </row>
    <row r="183" spans="1:19" s="34" customFormat="1" x14ac:dyDescent="0.3">
      <c r="A183" s="43" t="s">
        <v>10</v>
      </c>
      <c r="B183" s="43" t="s">
        <v>11</v>
      </c>
      <c r="C183" s="43" t="s">
        <v>12</v>
      </c>
      <c r="D183" s="43" t="s">
        <v>235</v>
      </c>
      <c r="E183" s="52"/>
      <c r="F183" s="47"/>
      <c r="G183" s="47"/>
      <c r="H183" s="47"/>
      <c r="I183" s="44">
        <v>45172.5</v>
      </c>
      <c r="J183" s="43" t="s">
        <v>16</v>
      </c>
      <c r="K183" s="31"/>
      <c r="L183" s="31"/>
      <c r="M183" s="31"/>
      <c r="N183" s="27"/>
      <c r="O183" s="28"/>
      <c r="P183" s="29"/>
      <c r="Q183" s="30"/>
      <c r="R183" s="30"/>
      <c r="S183" s="30"/>
    </row>
    <row r="184" spans="1:19" s="34" customFormat="1" x14ac:dyDescent="0.3">
      <c r="A184" s="43" t="s">
        <v>10</v>
      </c>
      <c r="B184" s="43" t="s">
        <v>11</v>
      </c>
      <c r="C184" s="43" t="s">
        <v>12</v>
      </c>
      <c r="D184" s="43" t="s">
        <v>34</v>
      </c>
      <c r="E184" s="52"/>
      <c r="F184" s="52"/>
      <c r="G184" s="52"/>
      <c r="H184" s="52"/>
      <c r="I184" s="44">
        <v>45172.5</v>
      </c>
      <c r="J184" s="43" t="s">
        <v>16</v>
      </c>
      <c r="K184" s="31"/>
      <c r="L184" s="31"/>
      <c r="M184" s="31"/>
      <c r="N184" s="27"/>
      <c r="O184" s="28"/>
      <c r="P184" s="29"/>
      <c r="Q184" s="30"/>
      <c r="R184" s="30"/>
      <c r="S184" s="30"/>
    </row>
    <row r="185" spans="1:19" s="34" customFormat="1" x14ac:dyDescent="0.3">
      <c r="A185" s="75" t="s">
        <v>98</v>
      </c>
      <c r="B185" s="75" t="s">
        <v>99</v>
      </c>
      <c r="C185" s="75" t="s">
        <v>12</v>
      </c>
      <c r="D185" s="75" t="s">
        <v>140</v>
      </c>
      <c r="E185" s="76">
        <v>45090.5</v>
      </c>
      <c r="F185" s="77">
        <v>45090.5</v>
      </c>
      <c r="G185" s="77">
        <v>45090.5</v>
      </c>
      <c r="H185" s="78">
        <v>0</v>
      </c>
      <c r="I185" s="77">
        <v>45106.561805555553</v>
      </c>
      <c r="J185" s="75" t="s">
        <v>16</v>
      </c>
      <c r="K185" s="34">
        <v>1</v>
      </c>
      <c r="L185" s="31">
        <v>0</v>
      </c>
      <c r="M185" s="31">
        <v>0</v>
      </c>
      <c r="N185" s="53">
        <f>E185+0.5*(F185-E185)</f>
        <v>45090.5</v>
      </c>
      <c r="O185" s="28">
        <f>IF(MONTH(N185)=7, DAY(N185)+30, IF(MONTH(N185)=6, DAY(N185), IF(MONTH(N185)=8, DAY(N185)+61, "NA")))</f>
        <v>13</v>
      </c>
      <c r="P185" s="29">
        <f>(F185-E185)/2</f>
        <v>0</v>
      </c>
      <c r="Q185" s="30">
        <f>G185-N185+1</f>
        <v>1</v>
      </c>
      <c r="R185" s="30">
        <f>(G185-F185)+1</f>
        <v>1</v>
      </c>
      <c r="S185" s="30">
        <f>G185-I185</f>
        <v>-16.061805555553292</v>
      </c>
    </row>
    <row r="186" spans="1:19" s="34" customFormat="1" x14ac:dyDescent="0.3">
      <c r="A186" s="75" t="s">
        <v>98</v>
      </c>
      <c r="B186" s="75" t="s">
        <v>99</v>
      </c>
      <c r="C186" s="75" t="s">
        <v>12</v>
      </c>
      <c r="D186" s="75" t="s">
        <v>209</v>
      </c>
      <c r="E186" s="76">
        <v>45106.480555555558</v>
      </c>
      <c r="F186" s="76">
        <v>45106.480555555558</v>
      </c>
      <c r="G186" s="76">
        <v>45106.480555555558</v>
      </c>
      <c r="H186" s="79">
        <v>0</v>
      </c>
      <c r="I186" s="77">
        <v>45106.480555555558</v>
      </c>
      <c r="J186" s="75" t="s">
        <v>14</v>
      </c>
      <c r="K186" s="34">
        <v>1</v>
      </c>
      <c r="L186" s="31">
        <v>0</v>
      </c>
      <c r="M186" s="31">
        <v>0</v>
      </c>
      <c r="N186" s="53">
        <f>E186+0.5*(F186-E186)</f>
        <v>45106.480555555558</v>
      </c>
      <c r="O186" s="28">
        <f>IF(MONTH(N186)=7, DAY(N186)+30, IF(MONTH(N186)=6, DAY(N186), IF(MONTH(N186)=8, DAY(N186)+61, "NA")))</f>
        <v>29</v>
      </c>
      <c r="P186" s="29">
        <f>(F186-E186)/2</f>
        <v>0</v>
      </c>
      <c r="Q186" s="30">
        <f>G186-N186+1</f>
        <v>1</v>
      </c>
      <c r="R186" s="30">
        <f>(G186-F186)+1</f>
        <v>1</v>
      </c>
      <c r="S186" s="30">
        <f>G186-I186</f>
        <v>0</v>
      </c>
    </row>
    <row r="187" spans="1:19" s="34" customFormat="1" x14ac:dyDescent="0.3">
      <c r="A187" s="75" t="s">
        <v>98</v>
      </c>
      <c r="B187" s="75" t="s">
        <v>99</v>
      </c>
      <c r="C187" s="75" t="s">
        <v>12</v>
      </c>
      <c r="D187" s="75" t="s">
        <v>431</v>
      </c>
      <c r="E187" s="76">
        <v>45106.481249999997</v>
      </c>
      <c r="F187" s="76">
        <v>45106.481249999997</v>
      </c>
      <c r="G187" s="76">
        <v>45106.481249999997</v>
      </c>
      <c r="H187" s="79">
        <v>0</v>
      </c>
      <c r="I187" s="77">
        <v>45106.481249999997</v>
      </c>
      <c r="J187" s="75" t="s">
        <v>14</v>
      </c>
      <c r="K187" s="34">
        <v>1</v>
      </c>
      <c r="L187" s="31">
        <v>0</v>
      </c>
      <c r="M187" s="31">
        <v>0</v>
      </c>
      <c r="N187" s="53">
        <f>E187+0.5*(F187-E187)</f>
        <v>45106.481249999997</v>
      </c>
      <c r="O187" s="28">
        <f>IF(MONTH(N187)=7, DAY(N187)+30, IF(MONTH(N187)=6, DAY(N187), IF(MONTH(N187)=8, DAY(N187)+61, "NA")))</f>
        <v>29</v>
      </c>
      <c r="P187" s="29">
        <f>(F187-E187)/2</f>
        <v>0</v>
      </c>
      <c r="Q187" s="30">
        <f>G187-N187+1</f>
        <v>1</v>
      </c>
      <c r="R187" s="30">
        <f>(G187-F187)+1</f>
        <v>1</v>
      </c>
      <c r="S187" s="30">
        <f>G187-I187</f>
        <v>0</v>
      </c>
    </row>
    <row r="188" spans="1:19" s="34" customFormat="1" x14ac:dyDescent="0.3">
      <c r="A188" s="75" t="s">
        <v>98</v>
      </c>
      <c r="B188" s="75" t="s">
        <v>99</v>
      </c>
      <c r="C188" s="75" t="s">
        <v>12</v>
      </c>
      <c r="D188" s="75" t="s">
        <v>134</v>
      </c>
      <c r="E188" s="77">
        <v>45079.5</v>
      </c>
      <c r="F188" s="76">
        <v>45082.5</v>
      </c>
      <c r="G188" s="76">
        <v>45082.5</v>
      </c>
      <c r="H188" s="79">
        <v>0</v>
      </c>
      <c r="I188" s="77">
        <v>45090.5</v>
      </c>
      <c r="J188" s="75" t="s">
        <v>42</v>
      </c>
      <c r="K188" s="34">
        <v>1</v>
      </c>
      <c r="L188" s="31">
        <v>0</v>
      </c>
      <c r="M188" s="31">
        <v>0</v>
      </c>
      <c r="N188" s="53">
        <f>E188+0.5*(F188-E188)</f>
        <v>45081</v>
      </c>
      <c r="O188" s="28">
        <f>IF(MONTH(N188)=7, DAY(N188)+30, IF(MONTH(N188)=6, DAY(N188), IF(MONTH(N188)=8, DAY(N188)+61, "NA")))</f>
        <v>4</v>
      </c>
      <c r="P188" s="29">
        <f>(F188-E188)/2</f>
        <v>1.5</v>
      </c>
      <c r="Q188" s="30">
        <f>G188-N188+1</f>
        <v>2.5</v>
      </c>
      <c r="R188" s="30">
        <f>(G188-F188)+1</f>
        <v>1</v>
      </c>
      <c r="S188" s="30">
        <f>G188-I188</f>
        <v>-8</v>
      </c>
    </row>
    <row r="189" spans="1:19" s="34" customFormat="1" x14ac:dyDescent="0.3">
      <c r="A189" s="75" t="s">
        <v>98</v>
      </c>
      <c r="B189" s="75" t="s">
        <v>99</v>
      </c>
      <c r="C189" s="75" t="s">
        <v>12</v>
      </c>
      <c r="D189" s="75" t="s">
        <v>267</v>
      </c>
      <c r="E189" s="77">
        <v>45083.5</v>
      </c>
      <c r="F189" s="76">
        <v>45106.50277777778</v>
      </c>
      <c r="G189" s="76">
        <v>45106.50277777778</v>
      </c>
      <c r="H189" s="79">
        <v>0</v>
      </c>
      <c r="I189" s="77">
        <v>45114.50277777778</v>
      </c>
      <c r="J189" s="75" t="s">
        <v>42</v>
      </c>
      <c r="K189" s="34">
        <v>1</v>
      </c>
      <c r="L189" s="31">
        <v>0</v>
      </c>
      <c r="M189" s="31">
        <v>0</v>
      </c>
      <c r="N189" s="54">
        <f>E189+0.5*(F189-E189)</f>
        <v>45095.001388888893</v>
      </c>
      <c r="O189" s="55">
        <f>IF(MONTH(N189)=7, DAY(N189)+30, IF(MONTH(N189)=6, DAY(N189), IF(MONTH(N189)=8, DAY(N189)+61, "NA")))</f>
        <v>18</v>
      </c>
      <c r="P189" s="56">
        <f>(F189-E189)/2</f>
        <v>11.501388888889778</v>
      </c>
      <c r="Q189" s="30">
        <f>G189-N189+1</f>
        <v>12.50138888888614</v>
      </c>
      <c r="R189" s="30">
        <f>(G189-F189)+1</f>
        <v>1</v>
      </c>
      <c r="S189" s="30">
        <f>G189-I189</f>
        <v>-8</v>
      </c>
    </row>
    <row r="190" spans="1:19" s="34" customFormat="1" x14ac:dyDescent="0.3">
      <c r="A190" s="75" t="s">
        <v>98</v>
      </c>
      <c r="B190" s="75" t="s">
        <v>99</v>
      </c>
      <c r="C190" s="75" t="s">
        <v>12</v>
      </c>
      <c r="D190" s="75" t="s">
        <v>131</v>
      </c>
      <c r="E190" s="76">
        <v>45097.388888888891</v>
      </c>
      <c r="F190" s="76">
        <v>45101.401388888888</v>
      </c>
      <c r="G190" s="76">
        <v>45112.556944444441</v>
      </c>
      <c r="H190" s="79">
        <v>11.155555555553292</v>
      </c>
      <c r="I190" s="77">
        <v>45112.556944444441</v>
      </c>
      <c r="J190" s="75" t="s">
        <v>14</v>
      </c>
      <c r="K190" s="34">
        <v>1</v>
      </c>
      <c r="L190" s="31">
        <v>0</v>
      </c>
      <c r="M190" s="31">
        <v>0</v>
      </c>
      <c r="N190" s="53">
        <f>E190+0.5*(F190-E190)</f>
        <v>45099.395138888889</v>
      </c>
      <c r="O190" s="28">
        <f>IF(MONTH(N190)=7, DAY(N190)+30, IF(MONTH(N190)=6, DAY(N190), IF(MONTH(N190)=8, DAY(N190)+61, "NA")))</f>
        <v>22</v>
      </c>
      <c r="P190" s="29">
        <f>(F190-E190)/2</f>
        <v>2.0062499999985448</v>
      </c>
      <c r="Q190" s="30">
        <f>G190-N190+1</f>
        <v>14.161805555551837</v>
      </c>
      <c r="R190" s="30">
        <f>(G190-F190)+1</f>
        <v>12.155555555553292</v>
      </c>
      <c r="S190" s="30">
        <f>G190-I190</f>
        <v>0</v>
      </c>
    </row>
    <row r="191" spans="1:19" s="34" customFormat="1" x14ac:dyDescent="0.3">
      <c r="A191" s="75" t="s">
        <v>98</v>
      </c>
      <c r="B191" s="75" t="s">
        <v>99</v>
      </c>
      <c r="C191" s="75" t="s">
        <v>12</v>
      </c>
      <c r="D191" s="75" t="s">
        <v>359</v>
      </c>
      <c r="E191" s="76">
        <v>45079.5</v>
      </c>
      <c r="F191" s="80"/>
      <c r="G191" s="80"/>
      <c r="H191" s="80"/>
      <c r="I191" s="77">
        <v>45079.5</v>
      </c>
      <c r="J191" s="75" t="s">
        <v>14</v>
      </c>
      <c r="K191" s="34">
        <v>0</v>
      </c>
      <c r="L191" s="31"/>
      <c r="M191" s="31">
        <v>0</v>
      </c>
      <c r="N191" s="27"/>
      <c r="O191" s="28"/>
      <c r="P191" s="29"/>
      <c r="Q191" s="30"/>
      <c r="R191" s="30"/>
      <c r="S191" s="30"/>
    </row>
    <row r="192" spans="1:19" s="34" customFormat="1" x14ac:dyDescent="0.3">
      <c r="A192" s="75" t="s">
        <v>98</v>
      </c>
      <c r="B192" s="75" t="s">
        <v>99</v>
      </c>
      <c r="C192" s="75" t="s">
        <v>12</v>
      </c>
      <c r="D192" s="75" t="s">
        <v>360</v>
      </c>
      <c r="E192" s="77">
        <v>45079.5</v>
      </c>
      <c r="F192" s="81"/>
      <c r="G192" s="81"/>
      <c r="H192" s="81"/>
      <c r="I192" s="77">
        <v>45097.388888888891</v>
      </c>
      <c r="J192" s="75" t="s">
        <v>42</v>
      </c>
      <c r="K192" s="34">
        <v>0</v>
      </c>
      <c r="L192" s="31"/>
      <c r="M192" s="31">
        <v>0</v>
      </c>
      <c r="N192" s="31"/>
      <c r="O192" s="31"/>
      <c r="P192" s="31"/>
      <c r="Q192" s="50"/>
      <c r="R192" s="50"/>
      <c r="S192" s="50"/>
    </row>
    <row r="193" spans="1:19" s="34" customFormat="1" x14ac:dyDescent="0.3">
      <c r="A193" s="75" t="s">
        <v>98</v>
      </c>
      <c r="B193" s="75" t="s">
        <v>99</v>
      </c>
      <c r="C193" s="75" t="s">
        <v>12</v>
      </c>
      <c r="D193" s="75" t="s">
        <v>133</v>
      </c>
      <c r="E193" s="76">
        <v>45079.5</v>
      </c>
      <c r="F193" s="81"/>
      <c r="G193" s="81"/>
      <c r="H193" s="81"/>
      <c r="I193" s="77">
        <v>45090.5</v>
      </c>
      <c r="J193" s="75" t="s">
        <v>16</v>
      </c>
      <c r="K193" s="34">
        <v>0</v>
      </c>
      <c r="L193" s="31"/>
      <c r="M193" s="31">
        <v>0</v>
      </c>
      <c r="N193" s="31"/>
      <c r="O193" s="31"/>
      <c r="P193" s="31"/>
      <c r="Q193" s="50"/>
      <c r="R193" s="50"/>
      <c r="S193" s="50"/>
    </row>
    <row r="194" spans="1:19" s="34" customFormat="1" x14ac:dyDescent="0.3">
      <c r="A194" s="75" t="s">
        <v>98</v>
      </c>
      <c r="B194" s="75" t="s">
        <v>99</v>
      </c>
      <c r="C194" s="75" t="s">
        <v>12</v>
      </c>
      <c r="D194" s="75" t="s">
        <v>356</v>
      </c>
      <c r="E194" s="77">
        <v>45080.5</v>
      </c>
      <c r="F194" s="80"/>
      <c r="G194" s="80"/>
      <c r="H194" s="80"/>
      <c r="I194" s="77">
        <v>45096.388888888891</v>
      </c>
      <c r="J194" s="75" t="s">
        <v>16</v>
      </c>
      <c r="K194" s="34">
        <v>0</v>
      </c>
      <c r="L194" s="31"/>
      <c r="M194" s="31">
        <v>0</v>
      </c>
      <c r="N194" s="27"/>
      <c r="O194" s="28"/>
      <c r="P194" s="29"/>
      <c r="Q194" s="30"/>
      <c r="R194" s="30"/>
      <c r="S194" s="30"/>
    </row>
    <row r="195" spans="1:19" s="34" customFormat="1" x14ac:dyDescent="0.3">
      <c r="A195" s="75" t="s">
        <v>98</v>
      </c>
      <c r="B195" s="75" t="s">
        <v>99</v>
      </c>
      <c r="C195" s="75" t="s">
        <v>12</v>
      </c>
      <c r="D195" s="75" t="s">
        <v>357</v>
      </c>
      <c r="E195" s="77">
        <v>45080.5</v>
      </c>
      <c r="F195" s="80"/>
      <c r="G195" s="80"/>
      <c r="H195" s="80"/>
      <c r="I195" s="77">
        <v>45096.388888888891</v>
      </c>
      <c r="J195" s="75" t="s">
        <v>16</v>
      </c>
      <c r="K195" s="34">
        <v>0</v>
      </c>
      <c r="L195" s="31"/>
      <c r="M195" s="31">
        <v>0</v>
      </c>
      <c r="N195" s="27"/>
      <c r="O195" s="28"/>
      <c r="P195" s="29"/>
      <c r="Q195" s="30"/>
      <c r="R195" s="30"/>
      <c r="S195" s="30"/>
    </row>
    <row r="196" spans="1:19" s="34" customFormat="1" x14ac:dyDescent="0.3">
      <c r="A196" s="75" t="s">
        <v>98</v>
      </c>
      <c r="B196" s="75" t="s">
        <v>99</v>
      </c>
      <c r="C196" s="75" t="s">
        <v>12</v>
      </c>
      <c r="D196" s="75" t="s">
        <v>358</v>
      </c>
      <c r="E196" s="76">
        <v>45080.5</v>
      </c>
      <c r="F196" s="81"/>
      <c r="G196" s="81"/>
      <c r="H196" s="81"/>
      <c r="I196" s="77">
        <v>45096.388888888891</v>
      </c>
      <c r="J196" s="75" t="s">
        <v>16</v>
      </c>
      <c r="K196" s="34">
        <v>0</v>
      </c>
      <c r="L196" s="31"/>
      <c r="M196" s="31">
        <v>0</v>
      </c>
      <c r="N196" s="27"/>
      <c r="O196" s="28"/>
      <c r="P196" s="29"/>
      <c r="Q196" s="30"/>
      <c r="R196" s="30"/>
      <c r="S196" s="30"/>
    </row>
    <row r="197" spans="1:19" s="34" customFormat="1" x14ac:dyDescent="0.3">
      <c r="A197" s="75" t="s">
        <v>98</v>
      </c>
      <c r="B197" s="75" t="s">
        <v>99</v>
      </c>
      <c r="C197" s="75" t="s">
        <v>12</v>
      </c>
      <c r="D197" s="75" t="s">
        <v>117</v>
      </c>
      <c r="E197" s="77">
        <v>45082.5</v>
      </c>
      <c r="F197" s="81"/>
      <c r="G197" s="81"/>
      <c r="H197" s="81"/>
      <c r="I197" s="77">
        <v>45085.505555555559</v>
      </c>
      <c r="J197" s="75" t="s">
        <v>42</v>
      </c>
      <c r="K197" s="34">
        <v>0</v>
      </c>
      <c r="L197" s="31"/>
      <c r="M197" s="31">
        <v>0</v>
      </c>
      <c r="N197" s="27"/>
      <c r="O197" s="28"/>
      <c r="P197" s="29"/>
      <c r="Q197" s="30"/>
      <c r="R197" s="30"/>
      <c r="S197" s="30"/>
    </row>
    <row r="198" spans="1:19" s="34" customFormat="1" x14ac:dyDescent="0.3">
      <c r="A198" s="75" t="s">
        <v>98</v>
      </c>
      <c r="B198" s="75" t="s">
        <v>99</v>
      </c>
      <c r="C198" s="75" t="s">
        <v>12</v>
      </c>
      <c r="D198" s="75" t="s">
        <v>119</v>
      </c>
      <c r="E198" s="76">
        <v>45082.5</v>
      </c>
      <c r="F198" s="80"/>
      <c r="G198" s="80"/>
      <c r="H198" s="80"/>
      <c r="I198" s="77">
        <v>45085.506249999999</v>
      </c>
      <c r="J198" s="75" t="s">
        <v>42</v>
      </c>
      <c r="K198" s="34">
        <v>0</v>
      </c>
      <c r="L198" s="31"/>
      <c r="M198" s="31">
        <v>0</v>
      </c>
      <c r="N198" s="27"/>
      <c r="O198" s="28"/>
      <c r="P198" s="29"/>
      <c r="Q198" s="30"/>
      <c r="R198" s="30"/>
      <c r="S198" s="30"/>
    </row>
    <row r="199" spans="1:19" s="34" customFormat="1" x14ac:dyDescent="0.3">
      <c r="A199" s="75" t="s">
        <v>98</v>
      </c>
      <c r="B199" s="75" t="s">
        <v>99</v>
      </c>
      <c r="C199" s="75" t="s">
        <v>12</v>
      </c>
      <c r="D199" s="75" t="s">
        <v>120</v>
      </c>
      <c r="E199" s="77">
        <v>45082.5</v>
      </c>
      <c r="F199" s="81"/>
      <c r="G199" s="81"/>
      <c r="H199" s="81"/>
      <c r="I199" s="77">
        <v>45085.506249999999</v>
      </c>
      <c r="J199" s="75" t="s">
        <v>42</v>
      </c>
      <c r="K199" s="34">
        <v>0</v>
      </c>
      <c r="L199" s="31"/>
      <c r="M199" s="31">
        <v>0</v>
      </c>
      <c r="N199" s="27"/>
      <c r="O199" s="28"/>
      <c r="P199" s="29"/>
      <c r="Q199" s="30"/>
      <c r="R199" s="30"/>
      <c r="S199" s="30"/>
    </row>
    <row r="200" spans="1:19" s="34" customFormat="1" x14ac:dyDescent="0.3">
      <c r="A200" s="75" t="s">
        <v>98</v>
      </c>
      <c r="B200" s="75" t="s">
        <v>99</v>
      </c>
      <c r="C200" s="75" t="s">
        <v>12</v>
      </c>
      <c r="D200" s="75" t="s">
        <v>121</v>
      </c>
      <c r="E200" s="76">
        <v>45082.5</v>
      </c>
      <c r="F200" s="80"/>
      <c r="G200" s="80"/>
      <c r="H200" s="80"/>
      <c r="I200" s="77">
        <v>45085.506249999999</v>
      </c>
      <c r="J200" s="75" t="s">
        <v>42</v>
      </c>
      <c r="K200" s="34">
        <v>0</v>
      </c>
      <c r="L200" s="31"/>
      <c r="M200" s="31">
        <v>0</v>
      </c>
      <c r="N200" s="27"/>
      <c r="O200" s="28"/>
      <c r="P200" s="29"/>
      <c r="Q200" s="30"/>
      <c r="R200" s="30"/>
      <c r="S200" s="30"/>
    </row>
    <row r="201" spans="1:19" s="34" customFormat="1" x14ac:dyDescent="0.3">
      <c r="A201" s="75" t="s">
        <v>98</v>
      </c>
      <c r="B201" s="75" t="s">
        <v>99</v>
      </c>
      <c r="C201" s="75" t="s">
        <v>12</v>
      </c>
      <c r="D201" s="75" t="s">
        <v>270</v>
      </c>
      <c r="E201" s="76">
        <v>45082.5</v>
      </c>
      <c r="F201" s="82"/>
      <c r="G201" s="82"/>
      <c r="H201" s="82"/>
      <c r="I201" s="77">
        <v>45090.506944444445</v>
      </c>
      <c r="J201" s="75" t="s">
        <v>42</v>
      </c>
      <c r="K201" s="34">
        <v>0</v>
      </c>
      <c r="L201" s="31"/>
      <c r="M201" s="31">
        <v>0</v>
      </c>
      <c r="N201" s="27"/>
      <c r="O201" s="28"/>
      <c r="P201" s="29"/>
      <c r="Q201" s="30"/>
      <c r="R201" s="30"/>
      <c r="S201" s="30"/>
    </row>
    <row r="202" spans="1:19" s="34" customFormat="1" x14ac:dyDescent="0.3">
      <c r="A202" s="75" t="s">
        <v>98</v>
      </c>
      <c r="B202" s="75" t="s">
        <v>99</v>
      </c>
      <c r="C202" s="75" t="s">
        <v>12</v>
      </c>
      <c r="D202" s="75" t="s">
        <v>266</v>
      </c>
      <c r="E202" s="77">
        <v>45083.5</v>
      </c>
      <c r="F202" s="80"/>
      <c r="G202" s="80"/>
      <c r="H202" s="80"/>
      <c r="I202" s="77">
        <v>45106.50277777778</v>
      </c>
      <c r="J202" s="75" t="s">
        <v>42</v>
      </c>
      <c r="K202" s="34">
        <v>0</v>
      </c>
      <c r="L202" s="31"/>
      <c r="M202" s="31">
        <v>0</v>
      </c>
      <c r="N202" s="27"/>
      <c r="O202" s="28"/>
      <c r="P202" s="29"/>
      <c r="Q202" s="30"/>
      <c r="R202" s="30"/>
      <c r="S202" s="30"/>
    </row>
    <row r="203" spans="1:19" s="34" customFormat="1" x14ac:dyDescent="0.3">
      <c r="A203" s="75" t="s">
        <v>98</v>
      </c>
      <c r="B203" s="75" t="s">
        <v>99</v>
      </c>
      <c r="C203" s="75" t="s">
        <v>12</v>
      </c>
      <c r="D203" s="75" t="s">
        <v>269</v>
      </c>
      <c r="E203" s="77">
        <v>45083.699305555558</v>
      </c>
      <c r="F203" s="81"/>
      <c r="G203" s="81"/>
      <c r="H203" s="81"/>
      <c r="I203" s="77">
        <v>45085.506944444445</v>
      </c>
      <c r="J203" s="75" t="s">
        <v>42</v>
      </c>
      <c r="K203" s="34">
        <v>0</v>
      </c>
      <c r="L203" s="31"/>
      <c r="M203" s="31">
        <v>0</v>
      </c>
      <c r="N203" s="27"/>
      <c r="O203" s="28"/>
      <c r="P203" s="29"/>
      <c r="Q203" s="30"/>
      <c r="R203" s="30"/>
      <c r="S203" s="30"/>
    </row>
    <row r="204" spans="1:19" s="34" customFormat="1" x14ac:dyDescent="0.3">
      <c r="A204" s="75" t="s">
        <v>98</v>
      </c>
      <c r="B204" s="75" t="s">
        <v>99</v>
      </c>
      <c r="C204" s="75" t="s">
        <v>12</v>
      </c>
      <c r="D204" s="75" t="s">
        <v>106</v>
      </c>
      <c r="E204" s="76">
        <v>45085.699305555558</v>
      </c>
      <c r="F204" s="80"/>
      <c r="G204" s="80"/>
      <c r="H204" s="80"/>
      <c r="I204" s="77">
        <v>45097.388888888891</v>
      </c>
      <c r="J204" s="75" t="s">
        <v>42</v>
      </c>
      <c r="K204" s="34">
        <v>0</v>
      </c>
      <c r="L204" s="31"/>
      <c r="M204" s="31">
        <v>0</v>
      </c>
      <c r="N204" s="27"/>
      <c r="O204" s="28"/>
      <c r="P204" s="29"/>
      <c r="Q204" s="30"/>
      <c r="R204" s="30"/>
      <c r="S204" s="30"/>
    </row>
    <row r="205" spans="1:19" s="34" customFormat="1" x14ac:dyDescent="0.3">
      <c r="A205" s="75" t="s">
        <v>98</v>
      </c>
      <c r="B205" s="75" t="s">
        <v>99</v>
      </c>
      <c r="C205" s="75" t="s">
        <v>12</v>
      </c>
      <c r="D205" s="75" t="s">
        <v>111</v>
      </c>
      <c r="E205" s="76">
        <v>45085.699305555558</v>
      </c>
      <c r="F205" s="81"/>
      <c r="G205" s="81"/>
      <c r="H205" s="81"/>
      <c r="I205" s="77">
        <v>45103.668055555558</v>
      </c>
      <c r="J205" s="75" t="s">
        <v>42</v>
      </c>
      <c r="K205" s="34">
        <v>0</v>
      </c>
      <c r="L205" s="31"/>
      <c r="M205" s="31">
        <v>0</v>
      </c>
      <c r="N205" s="27"/>
      <c r="O205" s="28"/>
      <c r="P205" s="29"/>
      <c r="Q205" s="30"/>
      <c r="R205" s="30"/>
      <c r="S205" s="30"/>
    </row>
    <row r="206" spans="1:19" s="34" customFormat="1" x14ac:dyDescent="0.3">
      <c r="A206" s="75" t="s">
        <v>98</v>
      </c>
      <c r="B206" s="75" t="s">
        <v>99</v>
      </c>
      <c r="C206" s="75" t="s">
        <v>12</v>
      </c>
      <c r="D206" s="75" t="s">
        <v>115</v>
      </c>
      <c r="E206" s="76">
        <v>45086.501388888886</v>
      </c>
      <c r="F206" s="80"/>
      <c r="G206" s="80"/>
      <c r="H206" s="80"/>
      <c r="I206" s="77">
        <v>45106.501388888886</v>
      </c>
      <c r="J206" s="75" t="s">
        <v>42</v>
      </c>
      <c r="K206" s="34">
        <v>0</v>
      </c>
      <c r="L206" s="31"/>
      <c r="M206" s="31">
        <v>0</v>
      </c>
      <c r="N206" s="27"/>
      <c r="O206" s="28"/>
      <c r="P206" s="29"/>
      <c r="Q206" s="30"/>
      <c r="R206" s="30"/>
      <c r="S206" s="30"/>
    </row>
    <row r="207" spans="1:19" s="34" customFormat="1" x14ac:dyDescent="0.3">
      <c r="A207" s="75" t="s">
        <v>98</v>
      </c>
      <c r="B207" s="75" t="s">
        <v>99</v>
      </c>
      <c r="C207" s="75" t="s">
        <v>12</v>
      </c>
      <c r="D207" s="75" t="s">
        <v>271</v>
      </c>
      <c r="E207" s="76">
        <v>45086.509027777778</v>
      </c>
      <c r="F207" s="80"/>
      <c r="G207" s="80"/>
      <c r="H207" s="80"/>
      <c r="I207" s="77">
        <v>45106.509027777778</v>
      </c>
      <c r="J207" s="75" t="s">
        <v>42</v>
      </c>
      <c r="K207" s="34">
        <v>0</v>
      </c>
      <c r="L207" s="31"/>
      <c r="M207" s="31">
        <v>0</v>
      </c>
      <c r="N207" s="31"/>
      <c r="O207" s="31"/>
      <c r="P207" s="31"/>
      <c r="Q207" s="50"/>
      <c r="R207" s="50"/>
      <c r="S207" s="50"/>
    </row>
    <row r="208" spans="1:19" s="34" customFormat="1" x14ac:dyDescent="0.3">
      <c r="A208" s="75" t="s">
        <v>98</v>
      </c>
      <c r="B208" s="75" t="s">
        <v>99</v>
      </c>
      <c r="C208" s="75" t="s">
        <v>12</v>
      </c>
      <c r="D208" s="75" t="s">
        <v>110</v>
      </c>
      <c r="E208" s="76">
        <v>45086.625</v>
      </c>
      <c r="F208" s="80"/>
      <c r="G208" s="80"/>
      <c r="H208" s="80"/>
      <c r="I208" s="77">
        <v>45106.481944444444</v>
      </c>
      <c r="J208" s="75" t="s">
        <v>42</v>
      </c>
      <c r="K208" s="34">
        <v>0</v>
      </c>
      <c r="L208" s="31"/>
      <c r="M208" s="31">
        <v>0</v>
      </c>
      <c r="N208" s="27"/>
      <c r="O208" s="28"/>
      <c r="P208" s="29"/>
      <c r="Q208" s="30"/>
      <c r="R208" s="30"/>
      <c r="S208" s="30"/>
    </row>
    <row r="209" spans="1:19" s="34" customFormat="1" x14ac:dyDescent="0.3">
      <c r="A209" s="75" t="s">
        <v>98</v>
      </c>
      <c r="B209" s="75" t="s">
        <v>99</v>
      </c>
      <c r="C209" s="75" t="s">
        <v>12</v>
      </c>
      <c r="D209" s="75" t="s">
        <v>113</v>
      </c>
      <c r="E209" s="77">
        <v>45086.625</v>
      </c>
      <c r="F209" s="80"/>
      <c r="G209" s="80"/>
      <c r="H209" s="80"/>
      <c r="I209" s="77">
        <v>45106.493055555555</v>
      </c>
      <c r="J209" s="75" t="s">
        <v>42</v>
      </c>
      <c r="K209" s="34">
        <v>0</v>
      </c>
      <c r="L209" s="31"/>
      <c r="M209" s="31">
        <v>0</v>
      </c>
      <c r="N209" s="27"/>
      <c r="O209" s="28"/>
      <c r="P209" s="29"/>
      <c r="Q209" s="30"/>
      <c r="R209" s="30"/>
      <c r="S209" s="30"/>
    </row>
    <row r="210" spans="1:19" s="34" customFormat="1" x14ac:dyDescent="0.3">
      <c r="A210" s="75" t="s">
        <v>98</v>
      </c>
      <c r="B210" s="75" t="s">
        <v>99</v>
      </c>
      <c r="C210" s="75" t="s">
        <v>12</v>
      </c>
      <c r="D210" s="75" t="s">
        <v>437</v>
      </c>
      <c r="E210" s="77">
        <v>45087.861111111109</v>
      </c>
      <c r="F210" s="81"/>
      <c r="G210" s="81"/>
      <c r="H210" s="81"/>
      <c r="I210" s="77">
        <v>45106.504861111112</v>
      </c>
      <c r="J210" s="75" t="s">
        <v>42</v>
      </c>
      <c r="K210" s="34">
        <v>0</v>
      </c>
      <c r="L210" s="31"/>
      <c r="M210" s="31">
        <v>0</v>
      </c>
      <c r="N210" s="27"/>
      <c r="O210" s="28"/>
      <c r="P210" s="29"/>
      <c r="Q210" s="30"/>
      <c r="R210" s="30"/>
      <c r="S210" s="30"/>
    </row>
    <row r="211" spans="1:19" s="34" customFormat="1" x14ac:dyDescent="0.3">
      <c r="A211" s="75" t="s">
        <v>98</v>
      </c>
      <c r="B211" s="75" t="s">
        <v>99</v>
      </c>
      <c r="C211" s="75" t="s">
        <v>12</v>
      </c>
      <c r="D211" s="75" t="s">
        <v>125</v>
      </c>
      <c r="E211" s="77">
        <v>45090.5</v>
      </c>
      <c r="F211" s="81"/>
      <c r="G211" s="81"/>
      <c r="H211" s="81"/>
      <c r="I211" s="77">
        <v>45106.513888888891</v>
      </c>
      <c r="J211" s="75" t="s">
        <v>42</v>
      </c>
      <c r="K211" s="34">
        <v>0</v>
      </c>
      <c r="L211" s="31"/>
      <c r="M211" s="31">
        <v>0</v>
      </c>
      <c r="N211" s="31"/>
      <c r="O211" s="31"/>
      <c r="P211" s="31"/>
      <c r="Q211" s="50"/>
      <c r="R211" s="50"/>
      <c r="S211" s="50"/>
    </row>
    <row r="212" spans="1:19" s="34" customFormat="1" x14ac:dyDescent="0.3">
      <c r="A212" s="75" t="s">
        <v>98</v>
      </c>
      <c r="B212" s="75" t="s">
        <v>99</v>
      </c>
      <c r="C212" s="75" t="s">
        <v>12</v>
      </c>
      <c r="D212" s="75" t="s">
        <v>135</v>
      </c>
      <c r="E212" s="77">
        <v>45090.625</v>
      </c>
      <c r="F212" s="80"/>
      <c r="G212" s="80"/>
      <c r="H212" s="80"/>
      <c r="I212" s="77">
        <v>45119.558333333334</v>
      </c>
      <c r="J212" s="75" t="s">
        <v>42</v>
      </c>
      <c r="K212" s="34">
        <v>0</v>
      </c>
      <c r="L212" s="31"/>
      <c r="M212" s="31">
        <v>0</v>
      </c>
      <c r="N212" s="31"/>
      <c r="O212" s="31"/>
      <c r="P212" s="31"/>
      <c r="Q212" s="50"/>
      <c r="R212" s="50"/>
      <c r="S212" s="50"/>
    </row>
    <row r="213" spans="1:19" s="34" customFormat="1" x14ac:dyDescent="0.3">
      <c r="A213" s="75" t="s">
        <v>98</v>
      </c>
      <c r="B213" s="75" t="s">
        <v>99</v>
      </c>
      <c r="C213" s="75" t="s">
        <v>12</v>
      </c>
      <c r="D213" s="75" t="s">
        <v>114</v>
      </c>
      <c r="E213" s="77">
        <v>45094.493750000001</v>
      </c>
      <c r="F213" s="80"/>
      <c r="G213" s="80"/>
      <c r="H213" s="80"/>
      <c r="I213" s="77">
        <v>45106.493750000001</v>
      </c>
      <c r="J213" s="75" t="s">
        <v>42</v>
      </c>
      <c r="K213" s="34">
        <v>0</v>
      </c>
      <c r="L213" s="31"/>
      <c r="M213" s="31">
        <v>0</v>
      </c>
      <c r="N213" s="27"/>
      <c r="O213" s="28"/>
      <c r="P213" s="29"/>
      <c r="Q213" s="30"/>
      <c r="R213" s="30"/>
      <c r="S213" s="30"/>
    </row>
    <row r="214" spans="1:19" s="34" customFormat="1" x14ac:dyDescent="0.3">
      <c r="A214" s="75" t="s">
        <v>98</v>
      </c>
      <c r="B214" s="75" t="s">
        <v>99</v>
      </c>
      <c r="C214" s="75" t="s">
        <v>12</v>
      </c>
      <c r="D214" s="75" t="s">
        <v>435</v>
      </c>
      <c r="E214" s="77">
        <v>45094.5</v>
      </c>
      <c r="F214" s="80"/>
      <c r="G214" s="80"/>
      <c r="H214" s="80"/>
      <c r="I214" s="77">
        <v>45097.388888888891</v>
      </c>
      <c r="J214" s="75" t="s">
        <v>42</v>
      </c>
      <c r="K214" s="34">
        <v>0</v>
      </c>
      <c r="L214" s="31"/>
      <c r="M214" s="31">
        <v>0</v>
      </c>
      <c r="N214" s="27"/>
      <c r="O214" s="28"/>
      <c r="P214" s="29"/>
      <c r="Q214" s="30"/>
      <c r="R214" s="30"/>
      <c r="S214" s="30"/>
    </row>
    <row r="215" spans="1:19" s="34" customFormat="1" x14ac:dyDescent="0.3">
      <c r="A215" s="75" t="s">
        <v>98</v>
      </c>
      <c r="B215" s="75" t="s">
        <v>99</v>
      </c>
      <c r="C215" s="75" t="s">
        <v>12</v>
      </c>
      <c r="D215" s="75" t="s">
        <v>268</v>
      </c>
      <c r="E215" s="76">
        <v>45094.5</v>
      </c>
      <c r="F215" s="80"/>
      <c r="G215" s="80"/>
      <c r="H215" s="80"/>
      <c r="I215" s="77">
        <v>45106.503472222219</v>
      </c>
      <c r="J215" s="75" t="s">
        <v>42</v>
      </c>
      <c r="K215" s="34">
        <v>0</v>
      </c>
      <c r="L215" s="31"/>
      <c r="M215" s="31">
        <v>0</v>
      </c>
      <c r="N215" s="27"/>
      <c r="O215" s="28"/>
      <c r="P215" s="29"/>
      <c r="Q215" s="30"/>
      <c r="R215" s="30"/>
      <c r="S215" s="30"/>
    </row>
    <row r="216" spans="1:19" s="34" customFormat="1" x14ac:dyDescent="0.3">
      <c r="A216" s="75" t="s">
        <v>98</v>
      </c>
      <c r="B216" s="75" t="s">
        <v>99</v>
      </c>
      <c r="C216" s="75" t="s">
        <v>12</v>
      </c>
      <c r="D216" s="75" t="s">
        <v>104</v>
      </c>
      <c r="E216" s="76">
        <v>45097.388888888891</v>
      </c>
      <c r="F216" s="81"/>
      <c r="G216" s="81"/>
      <c r="H216" s="81"/>
      <c r="I216" s="77">
        <v>45106.478472222225</v>
      </c>
      <c r="J216" s="75" t="s">
        <v>42</v>
      </c>
      <c r="K216" s="34">
        <v>0</v>
      </c>
      <c r="L216" s="31"/>
      <c r="M216" s="31">
        <v>0</v>
      </c>
      <c r="N216" s="27"/>
      <c r="O216" s="28"/>
      <c r="P216" s="29"/>
      <c r="Q216" s="30"/>
      <c r="R216" s="30"/>
      <c r="S216" s="30"/>
    </row>
    <row r="217" spans="1:19" s="34" customFormat="1" x14ac:dyDescent="0.3">
      <c r="A217" s="75" t="s">
        <v>98</v>
      </c>
      <c r="B217" s="75" t="s">
        <v>99</v>
      </c>
      <c r="C217" s="75" t="s">
        <v>12</v>
      </c>
      <c r="D217" s="75" t="s">
        <v>105</v>
      </c>
      <c r="E217" s="77">
        <v>45097.398611111108</v>
      </c>
      <c r="F217" s="81"/>
      <c r="G217" s="81"/>
      <c r="H217" s="81"/>
      <c r="I217" s="77">
        <v>45106.479166666664</v>
      </c>
      <c r="J217" s="75" t="s">
        <v>42</v>
      </c>
      <c r="K217" s="34">
        <v>0</v>
      </c>
      <c r="L217" s="31"/>
      <c r="M217" s="31">
        <v>0</v>
      </c>
      <c r="N217" s="27"/>
      <c r="O217" s="28"/>
      <c r="P217" s="29"/>
      <c r="Q217" s="30"/>
      <c r="R217" s="30"/>
      <c r="S217" s="30"/>
    </row>
    <row r="218" spans="1:19" s="34" customFormat="1" x14ac:dyDescent="0.3">
      <c r="A218" s="75" t="s">
        <v>98</v>
      </c>
      <c r="B218" s="75" t="s">
        <v>99</v>
      </c>
      <c r="C218" s="75" t="s">
        <v>12</v>
      </c>
      <c r="D218" s="75" t="s">
        <v>126</v>
      </c>
      <c r="E218" s="77">
        <v>45106.554166666669</v>
      </c>
      <c r="F218" s="76">
        <v>45122.660416666666</v>
      </c>
      <c r="G218" s="76">
        <v>45122.660416666666</v>
      </c>
      <c r="H218" s="79">
        <v>0</v>
      </c>
      <c r="I218" s="77">
        <v>45122.660416666666</v>
      </c>
      <c r="J218" s="75" t="s">
        <v>14</v>
      </c>
      <c r="K218" s="34">
        <v>1</v>
      </c>
      <c r="L218" s="31">
        <v>1</v>
      </c>
      <c r="M218" s="31">
        <v>1</v>
      </c>
      <c r="N218" s="53">
        <v>45108</v>
      </c>
      <c r="O218" s="28">
        <f>IF(MONTH(N218)=7, DAY(N218)+30, IF(MONTH(N218)=6, DAY(N218), IF(MONTH(N218)=8, DAY(N218)+61, "NA")))</f>
        <v>31</v>
      </c>
      <c r="P218" s="29">
        <v>0</v>
      </c>
      <c r="Q218" s="30">
        <f>G218-N218+1</f>
        <v>15.660416666665697</v>
      </c>
      <c r="R218" s="30">
        <f>(G218-F218)+1</f>
        <v>1</v>
      </c>
      <c r="S218" s="30">
        <f>G218-I218</f>
        <v>0</v>
      </c>
    </row>
    <row r="219" spans="1:19" s="34" customFormat="1" x14ac:dyDescent="0.3">
      <c r="A219" s="75" t="s">
        <v>98</v>
      </c>
      <c r="B219" s="75" t="s">
        <v>99</v>
      </c>
      <c r="C219" s="75" t="s">
        <v>12</v>
      </c>
      <c r="D219" s="75" t="s">
        <v>123</v>
      </c>
      <c r="E219" s="77">
        <v>45106.508333333331</v>
      </c>
      <c r="F219" s="76">
        <v>45122.660416666666</v>
      </c>
      <c r="G219" s="76">
        <v>45122.660416666666</v>
      </c>
      <c r="H219" s="79">
        <v>0</v>
      </c>
      <c r="I219" s="77">
        <v>45122.660416666666</v>
      </c>
      <c r="J219" s="75" t="s">
        <v>14</v>
      </c>
      <c r="K219" s="34">
        <v>1</v>
      </c>
      <c r="L219" s="31">
        <v>1</v>
      </c>
      <c r="M219" s="31">
        <v>1</v>
      </c>
      <c r="N219" s="53">
        <v>45108</v>
      </c>
      <c r="O219" s="28">
        <f>IF(MONTH(N219)=7, DAY(N219)+30, IF(MONTH(N219)=6, DAY(N219), IF(MONTH(N219)=8, DAY(N219)+61, "NA")))</f>
        <v>31</v>
      </c>
      <c r="P219" s="29">
        <v>0</v>
      </c>
      <c r="Q219" s="30">
        <f>G219-N219+1</f>
        <v>15.660416666665697</v>
      </c>
      <c r="R219" s="30">
        <f>(G219-F219)+1</f>
        <v>1</v>
      </c>
      <c r="S219" s="30">
        <f>G219-I219</f>
        <v>0</v>
      </c>
    </row>
    <row r="220" spans="1:19" s="34" customFormat="1" x14ac:dyDescent="0.3">
      <c r="A220" s="75" t="s">
        <v>98</v>
      </c>
      <c r="B220" s="75" t="s">
        <v>99</v>
      </c>
      <c r="C220" s="75" t="s">
        <v>12</v>
      </c>
      <c r="D220" s="75" t="s">
        <v>433</v>
      </c>
      <c r="E220" s="76">
        <v>45097.5</v>
      </c>
      <c r="F220" s="76">
        <v>45106.660416666666</v>
      </c>
      <c r="G220" s="76">
        <v>45114.660416666666</v>
      </c>
      <c r="H220" s="79">
        <v>0</v>
      </c>
      <c r="I220" s="77">
        <v>45114.660416666666</v>
      </c>
      <c r="J220" s="75" t="s">
        <v>14</v>
      </c>
      <c r="K220" s="34">
        <v>1</v>
      </c>
      <c r="L220" s="31">
        <v>1</v>
      </c>
      <c r="M220" s="31">
        <v>1</v>
      </c>
      <c r="N220" s="53">
        <f>E220+0.5*(F220-E220)</f>
        <v>45102.080208333333</v>
      </c>
      <c r="O220" s="28">
        <f>IF(MONTH(N220)=7, DAY(N220)+30, IF(MONTH(N220)=6, DAY(N220), IF(MONTH(N220)=8, DAY(N220)+61, "NA")))</f>
        <v>25</v>
      </c>
      <c r="P220" s="29">
        <f>(F220-E220)/2</f>
        <v>4.5802083333328483</v>
      </c>
      <c r="Q220" s="30">
        <f>G220-N220+1</f>
        <v>13.580208333332848</v>
      </c>
      <c r="R220" s="30">
        <f>(G220-F220)+1</f>
        <v>9</v>
      </c>
      <c r="S220" s="30">
        <f>G220-I220</f>
        <v>0</v>
      </c>
    </row>
    <row r="221" spans="1:19" s="34" customFormat="1" x14ac:dyDescent="0.3">
      <c r="A221" s="75" t="s">
        <v>98</v>
      </c>
      <c r="B221" s="75" t="s">
        <v>99</v>
      </c>
      <c r="C221" s="75" t="s">
        <v>12</v>
      </c>
      <c r="D221" s="75" t="s">
        <v>443</v>
      </c>
      <c r="E221" s="76">
        <v>45097.388888888891</v>
      </c>
      <c r="F221" s="76">
        <v>45106</v>
      </c>
      <c r="G221" s="76">
        <v>45114.560416666667</v>
      </c>
      <c r="H221" s="79">
        <v>3</v>
      </c>
      <c r="I221" s="77">
        <v>45114.560416666667</v>
      </c>
      <c r="J221" s="75" t="s">
        <v>14</v>
      </c>
      <c r="K221" s="34">
        <v>1</v>
      </c>
      <c r="L221" s="31">
        <v>1</v>
      </c>
      <c r="M221" s="31">
        <v>1</v>
      </c>
      <c r="N221" s="53">
        <f>E221+0.5*(F221-E221)</f>
        <v>45101.694444444445</v>
      </c>
      <c r="O221" s="28">
        <f>IF(MONTH(N221)=7, DAY(N221)+30, IF(MONTH(N221)=6, DAY(N221), IF(MONTH(N221)=8, DAY(N221)+61, "NA")))</f>
        <v>24</v>
      </c>
      <c r="P221" s="29">
        <f>(F221-E221)/2</f>
        <v>4.3055555555547471</v>
      </c>
      <c r="Q221" s="30">
        <f>G221-N221+1</f>
        <v>13.865972222221899</v>
      </c>
      <c r="R221" s="30">
        <f>(G221-F221)+1</f>
        <v>9.5604166666671517</v>
      </c>
      <c r="S221" s="30">
        <f>G221-I221</f>
        <v>0</v>
      </c>
    </row>
    <row r="222" spans="1:19" x14ac:dyDescent="0.3">
      <c r="A222" s="75" t="s">
        <v>98</v>
      </c>
      <c r="B222" s="75" t="s">
        <v>99</v>
      </c>
      <c r="C222" s="75" t="s">
        <v>12</v>
      </c>
      <c r="D222" s="75" t="s">
        <v>434</v>
      </c>
      <c r="E222" s="76">
        <v>45108.493055555555</v>
      </c>
      <c r="F222" s="76">
        <v>45111.493055555555</v>
      </c>
      <c r="G222" s="76">
        <v>45122.660416666666</v>
      </c>
      <c r="H222" s="79">
        <v>11.167361111110949</v>
      </c>
      <c r="I222" s="77">
        <v>45122.660416666666</v>
      </c>
      <c r="J222" s="75" t="s">
        <v>14</v>
      </c>
      <c r="K222" s="34">
        <v>1</v>
      </c>
      <c r="L222" s="31">
        <v>1</v>
      </c>
      <c r="M222" s="31">
        <v>1</v>
      </c>
      <c r="N222" s="53">
        <f>E222+0.5*(F222-E222)</f>
        <v>45109.993055555555</v>
      </c>
      <c r="O222" s="28">
        <f>IF(MONTH(N222)=7, DAY(N222)+30, IF(MONTH(N222)=6, DAY(N222), IF(MONTH(N222)=8, DAY(N222)+61, "NA")))</f>
        <v>32</v>
      </c>
      <c r="P222" s="29">
        <f>(F222-E222)/2</f>
        <v>1.5</v>
      </c>
      <c r="Q222" s="30">
        <f>G222-N222+1</f>
        <v>13.667361111110949</v>
      </c>
      <c r="R222" s="30">
        <f>(G222-F222)+1</f>
        <v>12.167361111110949</v>
      </c>
      <c r="S222" s="30">
        <f>G222-I222</f>
        <v>0</v>
      </c>
    </row>
    <row r="223" spans="1:19" x14ac:dyDescent="0.3">
      <c r="A223" s="75" t="s">
        <v>98</v>
      </c>
      <c r="B223" s="75" t="s">
        <v>99</v>
      </c>
      <c r="C223" s="75" t="s">
        <v>12</v>
      </c>
      <c r="D223" s="75" t="s">
        <v>122</v>
      </c>
      <c r="E223" s="77">
        <v>45097.388888888891</v>
      </c>
      <c r="F223" s="76">
        <v>45101.660416666666</v>
      </c>
      <c r="G223" s="76">
        <v>45122.660416666666</v>
      </c>
      <c r="H223" s="79">
        <v>0</v>
      </c>
      <c r="I223" s="77">
        <v>45122.660416666666</v>
      </c>
      <c r="J223" s="75" t="s">
        <v>14</v>
      </c>
      <c r="K223" s="34">
        <v>1</v>
      </c>
      <c r="L223" s="31">
        <v>1</v>
      </c>
      <c r="M223" s="31">
        <v>1</v>
      </c>
      <c r="N223" s="53">
        <f>E223+0.5*(F223-E223)</f>
        <v>45099.524652777778</v>
      </c>
      <c r="O223" s="28">
        <f>IF(MONTH(N223)=7, DAY(N223)+30, IF(MONTH(N223)=6, DAY(N223), IF(MONTH(N223)=8, DAY(N223)+61, "NA")))</f>
        <v>22</v>
      </c>
      <c r="P223" s="29">
        <f>(F223-E223)/2</f>
        <v>2.1357638888875954</v>
      </c>
      <c r="Q223" s="30">
        <f>G223-N223+1</f>
        <v>24.135763888887595</v>
      </c>
      <c r="R223" s="30">
        <f>(G223-F223)+1</f>
        <v>22</v>
      </c>
      <c r="S223" s="30">
        <f>G223-I223</f>
        <v>0</v>
      </c>
    </row>
    <row r="224" spans="1:19" x14ac:dyDescent="0.3">
      <c r="A224" s="75" t="s">
        <v>98</v>
      </c>
      <c r="B224" s="75" t="s">
        <v>99</v>
      </c>
      <c r="C224" s="75" t="s">
        <v>12</v>
      </c>
      <c r="D224" s="75" t="s">
        <v>107</v>
      </c>
      <c r="E224" s="77">
        <v>45097.388888888891</v>
      </c>
      <c r="F224" s="76">
        <v>45103.668055555558</v>
      </c>
      <c r="G224" s="76">
        <v>45114.479861111111</v>
      </c>
      <c r="H224" s="79">
        <v>10.811805555553292</v>
      </c>
      <c r="I224" s="77">
        <v>45114.479861111111</v>
      </c>
      <c r="J224" s="75" t="s">
        <v>14</v>
      </c>
      <c r="K224" s="34">
        <v>1</v>
      </c>
      <c r="L224" s="31">
        <v>1</v>
      </c>
      <c r="M224" s="31">
        <v>1</v>
      </c>
      <c r="N224" s="53">
        <f>E224+0.5*(F224-E224)</f>
        <v>45100.528472222228</v>
      </c>
      <c r="O224" s="28">
        <f>IF(MONTH(N224)=7, DAY(N224)+30, IF(MONTH(N224)=6, DAY(N224), IF(MONTH(N224)=8, DAY(N224)+61, "NA")))</f>
        <v>23</v>
      </c>
      <c r="P224" s="29">
        <f>(F224-E224)/2</f>
        <v>3.1395833333335759</v>
      </c>
      <c r="Q224" s="30">
        <f>G224-N224+1</f>
        <v>14.95138888888323</v>
      </c>
      <c r="R224" s="30">
        <f>(G224-F224)+1</f>
        <v>11.811805555553292</v>
      </c>
      <c r="S224" s="30">
        <f>G224-I224</f>
        <v>0</v>
      </c>
    </row>
    <row r="225" spans="1:19" x14ac:dyDescent="0.3">
      <c r="A225" s="75" t="s">
        <v>98</v>
      </c>
      <c r="B225" s="75" t="s">
        <v>99</v>
      </c>
      <c r="C225" s="75" t="s">
        <v>12</v>
      </c>
      <c r="D225" s="75" t="s">
        <v>259</v>
      </c>
      <c r="E225" s="77">
        <v>45103.668055555558</v>
      </c>
      <c r="F225" s="76">
        <v>45112.477777777778</v>
      </c>
      <c r="G225" s="76">
        <v>45122.660416666666</v>
      </c>
      <c r="H225" s="79">
        <v>10.182638888887595</v>
      </c>
      <c r="I225" s="77">
        <v>45122.660416666666</v>
      </c>
      <c r="J225" s="75" t="s">
        <v>14</v>
      </c>
      <c r="K225" s="34">
        <v>1</v>
      </c>
      <c r="L225" s="31">
        <v>1</v>
      </c>
      <c r="M225" s="31">
        <v>1</v>
      </c>
      <c r="N225" s="53">
        <f>E225+0.5*(F225-E225)</f>
        <v>45108.072916666672</v>
      </c>
      <c r="O225" s="28">
        <f>IF(MONTH(N225)=7, DAY(N225)+30, IF(MONTH(N225)=6, DAY(N225), IF(MONTH(N225)=8, DAY(N225)+61, "NA")))</f>
        <v>31</v>
      </c>
      <c r="P225" s="29">
        <f>(F225-E225)/2</f>
        <v>4.4048611111102218</v>
      </c>
      <c r="Q225" s="30">
        <f>G225-N225+1</f>
        <v>15.587499999994179</v>
      </c>
      <c r="R225" s="30">
        <f>(G225-F225)+1</f>
        <v>11.182638888887595</v>
      </c>
      <c r="S225" s="30">
        <f>G225-I225</f>
        <v>0</v>
      </c>
    </row>
    <row r="226" spans="1:19" x14ac:dyDescent="0.3">
      <c r="A226" s="75" t="s">
        <v>98</v>
      </c>
      <c r="B226" s="75" t="s">
        <v>99</v>
      </c>
      <c r="C226" s="75" t="s">
        <v>12</v>
      </c>
      <c r="D226" s="75" t="s">
        <v>436</v>
      </c>
      <c r="E226" s="76">
        <v>45097.388888888891</v>
      </c>
      <c r="F226" s="76">
        <v>45101.402777777781</v>
      </c>
      <c r="G226" s="76">
        <v>45114.660416666666</v>
      </c>
      <c r="H226" s="79">
        <v>13.257638888884685</v>
      </c>
      <c r="I226" s="77">
        <v>45114.660416666666</v>
      </c>
      <c r="J226" s="75" t="s">
        <v>14</v>
      </c>
      <c r="K226" s="34">
        <v>1</v>
      </c>
      <c r="L226" s="31">
        <v>1</v>
      </c>
      <c r="M226" s="31">
        <v>1</v>
      </c>
      <c r="N226" s="53">
        <f>E226+0.5*(F226-E226)</f>
        <v>45099.395833333336</v>
      </c>
      <c r="O226" s="28">
        <f>IF(MONTH(N226)=7, DAY(N226)+30, IF(MONTH(N226)=6, DAY(N226), IF(MONTH(N226)=8, DAY(N226)+61, "NA")))</f>
        <v>22</v>
      </c>
      <c r="P226" s="29">
        <f>(F226-E226)/2</f>
        <v>2.0069444444452529</v>
      </c>
      <c r="Q226" s="30">
        <f>G226-N226+1</f>
        <v>16.264583333329938</v>
      </c>
      <c r="R226" s="30">
        <f>(G226-F226)+1</f>
        <v>14.257638888884685</v>
      </c>
      <c r="S226" s="30">
        <f>G226-I226</f>
        <v>0</v>
      </c>
    </row>
    <row r="227" spans="1:19" x14ac:dyDescent="0.3">
      <c r="A227" s="75" t="s">
        <v>98</v>
      </c>
      <c r="B227" s="75" t="s">
        <v>99</v>
      </c>
      <c r="C227" s="75" t="s">
        <v>12</v>
      </c>
      <c r="D227" s="75" t="s">
        <v>353</v>
      </c>
      <c r="E227" s="77">
        <v>45106.490972222222</v>
      </c>
      <c r="F227" s="77">
        <v>45106.490972222222</v>
      </c>
      <c r="G227" s="77">
        <v>45122.660416666666</v>
      </c>
      <c r="H227" s="78">
        <v>16.169444444443798</v>
      </c>
      <c r="I227" s="77">
        <v>45122.660416666666</v>
      </c>
      <c r="J227" s="75" t="s">
        <v>14</v>
      </c>
      <c r="K227" s="34">
        <v>1</v>
      </c>
      <c r="L227" s="31">
        <v>1</v>
      </c>
      <c r="M227" s="31">
        <v>1</v>
      </c>
      <c r="N227" s="53">
        <f>E227+0.5*(F227-E227)</f>
        <v>45106.490972222222</v>
      </c>
      <c r="O227" s="28">
        <f>IF(MONTH(N227)=7, DAY(N227)+30, IF(MONTH(N227)=6, DAY(N227), IF(MONTH(N227)=8, DAY(N227)+61, "NA")))</f>
        <v>29</v>
      </c>
      <c r="P227" s="29">
        <f>(F227-E227)/2</f>
        <v>0</v>
      </c>
      <c r="Q227" s="30">
        <f>G227-N227+1</f>
        <v>17.169444444443798</v>
      </c>
      <c r="R227" s="30">
        <f>(G227-F227)+1</f>
        <v>17.169444444443798</v>
      </c>
      <c r="S227" s="30">
        <f>G227-I227</f>
        <v>0</v>
      </c>
    </row>
    <row r="228" spans="1:19" x14ac:dyDescent="0.3">
      <c r="A228" s="75" t="s">
        <v>98</v>
      </c>
      <c r="B228" s="75" t="s">
        <v>99</v>
      </c>
      <c r="C228" s="75" t="s">
        <v>12</v>
      </c>
      <c r="D228" s="75" t="s">
        <v>439</v>
      </c>
      <c r="E228" s="76">
        <v>45094.5</v>
      </c>
      <c r="F228" s="76">
        <v>45101.405555555553</v>
      </c>
      <c r="G228" s="76">
        <v>45114.554861111108</v>
      </c>
      <c r="H228" s="79">
        <v>13.149305555554747</v>
      </c>
      <c r="I228" s="77">
        <v>45114.554861111108</v>
      </c>
      <c r="J228" s="75" t="s">
        <v>14</v>
      </c>
      <c r="K228" s="34">
        <v>1</v>
      </c>
      <c r="L228" s="31">
        <v>1</v>
      </c>
      <c r="M228" s="31">
        <v>1</v>
      </c>
      <c r="N228" s="53">
        <f>E228+0.5*(F228-E228)</f>
        <v>45097.952777777777</v>
      </c>
      <c r="O228" s="28">
        <f>IF(MONTH(N228)=7, DAY(N228)+30, IF(MONTH(N228)=6, DAY(N228), IF(MONTH(N228)=8, DAY(N228)+61, "NA")))</f>
        <v>20</v>
      </c>
      <c r="P228" s="29">
        <f>(F228-E228)/2</f>
        <v>3.452777777776646</v>
      </c>
      <c r="Q228" s="30">
        <f>G228-N228+1</f>
        <v>17.602083333331393</v>
      </c>
      <c r="R228" s="30">
        <f>(G228-F228)+1</f>
        <v>14.149305555554747</v>
      </c>
      <c r="S228" s="30">
        <f>G228-I228</f>
        <v>0</v>
      </c>
    </row>
    <row r="229" spans="1:19" x14ac:dyDescent="0.3">
      <c r="A229" s="75" t="s">
        <v>98</v>
      </c>
      <c r="B229" s="75" t="s">
        <v>99</v>
      </c>
      <c r="C229" s="75" t="s">
        <v>12</v>
      </c>
      <c r="D229" s="75" t="s">
        <v>444</v>
      </c>
      <c r="E229" s="77">
        <v>45090.5</v>
      </c>
      <c r="F229" s="77">
        <v>45090.5</v>
      </c>
      <c r="G229" s="77">
        <v>45108.561111111114</v>
      </c>
      <c r="H229" s="78">
        <v>18.06111111111386</v>
      </c>
      <c r="I229" s="77">
        <v>45108.561111111114</v>
      </c>
      <c r="J229" s="75" t="s">
        <v>14</v>
      </c>
      <c r="K229" s="34">
        <v>1</v>
      </c>
      <c r="L229" s="31">
        <v>1</v>
      </c>
      <c r="M229" s="31">
        <v>1</v>
      </c>
      <c r="N229" s="53">
        <f>E229+0.5*(F229-E229)</f>
        <v>45090.5</v>
      </c>
      <c r="O229" s="28">
        <f>IF(MONTH(N229)=7, DAY(N229)+30, IF(MONTH(N229)=6, DAY(N229), IF(MONTH(N229)=8, DAY(N229)+61, "NA")))</f>
        <v>13</v>
      </c>
      <c r="P229" s="29">
        <f>(F229-E229)/2</f>
        <v>0</v>
      </c>
      <c r="Q229" s="30">
        <f>G229-N229+1</f>
        <v>19.06111111111386</v>
      </c>
      <c r="R229" s="30">
        <f>(G229-F229)+1</f>
        <v>19.06111111111386</v>
      </c>
      <c r="S229" s="30">
        <f>G229-I229</f>
        <v>0</v>
      </c>
    </row>
    <row r="230" spans="1:19" x14ac:dyDescent="0.3">
      <c r="A230" s="75" t="s">
        <v>98</v>
      </c>
      <c r="B230" s="75" t="s">
        <v>99</v>
      </c>
      <c r="C230" s="75" t="s">
        <v>12</v>
      </c>
      <c r="D230" s="75" t="s">
        <v>349</v>
      </c>
      <c r="E230" s="76">
        <v>45084.5</v>
      </c>
      <c r="F230" s="76">
        <v>45106.474999999999</v>
      </c>
      <c r="G230" s="76">
        <v>45114.660416666666</v>
      </c>
      <c r="H230" s="79">
        <v>8.1854166666671517</v>
      </c>
      <c r="I230" s="77">
        <v>45114.660416666666</v>
      </c>
      <c r="J230" s="75" t="s">
        <v>14</v>
      </c>
      <c r="K230" s="34">
        <v>1</v>
      </c>
      <c r="L230" s="31">
        <v>1</v>
      </c>
      <c r="M230" s="31">
        <v>1</v>
      </c>
      <c r="N230" s="54">
        <f>E230+0.5*(F230-E230)</f>
        <v>45095.487500000003</v>
      </c>
      <c r="O230" s="55">
        <f>IF(MONTH(N230)=7, DAY(N230)+30, IF(MONTH(N230)=6, DAY(N230), IF(MONTH(N230)=8, DAY(N230)+61, "NA")))</f>
        <v>18</v>
      </c>
      <c r="P230" s="56">
        <f>(F230-E230)/2</f>
        <v>10.987499999999272</v>
      </c>
      <c r="Q230" s="30">
        <f>G230-N230+1</f>
        <v>20.172916666662786</v>
      </c>
      <c r="R230" s="30">
        <f>(G230-F230)+1</f>
        <v>9.1854166666671517</v>
      </c>
      <c r="S230" s="30">
        <f>G230-I230</f>
        <v>0</v>
      </c>
    </row>
    <row r="231" spans="1:19" x14ac:dyDescent="0.3">
      <c r="A231" s="75" t="s">
        <v>98</v>
      </c>
      <c r="B231" s="75" t="s">
        <v>99</v>
      </c>
      <c r="C231" s="75" t="s">
        <v>12</v>
      </c>
      <c r="D231" s="75" t="s">
        <v>432</v>
      </c>
      <c r="E231" s="76">
        <v>45095.866666666669</v>
      </c>
      <c r="F231" s="76">
        <v>45109.490277777775</v>
      </c>
      <c r="G231" s="76">
        <v>45124.438194444447</v>
      </c>
      <c r="H231" s="79">
        <v>14.947916666671517</v>
      </c>
      <c r="I231" s="77">
        <v>45124.438194444447</v>
      </c>
      <c r="J231" s="75" t="s">
        <v>14</v>
      </c>
      <c r="K231" s="34">
        <v>1</v>
      </c>
      <c r="L231" s="31">
        <v>1</v>
      </c>
      <c r="M231" s="31">
        <v>1</v>
      </c>
      <c r="N231" s="54">
        <f>E231+0.5*(F231-E231)</f>
        <v>45102.678472222222</v>
      </c>
      <c r="O231" s="55">
        <f>IF(MONTH(N231)=7, DAY(N231)+30, IF(MONTH(N231)=6, DAY(N231), IF(MONTH(N231)=8, DAY(N231)+61, "NA")))</f>
        <v>25</v>
      </c>
      <c r="P231" s="56">
        <f>(F231-E231)/2</f>
        <v>6.8118055555532919</v>
      </c>
      <c r="Q231" s="30">
        <f>G231-N231+1</f>
        <v>22.759722222224809</v>
      </c>
      <c r="R231" s="30">
        <f>(G231-F231)+1</f>
        <v>15.947916666671517</v>
      </c>
      <c r="S231" s="30">
        <f>G231-I231</f>
        <v>0</v>
      </c>
    </row>
    <row r="232" spans="1:19" x14ac:dyDescent="0.3">
      <c r="A232" s="75" t="s">
        <v>98</v>
      </c>
      <c r="B232" s="75" t="s">
        <v>99</v>
      </c>
      <c r="C232" s="75" t="s">
        <v>12</v>
      </c>
      <c r="D232" s="75" t="s">
        <v>441</v>
      </c>
      <c r="E232" s="77">
        <v>45106.556944444441</v>
      </c>
      <c r="F232" s="77">
        <v>45124.438194444447</v>
      </c>
      <c r="G232" s="77">
        <v>45139.625</v>
      </c>
      <c r="H232" s="78">
        <v>15.186805555553292</v>
      </c>
      <c r="I232" s="77">
        <v>45139.625</v>
      </c>
      <c r="J232" s="75" t="s">
        <v>14</v>
      </c>
      <c r="K232" s="34">
        <v>1</v>
      </c>
      <c r="L232" s="31">
        <v>1</v>
      </c>
      <c r="M232" s="31">
        <v>1</v>
      </c>
      <c r="N232" s="53">
        <v>45108</v>
      </c>
      <c r="O232" s="28">
        <f>IF(MONTH(N232)=7, DAY(N232)+30, IF(MONTH(N232)=6, DAY(N232), IF(MONTH(N232)=8, DAY(N232)+61, "NA")))</f>
        <v>31</v>
      </c>
      <c r="P232" s="29">
        <v>0</v>
      </c>
      <c r="Q232" s="30">
        <f>G232-N232+1</f>
        <v>32.625</v>
      </c>
      <c r="R232" s="30">
        <f>(G232-F232)+1</f>
        <v>16.186805555553292</v>
      </c>
      <c r="S232" s="30">
        <f>G232-I232</f>
        <v>0</v>
      </c>
    </row>
    <row r="233" spans="1:19" x14ac:dyDescent="0.3">
      <c r="A233" s="75" t="s">
        <v>98</v>
      </c>
      <c r="B233" s="75" t="s">
        <v>99</v>
      </c>
      <c r="C233" s="75" t="s">
        <v>12</v>
      </c>
      <c r="D233" s="75" t="s">
        <v>132</v>
      </c>
      <c r="E233" s="77">
        <v>45082.5</v>
      </c>
      <c r="F233" s="77">
        <v>45090.5</v>
      </c>
      <c r="G233" s="77">
        <v>45112.557638888888</v>
      </c>
      <c r="H233" s="78">
        <v>22.057638888887595</v>
      </c>
      <c r="I233" s="77">
        <v>45112.557638888888</v>
      </c>
      <c r="J233" s="75" t="s">
        <v>14</v>
      </c>
      <c r="K233" s="34">
        <v>1</v>
      </c>
      <c r="L233" s="31">
        <v>1</v>
      </c>
      <c r="M233" s="31">
        <v>1</v>
      </c>
      <c r="N233" s="53">
        <f>E233+0.5*(F233-E233)</f>
        <v>45086.5</v>
      </c>
      <c r="O233" s="28">
        <f>IF(MONTH(N233)=7, DAY(N233)+30, IF(MONTH(N233)=6, DAY(N233), IF(MONTH(N233)=8, DAY(N233)+61, "NA")))</f>
        <v>9</v>
      </c>
      <c r="P233" s="29">
        <f>(F233-E233)/2</f>
        <v>4</v>
      </c>
      <c r="Q233" s="30">
        <f>G233-N233+1</f>
        <v>27.057638888887595</v>
      </c>
      <c r="R233" s="30">
        <f>(G233-F233)+1</f>
        <v>23.057638888887595</v>
      </c>
      <c r="S233" s="30">
        <f>G233-I233</f>
        <v>0</v>
      </c>
    </row>
    <row r="234" spans="1:19" x14ac:dyDescent="0.3">
      <c r="A234" s="75" t="s">
        <v>98</v>
      </c>
      <c r="B234" s="75" t="s">
        <v>99</v>
      </c>
      <c r="C234" s="75" t="s">
        <v>12</v>
      </c>
      <c r="D234" s="75" t="s">
        <v>112</v>
      </c>
      <c r="E234" s="77">
        <v>45109.488888888889</v>
      </c>
      <c r="F234" s="77">
        <v>45124.438194444447</v>
      </c>
      <c r="G234" s="77">
        <v>45124.438194444447</v>
      </c>
      <c r="H234" s="78">
        <v>0</v>
      </c>
      <c r="I234" s="77">
        <v>45124.438194444447</v>
      </c>
      <c r="J234" s="75" t="s">
        <v>14</v>
      </c>
      <c r="K234" s="34">
        <v>1</v>
      </c>
      <c r="N234" s="54">
        <f>E234+0.5*(F234-E234)</f>
        <v>45116.963541666672</v>
      </c>
      <c r="O234" s="55">
        <f>IF(MONTH(N234)=7, DAY(N234)+30, IF(MONTH(N234)=6, DAY(N234), IF(MONTH(N234)=8, DAY(N234)+61, "NA")))</f>
        <v>39</v>
      </c>
      <c r="P234" s="56">
        <f>(F234-E234)/2</f>
        <v>7.4746527777788287</v>
      </c>
      <c r="Q234" s="30">
        <f>G234-N234+1</f>
        <v>8.4746527777751908</v>
      </c>
      <c r="R234" s="30">
        <f>(G234-F234)+1</f>
        <v>1</v>
      </c>
      <c r="S234" s="30">
        <f>G234-I234</f>
        <v>0</v>
      </c>
    </row>
    <row r="235" spans="1:19" x14ac:dyDescent="0.3">
      <c r="A235" s="75" t="s">
        <v>98</v>
      </c>
      <c r="B235" s="75" t="s">
        <v>99</v>
      </c>
      <c r="C235" s="75" t="s">
        <v>12</v>
      </c>
      <c r="D235" s="75" t="s">
        <v>355</v>
      </c>
      <c r="E235" s="77">
        <v>45096.388888888891</v>
      </c>
      <c r="F235" s="77">
        <v>45121.660416666666</v>
      </c>
      <c r="G235" s="77">
        <v>45121.660416666666</v>
      </c>
      <c r="H235" s="78">
        <v>0</v>
      </c>
      <c r="I235" s="77">
        <v>45121.660416666666</v>
      </c>
      <c r="J235" s="75" t="s">
        <v>14</v>
      </c>
      <c r="K235" s="34">
        <v>1</v>
      </c>
      <c r="N235" s="54">
        <f>E235+0.5*(F235-E235)</f>
        <v>45109.024652777778</v>
      </c>
      <c r="O235" s="55">
        <f>IF(MONTH(N235)=7, DAY(N235)+30, IF(MONTH(N235)=6, DAY(N235), IF(MONTH(N235)=8, DAY(N235)+61, "NA")))</f>
        <v>32</v>
      </c>
      <c r="P235" s="56">
        <f>(F235-E235)/2</f>
        <v>12.635763888887595</v>
      </c>
      <c r="Q235" s="30">
        <f>G235-N235+1</f>
        <v>13.635763888887595</v>
      </c>
      <c r="R235" s="30">
        <f>(G235-F235)+1</f>
        <v>1</v>
      </c>
      <c r="S235" s="30">
        <f>G235-I235</f>
        <v>0</v>
      </c>
    </row>
    <row r="236" spans="1:19" x14ac:dyDescent="0.3">
      <c r="A236" s="75" t="s">
        <v>98</v>
      </c>
      <c r="B236" s="75" t="s">
        <v>99</v>
      </c>
      <c r="C236" s="75" t="s">
        <v>12</v>
      </c>
      <c r="D236" s="75" t="s">
        <v>100</v>
      </c>
      <c r="E236" s="80"/>
      <c r="F236" s="76">
        <v>45103.668055555558</v>
      </c>
      <c r="G236" s="76">
        <v>45114.476388888892</v>
      </c>
      <c r="H236" s="79">
        <v>10.808333333334303</v>
      </c>
      <c r="I236" s="77">
        <v>45114.476388888892</v>
      </c>
      <c r="J236" s="75" t="s">
        <v>14</v>
      </c>
      <c r="K236" s="34">
        <v>1</v>
      </c>
      <c r="N236" s="53"/>
      <c r="O236" s="28"/>
      <c r="P236" s="29"/>
      <c r="Q236" s="30"/>
      <c r="R236" s="30"/>
      <c r="S236" s="30"/>
    </row>
    <row r="237" spans="1:19" x14ac:dyDescent="0.3">
      <c r="A237" s="75" t="s">
        <v>98</v>
      </c>
      <c r="B237" s="75" t="s">
        <v>99</v>
      </c>
      <c r="C237" s="75" t="s">
        <v>12</v>
      </c>
      <c r="D237" s="75" t="s">
        <v>265</v>
      </c>
      <c r="E237" s="81"/>
      <c r="F237" s="77">
        <v>45106.502083333333</v>
      </c>
      <c r="G237" s="77">
        <v>45114.502083333333</v>
      </c>
      <c r="H237" s="78">
        <v>8</v>
      </c>
      <c r="I237" s="77">
        <v>45114.502083333333</v>
      </c>
      <c r="J237" s="75" t="s">
        <v>14</v>
      </c>
      <c r="K237" s="34">
        <v>1</v>
      </c>
      <c r="N237" s="53"/>
      <c r="O237" s="28"/>
      <c r="P237" s="29"/>
      <c r="Q237" s="30"/>
      <c r="R237" s="30"/>
      <c r="S237" s="30"/>
    </row>
    <row r="238" spans="1:19" x14ac:dyDescent="0.3">
      <c r="A238" s="75" t="s">
        <v>98</v>
      </c>
      <c r="B238" s="75" t="s">
        <v>99</v>
      </c>
      <c r="C238" s="75" t="s">
        <v>12</v>
      </c>
      <c r="D238" s="75" t="s">
        <v>263</v>
      </c>
      <c r="E238" s="81"/>
      <c r="F238" s="77">
        <v>45124.438194444447</v>
      </c>
      <c r="G238" s="77">
        <v>45124.438194444447</v>
      </c>
      <c r="H238" s="78">
        <v>0</v>
      </c>
      <c r="I238" s="77">
        <v>45124.438194444447</v>
      </c>
      <c r="J238" s="75" t="s">
        <v>14</v>
      </c>
      <c r="K238" s="34">
        <v>1</v>
      </c>
      <c r="N238" s="53"/>
      <c r="O238" s="28"/>
      <c r="P238" s="29"/>
      <c r="Q238" s="30"/>
      <c r="R238" s="30"/>
      <c r="S238" s="30"/>
    </row>
    <row r="239" spans="1:19" x14ac:dyDescent="0.3">
      <c r="A239" s="75" t="s">
        <v>98</v>
      </c>
      <c r="B239" s="75" t="s">
        <v>99</v>
      </c>
      <c r="C239" s="75" t="s">
        <v>12</v>
      </c>
      <c r="D239" s="75" t="s">
        <v>118</v>
      </c>
      <c r="E239" s="81"/>
      <c r="F239" s="77">
        <v>45139.4375</v>
      </c>
      <c r="G239" s="77">
        <v>45139.4375</v>
      </c>
      <c r="H239" s="78">
        <v>0</v>
      </c>
      <c r="I239" s="77">
        <v>45139.4375</v>
      </c>
      <c r="J239" s="75" t="s">
        <v>14</v>
      </c>
      <c r="K239" s="34">
        <v>1</v>
      </c>
      <c r="N239" s="53"/>
      <c r="O239" s="28"/>
      <c r="P239" s="29"/>
      <c r="Q239" s="30"/>
      <c r="R239" s="30"/>
      <c r="S239" s="30"/>
    </row>
    <row r="240" spans="1:19" x14ac:dyDescent="0.3">
      <c r="A240" s="43" t="s">
        <v>98</v>
      </c>
      <c r="B240" s="43" t="s">
        <v>99</v>
      </c>
      <c r="C240" s="43" t="s">
        <v>12</v>
      </c>
      <c r="D240" s="43" t="s">
        <v>116</v>
      </c>
      <c r="E240" s="44">
        <v>45085.5</v>
      </c>
      <c r="F240" s="47"/>
      <c r="G240" s="47"/>
      <c r="H240" s="47"/>
      <c r="I240" s="44">
        <v>45112.504861111112</v>
      </c>
      <c r="J240" s="43" t="s">
        <v>40</v>
      </c>
      <c r="N240" s="27"/>
      <c r="O240" s="28"/>
      <c r="P240" s="29"/>
      <c r="Q240" s="30"/>
      <c r="R240" s="30"/>
      <c r="S240" s="30"/>
    </row>
    <row r="241" spans="1:19" x14ac:dyDescent="0.3">
      <c r="A241" s="43" t="s">
        <v>98</v>
      </c>
      <c r="B241" s="43" t="s">
        <v>99</v>
      </c>
      <c r="C241" s="43" t="s">
        <v>12</v>
      </c>
      <c r="D241" s="43" t="s">
        <v>354</v>
      </c>
      <c r="E241" s="44">
        <v>45096.388888888891</v>
      </c>
      <c r="F241" s="52"/>
      <c r="G241" s="52"/>
      <c r="H241" s="52"/>
      <c r="I241" s="44">
        <v>45096.388888888891</v>
      </c>
      <c r="J241" s="43" t="s">
        <v>14</v>
      </c>
      <c r="N241" s="27"/>
      <c r="O241" s="28"/>
      <c r="P241" s="29"/>
      <c r="Q241" s="30"/>
      <c r="R241" s="30"/>
      <c r="S241" s="30"/>
    </row>
    <row r="242" spans="1:19" x14ac:dyDescent="0.3">
      <c r="A242" s="43" t="s">
        <v>98</v>
      </c>
      <c r="B242" s="43" t="s">
        <v>99</v>
      </c>
      <c r="C242" s="43" t="s">
        <v>12</v>
      </c>
      <c r="D242" s="43" t="s">
        <v>124</v>
      </c>
      <c r="E242" s="44">
        <v>45106.508333333331</v>
      </c>
      <c r="F242" s="47"/>
      <c r="G242" s="47"/>
      <c r="H242" s="47"/>
      <c r="I242" s="44">
        <v>45106.508333333331</v>
      </c>
      <c r="J242" s="43" t="s">
        <v>14</v>
      </c>
      <c r="Q242" s="50"/>
      <c r="R242" s="50"/>
      <c r="S242" s="50"/>
    </row>
    <row r="243" spans="1:19" x14ac:dyDescent="0.3">
      <c r="A243" s="43" t="s">
        <v>98</v>
      </c>
      <c r="B243" s="43" t="s">
        <v>99</v>
      </c>
      <c r="C243" s="43" t="s">
        <v>12</v>
      </c>
      <c r="D243" s="43" t="s">
        <v>442</v>
      </c>
      <c r="E243" s="48">
        <v>45119.559027777781</v>
      </c>
      <c r="F243" s="52"/>
      <c r="G243" s="52"/>
      <c r="H243" s="52"/>
      <c r="I243" s="44">
        <v>45119.559027777781</v>
      </c>
      <c r="J243" s="43" t="s">
        <v>14</v>
      </c>
      <c r="Q243" s="50"/>
      <c r="R243" s="50"/>
      <c r="S243" s="50"/>
    </row>
    <row r="244" spans="1:19" x14ac:dyDescent="0.3">
      <c r="A244" s="43" t="s">
        <v>98</v>
      </c>
      <c r="B244" s="43" t="s">
        <v>99</v>
      </c>
      <c r="C244" s="43" t="s">
        <v>12</v>
      </c>
      <c r="D244" s="43" t="s">
        <v>101</v>
      </c>
      <c r="E244" s="47"/>
      <c r="F244" s="47"/>
      <c r="G244" s="47"/>
      <c r="H244" s="47"/>
      <c r="I244" s="44">
        <v>45114.477083333331</v>
      </c>
      <c r="J244" s="43" t="s">
        <v>40</v>
      </c>
      <c r="N244" s="27"/>
      <c r="O244" s="28"/>
      <c r="P244" s="29"/>
      <c r="Q244" s="30"/>
      <c r="R244" s="30"/>
      <c r="S244" s="30"/>
    </row>
    <row r="245" spans="1:19" x14ac:dyDescent="0.3">
      <c r="A245" s="43" t="s">
        <v>98</v>
      </c>
      <c r="B245" s="43" t="s">
        <v>99</v>
      </c>
      <c r="C245" s="43" t="s">
        <v>12</v>
      </c>
      <c r="D245" s="43" t="s">
        <v>102</v>
      </c>
      <c r="E245" s="52"/>
      <c r="F245" s="52"/>
      <c r="G245" s="52"/>
      <c r="H245" s="52"/>
      <c r="I245" s="44">
        <v>45084.5</v>
      </c>
      <c r="J245" s="43" t="s">
        <v>40</v>
      </c>
      <c r="N245" s="27"/>
      <c r="O245" s="28"/>
      <c r="P245" s="29"/>
      <c r="Q245" s="30"/>
      <c r="R245" s="30"/>
      <c r="S245" s="30"/>
    </row>
    <row r="246" spans="1:19" x14ac:dyDescent="0.3">
      <c r="A246" s="43" t="s">
        <v>98</v>
      </c>
      <c r="B246" s="43" t="s">
        <v>99</v>
      </c>
      <c r="C246" s="43" t="s">
        <v>12</v>
      </c>
      <c r="D246" s="43" t="s">
        <v>347</v>
      </c>
      <c r="E246" s="47"/>
      <c r="F246" s="47"/>
      <c r="G246" s="47"/>
      <c r="H246" s="47"/>
      <c r="I246" s="44">
        <v>45084.5</v>
      </c>
      <c r="J246" s="43" t="s">
        <v>40</v>
      </c>
      <c r="N246" s="27"/>
      <c r="O246" s="28"/>
      <c r="P246" s="29"/>
      <c r="Q246" s="30"/>
      <c r="R246" s="30"/>
      <c r="S246" s="30"/>
    </row>
    <row r="247" spans="1:19" x14ac:dyDescent="0.3">
      <c r="A247" s="43" t="s">
        <v>98</v>
      </c>
      <c r="B247" s="43" t="s">
        <v>99</v>
      </c>
      <c r="C247" s="43" t="s">
        <v>12</v>
      </c>
      <c r="D247" s="43" t="s">
        <v>348</v>
      </c>
      <c r="E247" s="47"/>
      <c r="F247" s="47"/>
      <c r="G247" s="47"/>
      <c r="H247" s="47"/>
      <c r="I247" s="44">
        <v>45084.5</v>
      </c>
      <c r="J247" s="43" t="s">
        <v>40</v>
      </c>
      <c r="N247" s="27"/>
      <c r="O247" s="28"/>
      <c r="P247" s="29"/>
      <c r="Q247" s="30"/>
      <c r="R247" s="30"/>
      <c r="S247" s="30"/>
    </row>
    <row r="248" spans="1:19" x14ac:dyDescent="0.3">
      <c r="A248" s="43" t="s">
        <v>98</v>
      </c>
      <c r="B248" s="43" t="s">
        <v>99</v>
      </c>
      <c r="C248" s="43" t="s">
        <v>12</v>
      </c>
      <c r="D248" s="43" t="s">
        <v>208</v>
      </c>
      <c r="E248" s="47"/>
      <c r="F248" s="47"/>
      <c r="G248" s="47"/>
      <c r="H248" s="47"/>
      <c r="I248" s="44">
        <v>45084.388888888891</v>
      </c>
      <c r="J248" s="43" t="s">
        <v>40</v>
      </c>
      <c r="N248" s="27"/>
      <c r="O248" s="28"/>
      <c r="P248" s="29"/>
      <c r="Q248" s="30"/>
      <c r="R248" s="30"/>
      <c r="S248" s="30"/>
    </row>
    <row r="249" spans="1:19" x14ac:dyDescent="0.3">
      <c r="A249" s="43" t="s">
        <v>98</v>
      </c>
      <c r="B249" s="43" t="s">
        <v>99</v>
      </c>
      <c r="C249" s="43" t="s">
        <v>12</v>
      </c>
      <c r="D249" s="43" t="s">
        <v>103</v>
      </c>
      <c r="E249" s="52"/>
      <c r="F249" s="47"/>
      <c r="G249" s="47"/>
      <c r="H249" s="47"/>
      <c r="I249" s="44">
        <v>45084.5</v>
      </c>
      <c r="J249" s="43" t="s">
        <v>40</v>
      </c>
      <c r="N249" s="27"/>
      <c r="O249" s="28"/>
      <c r="P249" s="29"/>
      <c r="Q249" s="30"/>
      <c r="R249" s="30"/>
      <c r="S249" s="30"/>
    </row>
    <row r="250" spans="1:19" x14ac:dyDescent="0.3">
      <c r="A250" s="43" t="s">
        <v>98</v>
      </c>
      <c r="B250" s="43" t="s">
        <v>99</v>
      </c>
      <c r="C250" s="43" t="s">
        <v>12</v>
      </c>
      <c r="D250" s="43" t="s">
        <v>350</v>
      </c>
      <c r="E250" s="47"/>
      <c r="F250" s="47"/>
      <c r="G250" s="47"/>
      <c r="H250" s="47"/>
      <c r="I250" s="44">
        <v>45084.5</v>
      </c>
      <c r="J250" s="43" t="s">
        <v>40</v>
      </c>
      <c r="N250" s="27"/>
      <c r="O250" s="28"/>
      <c r="P250" s="29"/>
      <c r="Q250" s="30"/>
      <c r="R250" s="30"/>
      <c r="S250" s="30"/>
    </row>
    <row r="251" spans="1:19" x14ac:dyDescent="0.3">
      <c r="A251" s="43" t="s">
        <v>98</v>
      </c>
      <c r="B251" s="43" t="s">
        <v>99</v>
      </c>
      <c r="C251" s="43" t="s">
        <v>12</v>
      </c>
      <c r="D251" s="43" t="s">
        <v>351</v>
      </c>
      <c r="E251" s="47"/>
      <c r="F251" s="47"/>
      <c r="G251" s="47"/>
      <c r="H251" s="47"/>
      <c r="I251" s="44">
        <v>45084.5</v>
      </c>
      <c r="J251" s="43" t="s">
        <v>40</v>
      </c>
      <c r="N251" s="27"/>
      <c r="O251" s="28"/>
      <c r="P251" s="29"/>
      <c r="Q251" s="30"/>
      <c r="R251" s="30"/>
      <c r="S251" s="30"/>
    </row>
    <row r="252" spans="1:19" x14ac:dyDescent="0.3">
      <c r="A252" s="43" t="s">
        <v>98</v>
      </c>
      <c r="B252" s="43" t="s">
        <v>99</v>
      </c>
      <c r="C252" s="43" t="s">
        <v>12</v>
      </c>
      <c r="D252" s="43" t="s">
        <v>352</v>
      </c>
      <c r="E252" s="47"/>
      <c r="F252" s="47"/>
      <c r="G252" s="47"/>
      <c r="H252" s="47"/>
      <c r="I252" s="44">
        <v>45084.5</v>
      </c>
      <c r="J252" s="43" t="s">
        <v>40</v>
      </c>
      <c r="N252" s="27"/>
      <c r="O252" s="28"/>
      <c r="P252" s="29"/>
      <c r="Q252" s="30"/>
      <c r="R252" s="30"/>
      <c r="S252" s="30"/>
    </row>
    <row r="253" spans="1:19" x14ac:dyDescent="0.3">
      <c r="A253" s="43" t="s">
        <v>98</v>
      </c>
      <c r="B253" s="43" t="s">
        <v>99</v>
      </c>
      <c r="C253" s="43" t="s">
        <v>12</v>
      </c>
      <c r="D253" s="43" t="s">
        <v>430</v>
      </c>
      <c r="E253" s="47"/>
      <c r="F253" s="52"/>
      <c r="G253" s="52"/>
      <c r="H253" s="52"/>
      <c r="I253" s="44">
        <v>45084.5</v>
      </c>
      <c r="J253" s="43" t="s">
        <v>40</v>
      </c>
      <c r="N253" s="27"/>
      <c r="O253" s="28"/>
      <c r="P253" s="29"/>
      <c r="Q253" s="30"/>
      <c r="R253" s="30"/>
      <c r="S253" s="30"/>
    </row>
    <row r="254" spans="1:19" x14ac:dyDescent="0.3">
      <c r="A254" s="43" t="s">
        <v>98</v>
      </c>
      <c r="B254" s="43" t="s">
        <v>99</v>
      </c>
      <c r="C254" s="43" t="s">
        <v>12</v>
      </c>
      <c r="D254" s="43" t="s">
        <v>108</v>
      </c>
      <c r="E254" s="47"/>
      <c r="F254" s="47"/>
      <c r="G254" s="47"/>
      <c r="H254" s="47"/>
      <c r="I254" s="44">
        <v>45086.625</v>
      </c>
      <c r="J254" s="43" t="s">
        <v>40</v>
      </c>
      <c r="N254" s="27"/>
      <c r="O254" s="28"/>
      <c r="P254" s="29"/>
      <c r="Q254" s="30"/>
      <c r="R254" s="30"/>
      <c r="S254" s="30"/>
    </row>
    <row r="255" spans="1:19" x14ac:dyDescent="0.3">
      <c r="A255" s="43" t="s">
        <v>98</v>
      </c>
      <c r="B255" s="43" t="s">
        <v>99</v>
      </c>
      <c r="C255" s="43" t="s">
        <v>12</v>
      </c>
      <c r="D255" s="43" t="s">
        <v>109</v>
      </c>
      <c r="E255" s="47"/>
      <c r="F255" s="47"/>
      <c r="G255" s="47"/>
      <c r="H255" s="47"/>
      <c r="I255" s="44">
        <v>45086.625</v>
      </c>
      <c r="J255" s="43" t="s">
        <v>40</v>
      </c>
      <c r="N255" s="27"/>
      <c r="O255" s="28"/>
      <c r="P255" s="29"/>
      <c r="Q255" s="30"/>
      <c r="R255" s="30"/>
      <c r="S255" s="30"/>
    </row>
    <row r="256" spans="1:19" x14ac:dyDescent="0.3">
      <c r="A256" s="43" t="s">
        <v>98</v>
      </c>
      <c r="B256" s="43" t="s">
        <v>99</v>
      </c>
      <c r="C256" s="43" t="s">
        <v>12</v>
      </c>
      <c r="D256" s="43" t="s">
        <v>260</v>
      </c>
      <c r="E256" s="47"/>
      <c r="F256" s="47"/>
      <c r="G256" s="47"/>
      <c r="H256" s="47"/>
      <c r="I256" s="44">
        <v>45086.625</v>
      </c>
      <c r="J256" s="43" t="s">
        <v>40</v>
      </c>
      <c r="N256" s="27"/>
      <c r="O256" s="28"/>
      <c r="P256" s="29"/>
      <c r="Q256" s="30"/>
      <c r="R256" s="30"/>
      <c r="S256" s="30"/>
    </row>
    <row r="257" spans="1:19" x14ac:dyDescent="0.3">
      <c r="A257" s="43" t="s">
        <v>98</v>
      </c>
      <c r="B257" s="43" t="s">
        <v>99</v>
      </c>
      <c r="C257" s="43" t="s">
        <v>12</v>
      </c>
      <c r="D257" s="43" t="s">
        <v>261</v>
      </c>
      <c r="E257" s="47"/>
      <c r="F257" s="47"/>
      <c r="G257" s="47"/>
      <c r="H257" s="47"/>
      <c r="I257" s="44">
        <v>45086.625</v>
      </c>
      <c r="J257" s="43" t="s">
        <v>40</v>
      </c>
      <c r="N257" s="27"/>
      <c r="O257" s="28"/>
      <c r="P257" s="29"/>
      <c r="Q257" s="30"/>
      <c r="R257" s="30"/>
      <c r="S257" s="30"/>
    </row>
    <row r="258" spans="1:19" x14ac:dyDescent="0.3">
      <c r="A258" s="43" t="s">
        <v>98</v>
      </c>
      <c r="B258" s="43" t="s">
        <v>99</v>
      </c>
      <c r="C258" s="43" t="s">
        <v>12</v>
      </c>
      <c r="D258" s="43" t="s">
        <v>262</v>
      </c>
      <c r="E258" s="47"/>
      <c r="F258" s="47"/>
      <c r="G258" s="47"/>
      <c r="H258" s="47"/>
      <c r="I258" s="44">
        <v>45086.625</v>
      </c>
      <c r="J258" s="43" t="s">
        <v>40</v>
      </c>
      <c r="N258" s="27"/>
      <c r="O258" s="28"/>
      <c r="P258" s="29"/>
      <c r="Q258" s="30"/>
      <c r="R258" s="30"/>
      <c r="S258" s="30"/>
    </row>
    <row r="259" spans="1:19" x14ac:dyDescent="0.3">
      <c r="A259" s="43" t="s">
        <v>98</v>
      </c>
      <c r="B259" s="43" t="s">
        <v>99</v>
      </c>
      <c r="C259" s="43" t="s">
        <v>12</v>
      </c>
      <c r="D259" s="43" t="s">
        <v>264</v>
      </c>
      <c r="E259" s="47"/>
      <c r="F259" s="47"/>
      <c r="G259" s="47"/>
      <c r="H259" s="47"/>
      <c r="I259" s="44">
        <v>45086.625</v>
      </c>
      <c r="J259" s="43" t="s">
        <v>16</v>
      </c>
      <c r="N259" s="27"/>
      <c r="O259" s="28"/>
      <c r="P259" s="29"/>
      <c r="Q259" s="30"/>
      <c r="R259" s="30"/>
      <c r="S259" s="30"/>
    </row>
    <row r="260" spans="1:19" x14ac:dyDescent="0.3">
      <c r="A260" s="43" t="s">
        <v>98</v>
      </c>
      <c r="B260" s="43" t="s">
        <v>99</v>
      </c>
      <c r="C260" s="43" t="s">
        <v>12</v>
      </c>
      <c r="D260" s="43" t="s">
        <v>438</v>
      </c>
      <c r="E260" s="47"/>
      <c r="F260" s="47"/>
      <c r="G260" s="47"/>
      <c r="H260" s="47"/>
      <c r="I260" s="44">
        <v>45086.625</v>
      </c>
      <c r="J260" s="43" t="s">
        <v>42</v>
      </c>
      <c r="N260" s="27"/>
      <c r="O260" s="28"/>
      <c r="P260" s="29"/>
      <c r="Q260" s="30"/>
      <c r="R260" s="30"/>
      <c r="S260" s="30"/>
    </row>
    <row r="261" spans="1:19" x14ac:dyDescent="0.3">
      <c r="A261" s="43" t="s">
        <v>98</v>
      </c>
      <c r="B261" s="43" t="s">
        <v>99</v>
      </c>
      <c r="C261" s="43" t="s">
        <v>12</v>
      </c>
      <c r="D261" s="43" t="s">
        <v>127</v>
      </c>
      <c r="E261" s="47"/>
      <c r="F261" s="47"/>
      <c r="G261" s="47"/>
      <c r="H261" s="47"/>
      <c r="I261" s="44">
        <v>45106.554166666669</v>
      </c>
      <c r="J261" s="43" t="s">
        <v>40</v>
      </c>
      <c r="Q261" s="50"/>
      <c r="R261" s="50"/>
      <c r="S261" s="50"/>
    </row>
    <row r="262" spans="1:19" x14ac:dyDescent="0.3">
      <c r="A262" s="43" t="s">
        <v>98</v>
      </c>
      <c r="B262" s="43" t="s">
        <v>99</v>
      </c>
      <c r="C262" s="43" t="s">
        <v>12</v>
      </c>
      <c r="D262" s="43" t="s">
        <v>128</v>
      </c>
      <c r="E262" s="52"/>
      <c r="F262" s="52"/>
      <c r="G262" s="52"/>
      <c r="H262" s="52"/>
      <c r="I262" s="44">
        <v>45083.5</v>
      </c>
      <c r="J262" s="43" t="s">
        <v>40</v>
      </c>
      <c r="Q262" s="50"/>
      <c r="R262" s="50"/>
      <c r="S262" s="50"/>
    </row>
    <row r="263" spans="1:19" x14ac:dyDescent="0.3">
      <c r="A263" s="43" t="s">
        <v>98</v>
      </c>
      <c r="B263" s="43" t="s">
        <v>99</v>
      </c>
      <c r="C263" s="43" t="s">
        <v>12</v>
      </c>
      <c r="D263" s="43" t="s">
        <v>129</v>
      </c>
      <c r="E263" s="47"/>
      <c r="F263" s="47"/>
      <c r="G263" s="47"/>
      <c r="H263" s="47"/>
      <c r="I263" s="44">
        <v>45083.5</v>
      </c>
      <c r="J263" s="43" t="s">
        <v>40</v>
      </c>
      <c r="Q263" s="50"/>
      <c r="R263" s="50"/>
      <c r="S263" s="50"/>
    </row>
    <row r="264" spans="1:19" x14ac:dyDescent="0.3">
      <c r="A264" s="43" t="s">
        <v>98</v>
      </c>
      <c r="B264" s="43" t="s">
        <v>99</v>
      </c>
      <c r="C264" s="43" t="s">
        <v>12</v>
      </c>
      <c r="D264" s="43" t="s">
        <v>272</v>
      </c>
      <c r="E264" s="47"/>
      <c r="F264" s="47"/>
      <c r="G264" s="47"/>
      <c r="H264" s="47"/>
      <c r="I264" s="44">
        <v>45083.5</v>
      </c>
      <c r="J264" s="43" t="s">
        <v>40</v>
      </c>
      <c r="Q264" s="50"/>
      <c r="R264" s="50"/>
      <c r="S264" s="50"/>
    </row>
    <row r="265" spans="1:19" x14ac:dyDescent="0.3">
      <c r="A265" s="43" t="s">
        <v>98</v>
      </c>
      <c r="B265" s="43" t="s">
        <v>99</v>
      </c>
      <c r="C265" s="43" t="s">
        <v>12</v>
      </c>
      <c r="D265" s="43" t="s">
        <v>273</v>
      </c>
      <c r="E265" s="47"/>
      <c r="F265" s="47"/>
      <c r="G265" s="47"/>
      <c r="H265" s="47"/>
      <c r="I265" s="44">
        <v>45083.5</v>
      </c>
      <c r="J265" s="43" t="s">
        <v>40</v>
      </c>
      <c r="Q265" s="50"/>
      <c r="R265" s="50"/>
      <c r="S265" s="50"/>
    </row>
    <row r="266" spans="1:19" x14ac:dyDescent="0.3">
      <c r="A266" s="43" t="s">
        <v>98</v>
      </c>
      <c r="B266" s="43" t="s">
        <v>99</v>
      </c>
      <c r="C266" s="43" t="s">
        <v>12</v>
      </c>
      <c r="D266" s="43" t="s">
        <v>274</v>
      </c>
      <c r="E266" s="52"/>
      <c r="F266" s="52"/>
      <c r="G266" s="52"/>
      <c r="H266" s="52"/>
      <c r="I266" s="44">
        <v>45083.5</v>
      </c>
      <c r="J266" s="43" t="s">
        <v>40</v>
      </c>
      <c r="Q266" s="50"/>
      <c r="R266" s="50"/>
      <c r="S266" s="50"/>
    </row>
    <row r="267" spans="1:19" x14ac:dyDescent="0.3">
      <c r="A267" s="43" t="s">
        <v>98</v>
      </c>
      <c r="B267" s="43" t="s">
        <v>99</v>
      </c>
      <c r="C267" s="43" t="s">
        <v>12</v>
      </c>
      <c r="D267" s="43" t="s">
        <v>275</v>
      </c>
      <c r="E267" s="47"/>
      <c r="F267" s="47"/>
      <c r="G267" s="47"/>
      <c r="H267" s="47"/>
      <c r="I267" s="44">
        <v>45083.5</v>
      </c>
      <c r="J267" s="43" t="s">
        <v>40</v>
      </c>
      <c r="Q267" s="50"/>
      <c r="R267" s="50"/>
      <c r="S267" s="50"/>
    </row>
    <row r="268" spans="1:19" x14ac:dyDescent="0.3">
      <c r="A268" s="43" t="s">
        <v>98</v>
      </c>
      <c r="B268" s="43" t="s">
        <v>99</v>
      </c>
      <c r="C268" s="43" t="s">
        <v>12</v>
      </c>
      <c r="D268" s="43" t="s">
        <v>440</v>
      </c>
      <c r="E268" s="47"/>
      <c r="F268" s="47"/>
      <c r="G268" s="47"/>
      <c r="H268" s="47"/>
      <c r="I268" s="44">
        <v>45083.5</v>
      </c>
      <c r="J268" s="43" t="s">
        <v>40</v>
      </c>
      <c r="Q268" s="50"/>
      <c r="R268" s="50"/>
      <c r="S268" s="50"/>
    </row>
    <row r="269" spans="1:19" x14ac:dyDescent="0.3">
      <c r="A269" s="43" t="s">
        <v>98</v>
      </c>
      <c r="B269" s="43" t="s">
        <v>99</v>
      </c>
      <c r="C269" s="43" t="s">
        <v>12</v>
      </c>
      <c r="D269" s="43" t="s">
        <v>276</v>
      </c>
      <c r="E269" s="52"/>
      <c r="F269" s="52"/>
      <c r="G269" s="52"/>
      <c r="H269" s="52"/>
      <c r="I269" s="44">
        <v>45086.625</v>
      </c>
      <c r="J269" s="43" t="s">
        <v>16</v>
      </c>
      <c r="Q269" s="50"/>
      <c r="R269" s="50"/>
      <c r="S269" s="50"/>
    </row>
    <row r="270" spans="1:19" x14ac:dyDescent="0.3">
      <c r="A270" s="43" t="s">
        <v>98</v>
      </c>
      <c r="B270" s="43" t="s">
        <v>99</v>
      </c>
      <c r="C270" s="43" t="s">
        <v>12</v>
      </c>
      <c r="D270" s="43" t="s">
        <v>130</v>
      </c>
      <c r="E270" s="47"/>
      <c r="F270" s="47"/>
      <c r="G270" s="47"/>
      <c r="H270" s="47"/>
      <c r="I270" s="44">
        <v>45086.625</v>
      </c>
      <c r="J270" s="43" t="s">
        <v>16</v>
      </c>
      <c r="Q270" s="50"/>
      <c r="R270" s="50"/>
      <c r="S270" s="50"/>
    </row>
    <row r="271" spans="1:19" x14ac:dyDescent="0.3">
      <c r="A271" s="43" t="s">
        <v>98</v>
      </c>
      <c r="B271" s="43" t="s">
        <v>99</v>
      </c>
      <c r="C271" s="43" t="s">
        <v>12</v>
      </c>
      <c r="D271" s="43" t="s">
        <v>277</v>
      </c>
      <c r="E271" s="47"/>
      <c r="F271" s="47"/>
      <c r="G271" s="47"/>
      <c r="H271" s="47"/>
      <c r="I271" s="44">
        <v>45083.5</v>
      </c>
      <c r="J271" s="43" t="s">
        <v>40</v>
      </c>
      <c r="Q271" s="50"/>
      <c r="R271" s="50"/>
      <c r="S271" s="50"/>
    </row>
    <row r="272" spans="1:19" x14ac:dyDescent="0.3">
      <c r="A272" s="43" t="s">
        <v>98</v>
      </c>
      <c r="B272" s="43" t="s">
        <v>99</v>
      </c>
      <c r="C272" s="43" t="s">
        <v>12</v>
      </c>
      <c r="D272" s="43" t="s">
        <v>136</v>
      </c>
      <c r="E272" s="47"/>
      <c r="F272" s="47"/>
      <c r="G272" s="47"/>
      <c r="H272" s="47"/>
      <c r="I272" s="44">
        <v>45083.5</v>
      </c>
      <c r="J272" s="43" t="s">
        <v>40</v>
      </c>
      <c r="Q272" s="50"/>
      <c r="R272" s="50"/>
      <c r="S272" s="50"/>
    </row>
    <row r="273" spans="1:19" x14ac:dyDescent="0.3">
      <c r="A273" s="43" t="s">
        <v>98</v>
      </c>
      <c r="B273" s="43" t="s">
        <v>99</v>
      </c>
      <c r="C273" s="43" t="s">
        <v>12</v>
      </c>
      <c r="D273" s="43" t="s">
        <v>137</v>
      </c>
      <c r="E273" s="47"/>
      <c r="F273" s="47"/>
      <c r="G273" s="47"/>
      <c r="H273" s="47"/>
      <c r="I273" s="44">
        <v>45083.5</v>
      </c>
      <c r="J273" s="43" t="s">
        <v>40</v>
      </c>
      <c r="Q273" s="50"/>
      <c r="R273" s="50"/>
      <c r="S273" s="50"/>
    </row>
    <row r="274" spans="1:19" x14ac:dyDescent="0.3">
      <c r="A274" s="43" t="s">
        <v>98</v>
      </c>
      <c r="B274" s="43" t="s">
        <v>99</v>
      </c>
      <c r="C274" s="43" t="s">
        <v>12</v>
      </c>
      <c r="D274" s="43" t="s">
        <v>138</v>
      </c>
      <c r="E274" s="52"/>
      <c r="F274" s="52"/>
      <c r="G274" s="52"/>
      <c r="H274" s="52"/>
      <c r="I274" s="44">
        <v>45083.5</v>
      </c>
      <c r="J274" s="43" t="s">
        <v>40</v>
      </c>
      <c r="Q274" s="50"/>
      <c r="R274" s="50"/>
      <c r="S274" s="50"/>
    </row>
    <row r="275" spans="1:19" x14ac:dyDescent="0.3">
      <c r="A275" s="43" t="s">
        <v>98</v>
      </c>
      <c r="B275" s="43" t="s">
        <v>99</v>
      </c>
      <c r="C275" s="43" t="s">
        <v>12</v>
      </c>
      <c r="D275" s="43" t="s">
        <v>139</v>
      </c>
      <c r="E275" s="52"/>
      <c r="F275" s="47"/>
      <c r="G275" s="47"/>
      <c r="H275" s="47"/>
      <c r="I275" s="44">
        <v>45083.5</v>
      </c>
      <c r="J275" s="43" t="s">
        <v>40</v>
      </c>
      <c r="Q275" s="50"/>
      <c r="R275" s="50"/>
      <c r="S275" s="50"/>
    </row>
    <row r="276" spans="1:19" x14ac:dyDescent="0.3">
      <c r="A276" s="43" t="s">
        <v>98</v>
      </c>
      <c r="B276" s="43" t="s">
        <v>99</v>
      </c>
      <c r="C276" s="43" t="s">
        <v>12</v>
      </c>
      <c r="D276" s="43" t="s">
        <v>278</v>
      </c>
      <c r="E276" s="52"/>
      <c r="F276" s="52"/>
      <c r="G276" s="52"/>
      <c r="H276" s="52"/>
      <c r="I276" s="44">
        <v>45083.5</v>
      </c>
      <c r="J276" s="43" t="s">
        <v>40</v>
      </c>
      <c r="Q276" s="50"/>
      <c r="R276" s="50"/>
      <c r="S276" s="50"/>
    </row>
    <row r="277" spans="1:19" x14ac:dyDescent="0.3">
      <c r="A277" s="43" t="s">
        <v>98</v>
      </c>
      <c r="B277" s="43" t="s">
        <v>99</v>
      </c>
      <c r="C277" s="43" t="s">
        <v>12</v>
      </c>
      <c r="D277" s="43" t="s">
        <v>279</v>
      </c>
      <c r="E277" s="52"/>
      <c r="F277" s="52"/>
      <c r="G277" s="52"/>
      <c r="H277" s="52"/>
      <c r="I277" s="44">
        <v>45083.5</v>
      </c>
      <c r="J277" s="43" t="s">
        <v>40</v>
      </c>
      <c r="Q277" s="50"/>
      <c r="R277" s="50"/>
      <c r="S277" s="50"/>
    </row>
    <row r="278" spans="1:19" x14ac:dyDescent="0.3">
      <c r="A278" s="43" t="s">
        <v>98</v>
      </c>
      <c r="B278" s="43" t="s">
        <v>99</v>
      </c>
      <c r="C278" s="43" t="s">
        <v>12</v>
      </c>
      <c r="D278" s="43" t="s">
        <v>141</v>
      </c>
      <c r="E278" s="52"/>
      <c r="F278" s="46"/>
      <c r="G278" s="46"/>
      <c r="H278" s="46"/>
      <c r="I278" s="44">
        <v>45083.5</v>
      </c>
      <c r="J278" s="43" t="s">
        <v>16</v>
      </c>
      <c r="Q278" s="50"/>
      <c r="R278" s="50"/>
      <c r="S278" s="50"/>
    </row>
    <row r="279" spans="1:19" x14ac:dyDescent="0.3">
      <c r="A279" s="43" t="s">
        <v>98</v>
      </c>
      <c r="B279" s="43" t="s">
        <v>99</v>
      </c>
      <c r="C279" s="43" t="s">
        <v>12</v>
      </c>
      <c r="D279" s="43" t="s">
        <v>142</v>
      </c>
      <c r="E279" s="47"/>
      <c r="F279" s="47"/>
      <c r="G279" s="47"/>
      <c r="H279" s="47"/>
      <c r="I279" s="44">
        <v>45112.561805555553</v>
      </c>
      <c r="J279" s="43" t="s">
        <v>16</v>
      </c>
      <c r="Q279" s="50"/>
      <c r="R279" s="50"/>
      <c r="S279" s="50"/>
    </row>
    <row r="280" spans="1:19" x14ac:dyDescent="0.3">
      <c r="A280" s="43" t="s">
        <v>39</v>
      </c>
      <c r="B280" s="43" t="s">
        <v>67</v>
      </c>
      <c r="C280" s="43" t="s">
        <v>12</v>
      </c>
      <c r="D280" s="43" t="s">
        <v>192</v>
      </c>
      <c r="E280" s="44">
        <v>45093.5</v>
      </c>
      <c r="F280" s="47"/>
      <c r="G280" s="47"/>
      <c r="H280" s="47"/>
      <c r="I280" s="44">
        <v>45139.677777777775</v>
      </c>
      <c r="J280" s="43" t="s">
        <v>16</v>
      </c>
      <c r="K280" s="31">
        <v>0</v>
      </c>
      <c r="M280" s="31">
        <v>0</v>
      </c>
      <c r="N280" s="27"/>
      <c r="O280" s="28"/>
      <c r="P280" s="29"/>
      <c r="Q280" s="30"/>
      <c r="R280" s="30"/>
      <c r="S280" s="30"/>
    </row>
    <row r="281" spans="1:19" x14ac:dyDescent="0.3">
      <c r="A281" s="43" t="s">
        <v>39</v>
      </c>
      <c r="B281" s="43" t="s">
        <v>67</v>
      </c>
      <c r="C281" s="43" t="s">
        <v>12</v>
      </c>
      <c r="D281" s="43" t="s">
        <v>196</v>
      </c>
      <c r="E281" s="44">
        <v>45093.5</v>
      </c>
      <c r="F281" s="52"/>
      <c r="G281" s="52"/>
      <c r="H281" s="52"/>
      <c r="I281" s="44">
        <v>45139.677777777775</v>
      </c>
      <c r="J281" s="43" t="s">
        <v>16</v>
      </c>
      <c r="K281" s="31">
        <v>0</v>
      </c>
      <c r="M281" s="31">
        <v>0</v>
      </c>
      <c r="N281" s="27"/>
      <c r="O281" s="28"/>
      <c r="P281" s="29"/>
      <c r="Q281" s="30"/>
      <c r="R281" s="30"/>
      <c r="S281" s="30"/>
    </row>
    <row r="282" spans="1:19" x14ac:dyDescent="0.3">
      <c r="A282" s="43" t="s">
        <v>39</v>
      </c>
      <c r="B282" s="43" t="s">
        <v>67</v>
      </c>
      <c r="C282" s="43" t="s">
        <v>12</v>
      </c>
      <c r="D282" s="43" t="s">
        <v>199</v>
      </c>
      <c r="E282" s="44">
        <v>45093.5</v>
      </c>
      <c r="F282" s="47"/>
      <c r="G282" s="47"/>
      <c r="H282" s="47"/>
      <c r="I282" s="44">
        <v>45139.677777777775</v>
      </c>
      <c r="J282" s="43" t="s">
        <v>16</v>
      </c>
      <c r="K282" s="31">
        <v>0</v>
      </c>
      <c r="M282" s="31">
        <v>0</v>
      </c>
      <c r="N282" s="27"/>
      <c r="O282" s="28"/>
      <c r="P282" s="29"/>
      <c r="Q282" s="30"/>
      <c r="R282" s="30"/>
      <c r="S282" s="30"/>
    </row>
    <row r="283" spans="1:19" x14ac:dyDescent="0.3">
      <c r="A283" s="43" t="s">
        <v>39</v>
      </c>
      <c r="B283" s="43" t="s">
        <v>67</v>
      </c>
      <c r="C283" s="43" t="s">
        <v>12</v>
      </c>
      <c r="D283" s="43" t="s">
        <v>189</v>
      </c>
      <c r="E283" s="44">
        <v>45097.5</v>
      </c>
      <c r="F283" s="47"/>
      <c r="G283" s="47"/>
      <c r="H283" s="47"/>
      <c r="I283" s="44">
        <v>45139.677777777775</v>
      </c>
      <c r="J283" s="43" t="s">
        <v>16</v>
      </c>
      <c r="K283" s="31">
        <v>0</v>
      </c>
      <c r="M283" s="31">
        <v>0</v>
      </c>
      <c r="N283" s="27"/>
      <c r="O283" s="28"/>
      <c r="P283" s="29"/>
      <c r="Q283" s="30"/>
      <c r="R283" s="30"/>
      <c r="S283" s="30"/>
    </row>
    <row r="284" spans="1:19" x14ac:dyDescent="0.3">
      <c r="A284" s="43" t="s">
        <v>39</v>
      </c>
      <c r="B284" s="43" t="s">
        <v>67</v>
      </c>
      <c r="C284" s="43" t="s">
        <v>12</v>
      </c>
      <c r="D284" s="43" t="s">
        <v>190</v>
      </c>
      <c r="E284" s="48">
        <v>45097.5</v>
      </c>
      <c r="F284" s="52"/>
      <c r="G284" s="52"/>
      <c r="H284" s="52"/>
      <c r="I284" s="44">
        <v>45139.677777777775</v>
      </c>
      <c r="J284" s="43" t="s">
        <v>16</v>
      </c>
      <c r="K284" s="31">
        <v>0</v>
      </c>
      <c r="M284" s="31">
        <v>0</v>
      </c>
      <c r="N284" s="27"/>
      <c r="O284" s="28"/>
      <c r="P284" s="29"/>
      <c r="Q284" s="30"/>
      <c r="R284" s="30"/>
      <c r="S284" s="30"/>
    </row>
    <row r="285" spans="1:19" x14ac:dyDescent="0.3">
      <c r="A285" s="43" t="s">
        <v>39</v>
      </c>
      <c r="B285" s="43" t="s">
        <v>67</v>
      </c>
      <c r="C285" s="43" t="s">
        <v>12</v>
      </c>
      <c r="D285" s="43" t="s">
        <v>193</v>
      </c>
      <c r="E285" s="48">
        <v>45097.5</v>
      </c>
      <c r="F285" s="52"/>
      <c r="G285" s="52"/>
      <c r="H285" s="52"/>
      <c r="I285" s="44">
        <v>45139.677777777775</v>
      </c>
      <c r="J285" s="43" t="s">
        <v>16</v>
      </c>
      <c r="K285" s="31">
        <v>0</v>
      </c>
      <c r="M285" s="31">
        <v>0</v>
      </c>
      <c r="N285" s="27"/>
      <c r="O285" s="40"/>
      <c r="P285" s="29"/>
      <c r="Q285" s="30"/>
      <c r="R285" s="30"/>
      <c r="S285" s="30"/>
    </row>
    <row r="286" spans="1:19" x14ac:dyDescent="0.3">
      <c r="A286" s="43" t="s">
        <v>39</v>
      </c>
      <c r="B286" s="43" t="s">
        <v>67</v>
      </c>
      <c r="C286" s="43" t="s">
        <v>12</v>
      </c>
      <c r="D286" s="43" t="s">
        <v>254</v>
      </c>
      <c r="E286" s="48">
        <v>45101.668055555558</v>
      </c>
      <c r="F286" s="47"/>
      <c r="G286" s="47"/>
      <c r="H286" s="47"/>
      <c r="I286" s="44">
        <v>45139.677777777775</v>
      </c>
      <c r="J286" s="43" t="s">
        <v>42</v>
      </c>
      <c r="K286" s="31">
        <v>0</v>
      </c>
      <c r="M286" s="31">
        <v>0</v>
      </c>
      <c r="N286" s="27"/>
      <c r="O286" s="28"/>
      <c r="P286" s="29"/>
      <c r="Q286" s="30"/>
      <c r="R286" s="30"/>
      <c r="S286" s="30"/>
    </row>
    <row r="287" spans="1:19" x14ac:dyDescent="0.3">
      <c r="A287" s="43" t="s">
        <v>39</v>
      </c>
      <c r="B287" s="43" t="s">
        <v>67</v>
      </c>
      <c r="C287" s="43" t="s">
        <v>12</v>
      </c>
      <c r="D287" s="43" t="s">
        <v>307</v>
      </c>
      <c r="E287" s="44">
        <v>45101.668055555558</v>
      </c>
      <c r="F287" s="52"/>
      <c r="G287" s="52"/>
      <c r="H287" s="52"/>
      <c r="I287" s="44">
        <v>45139.677777777775</v>
      </c>
      <c r="J287" s="43" t="s">
        <v>16</v>
      </c>
      <c r="K287" s="31">
        <v>0</v>
      </c>
      <c r="M287" s="31">
        <v>0</v>
      </c>
      <c r="N287" s="27"/>
      <c r="O287" s="28"/>
      <c r="P287" s="29"/>
      <c r="Q287" s="30"/>
      <c r="R287" s="30"/>
      <c r="S287" s="30"/>
    </row>
    <row r="288" spans="1:19" x14ac:dyDescent="0.3">
      <c r="A288" s="43" t="s">
        <v>39</v>
      </c>
      <c r="B288" s="43" t="s">
        <v>67</v>
      </c>
      <c r="C288" s="43" t="s">
        <v>12</v>
      </c>
      <c r="D288" s="43" t="s">
        <v>253</v>
      </c>
      <c r="E288" s="44">
        <v>45105.668055555558</v>
      </c>
      <c r="F288" s="47"/>
      <c r="G288" s="47"/>
      <c r="H288" s="47"/>
      <c r="I288" s="44">
        <v>45139.677777777775</v>
      </c>
      <c r="J288" s="43" t="s">
        <v>16</v>
      </c>
      <c r="K288" s="31">
        <v>0</v>
      </c>
      <c r="M288" s="31">
        <v>0</v>
      </c>
      <c r="N288" s="27"/>
      <c r="O288" s="28"/>
      <c r="P288" s="29"/>
      <c r="Q288" s="30"/>
      <c r="R288" s="30"/>
      <c r="S288" s="30"/>
    </row>
    <row r="289" spans="1:19" x14ac:dyDescent="0.3">
      <c r="A289" s="43" t="s">
        <v>39</v>
      </c>
      <c r="B289" s="43" t="s">
        <v>67</v>
      </c>
      <c r="C289" s="43" t="s">
        <v>12</v>
      </c>
      <c r="D289" s="43" t="s">
        <v>248</v>
      </c>
      <c r="E289" s="44">
        <v>45107.566666666666</v>
      </c>
      <c r="F289" s="47"/>
      <c r="G289" s="47"/>
      <c r="H289" s="47"/>
      <c r="I289" s="44">
        <v>45139.677777777775</v>
      </c>
      <c r="J289" s="43" t="s">
        <v>42</v>
      </c>
      <c r="K289" s="31">
        <v>0</v>
      </c>
      <c r="M289" s="31">
        <v>0</v>
      </c>
      <c r="N289" s="27"/>
      <c r="O289" s="28"/>
      <c r="P289" s="29"/>
      <c r="Q289" s="30"/>
      <c r="R289" s="30"/>
      <c r="S289" s="30"/>
    </row>
    <row r="290" spans="1:19" x14ac:dyDescent="0.3">
      <c r="A290" s="43" t="s">
        <v>39</v>
      </c>
      <c r="B290" s="43" t="s">
        <v>67</v>
      </c>
      <c r="C290" s="43" t="s">
        <v>12</v>
      </c>
      <c r="D290" s="43" t="s">
        <v>249</v>
      </c>
      <c r="E290" s="44">
        <v>45107.566666666666</v>
      </c>
      <c r="F290" s="47"/>
      <c r="G290" s="47"/>
      <c r="H290" s="47"/>
      <c r="I290" s="44">
        <v>45139.677777777775</v>
      </c>
      <c r="J290" s="43" t="s">
        <v>16</v>
      </c>
      <c r="K290" s="31">
        <v>0</v>
      </c>
      <c r="M290" s="31">
        <v>0</v>
      </c>
      <c r="N290" s="27"/>
      <c r="O290" s="28"/>
      <c r="P290" s="29"/>
      <c r="Q290" s="30"/>
      <c r="R290" s="30"/>
      <c r="S290" s="30"/>
    </row>
    <row r="291" spans="1:19" x14ac:dyDescent="0.3">
      <c r="A291" s="43" t="s">
        <v>39</v>
      </c>
      <c r="B291" s="43" t="s">
        <v>67</v>
      </c>
      <c r="C291" s="43" t="s">
        <v>12</v>
      </c>
      <c r="D291" s="43" t="s">
        <v>202</v>
      </c>
      <c r="E291" s="44">
        <v>45113.46597222222</v>
      </c>
      <c r="F291" s="47"/>
      <c r="G291" s="47"/>
      <c r="H291" s="47"/>
      <c r="I291" s="44">
        <v>45139.677777777775</v>
      </c>
      <c r="J291" s="43" t="s">
        <v>42</v>
      </c>
      <c r="K291" s="31">
        <v>0</v>
      </c>
      <c r="M291" s="31">
        <v>0</v>
      </c>
      <c r="N291" s="27"/>
      <c r="O291" s="28"/>
      <c r="P291" s="29"/>
      <c r="Q291" s="30"/>
      <c r="R291" s="30"/>
      <c r="S291" s="30"/>
    </row>
    <row r="292" spans="1:19" x14ac:dyDescent="0.3">
      <c r="A292" s="43" t="s">
        <v>39</v>
      </c>
      <c r="B292" s="43" t="s">
        <v>67</v>
      </c>
      <c r="C292" s="43" t="s">
        <v>12</v>
      </c>
      <c r="D292" s="43" t="s">
        <v>205</v>
      </c>
      <c r="E292" s="44">
        <v>45113.46597222222</v>
      </c>
      <c r="F292" s="47"/>
      <c r="G292" s="47"/>
      <c r="H292" s="47"/>
      <c r="I292" s="44">
        <v>45139.677777777775</v>
      </c>
      <c r="J292" s="43" t="s">
        <v>42</v>
      </c>
      <c r="K292" s="31">
        <v>0</v>
      </c>
      <c r="M292" s="31">
        <v>0</v>
      </c>
      <c r="N292" s="27"/>
      <c r="O292" s="28"/>
      <c r="P292" s="29"/>
      <c r="Q292" s="30"/>
      <c r="R292" s="30"/>
      <c r="S292" s="30"/>
    </row>
    <row r="293" spans="1:19" x14ac:dyDescent="0.3">
      <c r="A293" s="43" t="s">
        <v>39</v>
      </c>
      <c r="B293" s="43" t="s">
        <v>67</v>
      </c>
      <c r="C293" s="43" t="s">
        <v>12</v>
      </c>
      <c r="D293" s="43" t="s">
        <v>251</v>
      </c>
      <c r="E293" s="44">
        <v>45113.46597222222</v>
      </c>
      <c r="F293" s="47"/>
      <c r="G293" s="47"/>
      <c r="H293" s="47"/>
      <c r="I293" s="44">
        <v>45139.677777777775</v>
      </c>
      <c r="J293" s="43" t="s">
        <v>16</v>
      </c>
      <c r="K293" s="31">
        <v>0</v>
      </c>
      <c r="M293" s="31">
        <v>0</v>
      </c>
      <c r="N293" s="27"/>
      <c r="O293" s="28"/>
      <c r="P293" s="29"/>
      <c r="Q293" s="30"/>
      <c r="R293" s="30"/>
      <c r="S293" s="30"/>
    </row>
    <row r="294" spans="1:19" x14ac:dyDescent="0.3">
      <c r="A294" s="43" t="s">
        <v>39</v>
      </c>
      <c r="B294" s="43" t="s">
        <v>67</v>
      </c>
      <c r="C294" s="43" t="s">
        <v>12</v>
      </c>
      <c r="D294" s="43" t="s">
        <v>186</v>
      </c>
      <c r="E294" s="44">
        <v>45117.373611111114</v>
      </c>
      <c r="F294" s="47"/>
      <c r="G294" s="47"/>
      <c r="H294" s="47"/>
      <c r="I294" s="44">
        <v>45126.69027777778</v>
      </c>
      <c r="J294" s="43" t="s">
        <v>42</v>
      </c>
      <c r="K294" s="31">
        <v>0</v>
      </c>
      <c r="M294" s="31">
        <v>0</v>
      </c>
      <c r="N294" s="27"/>
      <c r="O294" s="28"/>
      <c r="P294" s="29"/>
      <c r="Q294" s="30"/>
      <c r="R294" s="30"/>
      <c r="S294" s="30"/>
    </row>
    <row r="295" spans="1:19" x14ac:dyDescent="0.3">
      <c r="A295" s="43" t="s">
        <v>39</v>
      </c>
      <c r="B295" s="43" t="s">
        <v>67</v>
      </c>
      <c r="C295" s="43" t="s">
        <v>12</v>
      </c>
      <c r="D295" s="43" t="s">
        <v>243</v>
      </c>
      <c r="E295" s="48">
        <v>45117.373611111114</v>
      </c>
      <c r="F295" s="47"/>
      <c r="G295" s="47"/>
      <c r="H295" s="47"/>
      <c r="I295" s="44">
        <v>45126.69027777778</v>
      </c>
      <c r="J295" s="43" t="s">
        <v>42</v>
      </c>
      <c r="K295" s="31">
        <v>0</v>
      </c>
      <c r="M295" s="31">
        <v>0</v>
      </c>
      <c r="N295" s="27"/>
      <c r="O295" s="28"/>
      <c r="P295" s="29"/>
      <c r="Q295" s="30"/>
      <c r="R295" s="30"/>
      <c r="S295" s="30"/>
    </row>
    <row r="296" spans="1:19" x14ac:dyDescent="0.3">
      <c r="A296" s="43" t="s">
        <v>39</v>
      </c>
      <c r="B296" s="43" t="s">
        <v>67</v>
      </c>
      <c r="C296" s="43" t="s">
        <v>12</v>
      </c>
      <c r="D296" s="43" t="s">
        <v>197</v>
      </c>
      <c r="E296" s="44">
        <v>45123.336805555555</v>
      </c>
      <c r="F296" s="47"/>
      <c r="G296" s="47"/>
      <c r="H296" s="47"/>
      <c r="I296" s="44">
        <v>45139.677777777775</v>
      </c>
      <c r="J296" s="43" t="s">
        <v>42</v>
      </c>
      <c r="K296" s="31">
        <v>0</v>
      </c>
      <c r="M296" s="31">
        <v>0</v>
      </c>
      <c r="N296" s="27"/>
      <c r="O296" s="28"/>
      <c r="P296" s="29"/>
      <c r="Q296" s="30"/>
      <c r="R296" s="30"/>
      <c r="S296" s="30"/>
    </row>
    <row r="297" spans="1:19" x14ac:dyDescent="0.3">
      <c r="A297" s="43" t="s">
        <v>39</v>
      </c>
      <c r="B297" s="43" t="s">
        <v>67</v>
      </c>
      <c r="C297" s="43" t="s">
        <v>12</v>
      </c>
      <c r="D297" s="43" t="s">
        <v>250</v>
      </c>
      <c r="E297" s="48">
        <v>45123.336805555555</v>
      </c>
      <c r="F297" s="47"/>
      <c r="G297" s="47"/>
      <c r="H297" s="47"/>
      <c r="I297" s="44">
        <v>45139.677777777775</v>
      </c>
      <c r="J297" s="43" t="s">
        <v>42</v>
      </c>
      <c r="K297" s="31">
        <v>0</v>
      </c>
      <c r="M297" s="31">
        <v>0</v>
      </c>
      <c r="N297" s="27"/>
      <c r="O297" s="28"/>
      <c r="P297" s="29"/>
      <c r="Q297" s="30"/>
      <c r="R297" s="30"/>
      <c r="S297" s="30"/>
    </row>
    <row r="298" spans="1:19" x14ac:dyDescent="0.3">
      <c r="A298" s="43" t="s">
        <v>39</v>
      </c>
      <c r="B298" s="43" t="s">
        <v>67</v>
      </c>
      <c r="C298" s="43" t="s">
        <v>12</v>
      </c>
      <c r="D298" s="43" t="s">
        <v>244</v>
      </c>
      <c r="E298" s="48">
        <v>45123.863194444442</v>
      </c>
      <c r="F298" s="52"/>
      <c r="G298" s="52"/>
      <c r="H298" s="52"/>
      <c r="I298" s="44">
        <v>45129.455555555556</v>
      </c>
      <c r="J298" s="43" t="s">
        <v>42</v>
      </c>
      <c r="K298" s="31">
        <v>0</v>
      </c>
      <c r="M298" s="31">
        <v>0</v>
      </c>
      <c r="N298" s="27"/>
      <c r="O298" s="28"/>
      <c r="P298" s="29"/>
      <c r="Q298" s="30"/>
      <c r="R298" s="30"/>
      <c r="S298" s="30"/>
    </row>
    <row r="299" spans="1:19" x14ac:dyDescent="0.3">
      <c r="A299" s="43" t="s">
        <v>39</v>
      </c>
      <c r="B299" s="43" t="s">
        <v>67</v>
      </c>
      <c r="C299" s="43" t="s">
        <v>12</v>
      </c>
      <c r="D299" s="43" t="s">
        <v>188</v>
      </c>
      <c r="E299" s="44">
        <v>45135.420138888891</v>
      </c>
      <c r="F299" s="47"/>
      <c r="G299" s="47"/>
      <c r="H299" s="47"/>
      <c r="I299" s="44">
        <v>45139.436111111114</v>
      </c>
      <c r="J299" s="43" t="s">
        <v>42</v>
      </c>
      <c r="K299" s="31">
        <v>0</v>
      </c>
      <c r="M299" s="31">
        <v>0</v>
      </c>
      <c r="N299" s="27"/>
      <c r="O299" s="28"/>
      <c r="P299" s="29"/>
      <c r="Q299" s="30"/>
      <c r="R299" s="30"/>
      <c r="S299" s="30"/>
    </row>
    <row r="300" spans="1:19" x14ac:dyDescent="0.3">
      <c r="A300" s="43" t="s">
        <v>39</v>
      </c>
      <c r="B300" s="43" t="s">
        <v>67</v>
      </c>
      <c r="C300" s="43" t="s">
        <v>12</v>
      </c>
      <c r="D300" s="43" t="s">
        <v>245</v>
      </c>
      <c r="E300" s="48">
        <v>45117.373611111114</v>
      </c>
      <c r="F300" s="48">
        <v>45123.863194444442</v>
      </c>
      <c r="G300" s="48">
        <v>45123.863194444442</v>
      </c>
      <c r="H300" s="49">
        <v>0</v>
      </c>
      <c r="I300" s="44">
        <v>45129.455555555556</v>
      </c>
      <c r="J300" s="43" t="s">
        <v>42</v>
      </c>
      <c r="K300" s="31">
        <v>1</v>
      </c>
      <c r="L300" s="31">
        <v>1</v>
      </c>
      <c r="M300" s="31">
        <v>1</v>
      </c>
      <c r="N300" s="53">
        <f>E300+0.5*(F300-E300)</f>
        <v>45120.618402777778</v>
      </c>
      <c r="O300" s="28">
        <f>IF(MONTH(N300)=7, DAY(N300)+30, IF(MONTH(N300)=6, DAY(N300), IF(MONTH(N300)=8, DAY(N300)+61, "NA")))</f>
        <v>43</v>
      </c>
      <c r="P300" s="29">
        <f>(F300-E300)/2</f>
        <v>3.2447916666642413</v>
      </c>
      <c r="Q300" s="30">
        <f>G300-N300+1</f>
        <v>4.2447916666642413</v>
      </c>
      <c r="R300" s="30">
        <f>(G300-F300)+1</f>
        <v>1</v>
      </c>
      <c r="S300" s="30">
        <f>G300-I300</f>
        <v>-5.5923611111138598</v>
      </c>
    </row>
    <row r="301" spans="1:19" x14ac:dyDescent="0.3">
      <c r="A301" s="43" t="s">
        <v>39</v>
      </c>
      <c r="B301" s="43" t="s">
        <v>67</v>
      </c>
      <c r="C301" s="43" t="s">
        <v>12</v>
      </c>
      <c r="D301" s="43" t="s">
        <v>201</v>
      </c>
      <c r="E301" s="48">
        <v>45123.336805555555</v>
      </c>
      <c r="F301" s="48">
        <v>45126.420138888891</v>
      </c>
      <c r="G301" s="48">
        <v>45129.546527777777</v>
      </c>
      <c r="H301" s="49">
        <v>3.1263888888861402</v>
      </c>
      <c r="I301" s="44">
        <v>45139.677777777775</v>
      </c>
      <c r="J301" s="43" t="s">
        <v>42</v>
      </c>
      <c r="K301" s="31">
        <v>1</v>
      </c>
      <c r="L301" s="31">
        <v>1</v>
      </c>
      <c r="M301" s="31">
        <v>1</v>
      </c>
      <c r="N301" s="53">
        <f>E301+0.5*(F301-E301)</f>
        <v>45124.878472222219</v>
      </c>
      <c r="O301" s="28">
        <f>IF(MONTH(N301)=7, DAY(N301)+30, IF(MONTH(N301)=6, DAY(N301), IF(MONTH(N301)=8, DAY(N301)+61, "NA")))</f>
        <v>47</v>
      </c>
      <c r="P301" s="29">
        <f>(F301-E301)/2</f>
        <v>1.5416666666678793</v>
      </c>
      <c r="Q301" s="30">
        <f>G301-N301+1</f>
        <v>5.6680555555576575</v>
      </c>
      <c r="R301" s="30">
        <f>(G301-F301)+1</f>
        <v>4.1263888888861402</v>
      </c>
      <c r="S301" s="30">
        <f>G301-I301</f>
        <v>-10.131249999998545</v>
      </c>
    </row>
    <row r="302" spans="1:19" x14ac:dyDescent="0.3">
      <c r="A302" s="43" t="s">
        <v>39</v>
      </c>
      <c r="B302" s="43" t="s">
        <v>67</v>
      </c>
      <c r="C302" s="43" t="s">
        <v>12</v>
      </c>
      <c r="D302" s="43" t="s">
        <v>308</v>
      </c>
      <c r="E302" s="48">
        <v>45123.336805555555</v>
      </c>
      <c r="F302" s="48">
        <v>45126.420138888891</v>
      </c>
      <c r="G302" s="48">
        <v>45139.677777777775</v>
      </c>
      <c r="H302" s="49">
        <v>13.257638888884685</v>
      </c>
      <c r="I302" s="44">
        <v>45139.677777777775</v>
      </c>
      <c r="J302" s="43" t="s">
        <v>14</v>
      </c>
      <c r="K302" s="31">
        <v>1</v>
      </c>
      <c r="L302" s="31">
        <v>1</v>
      </c>
      <c r="M302" s="31">
        <v>1</v>
      </c>
      <c r="N302" s="53">
        <f>E302+0.5*(F302-E302)</f>
        <v>45124.878472222219</v>
      </c>
      <c r="O302" s="28">
        <f>IF(MONTH(N302)=7, DAY(N302)+30, IF(MONTH(N302)=6, DAY(N302), IF(MONTH(N302)=8, DAY(N302)+61, "NA")))</f>
        <v>47</v>
      </c>
      <c r="P302" s="29">
        <f>(F302-E302)/2</f>
        <v>1.5416666666678793</v>
      </c>
      <c r="Q302" s="30">
        <f>G302-N302+1</f>
        <v>15.799305555556202</v>
      </c>
      <c r="R302" s="30">
        <f>(G302-F302)+1</f>
        <v>14.257638888884685</v>
      </c>
      <c r="S302" s="30">
        <f>G302-I302</f>
        <v>0</v>
      </c>
    </row>
    <row r="303" spans="1:19" x14ac:dyDescent="0.3">
      <c r="A303" s="43" t="s">
        <v>39</v>
      </c>
      <c r="B303" s="43" t="s">
        <v>67</v>
      </c>
      <c r="C303" s="43" t="s">
        <v>12</v>
      </c>
      <c r="D303" s="43" t="s">
        <v>247</v>
      </c>
      <c r="E303" s="44">
        <v>45117.373611111114</v>
      </c>
      <c r="F303" s="44">
        <v>45123.863194444442</v>
      </c>
      <c r="G303" s="44">
        <v>45139.436805555553</v>
      </c>
      <c r="H303" s="45">
        <v>15.573611111110949</v>
      </c>
      <c r="I303" s="44">
        <v>45139.436805555553</v>
      </c>
      <c r="J303" s="43" t="s">
        <v>14</v>
      </c>
      <c r="K303" s="31">
        <v>1</v>
      </c>
      <c r="L303" s="31">
        <v>1</v>
      </c>
      <c r="M303" s="31">
        <v>1</v>
      </c>
      <c r="N303" s="53">
        <f>E303+0.5*(F303-E303)</f>
        <v>45120.618402777778</v>
      </c>
      <c r="O303" s="28">
        <f>IF(MONTH(N303)=7, DAY(N303)+30, IF(MONTH(N303)=6, DAY(N303), IF(MONTH(N303)=8, DAY(N303)+61, "NA")))</f>
        <v>43</v>
      </c>
      <c r="P303" s="29">
        <f>(F303-E303)/2</f>
        <v>3.2447916666642413</v>
      </c>
      <c r="Q303" s="30">
        <f>G303-N303+1</f>
        <v>19.818402777775191</v>
      </c>
      <c r="R303" s="30">
        <f>(G303-F303)+1</f>
        <v>16.573611111110949</v>
      </c>
      <c r="S303" s="30">
        <f>G303-I303</f>
        <v>0</v>
      </c>
    </row>
    <row r="304" spans="1:19" x14ac:dyDescent="0.3">
      <c r="A304" s="43" t="s">
        <v>39</v>
      </c>
      <c r="B304" s="43" t="s">
        <v>67</v>
      </c>
      <c r="C304" s="43" t="s">
        <v>12</v>
      </c>
      <c r="D304" s="43" t="s">
        <v>184</v>
      </c>
      <c r="E304" s="52"/>
      <c r="F304" s="52"/>
      <c r="G304" s="52"/>
      <c r="H304" s="52"/>
      <c r="I304" s="44">
        <v>45113.373611111114</v>
      </c>
      <c r="J304" s="43" t="s">
        <v>16</v>
      </c>
      <c r="N304" s="27"/>
      <c r="O304" s="28"/>
      <c r="P304" s="29"/>
      <c r="Q304" s="30"/>
      <c r="R304" s="30"/>
      <c r="S304" s="30"/>
    </row>
    <row r="305" spans="1:19" x14ac:dyDescent="0.3">
      <c r="A305" s="43" t="s">
        <v>39</v>
      </c>
      <c r="B305" s="43" t="s">
        <v>67</v>
      </c>
      <c r="C305" s="43" t="s">
        <v>12</v>
      </c>
      <c r="D305" s="43" t="s">
        <v>185</v>
      </c>
      <c r="E305" s="52"/>
      <c r="F305" s="52"/>
      <c r="G305" s="52"/>
      <c r="H305" s="52"/>
      <c r="I305" s="44">
        <v>45113.373611111114</v>
      </c>
      <c r="J305" s="43" t="s">
        <v>16</v>
      </c>
      <c r="N305" s="27"/>
      <c r="O305" s="27"/>
      <c r="P305" s="29"/>
      <c r="Q305" s="30"/>
      <c r="R305" s="30"/>
      <c r="S305" s="30"/>
    </row>
    <row r="306" spans="1:19" x14ac:dyDescent="0.3">
      <c r="A306" s="43" t="s">
        <v>39</v>
      </c>
      <c r="B306" s="43" t="s">
        <v>67</v>
      </c>
      <c r="C306" s="43" t="s">
        <v>12</v>
      </c>
      <c r="D306" s="43" t="s">
        <v>187</v>
      </c>
      <c r="E306" s="52"/>
      <c r="F306" s="52"/>
      <c r="G306" s="52"/>
      <c r="H306" s="52"/>
      <c r="I306" s="44">
        <v>45113.373611111114</v>
      </c>
      <c r="J306" s="43" t="s">
        <v>16</v>
      </c>
      <c r="P306" s="29"/>
      <c r="Q306" s="30"/>
      <c r="R306" s="30"/>
      <c r="S306" s="30"/>
    </row>
    <row r="307" spans="1:19" x14ac:dyDescent="0.3">
      <c r="A307" s="43" t="s">
        <v>39</v>
      </c>
      <c r="B307" s="43" t="s">
        <v>67</v>
      </c>
      <c r="C307" s="43" t="s">
        <v>12</v>
      </c>
      <c r="D307" s="43" t="s">
        <v>246</v>
      </c>
      <c r="E307" s="52"/>
      <c r="F307" s="52"/>
      <c r="G307" s="52"/>
      <c r="H307" s="52"/>
      <c r="I307" s="44">
        <v>45126.69027777778</v>
      </c>
      <c r="J307" s="43" t="s">
        <v>40</v>
      </c>
      <c r="N307" s="27"/>
      <c r="O307" s="28"/>
      <c r="P307" s="29"/>
      <c r="Q307" s="30"/>
      <c r="R307" s="30"/>
      <c r="S307" s="30"/>
    </row>
    <row r="308" spans="1:19" x14ac:dyDescent="0.3">
      <c r="A308" s="43" t="s">
        <v>39</v>
      </c>
      <c r="B308" s="43" t="s">
        <v>67</v>
      </c>
      <c r="C308" s="43" t="s">
        <v>12</v>
      </c>
      <c r="D308" s="43" t="s">
        <v>304</v>
      </c>
      <c r="E308" s="52"/>
      <c r="F308" s="52"/>
      <c r="G308" s="52"/>
      <c r="H308" s="52"/>
      <c r="I308" s="44">
        <v>45107.566666666666</v>
      </c>
      <c r="J308" s="43" t="s">
        <v>16</v>
      </c>
      <c r="N308" s="27"/>
      <c r="O308" s="28"/>
      <c r="P308" s="29"/>
      <c r="Q308" s="30"/>
      <c r="R308" s="30"/>
      <c r="S308" s="30"/>
    </row>
    <row r="309" spans="1:19" x14ac:dyDescent="0.3">
      <c r="A309" s="43" t="s">
        <v>39</v>
      </c>
      <c r="B309" s="43" t="s">
        <v>67</v>
      </c>
      <c r="C309" s="43" t="s">
        <v>12</v>
      </c>
      <c r="D309" s="43" t="s">
        <v>305</v>
      </c>
      <c r="E309" s="52"/>
      <c r="F309" s="52"/>
      <c r="G309" s="52"/>
      <c r="H309" s="52"/>
      <c r="I309" s="44">
        <v>45113.373611111114</v>
      </c>
      <c r="J309" s="43" t="s">
        <v>16</v>
      </c>
      <c r="N309" s="27"/>
      <c r="O309" s="28"/>
      <c r="P309" s="29"/>
      <c r="Q309" s="30"/>
      <c r="R309" s="30"/>
      <c r="S309" s="30"/>
    </row>
    <row r="310" spans="1:19" x14ac:dyDescent="0.3">
      <c r="A310" s="43" t="s">
        <v>39</v>
      </c>
      <c r="B310" s="43" t="s">
        <v>67</v>
      </c>
      <c r="C310" s="43" t="s">
        <v>12</v>
      </c>
      <c r="D310" s="43" t="s">
        <v>191</v>
      </c>
      <c r="E310" s="47"/>
      <c r="F310" s="52"/>
      <c r="G310" s="52"/>
      <c r="H310" s="52"/>
      <c r="I310" s="44">
        <v>45139.677777777775</v>
      </c>
      <c r="J310" s="43" t="s">
        <v>16</v>
      </c>
      <c r="N310" s="27"/>
      <c r="O310" s="28"/>
      <c r="P310" s="29"/>
      <c r="Q310" s="30"/>
      <c r="R310" s="30"/>
      <c r="S310" s="30"/>
    </row>
    <row r="311" spans="1:19" x14ac:dyDescent="0.3">
      <c r="A311" s="43" t="s">
        <v>39</v>
      </c>
      <c r="B311" s="43" t="s">
        <v>67</v>
      </c>
      <c r="C311" s="43" t="s">
        <v>12</v>
      </c>
      <c r="D311" s="43" t="s">
        <v>194</v>
      </c>
      <c r="E311" s="47"/>
      <c r="F311" s="46"/>
      <c r="G311" s="46"/>
      <c r="H311" s="46"/>
      <c r="I311" s="44">
        <v>45139.677777777775</v>
      </c>
      <c r="J311" s="43" t="s">
        <v>16</v>
      </c>
      <c r="N311" s="27"/>
      <c r="O311" s="28"/>
      <c r="P311" s="29"/>
      <c r="Q311" s="30"/>
      <c r="R311" s="30"/>
      <c r="S311" s="30"/>
    </row>
    <row r="312" spans="1:19" x14ac:dyDescent="0.3">
      <c r="A312" s="43" t="s">
        <v>39</v>
      </c>
      <c r="B312" s="43" t="s">
        <v>67</v>
      </c>
      <c r="C312" s="43" t="s">
        <v>12</v>
      </c>
      <c r="D312" s="43" t="s">
        <v>195</v>
      </c>
      <c r="E312" s="47"/>
      <c r="F312" s="52"/>
      <c r="G312" s="52"/>
      <c r="H312" s="52"/>
      <c r="I312" s="44">
        <v>45139.677777777775</v>
      </c>
      <c r="J312" s="43" t="s">
        <v>16</v>
      </c>
      <c r="N312" s="27"/>
      <c r="O312" s="28"/>
      <c r="P312" s="29"/>
      <c r="Q312" s="30"/>
      <c r="R312" s="30"/>
      <c r="S312" s="30"/>
    </row>
    <row r="313" spans="1:19" x14ac:dyDescent="0.3">
      <c r="A313" s="43" t="s">
        <v>39</v>
      </c>
      <c r="B313" s="43" t="s">
        <v>67</v>
      </c>
      <c r="C313" s="43" t="s">
        <v>12</v>
      </c>
      <c r="D313" s="43" t="s">
        <v>198</v>
      </c>
      <c r="E313" s="47"/>
      <c r="F313" s="47"/>
      <c r="G313" s="47"/>
      <c r="H313" s="47"/>
      <c r="I313" s="44">
        <v>45139.677777777775</v>
      </c>
      <c r="J313" s="43" t="s">
        <v>16</v>
      </c>
      <c r="N313" s="27"/>
      <c r="O313" s="28"/>
      <c r="P313" s="29"/>
      <c r="Q313" s="30"/>
      <c r="R313" s="30"/>
      <c r="S313" s="30"/>
    </row>
    <row r="314" spans="1:19" x14ac:dyDescent="0.3">
      <c r="A314" s="43" t="s">
        <v>39</v>
      </c>
      <c r="B314" s="43" t="s">
        <v>67</v>
      </c>
      <c r="C314" s="43" t="s">
        <v>12</v>
      </c>
      <c r="D314" s="43" t="s">
        <v>200</v>
      </c>
      <c r="E314" s="47"/>
      <c r="F314" s="47"/>
      <c r="G314" s="47"/>
      <c r="H314" s="47"/>
      <c r="I314" s="44">
        <v>45139.677777777775</v>
      </c>
      <c r="J314" s="43" t="s">
        <v>42</v>
      </c>
      <c r="N314" s="27"/>
      <c r="O314" s="28"/>
      <c r="P314" s="29"/>
      <c r="Q314" s="30"/>
      <c r="R314" s="30"/>
      <c r="S314" s="30"/>
    </row>
    <row r="315" spans="1:19" x14ac:dyDescent="0.3">
      <c r="A315" s="43" t="s">
        <v>39</v>
      </c>
      <c r="B315" s="43" t="s">
        <v>67</v>
      </c>
      <c r="C315" s="43" t="s">
        <v>12</v>
      </c>
      <c r="D315" s="43" t="s">
        <v>203</v>
      </c>
      <c r="E315" s="47"/>
      <c r="F315" s="47"/>
      <c r="G315" s="47"/>
      <c r="H315" s="47"/>
      <c r="I315" s="44">
        <v>45139.677777777775</v>
      </c>
      <c r="J315" s="43" t="s">
        <v>16</v>
      </c>
      <c r="N315" s="27"/>
      <c r="O315" s="28"/>
      <c r="P315" s="29"/>
      <c r="Q315" s="30"/>
      <c r="R315" s="30"/>
      <c r="S315" s="30"/>
    </row>
    <row r="316" spans="1:19" x14ac:dyDescent="0.3">
      <c r="A316" s="43" t="s">
        <v>39</v>
      </c>
      <c r="B316" s="43" t="s">
        <v>67</v>
      </c>
      <c r="C316" s="43" t="s">
        <v>12</v>
      </c>
      <c r="D316" s="43" t="s">
        <v>204</v>
      </c>
      <c r="E316" s="52"/>
      <c r="F316" s="52"/>
      <c r="G316" s="52"/>
      <c r="H316" s="52"/>
      <c r="I316" s="44">
        <v>45139.677777777775</v>
      </c>
      <c r="J316" s="43" t="s">
        <v>16</v>
      </c>
      <c r="N316" s="27"/>
      <c r="O316" s="28"/>
      <c r="P316" s="29"/>
      <c r="Q316" s="30"/>
      <c r="R316" s="30"/>
      <c r="S316" s="30"/>
    </row>
    <row r="317" spans="1:19" x14ac:dyDescent="0.3">
      <c r="A317" s="43" t="s">
        <v>39</v>
      </c>
      <c r="B317" s="43" t="s">
        <v>67</v>
      </c>
      <c r="C317" s="43" t="s">
        <v>12</v>
      </c>
      <c r="D317" s="43" t="s">
        <v>252</v>
      </c>
      <c r="E317" s="52"/>
      <c r="F317" s="52"/>
      <c r="G317" s="52"/>
      <c r="H317" s="52"/>
      <c r="I317" s="44">
        <v>45139.677777777775</v>
      </c>
      <c r="J317" s="43" t="s">
        <v>16</v>
      </c>
      <c r="N317" s="27"/>
      <c r="O317" s="28"/>
      <c r="P317" s="29"/>
      <c r="Q317" s="30"/>
      <c r="R317" s="30"/>
      <c r="S317" s="30"/>
    </row>
    <row r="318" spans="1:19" x14ac:dyDescent="0.3">
      <c r="A318" s="43" t="s">
        <v>39</v>
      </c>
      <c r="B318" s="43" t="s">
        <v>67</v>
      </c>
      <c r="C318" s="43" t="s">
        <v>12</v>
      </c>
      <c r="D318" s="43" t="s">
        <v>255</v>
      </c>
      <c r="E318" s="46"/>
      <c r="F318" s="46"/>
      <c r="G318" s="46"/>
      <c r="H318" s="46"/>
      <c r="I318" s="44">
        <v>45139.677777777775</v>
      </c>
      <c r="J318" s="43" t="s">
        <v>16</v>
      </c>
      <c r="N318" s="27"/>
      <c r="O318" s="28"/>
      <c r="P318" s="29"/>
      <c r="Q318" s="30"/>
      <c r="R318" s="30"/>
      <c r="S318" s="30"/>
    </row>
    <row r="319" spans="1:19" x14ac:dyDescent="0.3">
      <c r="A319" s="43" t="s">
        <v>39</v>
      </c>
      <c r="B319" s="43" t="s">
        <v>67</v>
      </c>
      <c r="C319" s="43" t="s">
        <v>12</v>
      </c>
      <c r="D319" s="43" t="s">
        <v>306</v>
      </c>
      <c r="E319" s="52"/>
      <c r="F319" s="52"/>
      <c r="G319" s="52"/>
      <c r="H319" s="52"/>
      <c r="I319" s="44">
        <v>45139.677777777775</v>
      </c>
      <c r="J319" s="43" t="s">
        <v>16</v>
      </c>
      <c r="N319" s="27"/>
      <c r="O319" s="28"/>
      <c r="P319" s="29"/>
      <c r="Q319" s="30"/>
      <c r="R319" s="30"/>
      <c r="S319" s="30"/>
    </row>
    <row r="320" spans="1:19" x14ac:dyDescent="0.3">
      <c r="A320" s="43" t="s">
        <v>39</v>
      </c>
      <c r="B320" s="43" t="s">
        <v>67</v>
      </c>
      <c r="C320" s="43" t="s">
        <v>12</v>
      </c>
      <c r="D320" s="43" t="s">
        <v>309</v>
      </c>
      <c r="E320" s="52"/>
      <c r="F320" s="52"/>
      <c r="G320" s="52"/>
      <c r="H320" s="52"/>
      <c r="I320" s="44">
        <v>45139.677777777775</v>
      </c>
      <c r="J320" s="43" t="s">
        <v>16</v>
      </c>
      <c r="N320" s="27"/>
      <c r="O320" s="28"/>
      <c r="P320" s="29"/>
      <c r="Q320" s="30"/>
      <c r="R320" s="30"/>
      <c r="S320" s="30"/>
    </row>
    <row r="321" spans="1:19" x14ac:dyDescent="0.3">
      <c r="A321" s="75" t="s">
        <v>68</v>
      </c>
      <c r="B321" s="75" t="s">
        <v>67</v>
      </c>
      <c r="C321" s="75" t="s">
        <v>12</v>
      </c>
      <c r="D321" s="75" t="s">
        <v>93</v>
      </c>
      <c r="E321" s="77">
        <v>45087.625</v>
      </c>
      <c r="F321" s="80"/>
      <c r="G321" s="80"/>
      <c r="H321" s="80"/>
      <c r="I321" s="77">
        <v>45139.677777777775</v>
      </c>
      <c r="J321" s="75" t="s">
        <v>42</v>
      </c>
      <c r="K321" s="34">
        <v>0</v>
      </c>
      <c r="L321" s="34"/>
      <c r="M321" s="34">
        <v>0</v>
      </c>
      <c r="N321" s="83"/>
      <c r="O321" s="84"/>
      <c r="P321" s="85"/>
      <c r="Q321" s="86"/>
      <c r="R321" s="86"/>
      <c r="S321" s="86"/>
    </row>
    <row r="322" spans="1:19" x14ac:dyDescent="0.3">
      <c r="A322" s="75" t="s">
        <v>68</v>
      </c>
      <c r="B322" s="75" t="s">
        <v>67</v>
      </c>
      <c r="C322" s="75" t="s">
        <v>12</v>
      </c>
      <c r="D322" s="75" t="s">
        <v>338</v>
      </c>
      <c r="E322" s="77">
        <v>45117.373611111114</v>
      </c>
      <c r="F322" s="80"/>
      <c r="G322" s="80"/>
      <c r="H322" s="80"/>
      <c r="I322" s="77">
        <v>45139.4375</v>
      </c>
      <c r="J322" s="75" t="s">
        <v>42</v>
      </c>
      <c r="K322" s="34">
        <v>0</v>
      </c>
      <c r="L322" s="34"/>
      <c r="M322" s="34">
        <v>0</v>
      </c>
      <c r="N322" s="83"/>
      <c r="O322" s="84"/>
      <c r="P322" s="85"/>
      <c r="Q322" s="86"/>
      <c r="R322" s="86"/>
      <c r="S322" s="86"/>
    </row>
    <row r="323" spans="1:19" x14ac:dyDescent="0.3">
      <c r="A323" s="75" t="s">
        <v>68</v>
      </c>
      <c r="B323" s="75" t="s">
        <v>67</v>
      </c>
      <c r="C323" s="75" t="s">
        <v>12</v>
      </c>
      <c r="D323" s="75" t="s">
        <v>332</v>
      </c>
      <c r="E323" s="77">
        <v>45139.4375</v>
      </c>
      <c r="F323" s="81"/>
      <c r="G323" s="81"/>
      <c r="H323" s="81"/>
      <c r="I323" s="77">
        <v>45139.4375</v>
      </c>
      <c r="J323" s="75" t="s">
        <v>14</v>
      </c>
      <c r="K323" s="34">
        <v>0</v>
      </c>
      <c r="L323" s="34"/>
      <c r="M323" s="34">
        <v>0</v>
      </c>
      <c r="N323" s="83"/>
      <c r="O323" s="84"/>
      <c r="P323" s="85"/>
      <c r="Q323" s="86"/>
      <c r="R323" s="86"/>
      <c r="S323" s="86"/>
    </row>
    <row r="324" spans="1:19" x14ac:dyDescent="0.3">
      <c r="A324" s="75" t="s">
        <v>68</v>
      </c>
      <c r="B324" s="75" t="s">
        <v>67</v>
      </c>
      <c r="C324" s="75" t="s">
        <v>12</v>
      </c>
      <c r="D324" s="75" t="s">
        <v>207</v>
      </c>
      <c r="E324" s="76">
        <v>45101.566666666666</v>
      </c>
      <c r="F324" s="77">
        <v>45111.603472222225</v>
      </c>
      <c r="G324" s="77">
        <v>45113.853472222225</v>
      </c>
      <c r="H324" s="78">
        <v>2.25</v>
      </c>
      <c r="I324" s="77">
        <v>45139.677777777775</v>
      </c>
      <c r="J324" s="75" t="s">
        <v>16</v>
      </c>
      <c r="K324" s="34">
        <v>1</v>
      </c>
      <c r="L324" s="34">
        <v>0</v>
      </c>
      <c r="M324" s="34">
        <v>0</v>
      </c>
      <c r="N324" s="87">
        <f>E324+0.5*(F324-E324)</f>
        <v>45106.585069444445</v>
      </c>
      <c r="O324" s="84">
        <f>IF(MONTH(N324)=7, DAY(N324)+30, IF(MONTH(N324)=6, DAY(N324), IF(MONTH(N324)=8, DAY(N324)+61, "NA")))</f>
        <v>29</v>
      </c>
      <c r="P324" s="85">
        <f>(F324-E324)/2</f>
        <v>5.0184027777795563</v>
      </c>
      <c r="Q324" s="86">
        <f>G324-N324+1</f>
        <v>8.2684027777795563</v>
      </c>
      <c r="R324" s="86">
        <f>(G324-F324)+1</f>
        <v>3.25</v>
      </c>
      <c r="S324" s="86">
        <f>G324-I324</f>
        <v>-25.824305555550382</v>
      </c>
    </row>
    <row r="325" spans="1:19" x14ac:dyDescent="0.3">
      <c r="A325" s="75" t="s">
        <v>68</v>
      </c>
      <c r="B325" s="75" t="s">
        <v>67</v>
      </c>
      <c r="C325" s="75" t="s">
        <v>12</v>
      </c>
      <c r="D325" s="75" t="s">
        <v>344</v>
      </c>
      <c r="E325" s="77">
        <v>45129.455555555556</v>
      </c>
      <c r="F325" s="77">
        <v>45134.5</v>
      </c>
      <c r="G325" s="77">
        <v>45139.4375</v>
      </c>
      <c r="H325" s="78">
        <v>4.9375</v>
      </c>
      <c r="I325" s="77">
        <v>45139.4375</v>
      </c>
      <c r="J325" s="75" t="s">
        <v>14</v>
      </c>
      <c r="K325" s="34">
        <v>1</v>
      </c>
      <c r="L325" s="34"/>
      <c r="M325" s="34"/>
      <c r="N325" s="87">
        <f>E325+0.5*(F325-E325)</f>
        <v>45131.977777777778</v>
      </c>
      <c r="O325" s="84">
        <f>IF(MONTH(N325)=7, DAY(N325)+30, IF(MONTH(N325)=6, DAY(N325), IF(MONTH(N325)=8, DAY(N325)+61, "NA")))</f>
        <v>54</v>
      </c>
      <c r="P325" s="85">
        <f>(F325-E325)/2</f>
        <v>2.5222222222218988</v>
      </c>
      <c r="Q325" s="86">
        <f>G325-N325+1</f>
        <v>8.4597222222218988</v>
      </c>
      <c r="R325" s="86">
        <f>(G325-F325)+1</f>
        <v>5.9375</v>
      </c>
      <c r="S325" s="86">
        <f>G325-I325</f>
        <v>0</v>
      </c>
    </row>
    <row r="326" spans="1:19" x14ac:dyDescent="0.3">
      <c r="A326" s="75" t="s">
        <v>68</v>
      </c>
      <c r="B326" s="75" t="s">
        <v>67</v>
      </c>
      <c r="C326" s="75" t="s">
        <v>12</v>
      </c>
      <c r="D326" s="75" t="s">
        <v>95</v>
      </c>
      <c r="E326" s="77">
        <v>45105.668055555558</v>
      </c>
      <c r="F326" s="77">
        <v>45111.603472222225</v>
      </c>
      <c r="G326" s="77">
        <v>45117.436805555553</v>
      </c>
      <c r="H326" s="78">
        <v>5.8333333333284827</v>
      </c>
      <c r="I326" s="77">
        <v>45139.677777777775</v>
      </c>
      <c r="J326" s="75" t="s">
        <v>42</v>
      </c>
      <c r="K326" s="34">
        <v>1</v>
      </c>
      <c r="L326" s="34">
        <v>0</v>
      </c>
      <c r="M326" s="34">
        <v>0</v>
      </c>
      <c r="N326" s="87">
        <f>E326+0.5*(F326-E326)</f>
        <v>45108.635763888888</v>
      </c>
      <c r="O326" s="84">
        <f>IF(MONTH(N326)=7, DAY(N326)+30, IF(MONTH(N326)=6, DAY(N326), IF(MONTH(N326)=8, DAY(N326)+61, "NA")))</f>
        <v>31</v>
      </c>
      <c r="P326" s="85">
        <f>(F326-E326)/2</f>
        <v>2.9677083333335759</v>
      </c>
      <c r="Q326" s="86">
        <f>G326-N326+1</f>
        <v>9.8010416666656965</v>
      </c>
      <c r="R326" s="86">
        <f>(G326-F326)+1</f>
        <v>6.8333333333284827</v>
      </c>
      <c r="S326" s="86">
        <f>G326-I326</f>
        <v>-22.240972222221899</v>
      </c>
    </row>
    <row r="327" spans="1:19" x14ac:dyDescent="0.3">
      <c r="A327" s="75" t="s">
        <v>68</v>
      </c>
      <c r="B327" s="75" t="s">
        <v>67</v>
      </c>
      <c r="C327" s="75" t="s">
        <v>12</v>
      </c>
      <c r="D327" s="75" t="s">
        <v>429</v>
      </c>
      <c r="E327" s="77">
        <v>45123.861805555556</v>
      </c>
      <c r="F327" s="77">
        <v>45129.455555555556</v>
      </c>
      <c r="G327" s="77">
        <v>45139.4375</v>
      </c>
      <c r="H327" s="78">
        <v>9.9819444444437977</v>
      </c>
      <c r="I327" s="77">
        <v>45139.4375</v>
      </c>
      <c r="J327" s="75" t="s">
        <v>14</v>
      </c>
      <c r="K327" s="34">
        <v>1</v>
      </c>
      <c r="L327" s="34">
        <v>1</v>
      </c>
      <c r="M327" s="34">
        <v>1</v>
      </c>
      <c r="N327" s="87">
        <f>E327+0.5*(F327-E327)</f>
        <v>45126.658680555556</v>
      </c>
      <c r="O327" s="84">
        <f>IF(MONTH(N327)=7, DAY(N327)+30, IF(MONTH(N327)=6, DAY(N327), IF(MONTH(N327)=8, DAY(N327)+61, "NA")))</f>
        <v>49</v>
      </c>
      <c r="P327" s="85">
        <f>(F327-E327)/2</f>
        <v>2.796875</v>
      </c>
      <c r="Q327" s="86">
        <f>G327-N327+1</f>
        <v>13.778819444443798</v>
      </c>
      <c r="R327" s="86">
        <f>(G327-F327)+1</f>
        <v>10.981944444443798</v>
      </c>
      <c r="S327" s="86">
        <f>G327-I327</f>
        <v>0</v>
      </c>
    </row>
    <row r="328" spans="1:19" x14ac:dyDescent="0.3">
      <c r="A328" s="75" t="s">
        <v>68</v>
      </c>
      <c r="B328" s="75" t="s">
        <v>67</v>
      </c>
      <c r="C328" s="75" t="s">
        <v>12</v>
      </c>
      <c r="D328" s="75" t="s">
        <v>96</v>
      </c>
      <c r="E328" s="77">
        <v>45113.853472222225</v>
      </c>
      <c r="F328" s="77">
        <v>45117.436805555553</v>
      </c>
      <c r="G328" s="77">
        <v>45129.46597222222</v>
      </c>
      <c r="H328" s="78">
        <v>12.029166666667152</v>
      </c>
      <c r="I328" s="77">
        <v>45139.677777777775</v>
      </c>
      <c r="J328" s="75" t="s">
        <v>42</v>
      </c>
      <c r="K328" s="34">
        <v>1</v>
      </c>
      <c r="L328" s="34">
        <v>1</v>
      </c>
      <c r="M328" s="34">
        <v>1</v>
      </c>
      <c r="N328" s="87">
        <f>E328+0.5*(F328-E328)</f>
        <v>45115.645138888889</v>
      </c>
      <c r="O328" s="84">
        <f>IF(MONTH(N328)=7, DAY(N328)+30, IF(MONTH(N328)=6, DAY(N328), IF(MONTH(N328)=8, DAY(N328)+61, "NA")))</f>
        <v>38</v>
      </c>
      <c r="P328" s="85">
        <f>(F328-E328)/2</f>
        <v>1.7916666666642413</v>
      </c>
      <c r="Q328" s="86">
        <f>G328-N328+1</f>
        <v>14.820833333331393</v>
      </c>
      <c r="R328" s="86">
        <f>(G328-F328)+1</f>
        <v>13.029166666667152</v>
      </c>
      <c r="S328" s="86">
        <f>G328-I328</f>
        <v>-10.211805555554747</v>
      </c>
    </row>
    <row r="329" spans="1:19" x14ac:dyDescent="0.3">
      <c r="A329" s="75" t="s">
        <v>68</v>
      </c>
      <c r="B329" s="75" t="s">
        <v>67</v>
      </c>
      <c r="C329" s="75" t="s">
        <v>12</v>
      </c>
      <c r="D329" s="75" t="s">
        <v>258</v>
      </c>
      <c r="E329" s="77">
        <v>45117.436805555553</v>
      </c>
      <c r="F329" s="76">
        <v>45123.436805555553</v>
      </c>
      <c r="G329" s="76">
        <v>45134.458333333336</v>
      </c>
      <c r="H329" s="79">
        <v>11.021527777782467</v>
      </c>
      <c r="I329" s="77">
        <v>45139.677777777775</v>
      </c>
      <c r="J329" s="75" t="s">
        <v>16</v>
      </c>
      <c r="K329" s="34">
        <v>1</v>
      </c>
      <c r="L329" s="34">
        <v>1</v>
      </c>
      <c r="M329" s="34">
        <v>1</v>
      </c>
      <c r="N329" s="87">
        <f>E329+0.5*(F329-E329)</f>
        <v>45120.436805555553</v>
      </c>
      <c r="O329" s="84">
        <f>IF(MONTH(N329)=7, DAY(N329)+30, IF(MONTH(N329)=6, DAY(N329), IF(MONTH(N329)=8, DAY(N329)+61, "NA")))</f>
        <v>43</v>
      </c>
      <c r="P329" s="85">
        <f>(F329-E329)/2</f>
        <v>3</v>
      </c>
      <c r="Q329" s="86">
        <f>G329-N329+1</f>
        <v>15.021527777782467</v>
      </c>
      <c r="R329" s="86">
        <f>(G329-F329)+1</f>
        <v>12.021527777782467</v>
      </c>
      <c r="S329" s="86">
        <f>G329-I329</f>
        <v>-5.2194444444394321</v>
      </c>
    </row>
    <row r="330" spans="1:19" x14ac:dyDescent="0.3">
      <c r="A330" s="75" t="s">
        <v>68</v>
      </c>
      <c r="B330" s="75" t="s">
        <v>67</v>
      </c>
      <c r="C330" s="75" t="s">
        <v>12</v>
      </c>
      <c r="D330" s="75" t="s">
        <v>91</v>
      </c>
      <c r="E330" s="77">
        <v>45093.5</v>
      </c>
      <c r="F330" s="76">
        <v>45111.603472222225</v>
      </c>
      <c r="G330" s="76">
        <v>45117.436805555553</v>
      </c>
      <c r="H330" s="79">
        <v>5.8333333333284827</v>
      </c>
      <c r="I330" s="77">
        <v>45139.677777777775</v>
      </c>
      <c r="J330" s="75" t="s">
        <v>42</v>
      </c>
      <c r="K330" s="34">
        <v>1</v>
      </c>
      <c r="L330" s="34"/>
      <c r="M330" s="34"/>
      <c r="N330" s="88">
        <f>E330+0.5*(F330-E330)</f>
        <v>45102.551736111112</v>
      </c>
      <c r="O330" s="89">
        <f>IF(MONTH(N330)=7, DAY(N330)+30, IF(MONTH(N330)=6, DAY(N330), IF(MONTH(N330)=8, DAY(N330)+61, "NA")))</f>
        <v>25</v>
      </c>
      <c r="P330" s="90">
        <f>(F330-E330)/2</f>
        <v>9.0517361111124046</v>
      </c>
      <c r="Q330" s="86">
        <f>G330-N330+1</f>
        <v>15.885069444440887</v>
      </c>
      <c r="R330" s="86">
        <f>(G330-F330)+1</f>
        <v>6.8333333333284827</v>
      </c>
      <c r="S330" s="86">
        <f>G330-I330</f>
        <v>-22.240972222221899</v>
      </c>
    </row>
    <row r="331" spans="1:19" x14ac:dyDescent="0.3">
      <c r="A331" s="75" t="s">
        <v>68</v>
      </c>
      <c r="B331" s="75" t="s">
        <v>67</v>
      </c>
      <c r="C331" s="75" t="s">
        <v>12</v>
      </c>
      <c r="D331" s="75" t="s">
        <v>71</v>
      </c>
      <c r="E331" s="77">
        <v>45117.417361111111</v>
      </c>
      <c r="F331" s="76">
        <v>45123.852777777778</v>
      </c>
      <c r="G331" s="76">
        <v>45139.4375</v>
      </c>
      <c r="H331" s="79">
        <v>15.584722222221899</v>
      </c>
      <c r="I331" s="77">
        <v>45139.4375</v>
      </c>
      <c r="J331" s="75" t="s">
        <v>14</v>
      </c>
      <c r="K331" s="34">
        <v>1</v>
      </c>
      <c r="L331" s="34">
        <v>1</v>
      </c>
      <c r="M331" s="34">
        <v>1</v>
      </c>
      <c r="N331" s="87">
        <f>E331+0.5*(F331-E331)</f>
        <v>45120.635069444441</v>
      </c>
      <c r="O331" s="84">
        <f>IF(MONTH(N331)=7, DAY(N331)+30, IF(MONTH(N331)=6, DAY(N331), IF(MONTH(N331)=8, DAY(N331)+61, "NA")))</f>
        <v>43</v>
      </c>
      <c r="P331" s="85">
        <f>(F331-E331)/2</f>
        <v>3.2177083333335759</v>
      </c>
      <c r="Q331" s="86">
        <f>G331-N331+1</f>
        <v>19.802430555559113</v>
      </c>
      <c r="R331" s="86">
        <f>(G331-F331)+1</f>
        <v>16.584722222221899</v>
      </c>
      <c r="S331" s="86">
        <f>G331-I331</f>
        <v>0</v>
      </c>
    </row>
    <row r="332" spans="1:19" x14ac:dyDescent="0.3">
      <c r="A332" s="75" t="s">
        <v>68</v>
      </c>
      <c r="B332" s="75" t="s">
        <v>67</v>
      </c>
      <c r="C332" s="75" t="s">
        <v>12</v>
      </c>
      <c r="D332" s="75" t="s">
        <v>73</v>
      </c>
      <c r="E332" s="77">
        <v>45117.417361111111</v>
      </c>
      <c r="F332" s="77">
        <v>45123.852777777778</v>
      </c>
      <c r="G332" s="77">
        <v>45139.4375</v>
      </c>
      <c r="H332" s="78">
        <v>15.584722222221899</v>
      </c>
      <c r="I332" s="77">
        <v>45139.4375</v>
      </c>
      <c r="J332" s="75" t="s">
        <v>14</v>
      </c>
      <c r="K332" s="34">
        <v>1</v>
      </c>
      <c r="L332" s="34">
        <v>1</v>
      </c>
      <c r="M332" s="34">
        <v>1</v>
      </c>
      <c r="N332" s="87">
        <f>E332+0.5*(F332-E332)</f>
        <v>45120.635069444441</v>
      </c>
      <c r="O332" s="84">
        <f>IF(MONTH(N332)=7, DAY(N332)+30, IF(MONTH(N332)=6, DAY(N332), IF(MONTH(N332)=8, DAY(N332)+61, "NA")))</f>
        <v>43</v>
      </c>
      <c r="P332" s="85">
        <f>(F332-E332)/2</f>
        <v>3.2177083333335759</v>
      </c>
      <c r="Q332" s="86">
        <f>G332-N332+1</f>
        <v>19.802430555559113</v>
      </c>
      <c r="R332" s="86">
        <f>(G332-F332)+1</f>
        <v>16.584722222221899</v>
      </c>
      <c r="S332" s="86">
        <f>G332-I332</f>
        <v>0</v>
      </c>
    </row>
    <row r="333" spans="1:19" x14ac:dyDescent="0.3">
      <c r="A333" s="75" t="s">
        <v>68</v>
      </c>
      <c r="B333" s="75" t="s">
        <v>67</v>
      </c>
      <c r="C333" s="75" t="s">
        <v>12</v>
      </c>
      <c r="D333" s="75" t="s">
        <v>74</v>
      </c>
      <c r="E333" s="77">
        <v>45117.417361111111</v>
      </c>
      <c r="F333" s="76">
        <v>45123.852777777778</v>
      </c>
      <c r="G333" s="76">
        <v>45139.4375</v>
      </c>
      <c r="H333" s="79">
        <v>15.584722222221899</v>
      </c>
      <c r="I333" s="77">
        <v>45139.4375</v>
      </c>
      <c r="J333" s="75" t="s">
        <v>14</v>
      </c>
      <c r="K333" s="34">
        <v>1</v>
      </c>
      <c r="L333" s="34">
        <v>1</v>
      </c>
      <c r="M333" s="34">
        <v>1</v>
      </c>
      <c r="N333" s="87">
        <f>E333+0.5*(F333-E333)</f>
        <v>45120.635069444441</v>
      </c>
      <c r="O333" s="84">
        <f>IF(MONTH(N333)=7, DAY(N333)+30, IF(MONTH(N333)=6, DAY(N333), IF(MONTH(N333)=8, DAY(N333)+61, "NA")))</f>
        <v>43</v>
      </c>
      <c r="P333" s="85">
        <f>(F333-E333)/2</f>
        <v>3.2177083333335759</v>
      </c>
      <c r="Q333" s="86">
        <f>G333-N333+1</f>
        <v>19.802430555559113</v>
      </c>
      <c r="R333" s="86">
        <f>(G333-F333)+1</f>
        <v>16.584722222221899</v>
      </c>
      <c r="S333" s="86">
        <f>G333-I333</f>
        <v>0</v>
      </c>
    </row>
    <row r="334" spans="1:19" x14ac:dyDescent="0.3">
      <c r="A334" s="75" t="s">
        <v>68</v>
      </c>
      <c r="B334" s="75" t="s">
        <v>67</v>
      </c>
      <c r="C334" s="75" t="s">
        <v>12</v>
      </c>
      <c r="D334" s="75" t="s">
        <v>75</v>
      </c>
      <c r="E334" s="77">
        <v>45117.417361111111</v>
      </c>
      <c r="F334" s="77">
        <v>45123.852777777778</v>
      </c>
      <c r="G334" s="77">
        <v>45139.4375</v>
      </c>
      <c r="H334" s="78">
        <v>15.584722222221899</v>
      </c>
      <c r="I334" s="77">
        <v>45139.4375</v>
      </c>
      <c r="J334" s="75" t="s">
        <v>14</v>
      </c>
      <c r="K334" s="34">
        <v>1</v>
      </c>
      <c r="L334" s="34">
        <v>1</v>
      </c>
      <c r="M334" s="34">
        <v>1</v>
      </c>
      <c r="N334" s="87">
        <f>E334+0.5*(F334-E334)</f>
        <v>45120.635069444441</v>
      </c>
      <c r="O334" s="84">
        <f>IF(MONTH(N334)=7, DAY(N334)+30, IF(MONTH(N334)=6, DAY(N334), IF(MONTH(N334)=8, DAY(N334)+61, "NA")))</f>
        <v>43</v>
      </c>
      <c r="P334" s="85">
        <f>(F334-E334)/2</f>
        <v>3.2177083333335759</v>
      </c>
      <c r="Q334" s="86">
        <f>G334-N334+1</f>
        <v>19.802430555559113</v>
      </c>
      <c r="R334" s="86">
        <f>(G334-F334)+1</f>
        <v>16.584722222221899</v>
      </c>
      <c r="S334" s="86">
        <f>G334-I334</f>
        <v>0</v>
      </c>
    </row>
    <row r="335" spans="1:19" x14ac:dyDescent="0.3">
      <c r="A335" s="75" t="s">
        <v>68</v>
      </c>
      <c r="B335" s="75" t="s">
        <v>67</v>
      </c>
      <c r="C335" s="75" t="s">
        <v>12</v>
      </c>
      <c r="D335" s="75" t="s">
        <v>86</v>
      </c>
      <c r="E335" s="77">
        <v>45113.842361111114</v>
      </c>
      <c r="F335" s="76">
        <v>45117.436805555553</v>
      </c>
      <c r="G335" s="76">
        <v>45134.458333333336</v>
      </c>
      <c r="H335" s="79">
        <v>17.021527777782467</v>
      </c>
      <c r="I335" s="77">
        <v>45139.677777777775</v>
      </c>
      <c r="J335" s="75" t="s">
        <v>42</v>
      </c>
      <c r="K335" s="34">
        <v>1</v>
      </c>
      <c r="L335" s="34">
        <v>1</v>
      </c>
      <c r="M335" s="34">
        <v>1</v>
      </c>
      <c r="N335" s="87">
        <f>E335+0.5*(F335-E335)</f>
        <v>45115.639583333337</v>
      </c>
      <c r="O335" s="84">
        <f>IF(MONTH(N335)=7, DAY(N335)+30, IF(MONTH(N335)=6, DAY(N335), IF(MONTH(N335)=8, DAY(N335)+61, "NA")))</f>
        <v>38</v>
      </c>
      <c r="P335" s="85">
        <f>(F335-E335)/2</f>
        <v>1.7972222222197161</v>
      </c>
      <c r="Q335" s="86">
        <f>G335-N335+1</f>
        <v>19.818749999998545</v>
      </c>
      <c r="R335" s="86">
        <f>(G335-F335)+1</f>
        <v>18.021527777782467</v>
      </c>
      <c r="S335" s="86">
        <f>G335-I335</f>
        <v>-5.2194444444394321</v>
      </c>
    </row>
    <row r="336" spans="1:19" s="34" customFormat="1" x14ac:dyDescent="0.3">
      <c r="A336" s="75" t="s">
        <v>68</v>
      </c>
      <c r="B336" s="75" t="s">
        <v>67</v>
      </c>
      <c r="C336" s="75" t="s">
        <v>12</v>
      </c>
      <c r="D336" s="75" t="s">
        <v>85</v>
      </c>
      <c r="E336" s="77">
        <v>45113.373611111114</v>
      </c>
      <c r="F336" s="76">
        <v>45117.417361111111</v>
      </c>
      <c r="G336" s="76">
        <v>45134.5</v>
      </c>
      <c r="H336" s="79">
        <v>17.082638888889051</v>
      </c>
      <c r="I336" s="77">
        <v>45139.4375</v>
      </c>
      <c r="J336" s="75" t="s">
        <v>42</v>
      </c>
      <c r="K336" s="34">
        <v>1</v>
      </c>
      <c r="L336" s="34">
        <v>1</v>
      </c>
      <c r="M336" s="34">
        <v>1</v>
      </c>
      <c r="N336" s="87">
        <f>E336+0.5*(F336-E336)</f>
        <v>45115.395486111112</v>
      </c>
      <c r="O336" s="84">
        <f>IF(MONTH(N336)=7, DAY(N336)+30, IF(MONTH(N336)=6, DAY(N336), IF(MONTH(N336)=8, DAY(N336)+61, "NA")))</f>
        <v>38</v>
      </c>
      <c r="P336" s="85">
        <f>(F336-E336)/2</f>
        <v>2.0218749999985448</v>
      </c>
      <c r="Q336" s="86">
        <f>G336-N336+1</f>
        <v>20.104513888887595</v>
      </c>
      <c r="R336" s="86">
        <f>(G336-F336)+1</f>
        <v>18.082638888889051</v>
      </c>
      <c r="S336" s="86">
        <f>G336-I336</f>
        <v>-4.9375</v>
      </c>
    </row>
    <row r="337" spans="1:19" s="34" customFormat="1" x14ac:dyDescent="0.3">
      <c r="A337" s="75" t="s">
        <v>68</v>
      </c>
      <c r="B337" s="75" t="s">
        <v>67</v>
      </c>
      <c r="C337" s="75" t="s">
        <v>12</v>
      </c>
      <c r="D337" s="75" t="s">
        <v>77</v>
      </c>
      <c r="E337" s="77">
        <v>45111.603472222225</v>
      </c>
      <c r="F337" s="76">
        <v>45117.417361111111</v>
      </c>
      <c r="G337" s="76">
        <v>45134.5</v>
      </c>
      <c r="H337" s="79">
        <v>17.082638888889051</v>
      </c>
      <c r="I337" s="77">
        <v>45139.4375</v>
      </c>
      <c r="J337" s="75" t="s">
        <v>40</v>
      </c>
      <c r="K337" s="34">
        <v>1</v>
      </c>
      <c r="L337" s="34">
        <v>1</v>
      </c>
      <c r="M337" s="34">
        <v>1</v>
      </c>
      <c r="N337" s="87">
        <f>E337+0.5*(F337-E337)</f>
        <v>45114.510416666672</v>
      </c>
      <c r="O337" s="84">
        <f>IF(MONTH(N337)=7, DAY(N337)+30, IF(MONTH(N337)=6, DAY(N337), IF(MONTH(N337)=8, DAY(N337)+61, "NA")))</f>
        <v>37</v>
      </c>
      <c r="P337" s="85">
        <f>(F337-E337)/2</f>
        <v>2.9069444444430701</v>
      </c>
      <c r="Q337" s="86">
        <f>G337-N337+1</f>
        <v>20.989583333328483</v>
      </c>
      <c r="R337" s="86">
        <f>(G337-F337)+1</f>
        <v>18.082638888889051</v>
      </c>
      <c r="S337" s="86">
        <f>G337-I337</f>
        <v>-4.9375</v>
      </c>
    </row>
    <row r="338" spans="1:19" s="34" customFormat="1" x14ac:dyDescent="0.3">
      <c r="A338" s="75" t="s">
        <v>68</v>
      </c>
      <c r="B338" s="75" t="s">
        <v>67</v>
      </c>
      <c r="C338" s="75" t="s">
        <v>12</v>
      </c>
      <c r="D338" s="75" t="s">
        <v>334</v>
      </c>
      <c r="E338" s="76">
        <v>45113.373611111114</v>
      </c>
      <c r="F338" s="76">
        <v>45117.373611111114</v>
      </c>
      <c r="G338" s="76">
        <v>45135.420138888891</v>
      </c>
      <c r="H338" s="79">
        <v>18.046527777776646</v>
      </c>
      <c r="I338" s="77">
        <v>45139.4375</v>
      </c>
      <c r="J338" s="75" t="s">
        <v>42</v>
      </c>
      <c r="K338" s="34">
        <v>1</v>
      </c>
      <c r="L338" s="34">
        <v>1</v>
      </c>
      <c r="M338" s="34">
        <v>1</v>
      </c>
      <c r="N338" s="87">
        <f>E338+0.5*(F338-E338)</f>
        <v>45115.373611111114</v>
      </c>
      <c r="O338" s="84">
        <f>IF(MONTH(N338)=7, DAY(N338)+30, IF(MONTH(N338)=6, DAY(N338), IF(MONTH(N338)=8, DAY(N338)+61, "NA")))</f>
        <v>38</v>
      </c>
      <c r="P338" s="85">
        <f>(F338-E338)/2</f>
        <v>2</v>
      </c>
      <c r="Q338" s="86">
        <f>G338-N338+1</f>
        <v>21.046527777776646</v>
      </c>
      <c r="R338" s="86">
        <f>(G338-F338)+1</f>
        <v>19.046527777776646</v>
      </c>
      <c r="S338" s="86">
        <f>G338-I338</f>
        <v>-4.0173611111094942</v>
      </c>
    </row>
    <row r="339" spans="1:19" s="34" customFormat="1" x14ac:dyDescent="0.3">
      <c r="A339" s="75" t="s">
        <v>68</v>
      </c>
      <c r="B339" s="75" t="s">
        <v>67</v>
      </c>
      <c r="C339" s="75" t="s">
        <v>12</v>
      </c>
      <c r="D339" s="75" t="s">
        <v>330</v>
      </c>
      <c r="E339" s="77">
        <v>45093.5</v>
      </c>
      <c r="F339" s="76">
        <v>45123.86041666667</v>
      </c>
      <c r="G339" s="76">
        <v>45129.455555555556</v>
      </c>
      <c r="H339" s="79">
        <v>5.5951388888861402</v>
      </c>
      <c r="I339" s="77">
        <v>45139.4375</v>
      </c>
      <c r="J339" s="75" t="s">
        <v>40</v>
      </c>
      <c r="K339" s="34">
        <v>1</v>
      </c>
      <c r="N339" s="88">
        <f>E339+0.5*(F339-E339)</f>
        <v>45108.680208333331</v>
      </c>
      <c r="O339" s="89">
        <f>IF(MONTH(N339)=7, DAY(N339)+30, IF(MONTH(N339)=6, DAY(N339), IF(MONTH(N339)=8, DAY(N339)+61, "NA")))</f>
        <v>31</v>
      </c>
      <c r="P339" s="90">
        <f>(F339-E339)/2</f>
        <v>15.180208333335031</v>
      </c>
      <c r="Q339" s="86">
        <f>G339-N339+1</f>
        <v>21.775347222224809</v>
      </c>
      <c r="R339" s="86">
        <f>(G339-F339)+1</f>
        <v>6.5951388888861402</v>
      </c>
      <c r="S339" s="86">
        <f>G339-I339</f>
        <v>-9.9819444444437977</v>
      </c>
    </row>
    <row r="340" spans="1:19" s="34" customFormat="1" x14ac:dyDescent="0.3">
      <c r="A340" s="75" t="s">
        <v>68</v>
      </c>
      <c r="B340" s="75" t="s">
        <v>67</v>
      </c>
      <c r="C340" s="75" t="s">
        <v>12</v>
      </c>
      <c r="D340" s="75" t="s">
        <v>81</v>
      </c>
      <c r="E340" s="76">
        <v>45113.373611111114</v>
      </c>
      <c r="F340" s="77">
        <v>45123.852777777778</v>
      </c>
      <c r="G340" s="77">
        <v>45139.4375</v>
      </c>
      <c r="H340" s="78">
        <v>15.584722222221899</v>
      </c>
      <c r="I340" s="77">
        <v>45139.4375</v>
      </c>
      <c r="J340" s="75" t="s">
        <v>14</v>
      </c>
      <c r="K340" s="34">
        <v>1</v>
      </c>
      <c r="L340" s="34">
        <v>1</v>
      </c>
      <c r="M340" s="34">
        <v>1</v>
      </c>
      <c r="N340" s="87">
        <f>E340+0.5*(F340-E340)</f>
        <v>45118.61319444445</v>
      </c>
      <c r="O340" s="84">
        <f>IF(MONTH(N340)=7, DAY(N340)+30, IF(MONTH(N340)=6, DAY(N340), IF(MONTH(N340)=8, DAY(N340)+61, "NA")))</f>
        <v>41</v>
      </c>
      <c r="P340" s="85">
        <f>(F340-E340)/2</f>
        <v>5.2395833333321207</v>
      </c>
      <c r="Q340" s="86">
        <f>G340-N340+1</f>
        <v>21.824305555550382</v>
      </c>
      <c r="R340" s="86">
        <f>(G340-F340)+1</f>
        <v>16.584722222221899</v>
      </c>
      <c r="S340" s="86">
        <f>G340-I340</f>
        <v>0</v>
      </c>
    </row>
    <row r="341" spans="1:19" s="34" customFormat="1" x14ac:dyDescent="0.3">
      <c r="A341" s="75" t="s">
        <v>68</v>
      </c>
      <c r="B341" s="75" t="s">
        <v>67</v>
      </c>
      <c r="C341" s="75" t="s">
        <v>12</v>
      </c>
      <c r="D341" s="75" t="s">
        <v>333</v>
      </c>
      <c r="E341" s="77">
        <v>45105.603472222225</v>
      </c>
      <c r="F341" s="76">
        <v>45111.603472222225</v>
      </c>
      <c r="G341" s="76">
        <v>45129.455555555556</v>
      </c>
      <c r="H341" s="79">
        <v>17.852083333331393</v>
      </c>
      <c r="I341" s="77">
        <v>45139.4375</v>
      </c>
      <c r="J341" s="75" t="s">
        <v>42</v>
      </c>
      <c r="K341" s="34">
        <v>1</v>
      </c>
      <c r="L341" s="34">
        <v>1</v>
      </c>
      <c r="M341" s="34">
        <v>1</v>
      </c>
      <c r="N341" s="87">
        <f>E341+0.5*(F341-E341)</f>
        <v>45108.603472222225</v>
      </c>
      <c r="O341" s="84">
        <f>IF(MONTH(N341)=7, DAY(N341)+30, IF(MONTH(N341)=6, DAY(N341), IF(MONTH(N341)=8, DAY(N341)+61, "NA")))</f>
        <v>31</v>
      </c>
      <c r="P341" s="85">
        <f>(F341-E341)/2</f>
        <v>3</v>
      </c>
      <c r="Q341" s="86">
        <f>G341-N341+1</f>
        <v>21.852083333331393</v>
      </c>
      <c r="R341" s="86">
        <f>(G341-F341)+1</f>
        <v>18.852083333331393</v>
      </c>
      <c r="S341" s="86">
        <f>G341-I341</f>
        <v>-9.9819444444437977</v>
      </c>
    </row>
    <row r="342" spans="1:19" s="34" customFormat="1" x14ac:dyDescent="0.3">
      <c r="A342" s="75" t="s">
        <v>68</v>
      </c>
      <c r="B342" s="75" t="s">
        <v>67</v>
      </c>
      <c r="C342" s="75" t="s">
        <v>12</v>
      </c>
      <c r="D342" s="75" t="s">
        <v>97</v>
      </c>
      <c r="E342" s="77">
        <v>45097.753472222219</v>
      </c>
      <c r="F342" s="77">
        <v>45105.603472222225</v>
      </c>
      <c r="G342" s="77">
        <v>45123.436805555553</v>
      </c>
      <c r="H342" s="78">
        <v>17.833333333328483</v>
      </c>
      <c r="I342" s="77">
        <v>45139.677777777775</v>
      </c>
      <c r="J342" s="75" t="s">
        <v>16</v>
      </c>
      <c r="K342" s="34">
        <v>1</v>
      </c>
      <c r="L342" s="34">
        <v>1</v>
      </c>
      <c r="M342" s="34">
        <v>1</v>
      </c>
      <c r="N342" s="87">
        <f>E342+0.5*(F342-E342)</f>
        <v>45101.678472222222</v>
      </c>
      <c r="O342" s="84">
        <f>IF(MONTH(N342)=7, DAY(N342)+30, IF(MONTH(N342)=6, DAY(N342), IF(MONTH(N342)=8, DAY(N342)+61, "NA")))</f>
        <v>24</v>
      </c>
      <c r="P342" s="85">
        <f>(F342-E342)/2</f>
        <v>3.9250000000029104</v>
      </c>
      <c r="Q342" s="86">
        <f>G342-N342+1</f>
        <v>22.758333333331393</v>
      </c>
      <c r="R342" s="86">
        <f>(G342-F342)+1</f>
        <v>18.833333333328483</v>
      </c>
      <c r="S342" s="86">
        <f>G342-I342</f>
        <v>-16.240972222221899</v>
      </c>
    </row>
    <row r="343" spans="1:19" x14ac:dyDescent="0.3">
      <c r="A343" s="75" t="s">
        <v>68</v>
      </c>
      <c r="B343" s="75" t="s">
        <v>67</v>
      </c>
      <c r="C343" s="75" t="s">
        <v>12</v>
      </c>
      <c r="D343" s="75" t="s">
        <v>88</v>
      </c>
      <c r="E343" s="77">
        <v>45097.753472222219</v>
      </c>
      <c r="F343" s="76">
        <v>45117.436805555553</v>
      </c>
      <c r="G343" s="76">
        <v>45129.46597222222</v>
      </c>
      <c r="H343" s="79">
        <v>12.029166666667152</v>
      </c>
      <c r="I343" s="77">
        <v>45139.677777777775</v>
      </c>
      <c r="J343" s="75" t="s">
        <v>42</v>
      </c>
      <c r="K343" s="34">
        <v>1</v>
      </c>
      <c r="L343" s="34"/>
      <c r="M343" s="34"/>
      <c r="N343" s="88">
        <f>E343+0.5*(F343-E343)</f>
        <v>45107.595138888886</v>
      </c>
      <c r="O343" s="89">
        <f>IF(MONTH(N343)=7, DAY(N343)+30, IF(MONTH(N343)=6, DAY(N343), IF(MONTH(N343)=8, DAY(N343)+61, "NA")))</f>
        <v>30</v>
      </c>
      <c r="P343" s="90">
        <f>(F343-E343)/2</f>
        <v>9.8416666666671517</v>
      </c>
      <c r="Q343" s="86">
        <f>G343-N343+1</f>
        <v>22.870833333334303</v>
      </c>
      <c r="R343" s="86">
        <f>(G343-F343)+1</f>
        <v>13.029166666667152</v>
      </c>
      <c r="S343" s="86">
        <f>G343-I343</f>
        <v>-10.211805555554747</v>
      </c>
    </row>
    <row r="344" spans="1:19" x14ac:dyDescent="0.3">
      <c r="A344" s="75" t="s">
        <v>68</v>
      </c>
      <c r="B344" s="75" t="s">
        <v>67</v>
      </c>
      <c r="C344" s="75" t="s">
        <v>12</v>
      </c>
      <c r="D344" s="75" t="s">
        <v>321</v>
      </c>
      <c r="E344" s="77">
        <v>45101.566666666666</v>
      </c>
      <c r="F344" s="76">
        <v>45113.373611111114</v>
      </c>
      <c r="G344" s="76">
        <v>45129.455555555556</v>
      </c>
      <c r="H344" s="79">
        <v>16.081944444442343</v>
      </c>
      <c r="I344" s="77">
        <v>45139.4375</v>
      </c>
      <c r="J344" s="75" t="s">
        <v>42</v>
      </c>
      <c r="K344" s="34">
        <v>1</v>
      </c>
      <c r="L344" s="34">
        <v>1</v>
      </c>
      <c r="M344" s="34">
        <v>1</v>
      </c>
      <c r="N344" s="88">
        <f>E344+0.5*(F344-E344)</f>
        <v>45107.470138888893</v>
      </c>
      <c r="O344" s="89">
        <f>IF(MONTH(N344)=7, DAY(N344)+30, IF(MONTH(N344)=6, DAY(N344), IF(MONTH(N344)=8, DAY(N344)+61, "NA")))</f>
        <v>30</v>
      </c>
      <c r="P344" s="90">
        <f>(F344-E344)/2</f>
        <v>5.9034722222240816</v>
      </c>
      <c r="Q344" s="86">
        <f>G344-N344+1</f>
        <v>22.985416666662786</v>
      </c>
      <c r="R344" s="86">
        <f>(G344-F344)+1</f>
        <v>17.081944444442343</v>
      </c>
      <c r="S344" s="86">
        <f>G344-I344</f>
        <v>-9.9819444444437977</v>
      </c>
    </row>
    <row r="345" spans="1:19" x14ac:dyDescent="0.3">
      <c r="A345" s="75" t="s">
        <v>68</v>
      </c>
      <c r="B345" s="75" t="s">
        <v>67</v>
      </c>
      <c r="C345" s="75" t="s">
        <v>12</v>
      </c>
      <c r="D345" s="75" t="s">
        <v>318</v>
      </c>
      <c r="E345" s="77">
        <v>45107.566666666666</v>
      </c>
      <c r="F345" s="76">
        <v>45117.373611111114</v>
      </c>
      <c r="G345" s="76">
        <v>45134.5</v>
      </c>
      <c r="H345" s="79">
        <v>17.12638888888614</v>
      </c>
      <c r="I345" s="77">
        <v>45139.4375</v>
      </c>
      <c r="J345" s="75" t="s">
        <v>42</v>
      </c>
      <c r="K345" s="34">
        <v>1</v>
      </c>
      <c r="L345" s="34">
        <v>1</v>
      </c>
      <c r="M345" s="34">
        <v>1</v>
      </c>
      <c r="N345" s="87">
        <f>E345+0.5*(F345-E345)</f>
        <v>45112.470138888893</v>
      </c>
      <c r="O345" s="84">
        <f>IF(MONTH(N345)=7, DAY(N345)+30, IF(MONTH(N345)=6, DAY(N345), IF(MONTH(N345)=8, DAY(N345)+61, "NA")))</f>
        <v>35</v>
      </c>
      <c r="P345" s="85">
        <f>(F345-E345)/2</f>
        <v>4.9034722222240816</v>
      </c>
      <c r="Q345" s="86">
        <f>G345-N345+1</f>
        <v>23.029861111106584</v>
      </c>
      <c r="R345" s="86">
        <f>(G345-F345)+1</f>
        <v>18.12638888888614</v>
      </c>
      <c r="S345" s="86">
        <f>G345-I345</f>
        <v>-4.9375</v>
      </c>
    </row>
    <row r="346" spans="1:19" x14ac:dyDescent="0.3">
      <c r="A346" s="75" t="s">
        <v>68</v>
      </c>
      <c r="B346" s="75" t="s">
        <v>67</v>
      </c>
      <c r="C346" s="75" t="s">
        <v>12</v>
      </c>
      <c r="D346" s="75" t="s">
        <v>324</v>
      </c>
      <c r="E346" s="76">
        <v>45107.566666666666</v>
      </c>
      <c r="F346" s="76">
        <v>45117.373611111114</v>
      </c>
      <c r="G346" s="76">
        <v>45134.5</v>
      </c>
      <c r="H346" s="79">
        <v>17.12638888888614</v>
      </c>
      <c r="I346" s="77">
        <v>45139.4375</v>
      </c>
      <c r="J346" s="75" t="s">
        <v>42</v>
      </c>
      <c r="K346" s="34">
        <v>1</v>
      </c>
      <c r="L346" s="34">
        <v>1</v>
      </c>
      <c r="M346" s="34">
        <v>1</v>
      </c>
      <c r="N346" s="87">
        <f>E346+0.5*(F346-E346)</f>
        <v>45112.470138888893</v>
      </c>
      <c r="O346" s="84">
        <f>IF(MONTH(N346)=7, DAY(N346)+30, IF(MONTH(N346)=6, DAY(N346), IF(MONTH(N346)=8, DAY(N346)+61, "NA")))</f>
        <v>35</v>
      </c>
      <c r="P346" s="85">
        <f>(F346-E346)/2</f>
        <v>4.9034722222240816</v>
      </c>
      <c r="Q346" s="86">
        <f>G346-N346+1</f>
        <v>23.029861111106584</v>
      </c>
      <c r="R346" s="86">
        <f>(G346-F346)+1</f>
        <v>18.12638888888614</v>
      </c>
      <c r="S346" s="86">
        <f>G346-I346</f>
        <v>-4.9375</v>
      </c>
    </row>
    <row r="347" spans="1:19" x14ac:dyDescent="0.3">
      <c r="A347" s="75" t="s">
        <v>68</v>
      </c>
      <c r="B347" s="75" t="s">
        <v>67</v>
      </c>
      <c r="C347" s="75" t="s">
        <v>12</v>
      </c>
      <c r="D347" s="75" t="s">
        <v>342</v>
      </c>
      <c r="E347" s="77">
        <v>45111.603472222225</v>
      </c>
      <c r="F347" s="76">
        <v>45113.373611111114</v>
      </c>
      <c r="G347" s="76">
        <v>45135.420138888891</v>
      </c>
      <c r="H347" s="79">
        <v>22.046527777776646</v>
      </c>
      <c r="I347" s="77">
        <v>45139.4375</v>
      </c>
      <c r="J347" s="75" t="s">
        <v>42</v>
      </c>
      <c r="K347" s="34">
        <v>1</v>
      </c>
      <c r="L347" s="34">
        <v>1</v>
      </c>
      <c r="M347" s="34">
        <v>1</v>
      </c>
      <c r="N347" s="87">
        <f>E347+0.5*(F347-E347)</f>
        <v>45112.488541666666</v>
      </c>
      <c r="O347" s="84">
        <f>IF(MONTH(N347)=7, DAY(N347)+30, IF(MONTH(N347)=6, DAY(N347), IF(MONTH(N347)=8, DAY(N347)+61, "NA")))</f>
        <v>35</v>
      </c>
      <c r="P347" s="85">
        <f>(F347-E347)/2</f>
        <v>0.88506944444452529</v>
      </c>
      <c r="Q347" s="86">
        <f>G347-N347+1</f>
        <v>23.931597222224809</v>
      </c>
      <c r="R347" s="86">
        <f>(G347-F347)+1</f>
        <v>23.046527777776646</v>
      </c>
      <c r="S347" s="86">
        <f>G347-I347</f>
        <v>-4.0173611111094942</v>
      </c>
    </row>
    <row r="348" spans="1:19" x14ac:dyDescent="0.3">
      <c r="A348" s="75" t="s">
        <v>68</v>
      </c>
      <c r="B348" s="75" t="s">
        <v>67</v>
      </c>
      <c r="C348" s="75" t="s">
        <v>12</v>
      </c>
      <c r="D348" s="75" t="s">
        <v>90</v>
      </c>
      <c r="E348" s="76">
        <v>45101.372916666667</v>
      </c>
      <c r="F348" s="77">
        <v>45111.603472222225</v>
      </c>
      <c r="G348" s="77">
        <v>45129.46597222222</v>
      </c>
      <c r="H348" s="78">
        <v>17.862499999995634</v>
      </c>
      <c r="I348" s="77">
        <v>45139.677777777775</v>
      </c>
      <c r="J348" s="75" t="s">
        <v>42</v>
      </c>
      <c r="K348" s="34">
        <v>1</v>
      </c>
      <c r="L348" s="34">
        <v>1</v>
      </c>
      <c r="M348" s="34">
        <v>1</v>
      </c>
      <c r="N348" s="87">
        <f>E348+0.5*(F348-E348)</f>
        <v>45106.48819444445</v>
      </c>
      <c r="O348" s="84">
        <f>IF(MONTH(N348)=7, DAY(N348)+30, IF(MONTH(N348)=6, DAY(N348), IF(MONTH(N348)=8, DAY(N348)+61, "NA")))</f>
        <v>29</v>
      </c>
      <c r="P348" s="85">
        <f>(F348-E348)/2</f>
        <v>5.1152777777788287</v>
      </c>
      <c r="Q348" s="86">
        <f>G348-N348+1</f>
        <v>23.977777777770825</v>
      </c>
      <c r="R348" s="86">
        <f>(G348-F348)+1</f>
        <v>18.862499999995634</v>
      </c>
      <c r="S348" s="86">
        <f>G348-I348</f>
        <v>-10.211805555554747</v>
      </c>
    </row>
    <row r="349" spans="1:19" x14ac:dyDescent="0.3">
      <c r="A349" s="75" t="s">
        <v>68</v>
      </c>
      <c r="B349" s="75" t="s">
        <v>67</v>
      </c>
      <c r="C349" s="75" t="s">
        <v>12</v>
      </c>
      <c r="D349" s="75" t="s">
        <v>345</v>
      </c>
      <c r="E349" s="77">
        <v>45093.5</v>
      </c>
      <c r="F349" s="76">
        <v>45117.373611111114</v>
      </c>
      <c r="G349" s="76">
        <v>45129.455555555556</v>
      </c>
      <c r="H349" s="79">
        <v>12.081944444442343</v>
      </c>
      <c r="I349" s="77">
        <v>45139.4375</v>
      </c>
      <c r="J349" s="75" t="s">
        <v>42</v>
      </c>
      <c r="K349" s="34">
        <v>1</v>
      </c>
      <c r="L349" s="34"/>
      <c r="M349" s="34"/>
      <c r="N349" s="88">
        <f>E349+0.5*(F349-E349)</f>
        <v>45105.436805555553</v>
      </c>
      <c r="O349" s="89">
        <f>IF(MONTH(N349)=7, DAY(N349)+30, IF(MONTH(N349)=6, DAY(N349), IF(MONTH(N349)=8, DAY(N349)+61, "NA")))</f>
        <v>28</v>
      </c>
      <c r="P349" s="90">
        <f>(F349-E349)/2</f>
        <v>11.93680555555693</v>
      </c>
      <c r="Q349" s="86">
        <f>G349-N349+1</f>
        <v>25.01875000000291</v>
      </c>
      <c r="R349" s="86">
        <f>(G349-F349)+1</f>
        <v>13.081944444442343</v>
      </c>
      <c r="S349" s="86">
        <f>G349-I349</f>
        <v>-9.9819444444437977</v>
      </c>
    </row>
    <row r="350" spans="1:19" x14ac:dyDescent="0.3">
      <c r="A350" s="75" t="s">
        <v>68</v>
      </c>
      <c r="B350" s="75" t="s">
        <v>67</v>
      </c>
      <c r="C350" s="75" t="s">
        <v>12</v>
      </c>
      <c r="D350" s="75" t="s">
        <v>79</v>
      </c>
      <c r="E350" s="77">
        <v>45107.566666666666</v>
      </c>
      <c r="F350" s="76">
        <v>45113.373611111114</v>
      </c>
      <c r="G350" s="76">
        <v>45134.5</v>
      </c>
      <c r="H350" s="79">
        <v>21.12638888888614</v>
      </c>
      <c r="I350" s="77">
        <v>45139.4375</v>
      </c>
      <c r="J350" s="75" t="s">
        <v>42</v>
      </c>
      <c r="K350" s="34">
        <v>1</v>
      </c>
      <c r="L350" s="34">
        <v>1</v>
      </c>
      <c r="M350" s="34">
        <v>1</v>
      </c>
      <c r="N350" s="87">
        <f>E350+0.5*(F350-E350)</f>
        <v>45110.470138888893</v>
      </c>
      <c r="O350" s="84">
        <f>IF(MONTH(N350)=7, DAY(N350)+30, IF(MONTH(N350)=6, DAY(N350), IF(MONTH(N350)=8, DAY(N350)+61, "NA")))</f>
        <v>33</v>
      </c>
      <c r="P350" s="85">
        <f>(F350-E350)/2</f>
        <v>2.9034722222240816</v>
      </c>
      <c r="Q350" s="86">
        <f>G350-N350+1</f>
        <v>25.029861111106584</v>
      </c>
      <c r="R350" s="86">
        <f>(G350-F350)+1</f>
        <v>22.12638888888614</v>
      </c>
      <c r="S350" s="86">
        <f>G350-I350</f>
        <v>-4.9375</v>
      </c>
    </row>
    <row r="351" spans="1:19" x14ac:dyDescent="0.3">
      <c r="A351" s="75" t="s">
        <v>68</v>
      </c>
      <c r="B351" s="75" t="s">
        <v>67</v>
      </c>
      <c r="C351" s="75" t="s">
        <v>12</v>
      </c>
      <c r="D351" s="75" t="s">
        <v>80</v>
      </c>
      <c r="E351" s="77">
        <v>45113.373611111114</v>
      </c>
      <c r="F351" s="76">
        <v>45117.417361111111</v>
      </c>
      <c r="G351" s="76">
        <v>45139.4375</v>
      </c>
      <c r="H351" s="79">
        <v>22.020138888889051</v>
      </c>
      <c r="I351" s="77">
        <v>45139.4375</v>
      </c>
      <c r="J351" s="75" t="s">
        <v>14</v>
      </c>
      <c r="K351" s="34">
        <v>1</v>
      </c>
      <c r="L351" s="34">
        <v>1</v>
      </c>
      <c r="M351" s="34">
        <v>1</v>
      </c>
      <c r="N351" s="87">
        <f>E351+0.5*(F351-E351)</f>
        <v>45115.395486111112</v>
      </c>
      <c r="O351" s="84">
        <f>IF(MONTH(N351)=7, DAY(N351)+30, IF(MONTH(N351)=6, DAY(N351), IF(MONTH(N351)=8, DAY(N351)+61, "NA")))</f>
        <v>38</v>
      </c>
      <c r="P351" s="85">
        <f>(F351-E351)/2</f>
        <v>2.0218749999985448</v>
      </c>
      <c r="Q351" s="86">
        <f>G351-N351+1</f>
        <v>25.042013888887595</v>
      </c>
      <c r="R351" s="86">
        <f>(G351-F351)+1</f>
        <v>23.020138888889051</v>
      </c>
      <c r="S351" s="86">
        <f>G351-I351</f>
        <v>0</v>
      </c>
    </row>
    <row r="352" spans="1:19" x14ac:dyDescent="0.3">
      <c r="A352" s="75" t="s">
        <v>68</v>
      </c>
      <c r="B352" s="75" t="s">
        <v>67</v>
      </c>
      <c r="C352" s="75" t="s">
        <v>12</v>
      </c>
      <c r="D352" s="75" t="s">
        <v>340</v>
      </c>
      <c r="E352" s="77">
        <v>45113.373611111114</v>
      </c>
      <c r="F352" s="77">
        <v>45117.373611111114</v>
      </c>
      <c r="G352" s="77">
        <v>45139.4375</v>
      </c>
      <c r="H352" s="78">
        <v>22.06388888888614</v>
      </c>
      <c r="I352" s="77">
        <v>45139.4375</v>
      </c>
      <c r="J352" s="75" t="s">
        <v>14</v>
      </c>
      <c r="K352" s="34">
        <v>1</v>
      </c>
      <c r="L352" s="34">
        <v>1</v>
      </c>
      <c r="M352" s="34">
        <v>1</v>
      </c>
      <c r="N352" s="87">
        <f>E352+0.5*(F352-E352)</f>
        <v>45115.373611111114</v>
      </c>
      <c r="O352" s="84">
        <f>IF(MONTH(N352)=7, DAY(N352)+30, IF(MONTH(N352)=6, DAY(N352), IF(MONTH(N352)=8, DAY(N352)+61, "NA")))</f>
        <v>38</v>
      </c>
      <c r="P352" s="85">
        <f>(F352-E352)/2</f>
        <v>2</v>
      </c>
      <c r="Q352" s="86">
        <f>G352-N352+1</f>
        <v>25.06388888888614</v>
      </c>
      <c r="R352" s="86">
        <f>(G352-F352)+1</f>
        <v>23.06388888888614</v>
      </c>
      <c r="S352" s="86">
        <f>G352-I352</f>
        <v>0</v>
      </c>
    </row>
    <row r="353" spans="1:19" x14ac:dyDescent="0.3">
      <c r="A353" s="75" t="s">
        <v>68</v>
      </c>
      <c r="B353" s="75" t="s">
        <v>67</v>
      </c>
      <c r="C353" s="75" t="s">
        <v>12</v>
      </c>
      <c r="D353" s="75" t="s">
        <v>76</v>
      </c>
      <c r="E353" s="77">
        <v>45105.668055555558</v>
      </c>
      <c r="F353" s="76">
        <v>45123.852777777778</v>
      </c>
      <c r="G353" s="76">
        <v>45139.4375</v>
      </c>
      <c r="H353" s="79">
        <v>15.584722222221899</v>
      </c>
      <c r="I353" s="77">
        <v>45139.4375</v>
      </c>
      <c r="J353" s="75" t="s">
        <v>14</v>
      </c>
      <c r="K353" s="34">
        <v>1</v>
      </c>
      <c r="L353" s="34">
        <v>1</v>
      </c>
      <c r="M353" s="34">
        <v>1</v>
      </c>
      <c r="N353" s="88">
        <f>E353+0.5*(F353-E353)</f>
        <v>45114.760416666672</v>
      </c>
      <c r="O353" s="89">
        <f>IF(MONTH(N353)=7, DAY(N353)+30, IF(MONTH(N353)=6, DAY(N353), IF(MONTH(N353)=8, DAY(N353)+61, "NA")))</f>
        <v>37</v>
      </c>
      <c r="P353" s="90">
        <f>(F353-E353)/2</f>
        <v>9.0923611111102218</v>
      </c>
      <c r="Q353" s="86">
        <f>G353-N353+1</f>
        <v>25.677083333328483</v>
      </c>
      <c r="R353" s="86">
        <f>(G353-F353)+1</f>
        <v>16.584722222221899</v>
      </c>
      <c r="S353" s="86">
        <f>G353-I353</f>
        <v>0</v>
      </c>
    </row>
    <row r="354" spans="1:19" x14ac:dyDescent="0.3">
      <c r="A354" s="75" t="s">
        <v>68</v>
      </c>
      <c r="B354" s="75" t="s">
        <v>67</v>
      </c>
      <c r="C354" s="75" t="s">
        <v>12</v>
      </c>
      <c r="D354" s="75" t="s">
        <v>314</v>
      </c>
      <c r="E354" s="77">
        <v>45105.603472222225</v>
      </c>
      <c r="F354" s="76">
        <v>45123.859722222223</v>
      </c>
      <c r="G354" s="76">
        <v>45139.4375</v>
      </c>
      <c r="H354" s="79">
        <v>15.577777777776646</v>
      </c>
      <c r="I354" s="77">
        <v>45139.4375</v>
      </c>
      <c r="J354" s="75" t="s">
        <v>14</v>
      </c>
      <c r="K354" s="34">
        <v>1</v>
      </c>
      <c r="L354" s="34">
        <v>1</v>
      </c>
      <c r="M354" s="34">
        <v>1</v>
      </c>
      <c r="N354" s="88">
        <f>E354+0.5*(F354-E354)</f>
        <v>45114.731597222228</v>
      </c>
      <c r="O354" s="89">
        <f>IF(MONTH(N354)=7, DAY(N354)+30, IF(MONTH(N354)=6, DAY(N354), IF(MONTH(N354)=8, DAY(N354)+61, "NA")))</f>
        <v>37</v>
      </c>
      <c r="P354" s="90">
        <f>(F354-E354)/2</f>
        <v>9.1281249999992724</v>
      </c>
      <c r="Q354" s="86">
        <f>G354-N354+1</f>
        <v>25.70590277777228</v>
      </c>
      <c r="R354" s="86">
        <f>(G354-F354)+1</f>
        <v>16.577777777776646</v>
      </c>
      <c r="S354" s="86">
        <f>G354-I354</f>
        <v>0</v>
      </c>
    </row>
    <row r="355" spans="1:19" x14ac:dyDescent="0.3">
      <c r="A355" s="75" t="s">
        <v>68</v>
      </c>
      <c r="B355" s="75" t="s">
        <v>67</v>
      </c>
      <c r="C355" s="75" t="s">
        <v>12</v>
      </c>
      <c r="D355" s="75" t="s">
        <v>310</v>
      </c>
      <c r="E355" s="77">
        <v>45105.668055555558</v>
      </c>
      <c r="F355" s="76">
        <v>45113.373611111114</v>
      </c>
      <c r="G355" s="76">
        <v>45134.5</v>
      </c>
      <c r="H355" s="79">
        <v>21.12638888888614</v>
      </c>
      <c r="I355" s="77">
        <v>45139.4375</v>
      </c>
      <c r="J355" s="75" t="s">
        <v>42</v>
      </c>
      <c r="K355" s="34">
        <v>1</v>
      </c>
      <c r="L355" s="34">
        <v>1</v>
      </c>
      <c r="M355" s="34">
        <v>1</v>
      </c>
      <c r="N355" s="87">
        <f>E355+0.5*(F355-E355)</f>
        <v>45109.520833333336</v>
      </c>
      <c r="O355" s="84">
        <f>IF(MONTH(N355)=7, DAY(N355)+30, IF(MONTH(N355)=6, DAY(N355), IF(MONTH(N355)=8, DAY(N355)+61, "NA")))</f>
        <v>32</v>
      </c>
      <c r="P355" s="85">
        <f>(F355-E355)/2</f>
        <v>3.8527777777781012</v>
      </c>
      <c r="Q355" s="86">
        <f>G355-N355+1</f>
        <v>25.979166666664241</v>
      </c>
      <c r="R355" s="86">
        <f>(G355-F355)+1</f>
        <v>22.12638888888614</v>
      </c>
      <c r="S355" s="86">
        <f>G355-I355</f>
        <v>-4.9375</v>
      </c>
    </row>
    <row r="356" spans="1:19" x14ac:dyDescent="0.3">
      <c r="A356" s="75" t="s">
        <v>68</v>
      </c>
      <c r="B356" s="75" t="s">
        <v>67</v>
      </c>
      <c r="C356" s="75" t="s">
        <v>12</v>
      </c>
      <c r="D356" s="75" t="s">
        <v>341</v>
      </c>
      <c r="E356" s="77">
        <v>45105.603472222225</v>
      </c>
      <c r="F356" s="77">
        <v>45113.373611111114</v>
      </c>
      <c r="G356" s="77">
        <v>45134.5</v>
      </c>
      <c r="H356" s="78">
        <v>21.12638888888614</v>
      </c>
      <c r="I356" s="77">
        <v>45139.4375</v>
      </c>
      <c r="J356" s="75" t="s">
        <v>14</v>
      </c>
      <c r="K356" s="34">
        <v>1</v>
      </c>
      <c r="L356" s="34">
        <v>1</v>
      </c>
      <c r="M356" s="34">
        <v>1</v>
      </c>
      <c r="N356" s="87">
        <f>E356+0.5*(F356-E356)</f>
        <v>45109.488541666666</v>
      </c>
      <c r="O356" s="84">
        <f>IF(MONTH(N356)=7, DAY(N356)+30, IF(MONTH(N356)=6, DAY(N356), IF(MONTH(N356)=8, DAY(N356)+61, "NA")))</f>
        <v>32</v>
      </c>
      <c r="P356" s="85">
        <f>(F356-E356)/2</f>
        <v>3.8850694444445253</v>
      </c>
      <c r="Q356" s="86">
        <f>G356-N356+1</f>
        <v>26.011458333334303</v>
      </c>
      <c r="R356" s="86">
        <f>(G356-F356)+1</f>
        <v>22.12638888888614</v>
      </c>
      <c r="S356" s="86">
        <f>G356-I356</f>
        <v>-4.9375</v>
      </c>
    </row>
    <row r="357" spans="1:19" x14ac:dyDescent="0.3">
      <c r="A357" s="75" t="s">
        <v>68</v>
      </c>
      <c r="B357" s="75" t="s">
        <v>67</v>
      </c>
      <c r="C357" s="75" t="s">
        <v>12</v>
      </c>
      <c r="D357" s="75" t="s">
        <v>94</v>
      </c>
      <c r="E357" s="77">
        <v>45111.603472222225</v>
      </c>
      <c r="F357" s="76">
        <v>45117.436805555553</v>
      </c>
      <c r="G357" s="76">
        <v>45139.677777777775</v>
      </c>
      <c r="H357" s="79">
        <v>22.240972222221899</v>
      </c>
      <c r="I357" s="77">
        <v>45139.677777777775</v>
      </c>
      <c r="J357" s="75" t="s">
        <v>14</v>
      </c>
      <c r="K357" s="34">
        <v>1</v>
      </c>
      <c r="L357" s="34">
        <v>1</v>
      </c>
      <c r="M357" s="34">
        <v>1</v>
      </c>
      <c r="N357" s="87">
        <f>E357+0.5*(F357-E357)</f>
        <v>45114.520138888889</v>
      </c>
      <c r="O357" s="84">
        <f>IF(MONTH(N357)=7, DAY(N357)+30, IF(MONTH(N357)=6, DAY(N357), IF(MONTH(N357)=8, DAY(N357)+61, "NA")))</f>
        <v>37</v>
      </c>
      <c r="P357" s="85">
        <f>(F357-E357)/2</f>
        <v>2.9166666666642413</v>
      </c>
      <c r="Q357" s="91">
        <f>G357-N357+1</f>
        <v>26.15763888888614</v>
      </c>
      <c r="R357" s="91">
        <f>(G357-F357)+1</f>
        <v>23.240972222221899</v>
      </c>
      <c r="S357" s="91">
        <f>G357-I357</f>
        <v>0</v>
      </c>
    </row>
    <row r="358" spans="1:19" x14ac:dyDescent="0.3">
      <c r="A358" s="75" t="s">
        <v>68</v>
      </c>
      <c r="B358" s="75" t="s">
        <v>67</v>
      </c>
      <c r="C358" s="75" t="s">
        <v>12</v>
      </c>
      <c r="D358" s="75" t="s">
        <v>339</v>
      </c>
      <c r="E358" s="77">
        <v>45093.5</v>
      </c>
      <c r="F358" s="76">
        <v>45123.861111111109</v>
      </c>
      <c r="G358" s="76">
        <v>45135.420138888891</v>
      </c>
      <c r="H358" s="79">
        <v>11.559027777781012</v>
      </c>
      <c r="I358" s="77">
        <v>45139.4375</v>
      </c>
      <c r="J358" s="75" t="s">
        <v>42</v>
      </c>
      <c r="K358" s="34">
        <v>1</v>
      </c>
      <c r="L358" s="34"/>
      <c r="M358" s="34"/>
      <c r="N358" s="88">
        <f>E358+0.5*(F358-E358)</f>
        <v>45108.680555555555</v>
      </c>
      <c r="O358" s="89">
        <f>IF(MONTH(N358)=7, DAY(N358)+30, IF(MONTH(N358)=6, DAY(N358), IF(MONTH(N358)=8, DAY(N358)+61, "NA")))</f>
        <v>31</v>
      </c>
      <c r="P358" s="90">
        <f>(F358-E358)/2</f>
        <v>15.180555555554747</v>
      </c>
      <c r="Q358" s="91">
        <f>G358-N358+1</f>
        <v>27.739583333335759</v>
      </c>
      <c r="R358" s="91">
        <f>(G358-F358)+1</f>
        <v>12.559027777781012</v>
      </c>
      <c r="S358" s="91">
        <f>G358-I358</f>
        <v>-4.0173611111094942</v>
      </c>
    </row>
    <row r="359" spans="1:19" x14ac:dyDescent="0.3">
      <c r="A359" s="75" t="s">
        <v>68</v>
      </c>
      <c r="B359" s="75" t="s">
        <v>67</v>
      </c>
      <c r="C359" s="75" t="s">
        <v>12</v>
      </c>
      <c r="D359" s="75" t="s">
        <v>343</v>
      </c>
      <c r="E359" s="77">
        <v>45105.603472222225</v>
      </c>
      <c r="F359" s="76">
        <v>45111.603472222225</v>
      </c>
      <c r="G359" s="76">
        <v>45135.420138888891</v>
      </c>
      <c r="H359" s="79">
        <v>23.816666666665697</v>
      </c>
      <c r="I359" s="77">
        <v>45139.4375</v>
      </c>
      <c r="J359" s="75" t="s">
        <v>42</v>
      </c>
      <c r="K359" s="34">
        <v>1</v>
      </c>
      <c r="L359" s="34">
        <v>1</v>
      </c>
      <c r="M359" s="34">
        <v>1</v>
      </c>
      <c r="N359" s="87">
        <f>E359+0.5*(F359-E359)</f>
        <v>45108.603472222225</v>
      </c>
      <c r="O359" s="84">
        <f>IF(MONTH(N359)=7, DAY(N359)+30, IF(MONTH(N359)=6, DAY(N359), IF(MONTH(N359)=8, DAY(N359)+61, "NA")))</f>
        <v>31</v>
      </c>
      <c r="P359" s="85">
        <f>(F359-E359)/2</f>
        <v>3</v>
      </c>
      <c r="Q359" s="91">
        <f>G359-N359+1</f>
        <v>27.816666666665697</v>
      </c>
      <c r="R359" s="91">
        <f>(G359-F359)+1</f>
        <v>24.816666666665697</v>
      </c>
      <c r="S359" s="91">
        <f>G359-I359</f>
        <v>-4.0173611111094942</v>
      </c>
    </row>
    <row r="360" spans="1:19" x14ac:dyDescent="0.3">
      <c r="A360" s="75" t="s">
        <v>68</v>
      </c>
      <c r="B360" s="75" t="s">
        <v>67</v>
      </c>
      <c r="C360" s="75" t="s">
        <v>12</v>
      </c>
      <c r="D360" s="75" t="s">
        <v>83</v>
      </c>
      <c r="E360" s="77">
        <v>45105.668055555558</v>
      </c>
      <c r="F360" s="77">
        <v>45117.417361111111</v>
      </c>
      <c r="G360" s="77">
        <v>45139.4375</v>
      </c>
      <c r="H360" s="78">
        <v>22.020138888889051</v>
      </c>
      <c r="I360" s="77">
        <v>45139.4375</v>
      </c>
      <c r="J360" s="75" t="s">
        <v>14</v>
      </c>
      <c r="K360" s="34">
        <v>1</v>
      </c>
      <c r="L360" s="34">
        <v>1</v>
      </c>
      <c r="M360" s="34">
        <v>1</v>
      </c>
      <c r="N360" s="88">
        <f>E360+0.5*(F360-E360)</f>
        <v>45111.542708333334</v>
      </c>
      <c r="O360" s="89">
        <f>IF(MONTH(N360)=7, DAY(N360)+30, IF(MONTH(N360)=6, DAY(N360), IF(MONTH(N360)=8, DAY(N360)+61, "NA")))</f>
        <v>34</v>
      </c>
      <c r="P360" s="90">
        <f>(F360-E360)/2</f>
        <v>5.874652777776646</v>
      </c>
      <c r="Q360" s="91">
        <f>G360-N360+1</f>
        <v>28.894791666665697</v>
      </c>
      <c r="R360" s="91">
        <f>(G360-F360)+1</f>
        <v>23.020138888889051</v>
      </c>
      <c r="S360" s="91">
        <f>G360-I360</f>
        <v>0</v>
      </c>
    </row>
    <row r="361" spans="1:19" x14ac:dyDescent="0.3">
      <c r="A361" s="75" t="s">
        <v>68</v>
      </c>
      <c r="B361" s="75" t="s">
        <v>67</v>
      </c>
      <c r="C361" s="75" t="s">
        <v>12</v>
      </c>
      <c r="D361" s="75" t="s">
        <v>311</v>
      </c>
      <c r="E361" s="76">
        <v>45101.566666666666</v>
      </c>
      <c r="F361" s="76">
        <v>45117.373611111114</v>
      </c>
      <c r="G361" s="76">
        <v>45139.4375</v>
      </c>
      <c r="H361" s="79">
        <v>22.06388888888614</v>
      </c>
      <c r="I361" s="77">
        <v>45139.4375</v>
      </c>
      <c r="J361" s="75" t="s">
        <v>14</v>
      </c>
      <c r="K361" s="34">
        <v>1</v>
      </c>
      <c r="L361" s="34">
        <v>1</v>
      </c>
      <c r="M361" s="34">
        <v>1</v>
      </c>
      <c r="N361" s="88">
        <f>E361+0.5*(F361-E361)</f>
        <v>45109.470138888893</v>
      </c>
      <c r="O361" s="89">
        <f>IF(MONTH(N361)=7, DAY(N361)+30, IF(MONTH(N361)=6, DAY(N361), IF(MONTH(N361)=8, DAY(N361)+61, "NA")))</f>
        <v>32</v>
      </c>
      <c r="P361" s="90">
        <f>(F361-E361)/2</f>
        <v>7.9034722222240816</v>
      </c>
      <c r="Q361" s="91">
        <f>G361-N361+1</f>
        <v>30.967361111106584</v>
      </c>
      <c r="R361" s="91">
        <f>(G361-F361)+1</f>
        <v>23.06388888888614</v>
      </c>
      <c r="S361" s="91">
        <f>G361-I361</f>
        <v>0</v>
      </c>
    </row>
    <row r="362" spans="1:19" x14ac:dyDescent="0.3">
      <c r="A362" s="75" t="s">
        <v>68</v>
      </c>
      <c r="B362" s="75" t="s">
        <v>67</v>
      </c>
      <c r="C362" s="75" t="s">
        <v>12</v>
      </c>
      <c r="D362" s="75" t="s">
        <v>323</v>
      </c>
      <c r="E362" s="77">
        <v>45093.5</v>
      </c>
      <c r="F362" s="76">
        <v>45117.373611111114</v>
      </c>
      <c r="G362" s="76">
        <v>45135.420138888891</v>
      </c>
      <c r="H362" s="79">
        <v>18.046527777776646</v>
      </c>
      <c r="I362" s="77">
        <v>45139.4375</v>
      </c>
      <c r="J362" s="75" t="s">
        <v>42</v>
      </c>
      <c r="K362" s="34">
        <v>1</v>
      </c>
      <c r="L362" s="34">
        <v>1</v>
      </c>
      <c r="M362" s="34">
        <v>1</v>
      </c>
      <c r="N362" s="88">
        <f>E362+0.5*(F362-E362)</f>
        <v>45105.436805555553</v>
      </c>
      <c r="O362" s="89">
        <f>IF(MONTH(N362)=7, DAY(N362)+30, IF(MONTH(N362)=6, DAY(N362), IF(MONTH(N362)=8, DAY(N362)+61, "NA")))</f>
        <v>28</v>
      </c>
      <c r="P362" s="90">
        <f>(F362-E362)/2</f>
        <v>11.93680555555693</v>
      </c>
      <c r="Q362" s="91">
        <f>G362-N362+1</f>
        <v>30.983333333337214</v>
      </c>
      <c r="R362" s="91">
        <f>(G362-F362)+1</f>
        <v>19.046527777776646</v>
      </c>
      <c r="S362" s="91">
        <f>G362-I362</f>
        <v>-4.0173611111094942</v>
      </c>
    </row>
    <row r="363" spans="1:19" x14ac:dyDescent="0.3">
      <c r="A363" s="75" t="s">
        <v>68</v>
      </c>
      <c r="B363" s="75" t="s">
        <v>67</v>
      </c>
      <c r="C363" s="75" t="s">
        <v>12</v>
      </c>
      <c r="D363" s="75" t="s">
        <v>322</v>
      </c>
      <c r="E363" s="77">
        <v>45101.296527777777</v>
      </c>
      <c r="F363" s="77">
        <v>45117.373611111114</v>
      </c>
      <c r="G363" s="77">
        <v>45139.4375</v>
      </c>
      <c r="H363" s="78">
        <v>22.06388888888614</v>
      </c>
      <c r="I363" s="77">
        <v>45139.4375</v>
      </c>
      <c r="J363" s="75" t="s">
        <v>14</v>
      </c>
      <c r="K363" s="34">
        <v>1</v>
      </c>
      <c r="L363" s="34">
        <v>1</v>
      </c>
      <c r="M363" s="34">
        <v>1</v>
      </c>
      <c r="N363" s="88">
        <f>E363+0.5*(F363-E363)</f>
        <v>45109.335069444445</v>
      </c>
      <c r="O363" s="89">
        <f>IF(MONTH(N363)=7, DAY(N363)+30, IF(MONTH(N363)=6, DAY(N363), IF(MONTH(N363)=8, DAY(N363)+61, "NA")))</f>
        <v>32</v>
      </c>
      <c r="P363" s="90">
        <f>(F363-E363)/2</f>
        <v>8.0385416666686069</v>
      </c>
      <c r="Q363" s="91">
        <f>G363-N363+1</f>
        <v>31.102430555554747</v>
      </c>
      <c r="R363" s="91">
        <f>(G363-F363)+1</f>
        <v>23.06388888888614</v>
      </c>
      <c r="S363" s="91">
        <f>G363-I363</f>
        <v>0</v>
      </c>
    </row>
    <row r="364" spans="1:19" x14ac:dyDescent="0.3">
      <c r="A364" s="75" t="s">
        <v>68</v>
      </c>
      <c r="B364" s="75" t="s">
        <v>67</v>
      </c>
      <c r="C364" s="75" t="s">
        <v>12</v>
      </c>
      <c r="D364" s="75" t="s">
        <v>92</v>
      </c>
      <c r="E364" s="76">
        <v>45091.5</v>
      </c>
      <c r="F364" s="76">
        <v>45123.436805555553</v>
      </c>
      <c r="G364" s="76">
        <v>45139.677777777775</v>
      </c>
      <c r="H364" s="79">
        <v>16.240972222221899</v>
      </c>
      <c r="I364" s="77">
        <v>45139.677777777775</v>
      </c>
      <c r="J364" s="75" t="s">
        <v>14</v>
      </c>
      <c r="K364" s="34">
        <v>1</v>
      </c>
      <c r="L364" s="34">
        <v>1</v>
      </c>
      <c r="M364" s="34">
        <v>1</v>
      </c>
      <c r="N364" s="88">
        <f>E364+0.5*(F364-E364)</f>
        <v>45107.468402777777</v>
      </c>
      <c r="O364" s="89">
        <f>IF(MONTH(N364)=7, DAY(N364)+30, IF(MONTH(N364)=6, DAY(N364), IF(MONTH(N364)=8, DAY(N364)+61, "NA")))</f>
        <v>30</v>
      </c>
      <c r="P364" s="90">
        <f>(F364-E364)/2</f>
        <v>15.968402777776646</v>
      </c>
      <c r="Q364" s="91">
        <f>G364-N364+1</f>
        <v>33.209374999998545</v>
      </c>
      <c r="R364" s="91">
        <f>(G364-F364)+1</f>
        <v>17.240972222221899</v>
      </c>
      <c r="S364" s="91">
        <f>G364-I364</f>
        <v>0</v>
      </c>
    </row>
    <row r="365" spans="1:19" x14ac:dyDescent="0.3">
      <c r="A365" s="75" t="s">
        <v>68</v>
      </c>
      <c r="B365" s="75" t="s">
        <v>67</v>
      </c>
      <c r="C365" s="75" t="s">
        <v>12</v>
      </c>
      <c r="D365" s="75" t="s">
        <v>315</v>
      </c>
      <c r="E365" s="76">
        <v>45093.5</v>
      </c>
      <c r="F365" s="76">
        <v>45117.373611111114</v>
      </c>
      <c r="G365" s="76">
        <v>45139.4375</v>
      </c>
      <c r="H365" s="79">
        <v>22.06388888888614</v>
      </c>
      <c r="I365" s="77">
        <v>45139.4375</v>
      </c>
      <c r="J365" s="75" t="s">
        <v>14</v>
      </c>
      <c r="K365" s="34">
        <v>1</v>
      </c>
      <c r="L365" s="34">
        <v>1</v>
      </c>
      <c r="M365" s="34">
        <v>1</v>
      </c>
      <c r="N365" s="88">
        <f>E365+0.5*(F365-E365)</f>
        <v>45105.436805555553</v>
      </c>
      <c r="O365" s="89">
        <f>IF(MONTH(N365)=7, DAY(N365)+30, IF(MONTH(N365)=6, DAY(N365), IF(MONTH(N365)=8, DAY(N365)+61, "NA")))</f>
        <v>28</v>
      </c>
      <c r="P365" s="90">
        <f>(F365-E365)/2</f>
        <v>11.93680555555693</v>
      </c>
      <c r="Q365" s="91">
        <f>G365-N365+1</f>
        <v>35.000694444446708</v>
      </c>
      <c r="R365" s="91">
        <f>(G365-F365)+1</f>
        <v>23.06388888888614</v>
      </c>
      <c r="S365" s="91">
        <f>G365-I365</f>
        <v>0</v>
      </c>
    </row>
    <row r="366" spans="1:19" x14ac:dyDescent="0.3">
      <c r="A366" s="75" t="s">
        <v>68</v>
      </c>
      <c r="B366" s="75" t="s">
        <v>67</v>
      </c>
      <c r="C366" s="75" t="s">
        <v>12</v>
      </c>
      <c r="D366" s="75" t="s">
        <v>87</v>
      </c>
      <c r="E366" s="76">
        <v>45097.753472222219</v>
      </c>
      <c r="F366" s="76">
        <v>45111.603472222225</v>
      </c>
      <c r="G366" s="76">
        <v>45139.677777777775</v>
      </c>
      <c r="H366" s="79">
        <v>28.074305555550382</v>
      </c>
      <c r="I366" s="77">
        <v>45139.677777777775</v>
      </c>
      <c r="J366" s="75" t="s">
        <v>14</v>
      </c>
      <c r="K366" s="34">
        <v>1</v>
      </c>
      <c r="L366" s="34">
        <v>1</v>
      </c>
      <c r="M366" s="34">
        <v>1</v>
      </c>
      <c r="N366" s="88">
        <f>E366+0.5*(F366-E366)</f>
        <v>45104.678472222222</v>
      </c>
      <c r="O366" s="89">
        <f>IF(MONTH(N366)=7, DAY(N366)+30, IF(MONTH(N366)=6, DAY(N366), IF(MONTH(N366)=8, DAY(N366)+61, "NA")))</f>
        <v>27</v>
      </c>
      <c r="P366" s="90">
        <f>(F366-E366)/2</f>
        <v>6.9250000000029104</v>
      </c>
      <c r="Q366" s="91">
        <f>G366-N366+1</f>
        <v>35.999305555553292</v>
      </c>
      <c r="R366" s="91">
        <f>(G366-F366)+1</f>
        <v>29.074305555550382</v>
      </c>
      <c r="S366" s="91">
        <f>G366-I366</f>
        <v>0</v>
      </c>
    </row>
    <row r="367" spans="1:19" x14ac:dyDescent="0.3">
      <c r="A367" s="75" t="s">
        <v>68</v>
      </c>
      <c r="B367" s="75" t="s">
        <v>67</v>
      </c>
      <c r="C367" s="75" t="s">
        <v>12</v>
      </c>
      <c r="D367" s="75" t="s">
        <v>319</v>
      </c>
      <c r="E367" s="76">
        <v>45091.5</v>
      </c>
      <c r="F367" s="76">
        <v>45117.373611111114</v>
      </c>
      <c r="G367" s="76">
        <v>45139.4375</v>
      </c>
      <c r="H367" s="79">
        <v>22.06388888888614</v>
      </c>
      <c r="I367" s="77">
        <v>45139.4375</v>
      </c>
      <c r="J367" s="75" t="s">
        <v>14</v>
      </c>
      <c r="K367" s="34">
        <v>1</v>
      </c>
      <c r="L367" s="34">
        <v>1</v>
      </c>
      <c r="M367" s="34">
        <v>1</v>
      </c>
      <c r="N367" s="88">
        <f>E367+0.5*(F367-E367)</f>
        <v>45104.436805555553</v>
      </c>
      <c r="O367" s="89">
        <f>IF(MONTH(N367)=7, DAY(N367)+30, IF(MONTH(N367)=6, DAY(N367), IF(MONTH(N367)=8, DAY(N367)+61, "NA")))</f>
        <v>27</v>
      </c>
      <c r="P367" s="90">
        <f>(F367-E367)/2</f>
        <v>12.93680555555693</v>
      </c>
      <c r="Q367" s="91">
        <f>G367-N367+1</f>
        <v>36.000694444446708</v>
      </c>
      <c r="R367" s="91">
        <f>(G367-F367)+1</f>
        <v>23.06388888888614</v>
      </c>
      <c r="S367" s="91">
        <f>G367-I367</f>
        <v>0</v>
      </c>
    </row>
    <row r="368" spans="1:19" x14ac:dyDescent="0.3">
      <c r="A368" s="75" t="s">
        <v>68</v>
      </c>
      <c r="B368" s="75" t="s">
        <v>67</v>
      </c>
      <c r="C368" s="75" t="s">
        <v>12</v>
      </c>
      <c r="D368" s="75" t="s">
        <v>312</v>
      </c>
      <c r="E368" s="76">
        <v>45093.5</v>
      </c>
      <c r="F368" s="76">
        <v>45111.603472222225</v>
      </c>
      <c r="G368" s="76">
        <v>45139.4375</v>
      </c>
      <c r="H368" s="79">
        <v>27.834027777775191</v>
      </c>
      <c r="I368" s="77">
        <v>45139.4375</v>
      </c>
      <c r="J368" s="75" t="s">
        <v>14</v>
      </c>
      <c r="K368" s="34">
        <v>1</v>
      </c>
      <c r="L368" s="34">
        <v>1</v>
      </c>
      <c r="M368" s="34">
        <v>1</v>
      </c>
      <c r="N368" s="88">
        <f>E368+0.5*(F368-E368)</f>
        <v>45102.551736111112</v>
      </c>
      <c r="O368" s="89">
        <f>IF(MONTH(N368)=7, DAY(N368)+30, IF(MONTH(N368)=6, DAY(N368), IF(MONTH(N368)=8, DAY(N368)+61, "NA")))</f>
        <v>25</v>
      </c>
      <c r="P368" s="90">
        <f>(F368-E368)/2</f>
        <v>9.0517361111124046</v>
      </c>
      <c r="Q368" s="91">
        <f>G368-N368+1</f>
        <v>37.885763888887595</v>
      </c>
      <c r="R368" s="91">
        <f>(G368-F368)+1</f>
        <v>28.834027777775191</v>
      </c>
      <c r="S368" s="91">
        <f>G368-I368</f>
        <v>0</v>
      </c>
    </row>
    <row r="369" spans="1:19" x14ac:dyDescent="0.3">
      <c r="A369" s="75" t="s">
        <v>68</v>
      </c>
      <c r="B369" s="75" t="s">
        <v>67</v>
      </c>
      <c r="C369" s="75" t="s">
        <v>12</v>
      </c>
      <c r="D369" s="75" t="s">
        <v>331</v>
      </c>
      <c r="E369" s="76">
        <v>45093.5</v>
      </c>
      <c r="F369" s="76">
        <v>45111.603472222225</v>
      </c>
      <c r="G369" s="76">
        <v>45139.4375</v>
      </c>
      <c r="H369" s="79">
        <v>27.834027777775191</v>
      </c>
      <c r="I369" s="77">
        <v>45139.4375</v>
      </c>
      <c r="J369" s="75" t="s">
        <v>14</v>
      </c>
      <c r="K369" s="34">
        <v>1</v>
      </c>
      <c r="L369" s="34">
        <v>1</v>
      </c>
      <c r="M369" s="34">
        <v>1</v>
      </c>
      <c r="N369" s="88">
        <f>E369+0.5*(F369-E369)</f>
        <v>45102.551736111112</v>
      </c>
      <c r="O369" s="89">
        <f>IF(MONTH(N369)=7, DAY(N369)+30, IF(MONTH(N369)=6, DAY(N369), IF(MONTH(N369)=8, DAY(N369)+61, "NA")))</f>
        <v>25</v>
      </c>
      <c r="P369" s="90">
        <f>(F369-E369)/2</f>
        <v>9.0517361111124046</v>
      </c>
      <c r="Q369" s="91">
        <f>G369-N369+1</f>
        <v>37.885763888887595</v>
      </c>
      <c r="R369" s="91">
        <f>(G369-F369)+1</f>
        <v>28.834027777775191</v>
      </c>
      <c r="S369" s="91">
        <f>G369-I369</f>
        <v>0</v>
      </c>
    </row>
    <row r="370" spans="1:19" x14ac:dyDescent="0.3">
      <c r="A370" s="75" t="s">
        <v>68</v>
      </c>
      <c r="B370" s="75" t="s">
        <v>67</v>
      </c>
      <c r="C370" s="75" t="s">
        <v>12</v>
      </c>
      <c r="D370" s="75" t="s">
        <v>316</v>
      </c>
      <c r="E370" s="76">
        <v>45093.5</v>
      </c>
      <c r="F370" s="76">
        <v>45107.566666666666</v>
      </c>
      <c r="G370" s="76">
        <v>45139.4375</v>
      </c>
      <c r="H370" s="79">
        <v>31.870833333334303</v>
      </c>
      <c r="I370" s="77">
        <v>45139.4375</v>
      </c>
      <c r="J370" s="75" t="s">
        <v>14</v>
      </c>
      <c r="K370" s="34">
        <v>1</v>
      </c>
      <c r="L370" s="34">
        <v>1</v>
      </c>
      <c r="M370" s="34">
        <v>1</v>
      </c>
      <c r="N370" s="88">
        <f>E370+0.5*(F370-E370)</f>
        <v>45100.533333333333</v>
      </c>
      <c r="O370" s="89">
        <f>IF(MONTH(N370)=7, DAY(N370)+30, IF(MONTH(N370)=6, DAY(N370), IF(MONTH(N370)=8, DAY(N370)+61, "NA")))</f>
        <v>23</v>
      </c>
      <c r="P370" s="90">
        <f>(F370-E370)/2</f>
        <v>7.0333333333328483</v>
      </c>
      <c r="Q370" s="91">
        <f>G370-N370+1</f>
        <v>39.904166666667152</v>
      </c>
      <c r="R370" s="91">
        <f>(G370-F370)+1</f>
        <v>32.870833333334303</v>
      </c>
      <c r="S370" s="91">
        <f>G370-I370</f>
        <v>0</v>
      </c>
    </row>
    <row r="371" spans="1:19" x14ac:dyDescent="0.3">
      <c r="A371" s="43" t="s">
        <v>68</v>
      </c>
      <c r="B371" s="43" t="s">
        <v>67</v>
      </c>
      <c r="C371" s="43" t="s">
        <v>12</v>
      </c>
      <c r="D371" s="43" t="s">
        <v>89</v>
      </c>
      <c r="E371" s="52"/>
      <c r="F371" s="48">
        <v>45111.603472222225</v>
      </c>
      <c r="G371" s="48">
        <v>45111.603472222225</v>
      </c>
      <c r="H371" s="49">
        <v>0</v>
      </c>
      <c r="I371" s="44">
        <v>45139.677777777775</v>
      </c>
      <c r="J371" s="43" t="s">
        <v>42</v>
      </c>
      <c r="K371" s="31">
        <v>1</v>
      </c>
      <c r="N371" s="53"/>
      <c r="O371" s="28"/>
      <c r="P371" s="29"/>
      <c r="Q371" s="51"/>
      <c r="R371" s="51"/>
      <c r="S371" s="51"/>
    </row>
    <row r="372" spans="1:19" x14ac:dyDescent="0.3">
      <c r="A372" s="43" t="s">
        <v>68</v>
      </c>
      <c r="B372" s="43" t="s">
        <v>67</v>
      </c>
      <c r="C372" s="43" t="s">
        <v>12</v>
      </c>
      <c r="D372" s="43" t="s">
        <v>337</v>
      </c>
      <c r="E372" s="52"/>
      <c r="F372" s="48">
        <v>45113.373611111114</v>
      </c>
      <c r="G372" s="48">
        <v>45135.420138888891</v>
      </c>
      <c r="H372" s="49">
        <v>22.046527777776646</v>
      </c>
      <c r="I372" s="44">
        <v>45139.4375</v>
      </c>
      <c r="J372" s="43" t="s">
        <v>42</v>
      </c>
      <c r="K372" s="31">
        <v>1</v>
      </c>
      <c r="N372" s="53"/>
      <c r="O372" s="28"/>
      <c r="P372" s="29"/>
      <c r="Q372" s="51"/>
      <c r="R372" s="51"/>
      <c r="S372" s="51"/>
    </row>
    <row r="373" spans="1:19" x14ac:dyDescent="0.3">
      <c r="A373" s="43" t="s">
        <v>68</v>
      </c>
      <c r="B373" s="43" t="s">
        <v>67</v>
      </c>
      <c r="C373" s="43" t="s">
        <v>12</v>
      </c>
      <c r="D373" s="43" t="s">
        <v>326</v>
      </c>
      <c r="E373" s="52"/>
      <c r="F373" s="48">
        <v>45123.86041666667</v>
      </c>
      <c r="G373" s="48">
        <v>45129.455555555556</v>
      </c>
      <c r="H373" s="49">
        <v>5.5951388888861402</v>
      </c>
      <c r="I373" s="44">
        <v>45139.4375</v>
      </c>
      <c r="J373" s="43" t="s">
        <v>42</v>
      </c>
      <c r="K373" s="31">
        <v>1</v>
      </c>
      <c r="N373" s="53"/>
      <c r="O373" s="28"/>
      <c r="P373" s="29"/>
      <c r="Q373" s="51"/>
      <c r="R373" s="51"/>
      <c r="S373" s="51"/>
    </row>
    <row r="374" spans="1:19" x14ac:dyDescent="0.3">
      <c r="A374" s="43" t="s">
        <v>68</v>
      </c>
      <c r="B374" s="43" t="s">
        <v>67</v>
      </c>
      <c r="C374" s="43" t="s">
        <v>12</v>
      </c>
      <c r="D374" s="43" t="s">
        <v>346</v>
      </c>
      <c r="E374" s="47"/>
      <c r="F374" s="44">
        <v>45134.5</v>
      </c>
      <c r="G374" s="44">
        <v>45135.420138888891</v>
      </c>
      <c r="H374" s="45">
        <v>0.92013888889050577</v>
      </c>
      <c r="I374" s="44">
        <v>45139.4375</v>
      </c>
      <c r="J374" s="43" t="s">
        <v>40</v>
      </c>
      <c r="K374" s="31">
        <v>1</v>
      </c>
      <c r="N374" s="53"/>
      <c r="O374" s="28"/>
      <c r="P374" s="29"/>
      <c r="Q374" s="51"/>
      <c r="R374" s="51"/>
      <c r="S374" s="51"/>
    </row>
    <row r="375" spans="1:19" x14ac:dyDescent="0.3">
      <c r="A375" s="43" t="s">
        <v>68</v>
      </c>
      <c r="B375" s="43" t="s">
        <v>67</v>
      </c>
      <c r="C375" s="43" t="s">
        <v>12</v>
      </c>
      <c r="D375" s="43" t="s">
        <v>82</v>
      </c>
      <c r="E375" s="44">
        <v>45105.668055555558</v>
      </c>
      <c r="F375" s="47"/>
      <c r="G375" s="47"/>
      <c r="H375" s="47"/>
      <c r="I375" s="44">
        <v>45139.4375</v>
      </c>
      <c r="J375" s="43" t="s">
        <v>40</v>
      </c>
      <c r="N375" s="27"/>
      <c r="O375" s="28"/>
      <c r="P375" s="29"/>
      <c r="Q375" s="51"/>
      <c r="R375" s="51"/>
      <c r="S375" s="51"/>
    </row>
    <row r="376" spans="1:19" x14ac:dyDescent="0.3">
      <c r="A376" s="43" t="s">
        <v>68</v>
      </c>
      <c r="B376" s="43" t="s">
        <v>67</v>
      </c>
      <c r="C376" s="43" t="s">
        <v>12</v>
      </c>
      <c r="D376" s="43" t="s">
        <v>70</v>
      </c>
      <c r="E376" s="47"/>
      <c r="F376" s="47"/>
      <c r="G376" s="47"/>
      <c r="H376" s="47"/>
      <c r="I376" s="44">
        <v>45105.668055555558</v>
      </c>
      <c r="J376" s="43" t="s">
        <v>16</v>
      </c>
      <c r="N376" s="27"/>
      <c r="O376" s="28"/>
      <c r="P376" s="29"/>
      <c r="Q376" s="51"/>
      <c r="R376" s="51"/>
      <c r="S376" s="51"/>
    </row>
    <row r="377" spans="1:19" x14ac:dyDescent="0.3">
      <c r="A377" s="43" t="s">
        <v>68</v>
      </c>
      <c r="B377" s="43" t="s">
        <v>67</v>
      </c>
      <c r="C377" s="43" t="s">
        <v>12</v>
      </c>
      <c r="D377" s="43" t="s">
        <v>72</v>
      </c>
      <c r="E377" s="47"/>
      <c r="F377" s="46"/>
      <c r="G377" s="46"/>
      <c r="H377" s="46"/>
      <c r="I377" s="44">
        <v>45105.668055555558</v>
      </c>
      <c r="J377" s="43" t="s">
        <v>16</v>
      </c>
      <c r="N377" s="27"/>
      <c r="O377" s="28"/>
      <c r="P377" s="29"/>
      <c r="Q377" s="51"/>
      <c r="R377" s="51"/>
      <c r="S377" s="51"/>
    </row>
    <row r="378" spans="1:19" x14ac:dyDescent="0.3">
      <c r="A378" s="43" t="s">
        <v>68</v>
      </c>
      <c r="B378" s="43" t="s">
        <v>67</v>
      </c>
      <c r="C378" s="43" t="s">
        <v>12</v>
      </c>
      <c r="D378" s="43" t="s">
        <v>256</v>
      </c>
      <c r="E378" s="47"/>
      <c r="F378" s="47"/>
      <c r="G378" s="47"/>
      <c r="H378" s="47"/>
      <c r="I378" s="44">
        <v>45111.603472222225</v>
      </c>
      <c r="J378" s="43" t="s">
        <v>16</v>
      </c>
      <c r="N378" s="27"/>
      <c r="O378" s="28"/>
      <c r="P378" s="29"/>
      <c r="Q378" s="51"/>
      <c r="R378" s="51"/>
      <c r="S378" s="51"/>
    </row>
    <row r="379" spans="1:19" x14ac:dyDescent="0.3">
      <c r="A379" s="43" t="s">
        <v>68</v>
      </c>
      <c r="B379" s="43" t="s">
        <v>67</v>
      </c>
      <c r="C379" s="43" t="s">
        <v>12</v>
      </c>
      <c r="D379" s="43" t="s">
        <v>257</v>
      </c>
      <c r="E379" s="47"/>
      <c r="F379" s="52"/>
      <c r="G379" s="52"/>
      <c r="H379" s="52"/>
      <c r="I379" s="44">
        <v>45111.603472222225</v>
      </c>
      <c r="J379" s="43" t="s">
        <v>16</v>
      </c>
      <c r="N379" s="27"/>
      <c r="O379" s="28"/>
      <c r="P379" s="29"/>
      <c r="Q379" s="51"/>
      <c r="R379" s="51"/>
      <c r="S379" s="51"/>
    </row>
    <row r="380" spans="1:19" x14ac:dyDescent="0.3">
      <c r="A380" s="43" t="s">
        <v>68</v>
      </c>
      <c r="B380" s="43" t="s">
        <v>67</v>
      </c>
      <c r="C380" s="43" t="s">
        <v>12</v>
      </c>
      <c r="D380" s="43" t="s">
        <v>78</v>
      </c>
      <c r="E380" s="47"/>
      <c r="F380" s="52"/>
      <c r="G380" s="52"/>
      <c r="H380" s="52"/>
      <c r="I380" s="44">
        <v>45113.373611111114</v>
      </c>
      <c r="J380" s="43" t="s">
        <v>16</v>
      </c>
      <c r="N380" s="27"/>
      <c r="O380" s="28"/>
      <c r="P380" s="29"/>
      <c r="Q380" s="51"/>
      <c r="R380" s="51"/>
      <c r="S380" s="51"/>
    </row>
    <row r="381" spans="1:19" x14ac:dyDescent="0.3">
      <c r="A381" s="43" t="s">
        <v>68</v>
      </c>
      <c r="B381" s="43" t="s">
        <v>67</v>
      </c>
      <c r="C381" s="43" t="s">
        <v>12</v>
      </c>
      <c r="D381" s="43" t="s">
        <v>84</v>
      </c>
      <c r="E381" s="47"/>
      <c r="F381" s="47"/>
      <c r="G381" s="47"/>
      <c r="H381" s="47"/>
      <c r="I381" s="44">
        <v>45107.566666666666</v>
      </c>
      <c r="J381" s="43" t="s">
        <v>16</v>
      </c>
      <c r="N381" s="27"/>
      <c r="O381" s="28"/>
      <c r="P381" s="29"/>
      <c r="Q381" s="51"/>
      <c r="R381" s="51"/>
      <c r="S381" s="51"/>
    </row>
    <row r="382" spans="1:19" x14ac:dyDescent="0.3">
      <c r="A382" s="43" t="s">
        <v>68</v>
      </c>
      <c r="B382" s="43" t="s">
        <v>67</v>
      </c>
      <c r="C382" s="43" t="s">
        <v>12</v>
      </c>
      <c r="D382" s="43" t="s">
        <v>206</v>
      </c>
      <c r="E382" s="47"/>
      <c r="F382" s="47"/>
      <c r="G382" s="47"/>
      <c r="H382" s="47"/>
      <c r="I382" s="44">
        <v>45091.5</v>
      </c>
      <c r="J382" s="43" t="s">
        <v>16</v>
      </c>
      <c r="N382" s="27"/>
      <c r="O382" s="28"/>
      <c r="P382" s="29"/>
      <c r="Q382" s="51"/>
      <c r="R382" s="51"/>
      <c r="S382" s="51"/>
    </row>
    <row r="383" spans="1:19" x14ac:dyDescent="0.3">
      <c r="A383" s="43" t="s">
        <v>68</v>
      </c>
      <c r="B383" s="43" t="s">
        <v>67</v>
      </c>
      <c r="C383" s="43" t="s">
        <v>12</v>
      </c>
      <c r="D383" s="43" t="s">
        <v>313</v>
      </c>
      <c r="E383" s="52"/>
      <c r="F383" s="52"/>
      <c r="G383" s="52"/>
      <c r="H383" s="52"/>
      <c r="I383" s="44">
        <v>45107.566666666666</v>
      </c>
      <c r="J383" s="43" t="s">
        <v>16</v>
      </c>
      <c r="N383" s="27"/>
      <c r="O383" s="28"/>
      <c r="P383" s="29"/>
      <c r="Q383" s="51"/>
      <c r="R383" s="51"/>
      <c r="S383" s="51"/>
    </row>
    <row r="384" spans="1:19" x14ac:dyDescent="0.3">
      <c r="A384" s="43" t="s">
        <v>68</v>
      </c>
      <c r="B384" s="43" t="s">
        <v>67</v>
      </c>
      <c r="C384" s="43" t="s">
        <v>12</v>
      </c>
      <c r="D384" s="43" t="s">
        <v>317</v>
      </c>
      <c r="E384" s="52"/>
      <c r="F384" s="52"/>
      <c r="G384" s="52"/>
      <c r="H384" s="52"/>
      <c r="I384" s="44">
        <v>45107.566666666666</v>
      </c>
      <c r="J384" s="43" t="s">
        <v>16</v>
      </c>
      <c r="N384" s="27"/>
      <c r="O384" s="28"/>
      <c r="P384" s="29"/>
      <c r="Q384" s="51"/>
      <c r="R384" s="51"/>
      <c r="S384" s="51"/>
    </row>
    <row r="385" spans="1:19" x14ac:dyDescent="0.3">
      <c r="A385" s="43" t="s">
        <v>68</v>
      </c>
      <c r="B385" s="43" t="s">
        <v>67</v>
      </c>
      <c r="C385" s="43" t="s">
        <v>12</v>
      </c>
      <c r="D385" s="43" t="s">
        <v>320</v>
      </c>
      <c r="E385" s="46"/>
      <c r="F385" s="46"/>
      <c r="G385" s="46"/>
      <c r="H385" s="46"/>
      <c r="I385" s="44">
        <v>45107.566666666666</v>
      </c>
      <c r="J385" s="43" t="s">
        <v>16</v>
      </c>
      <c r="N385" s="27"/>
      <c r="O385" s="28"/>
      <c r="P385" s="29"/>
      <c r="Q385" s="51"/>
      <c r="R385" s="51"/>
      <c r="S385" s="51"/>
    </row>
    <row r="386" spans="1:19" x14ac:dyDescent="0.3">
      <c r="A386" s="43" t="s">
        <v>68</v>
      </c>
      <c r="B386" s="43" t="s">
        <v>67</v>
      </c>
      <c r="C386" s="43" t="s">
        <v>12</v>
      </c>
      <c r="D386" s="43" t="s">
        <v>325</v>
      </c>
      <c r="E386" s="46"/>
      <c r="F386" s="46"/>
      <c r="G386" s="46"/>
      <c r="H386" s="46"/>
      <c r="I386" s="44">
        <v>45123.86041666667</v>
      </c>
      <c r="J386" s="43" t="s">
        <v>16</v>
      </c>
      <c r="N386" s="27"/>
      <c r="O386" s="28"/>
      <c r="P386" s="29"/>
      <c r="Q386" s="51"/>
      <c r="R386" s="51"/>
      <c r="S386" s="51"/>
    </row>
    <row r="387" spans="1:19" x14ac:dyDescent="0.3">
      <c r="A387" s="43" t="s">
        <v>68</v>
      </c>
      <c r="B387" s="43" t="s">
        <v>67</v>
      </c>
      <c r="C387" s="43" t="s">
        <v>12</v>
      </c>
      <c r="D387" s="43" t="s">
        <v>327</v>
      </c>
      <c r="E387" s="46"/>
      <c r="F387" s="46"/>
      <c r="G387" s="46"/>
      <c r="H387" s="46"/>
      <c r="I387" s="44">
        <v>45107.566666666666</v>
      </c>
      <c r="J387" s="43" t="s">
        <v>16</v>
      </c>
      <c r="N387" s="27"/>
      <c r="O387" s="28"/>
      <c r="P387" s="29"/>
      <c r="Q387" s="51"/>
      <c r="R387" s="51"/>
      <c r="S387" s="51"/>
    </row>
    <row r="388" spans="1:19" x14ac:dyDescent="0.3">
      <c r="A388" s="43" t="s">
        <v>68</v>
      </c>
      <c r="B388" s="43" t="s">
        <v>67</v>
      </c>
      <c r="C388" s="43" t="s">
        <v>12</v>
      </c>
      <c r="D388" s="43" t="s">
        <v>328</v>
      </c>
      <c r="E388" s="52"/>
      <c r="F388" s="46"/>
      <c r="G388" s="46"/>
      <c r="H388" s="46"/>
      <c r="I388" s="44">
        <v>45111.603472222225</v>
      </c>
      <c r="J388" s="43" t="s">
        <v>16</v>
      </c>
      <c r="N388" s="27"/>
      <c r="O388" s="28"/>
      <c r="P388" s="29"/>
      <c r="Q388" s="51"/>
      <c r="R388" s="51"/>
      <c r="S388" s="51"/>
    </row>
    <row r="389" spans="1:19" x14ac:dyDescent="0.3">
      <c r="A389" s="43" t="s">
        <v>68</v>
      </c>
      <c r="B389" s="43" t="s">
        <v>67</v>
      </c>
      <c r="C389" s="43" t="s">
        <v>12</v>
      </c>
      <c r="D389" s="43" t="s">
        <v>329</v>
      </c>
      <c r="E389" s="47"/>
      <c r="F389" s="47"/>
      <c r="G389" s="47"/>
      <c r="H389" s="47"/>
      <c r="I389" s="44">
        <v>45107.566666666666</v>
      </c>
      <c r="J389" s="43" t="s">
        <v>16</v>
      </c>
      <c r="N389" s="27"/>
      <c r="O389" s="28"/>
      <c r="P389" s="29"/>
      <c r="Q389" s="51"/>
      <c r="R389" s="51"/>
      <c r="S389" s="51"/>
    </row>
    <row r="390" spans="1:19" x14ac:dyDescent="0.3">
      <c r="A390" s="43" t="s">
        <v>68</v>
      </c>
      <c r="B390" s="43" t="s">
        <v>67</v>
      </c>
      <c r="C390" s="43" t="s">
        <v>12</v>
      </c>
      <c r="D390" s="43" t="s">
        <v>335</v>
      </c>
      <c r="E390" s="52"/>
      <c r="F390" s="52"/>
      <c r="G390" s="52"/>
      <c r="H390" s="52"/>
      <c r="I390" s="44">
        <v>45107.566666666666</v>
      </c>
      <c r="J390" s="43" t="s">
        <v>16</v>
      </c>
      <c r="N390" s="27"/>
      <c r="O390" s="28"/>
      <c r="P390" s="29"/>
      <c r="Q390" s="51"/>
      <c r="R390" s="51"/>
      <c r="S390" s="51"/>
    </row>
    <row r="391" spans="1:19" x14ac:dyDescent="0.3">
      <c r="A391" s="43" t="s">
        <v>68</v>
      </c>
      <c r="B391" s="43" t="s">
        <v>67</v>
      </c>
      <c r="C391" s="43" t="s">
        <v>12</v>
      </c>
      <c r="D391" s="43" t="s">
        <v>336</v>
      </c>
      <c r="E391" s="46"/>
      <c r="F391" s="52"/>
      <c r="G391" s="52"/>
      <c r="H391" s="52"/>
      <c r="I391" s="44">
        <v>45107.566666666666</v>
      </c>
      <c r="J391" s="43" t="s">
        <v>16</v>
      </c>
      <c r="N391" s="27"/>
      <c r="O391" s="28"/>
      <c r="P391" s="29"/>
      <c r="Q391" s="51"/>
      <c r="R391" s="51"/>
      <c r="S391" s="51"/>
    </row>
  </sheetData>
  <sortState xmlns:xlrd2="http://schemas.microsoft.com/office/spreadsheetml/2017/richdata2" ref="A2:S391">
    <sortCondition ref="B2:B391"/>
    <sortCondition ref="A2:A391"/>
    <sortCondition ref="M2:M391"/>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
  <sheetViews>
    <sheetView tabSelected="1" zoomScale="85" zoomScaleNormal="85" workbookViewId="0">
      <selection activeCell="K23" sqref="K23"/>
    </sheetView>
  </sheetViews>
  <sheetFormatPr defaultColWidth="32" defaultRowHeight="14.4" x14ac:dyDescent="0.3"/>
  <cols>
    <col min="1" max="1" width="22.44140625" style="8" bestFit="1" customWidth="1"/>
    <col min="2" max="2" width="17.88671875" style="8" bestFit="1" customWidth="1"/>
    <col min="3" max="3" width="21.44140625" style="8" bestFit="1" customWidth="1"/>
    <col min="4" max="4" width="23" style="8" bestFit="1" customWidth="1"/>
    <col min="5" max="6" width="19.5546875" style="8" bestFit="1" customWidth="1"/>
    <col min="7" max="7" width="21.88671875" style="8" bestFit="1" customWidth="1"/>
    <col min="8" max="8" width="23.109375" style="8" bestFit="1" customWidth="1"/>
    <col min="9" max="10" width="19.88671875" style="21" bestFit="1" customWidth="1"/>
    <col min="11" max="11" width="17.88671875" style="8" bestFit="1" customWidth="1"/>
    <col min="12" max="12" width="21" style="8" bestFit="1" customWidth="1"/>
    <col min="13" max="13" width="20.88671875" style="8" bestFit="1" customWidth="1"/>
    <col min="14" max="14" width="16.6640625" style="8" bestFit="1" customWidth="1"/>
    <col min="15" max="16384" width="32" style="8"/>
  </cols>
  <sheetData>
    <row r="1" spans="1:14" x14ac:dyDescent="0.3">
      <c r="A1" s="2" t="s">
        <v>153</v>
      </c>
      <c r="B1" s="2" t="s">
        <v>1</v>
      </c>
      <c r="C1" s="3" t="s">
        <v>154</v>
      </c>
      <c r="D1" s="3" t="s">
        <v>155</v>
      </c>
      <c r="E1" s="3" t="s">
        <v>156</v>
      </c>
      <c r="F1" s="3" t="s">
        <v>157</v>
      </c>
      <c r="G1" s="4" t="s">
        <v>158</v>
      </c>
      <c r="H1" s="4" t="s">
        <v>159</v>
      </c>
      <c r="I1" s="20" t="s">
        <v>160</v>
      </c>
      <c r="J1" s="20" t="s">
        <v>161</v>
      </c>
      <c r="K1" s="5" t="s">
        <v>162</v>
      </c>
      <c r="L1" s="5" t="s">
        <v>163</v>
      </c>
      <c r="M1" s="6" t="s">
        <v>164</v>
      </c>
      <c r="N1" s="7" t="s">
        <v>165</v>
      </c>
    </row>
    <row r="2" spans="1:14" s="68" customFormat="1" x14ac:dyDescent="0.3">
      <c r="A2" s="41" t="s">
        <v>10</v>
      </c>
      <c r="B2" s="41" t="s">
        <v>11</v>
      </c>
      <c r="C2" s="59"/>
      <c r="D2" s="59"/>
      <c r="E2" s="60"/>
      <c r="F2" s="60"/>
      <c r="G2" s="61"/>
      <c r="H2" s="62"/>
      <c r="I2" s="63"/>
      <c r="J2" s="63"/>
      <c r="K2" s="64"/>
      <c r="L2" s="65"/>
      <c r="M2" s="66"/>
      <c r="N2" s="67"/>
    </row>
    <row r="3" spans="1:14" s="68" customFormat="1" x14ac:dyDescent="0.3">
      <c r="A3" s="41" t="s">
        <v>39</v>
      </c>
      <c r="B3" s="41" t="s">
        <v>41</v>
      </c>
      <c r="C3" s="59"/>
      <c r="D3" s="59"/>
      <c r="E3" s="60"/>
      <c r="F3" s="60"/>
      <c r="G3" s="62"/>
      <c r="H3" s="62"/>
      <c r="I3" s="63"/>
      <c r="J3" s="63"/>
      <c r="K3" s="69"/>
      <c r="L3" s="65"/>
      <c r="M3" s="70"/>
      <c r="N3" s="67"/>
    </row>
    <row r="4" spans="1:14" x14ac:dyDescent="0.3">
      <c r="A4" s="9" t="s">
        <v>39</v>
      </c>
      <c r="B4" s="9" t="s">
        <v>67</v>
      </c>
      <c r="C4" s="10">
        <v>24</v>
      </c>
      <c r="D4" s="10">
        <v>4</v>
      </c>
      <c r="E4" s="11">
        <f t="shared" ref="E4:E7" si="0">D4/C4</f>
        <v>0.16666666666666666</v>
      </c>
      <c r="F4" s="11">
        <f t="shared" ref="F4:F7" si="1">SQRT(E4*(1-E4)/C4)</f>
        <v>7.6072577431273075E-2</v>
      </c>
      <c r="G4" s="13">
        <v>24</v>
      </c>
      <c r="H4" s="13">
        <v>4</v>
      </c>
      <c r="I4" s="14">
        <f t="shared" ref="I4:I5" si="2">H4/G4</f>
        <v>0.16666666666666666</v>
      </c>
      <c r="J4" s="14">
        <f t="shared" ref="J4:J5" si="3">SQRT(I4*(1-I4)/G4)</f>
        <v>7.6072577431273075E-2</v>
      </c>
      <c r="K4" s="16">
        <v>44757</v>
      </c>
      <c r="L4" s="15">
        <v>4</v>
      </c>
      <c r="M4" s="57">
        <v>2</v>
      </c>
      <c r="N4" s="19">
        <f t="shared" ref="N2:N7" si="4">M4/SQRT(L4)</f>
        <v>1</v>
      </c>
    </row>
    <row r="5" spans="1:14" s="68" customFormat="1" x14ac:dyDescent="0.3">
      <c r="A5" s="41" t="s">
        <v>68</v>
      </c>
      <c r="B5" s="41" t="s">
        <v>69</v>
      </c>
      <c r="C5" s="71"/>
      <c r="D5" s="71"/>
      <c r="E5" s="71"/>
      <c r="F5" s="71"/>
      <c r="G5" s="72"/>
      <c r="H5" s="72"/>
      <c r="I5" s="73"/>
      <c r="J5" s="73"/>
      <c r="K5" s="65"/>
      <c r="L5" s="65"/>
      <c r="M5" s="74"/>
      <c r="N5" s="67"/>
    </row>
    <row r="6" spans="1:14" x14ac:dyDescent="0.3">
      <c r="A6" s="9" t="s">
        <v>68</v>
      </c>
      <c r="B6" s="9" t="s">
        <v>67</v>
      </c>
      <c r="C6" s="10">
        <v>50</v>
      </c>
      <c r="D6" s="10">
        <v>47</v>
      </c>
      <c r="E6" s="11">
        <f t="shared" ref="E6" si="5">D6/C6</f>
        <v>0.94</v>
      </c>
      <c r="F6" s="11">
        <f t="shared" ref="F6" si="6">SQRT(E6*(1-E6)/C6)</f>
        <v>3.3585711247493343E-2</v>
      </c>
      <c r="G6" s="13">
        <v>44</v>
      </c>
      <c r="H6" s="13">
        <v>39</v>
      </c>
      <c r="I6" s="14">
        <f>H6/G6</f>
        <v>0.88636363636363635</v>
      </c>
      <c r="J6" s="14">
        <f>SQRT(I6*(1-I6)/G6)</f>
        <v>4.7845190813675255E-2</v>
      </c>
      <c r="K6" s="16">
        <v>44749</v>
      </c>
      <c r="L6" s="15">
        <v>28</v>
      </c>
      <c r="M6" s="58">
        <v>6</v>
      </c>
      <c r="N6" s="19">
        <f t="shared" si="4"/>
        <v>1.1338934190276817</v>
      </c>
    </row>
    <row r="7" spans="1:14" x14ac:dyDescent="0.3">
      <c r="A7" s="9" t="s">
        <v>98</v>
      </c>
      <c r="B7" s="9" t="s">
        <v>99</v>
      </c>
      <c r="C7" s="10">
        <v>55</v>
      </c>
      <c r="D7" s="10">
        <v>28</v>
      </c>
      <c r="E7" s="11">
        <f t="shared" si="0"/>
        <v>0.50909090909090904</v>
      </c>
      <c r="F7" s="11">
        <f t="shared" si="1"/>
        <v>6.7408841525817234E-2</v>
      </c>
      <c r="G7" s="12"/>
      <c r="H7" s="13"/>
      <c r="I7" s="14"/>
      <c r="J7" s="14"/>
      <c r="K7" s="16">
        <v>45100</v>
      </c>
      <c r="L7" s="15">
        <v>19</v>
      </c>
      <c r="M7" s="57">
        <v>8</v>
      </c>
      <c r="N7" s="19">
        <f t="shared" si="4"/>
        <v>1.835325870964494</v>
      </c>
    </row>
    <row r="8" spans="1:14" x14ac:dyDescent="0.3">
      <c r="A8" s="41" t="s">
        <v>143</v>
      </c>
      <c r="B8" s="41" t="s">
        <v>144</v>
      </c>
      <c r="C8" s="10"/>
      <c r="D8" s="10"/>
      <c r="E8" s="11"/>
      <c r="F8" s="11"/>
      <c r="G8" s="13"/>
      <c r="H8" s="13"/>
      <c r="I8" s="14"/>
      <c r="J8" s="14"/>
      <c r="K8" s="15"/>
      <c r="L8" s="15"/>
      <c r="M8" s="17"/>
      <c r="N8" s="19"/>
    </row>
    <row r="12" spans="1:14" x14ac:dyDescent="0.3">
      <c r="K12" s="1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 NEMO DATABASE</vt:lpstr>
      <vt:lpstr>raw</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Descamps</dc:creator>
  <cp:lastModifiedBy>Sebastien Descamps</cp:lastModifiedBy>
  <dcterms:created xsi:type="dcterms:W3CDTF">2018-09-19T12:14:58Z</dcterms:created>
  <dcterms:modified xsi:type="dcterms:W3CDTF">2024-02-09T11:00:20Z</dcterms:modified>
</cp:coreProperties>
</file>