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2\Studi Independen\lateral pile\"/>
    </mc:Choice>
  </mc:AlternateContent>
  <xr:revisionPtr revIDLastSave="0" documentId="8_{1F1A4688-FD2A-4637-9186-B8B55FEDFA83}" xr6:coauthVersionLast="45" xr6:coauthVersionMax="45" xr10:uidLastSave="{00000000-0000-0000-0000-000000000000}"/>
  <bookViews>
    <workbookView xWindow="-110" yWindow="-110" windowWidth="19420" windowHeight="10420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E35" i="1" l="1"/>
  <c r="E32" i="1"/>
  <c r="E31" i="1"/>
  <c r="E28" i="1"/>
  <c r="D28" i="1"/>
  <c r="E27" i="1"/>
  <c r="A45" i="1"/>
  <c r="B45" i="1" s="1"/>
  <c r="A46" i="1"/>
  <c r="A47" i="1" s="1"/>
  <c r="B46" i="1"/>
  <c r="B40" i="1"/>
  <c r="B41" i="1"/>
  <c r="B42" i="1"/>
  <c r="B43" i="1"/>
  <c r="B44" i="1"/>
  <c r="A40" i="1"/>
  <c r="A41" i="1"/>
  <c r="A42" i="1"/>
  <c r="A43" i="1"/>
  <c r="A44" i="1" s="1"/>
  <c r="A29" i="1"/>
  <c r="A30" i="1"/>
  <c r="A31" i="1"/>
  <c r="A32" i="1"/>
  <c r="A33" i="1" s="1"/>
  <c r="A34" i="1" s="1"/>
  <c r="A35" i="1" s="1"/>
  <c r="A36" i="1" s="1"/>
  <c r="A37" i="1" s="1"/>
  <c r="A38" i="1" s="1"/>
  <c r="A39" i="1" s="1"/>
  <c r="A28" i="1"/>
  <c r="B28" i="1"/>
  <c r="B27" i="1"/>
  <c r="B29" i="1"/>
  <c r="S7" i="1"/>
  <c r="R7" i="1"/>
  <c r="S6" i="1"/>
  <c r="R6" i="1"/>
  <c r="R5" i="1"/>
  <c r="S5" i="1" s="1"/>
  <c r="T5" i="1" s="1"/>
  <c r="U5" i="1" s="1"/>
  <c r="P5" i="1"/>
  <c r="O5" i="1"/>
  <c r="B47" i="1" l="1"/>
  <c r="A48" i="1"/>
  <c r="B31" i="1"/>
  <c r="B30" i="1"/>
  <c r="Q5" i="1"/>
  <c r="V5" i="1" s="1"/>
  <c r="W5" i="1" s="1"/>
  <c r="A49" i="1" l="1"/>
  <c r="B48" i="1"/>
  <c r="B32" i="1"/>
  <c r="P6" i="1"/>
  <c r="O6" i="1"/>
  <c r="A50" i="1" l="1"/>
  <c r="B49" i="1"/>
  <c r="B33" i="1"/>
  <c r="Q6" i="1"/>
  <c r="T6" i="1"/>
  <c r="U6" i="1" s="1"/>
  <c r="A51" i="1" l="1"/>
  <c r="B50" i="1"/>
  <c r="B34" i="1"/>
  <c r="V6" i="1"/>
  <c r="W6" i="1" s="1"/>
  <c r="N7" i="1" s="1"/>
  <c r="B51" i="1" l="1"/>
  <c r="A52" i="1"/>
  <c r="B35" i="1"/>
  <c r="P7" i="1"/>
  <c r="O7" i="1"/>
  <c r="A53" i="1" l="1"/>
  <c r="B52" i="1"/>
  <c r="B36" i="1"/>
  <c r="Q7" i="1"/>
  <c r="T7" i="1"/>
  <c r="U7" i="1" s="1"/>
  <c r="B53" i="1" l="1"/>
  <c r="A54" i="1"/>
  <c r="B37" i="1"/>
  <c r="V7" i="1"/>
  <c r="W7" i="1" s="1"/>
  <c r="N8" i="1" s="1"/>
  <c r="R8" i="1" s="1"/>
  <c r="S8" i="1" s="1"/>
  <c r="A55" i="1" l="1"/>
  <c r="B54" i="1"/>
  <c r="B39" i="1"/>
  <c r="B38" i="1"/>
  <c r="T8" i="1"/>
  <c r="U8" i="1" s="1"/>
  <c r="P8" i="1"/>
  <c r="O8" i="1"/>
  <c r="A56" i="1" l="1"/>
  <c r="B55" i="1"/>
  <c r="Q8" i="1"/>
  <c r="V8" i="1" s="1"/>
  <c r="W8" i="1" s="1"/>
  <c r="N9" i="1" s="1"/>
  <c r="A57" i="1" l="1"/>
  <c r="B56" i="1"/>
  <c r="R9" i="1"/>
  <c r="S9" i="1" s="1"/>
  <c r="T9" i="1" s="1"/>
  <c r="U9" i="1" s="1"/>
  <c r="O9" i="1"/>
  <c r="P9" i="1"/>
  <c r="B57" i="1" l="1"/>
  <c r="Q9" i="1"/>
  <c r="V9" i="1" s="1"/>
  <c r="W9" i="1" s="1"/>
  <c r="N10" i="1" s="1"/>
  <c r="R10" i="1" s="1"/>
  <c r="S10" i="1" s="1"/>
  <c r="P10" i="1" l="1"/>
  <c r="O10" i="1"/>
  <c r="Q10" i="1" s="1"/>
  <c r="T10" i="1"/>
  <c r="U10" i="1" s="1"/>
  <c r="V10" i="1" l="1"/>
  <c r="W10" i="1" s="1"/>
</calcChain>
</file>

<file path=xl/sharedStrings.xml><?xml version="1.0" encoding="utf-8"?>
<sst xmlns="http://schemas.openxmlformats.org/spreadsheetml/2006/main" count="20" uniqueCount="13">
  <si>
    <t>pult</t>
  </si>
  <si>
    <t>Ei</t>
  </si>
  <si>
    <t>x</t>
  </si>
  <si>
    <t>y</t>
  </si>
  <si>
    <t>p</t>
  </si>
  <si>
    <t>pext</t>
  </si>
  <si>
    <t>pext1</t>
  </si>
  <si>
    <t>pext2</t>
  </si>
  <si>
    <t>Dv</t>
  </si>
  <si>
    <t>pint</t>
  </si>
  <si>
    <t>dy</t>
  </si>
  <si>
    <t>Et</t>
  </si>
  <si>
    <t>tempY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</si>
</sst>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out!$A$1:$K$1</c:f>
              <c:numCache>
                <c:formatCode>General</c:formatCode>
                <c:ptCount val="11"/>
                <c:pt idx="0">
                  <c:v>0.02</c:v>
                </c:pt>
                <c:pt idx="1">
                  <c:v>2.9188218932358199E-2</c:v>
                </c:pt>
                <c:pt idx="2">
                  <c:v>4.2275639172809201E-2</c:v>
                </c:pt>
                <c:pt idx="3">
                  <c:v>5.6189498314435898E-2</c:v>
                </c:pt>
                <c:pt idx="4">
                  <c:v>7.19248475269499E-2</c:v>
                </c:pt>
                <c:pt idx="5">
                  <c:v>8.8029521153431795E-2</c:v>
                </c:pt>
                <c:pt idx="6">
                  <c:v>0.10134648801693</c:v>
                </c:pt>
                <c:pt idx="7">
                  <c:v>0.116790387633704</c:v>
                </c:pt>
                <c:pt idx="8">
                  <c:v>0.11951011950221201</c:v>
                </c:pt>
                <c:pt idx="9">
                  <c:v>0.17851513856475101</c:v>
                </c:pt>
                <c:pt idx="10">
                  <c:v>4.8004847143071003E-2</c:v>
                </c:pt>
              </c:numCache>
            </c:numRef>
          </c:xVal>
          <c:yVal>
            <c:numRef>
              <c:f>out!$A$2:$K$2</c:f>
              <c:numCache>
                <c:formatCode>General</c:formatCode>
                <c:ptCount val="11"/>
                <c:pt idx="0">
                  <c:v>44.081320475986701</c:v>
                </c:pt>
                <c:pt idx="1">
                  <c:v>82.992088928349304</c:v>
                </c:pt>
                <c:pt idx="2">
                  <c:v>93.789269270511795</c:v>
                </c:pt>
                <c:pt idx="3">
                  <c:v>100.29342699616799</c:v>
                </c:pt>
                <c:pt idx="4">
                  <c:v>104.53446914429099</c:v>
                </c:pt>
                <c:pt idx="5">
                  <c:v>107.660115532791</c:v>
                </c:pt>
                <c:pt idx="6">
                  <c:v>110.315412384231</c:v>
                </c:pt>
                <c:pt idx="7">
                  <c:v>112.257665673844</c:v>
                </c:pt>
                <c:pt idx="8">
                  <c:v>114.44214009646301</c:v>
                </c:pt>
                <c:pt idx="9">
                  <c:v>113.30863457645199</c:v>
                </c:pt>
                <c:pt idx="10">
                  <c:v>118.791087913344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EA-4B55-95A9-417063BE3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18824"/>
        <c:axId val="535224072"/>
      </c:scatterChart>
      <c:valAx>
        <c:axId val="53521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4072"/>
        <c:crosses val="autoZero"/>
        <c:crossBetween val="midCat"/>
      </c:valAx>
      <c:valAx>
        <c:axId val="53522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1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out!$A$27:$A$58</c:f>
              <c:numCache>
                <c:formatCode>General</c:formatCode>
                <c:ptCount val="3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</c:numCache>
            </c:numRef>
          </c:xVal>
          <c:yVal>
            <c:numRef>
              <c:f>out!$B$27:$B$58</c:f>
              <c:numCache>
                <c:formatCode>General</c:formatCode>
                <c:ptCount val="32"/>
                <c:pt idx="0">
                  <c:v>0</c:v>
                </c:pt>
                <c:pt idx="1">
                  <c:v>44.081320475986715</c:v>
                </c:pt>
                <c:pt idx="2">
                  <c:v>65.769693326138338</c:v>
                </c:pt>
                <c:pt idx="3">
                  <c:v>78.6721404068076</c:v>
                </c:pt>
                <c:pt idx="4">
                  <c:v>87.228186542076813</c:v>
                </c:pt>
                <c:pt idx="5">
                  <c:v>93.317472501401909</c:v>
                </c:pt>
                <c:pt idx="6">
                  <c:v>97.872367398180572</c:v>
                </c:pt>
                <c:pt idx="7">
                  <c:v>101.4079362703738</c:v>
                </c:pt>
                <c:pt idx="8">
                  <c:v>104.2319134443685</c:v>
                </c:pt>
                <c:pt idx="9">
                  <c:v>106.53948600022981</c:v>
                </c:pt>
                <c:pt idx="10">
                  <c:v>108.46043567086545</c:v>
                </c:pt>
                <c:pt idx="11">
                  <c:v>110.0844171076735</c:v>
                </c:pt>
                <c:pt idx="12">
                  <c:v>111.47535368846387</c:v>
                </c:pt>
                <c:pt idx="13">
                  <c:v>112.68005074301557</c:v>
                </c:pt>
                <c:pt idx="14">
                  <c:v>113.73356606540355</c:v>
                </c:pt>
                <c:pt idx="15">
                  <c:v>114.66267790890781</c:v>
                </c:pt>
                <c:pt idx="16">
                  <c:v>115.48819292705348</c:v>
                </c:pt>
                <c:pt idx="17">
                  <c:v>116.22652286926926</c:v>
                </c:pt>
                <c:pt idx="18">
                  <c:v>116.89078677486991</c:v>
                </c:pt>
                <c:pt idx="19">
                  <c:v>117.49159730797375</c:v>
                </c:pt>
                <c:pt idx="20">
                  <c:v>118.03763202226118</c:v>
                </c:pt>
                <c:pt idx="21">
                  <c:v>118.53605519128963</c:v>
                </c:pt>
                <c:pt idx="22">
                  <c:v>118.99283390399187</c:v>
                </c:pt>
                <c:pt idx="23">
                  <c:v>119.4129781058159</c:v>
                </c:pt>
                <c:pt idx="24">
                  <c:v>119.80072511135904</c:v>
                </c:pt>
                <c:pt idx="25">
                  <c:v>120.15968301840682</c:v>
                </c:pt>
                <c:pt idx="26">
                  <c:v>120.49294332116934</c:v>
                </c:pt>
                <c:pt idx="27">
                  <c:v>120.80317017355912</c:v>
                </c:pt>
                <c:pt idx="28">
                  <c:v>121.09267176228701</c:v>
                </c:pt>
                <c:pt idx="29">
                  <c:v>121.36345783771131</c:v>
                </c:pt>
                <c:pt idx="30">
                  <c:v>121.61728643639822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7-4191-9D06-74E425C57B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out!$D$27:$D$28</c:f>
              <c:numCache>
                <c:formatCode>General</c:formatCode>
                <c:ptCount val="2"/>
                <c:pt idx="0">
                  <c:v>0</c:v>
                </c:pt>
                <c:pt idx="1">
                  <c:v>0.2</c:v>
                </c:pt>
              </c:numCache>
            </c:numRef>
          </c:xVal>
          <c:yVal>
            <c:numRef>
              <c:f>out!$E$27:$E$28</c:f>
              <c:numCache>
                <c:formatCode>General</c:formatCode>
                <c:ptCount val="2"/>
                <c:pt idx="0">
                  <c:v>0</c:v>
                </c:pt>
                <c:pt idx="1">
                  <c:v>668.38000000000011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E7-4191-9D06-74E425C57B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out!$D$31:$D$32</c:f>
              <c:numCache>
                <c:formatCode>General</c:formatCode>
                <c:ptCount val="2"/>
                <c:pt idx="0">
                  <c:v>0</c:v>
                </c:pt>
                <c:pt idx="1">
                  <c:v>0.6</c:v>
                </c:pt>
              </c:numCache>
            </c:numRef>
          </c:xVal>
          <c:yVal>
            <c:numRef>
              <c:f>out!$E$31:$E$32</c:f>
              <c:numCache>
                <c:formatCode>General</c:formatCode>
                <c:ptCount val="2"/>
                <c:pt idx="0">
                  <c:v>129.47</c:v>
                </c:pt>
                <c:pt idx="1">
                  <c:v>129.47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E7-4191-9D06-74E425C57B3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out!$A$60:$AD$60</c:f>
              <c:numCache>
                <c:formatCode>General</c:formatCode>
                <c:ptCount val="30"/>
                <c:pt idx="0">
                  <c:v>2.64960781856826E-5</c:v>
                </c:pt>
                <c:pt idx="1">
                  <c:v>1.3536498810361899E-4</c:v>
                </c:pt>
                <c:pt idx="2">
                  <c:v>3.87173517393088E-4</c:v>
                </c:pt>
                <c:pt idx="3">
                  <c:v>8.4771813338073302E-4</c:v>
                </c:pt>
                <c:pt idx="4">
                  <c:v>1.5886434919987499E-3</c:v>
                </c:pt>
                <c:pt idx="5">
                  <c:v>2.68816770451335E-3</c:v>
                </c:pt>
                <c:pt idx="6">
                  <c:v>4.2318912554300597E-3</c:v>
                </c:pt>
                <c:pt idx="7">
                  <c:v>6.3137719808042904E-3</c:v>
                </c:pt>
                <c:pt idx="8">
                  <c:v>9.0372451830056308E-3</c:v>
                </c:pt>
                <c:pt idx="9">
                  <c:v>1.2516542619286799E-2</c:v>
                </c:pt>
                <c:pt idx="10">
                  <c:v>1.6878249194478799E-2</c:v>
                </c:pt>
                <c:pt idx="11">
                  <c:v>2.2263150634706599E-2</c:v>
                </c:pt>
                <c:pt idx="12">
                  <c:v>2.8828439804210699E-2</c:v>
                </c:pt>
                <c:pt idx="13">
                  <c:v>3.6750368217757803E-2</c:v>
                </c:pt>
                <c:pt idx="14">
                  <c:v>4.6227470364801598E-2</c:v>
                </c:pt>
                <c:pt idx="15">
                  <c:v>5.7484455927849697E-2</c:v>
                </c:pt>
                <c:pt idx="16">
                  <c:v>7.0777047077612107E-2</c:v>
                </c:pt>
                <c:pt idx="17">
                  <c:v>8.6397953132053604E-2</c:v>
                </c:pt>
                <c:pt idx="18">
                  <c:v>0.104684364870191</c:v>
                </c:pt>
                <c:pt idx="19">
                  <c:v>0.12602744822616699</c:v>
                </c:pt>
                <c:pt idx="20">
                  <c:v>0.15088451347856399</c:v>
                </c:pt>
                <c:pt idx="21">
                  <c:v>0.17979481857170301</c:v>
                </c:pt>
                <c:pt idx="22">
                  <c:v>0.213400390823414</c:v>
                </c:pt>
                <c:pt idx="23">
                  <c:v>0.25247392871283902</c:v>
                </c:pt>
                <c:pt idx="24">
                  <c:v>0.29795680747589898</c:v>
                </c:pt>
                <c:pt idx="25">
                  <c:v>0.351012057988075</c:v>
                </c:pt>
                <c:pt idx="26">
                  <c:v>0.41309987179277002</c:v>
                </c:pt>
                <c:pt idx="27">
                  <c:v>0.48608826059807198</c:v>
                </c:pt>
                <c:pt idx="28">
                  <c:v>0.57242051335488497</c:v>
                </c:pt>
                <c:pt idx="29">
                  <c:v>0.67537842963818195</c:v>
                </c:pt>
              </c:numCache>
            </c:numRef>
          </c:xVal>
          <c:yVal>
            <c:numRef>
              <c:f>out!$A$59:$AD$59</c:f>
              <c:numCache>
                <c:formatCode>General</c:formatCode>
                <c:ptCount val="30"/>
                <c:pt idx="0">
                  <c:v>8.8486725764353E-2</c:v>
                </c:pt>
                <c:pt idx="1">
                  <c:v>0.45080112649557202</c:v>
                </c:pt>
                <c:pt idx="2">
                  <c:v>1.28109221921621</c:v>
                </c:pt>
                <c:pt idx="3">
                  <c:v>2.77232674587197</c:v>
                </c:pt>
                <c:pt idx="4">
                  <c:v>5.09995722998727</c:v>
                </c:pt>
                <c:pt idx="5">
                  <c:v>8.4006858398870303</c:v>
                </c:pt>
                <c:pt idx="6">
                  <c:v>12.7498384413897</c:v>
                </c:pt>
                <c:pt idx="7">
                  <c:v>18.143165284608799</c:v>
                </c:pt>
                <c:pt idx="8">
                  <c:v>24.489000978697799</c:v>
                </c:pt>
                <c:pt idx="9">
                  <c:v>31.6149185662813</c:v>
                </c:pt>
                <c:pt idx="10">
                  <c:v>39.288733368030996</c:v>
                </c:pt>
                <c:pt idx="11">
                  <c:v>47.2490732570717</c:v>
                </c:pt>
                <c:pt idx="12">
                  <c:v>55.237902085069599</c:v>
                </c:pt>
                <c:pt idx="13">
                  <c:v>63.027640101586201</c:v>
                </c:pt>
                <c:pt idx="14">
                  <c:v>70.438363266151697</c:v>
                </c:pt>
                <c:pt idx="15">
                  <c:v>77.344179148234204</c:v>
                </c:pt>
                <c:pt idx="16">
                  <c:v>83.670848536478999</c:v>
                </c:pt>
                <c:pt idx="17">
                  <c:v>89.3878674211511</c:v>
                </c:pt>
                <c:pt idx="18">
                  <c:v>94.4982337766467</c:v>
                </c:pt>
                <c:pt idx="19">
                  <c:v>99.028247631210206</c:v>
                </c:pt>
                <c:pt idx="20">
                  <c:v>103.018696370117</c:v>
                </c:pt>
                <c:pt idx="21">
                  <c:v>106.517956777743</c:v>
                </c:pt>
                <c:pt idx="22">
                  <c:v>109.57701509065799</c:v>
                </c:pt>
                <c:pt idx="23">
                  <c:v>112.246136976873</c:v>
                </c:pt>
                <c:pt idx="24">
                  <c:v>114.572822346788</c:v>
                </c:pt>
                <c:pt idx="25">
                  <c:v>116.60070280846899</c:v>
                </c:pt>
                <c:pt idx="26">
                  <c:v>118.36908147742599</c:v>
                </c:pt>
                <c:pt idx="27">
                  <c:v>119.91289305053</c:v>
                </c:pt>
                <c:pt idx="28">
                  <c:v>121.262922409628</c:v>
                </c:pt>
                <c:pt idx="29">
                  <c:v>122.446174199555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E7-4191-9D06-74E425C57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196192"/>
        <c:axId val="535202752"/>
      </c:scatterChart>
      <c:valAx>
        <c:axId val="5351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02752"/>
        <c:crosses val="autoZero"/>
        <c:crossBetween val="midCat"/>
      </c:valAx>
      <c:valAx>
        <c:axId val="53520275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9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3174</xdr:rowOff>
    </xdr:from>
    <xdr:to>
      <xdr:col>11</xdr:col>
      <xdr:colOff>0</xdr:colOff>
      <xdr:row>24</xdr:row>
      <xdr:rowOff>3174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BCFD6-4E4F-4B90-9C7B-771E795FB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EAA494-9E70-43BE-A87F-596C9838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A26" workbookViewId="0">
      <selection activeCell="R41" sqref="R41"/>
    </sheetView>
  </sheetViews>
  <sheetFormatPr defaultRowHeight="14.5" x14ac:dyDescent="0.35"/>
  <sheetData>
    <row r="1" spans="1:26" x14ac:dyDescent="0.35">
      <c r="A1">
        <v>0.02</v>
      </c>
      <c r="B1">
        <v>2.9188218932358199E-2</v>
      </c>
      <c r="C1">
        <v>4.2275639172809201E-2</v>
      </c>
      <c r="D1">
        <v>5.6189498314435898E-2</v>
      </c>
      <c r="E1">
        <v>7.19248475269499E-2</v>
      </c>
      <c r="F1">
        <v>8.8029521153431795E-2</v>
      </c>
      <c r="G1">
        <v>0.10134648801693</v>
      </c>
      <c r="H1">
        <v>0.116790387633704</v>
      </c>
      <c r="I1">
        <v>0.11951011950221201</v>
      </c>
      <c r="J1">
        <v>0.17851513856475101</v>
      </c>
      <c r="K1">
        <v>4.8004847143071003E-2</v>
      </c>
      <c r="N1" t="s">
        <v>0</v>
      </c>
      <c r="O1">
        <v>129.47</v>
      </c>
    </row>
    <row r="2" spans="1:26" x14ac:dyDescent="0.35">
      <c r="A2">
        <v>44.081320475986701</v>
      </c>
      <c r="B2">
        <v>82.992088928349304</v>
      </c>
      <c r="C2">
        <v>93.789269270511795</v>
      </c>
      <c r="D2">
        <v>100.29342699616799</v>
      </c>
      <c r="E2">
        <v>104.53446914429099</v>
      </c>
      <c r="F2">
        <v>107.660115532791</v>
      </c>
      <c r="G2">
        <v>110.315412384231</v>
      </c>
      <c r="H2">
        <v>112.257665673844</v>
      </c>
      <c r="I2">
        <v>114.44214009646301</v>
      </c>
      <c r="J2">
        <v>113.30863457645199</v>
      </c>
      <c r="K2">
        <v>118.791087913344</v>
      </c>
      <c r="N2" t="s">
        <v>1</v>
      </c>
      <c r="O2">
        <v>3341.9</v>
      </c>
    </row>
    <row r="4" spans="1:26" x14ac:dyDescent="0.35">
      <c r="N4" t="s">
        <v>3</v>
      </c>
      <c r="O4" t="s">
        <v>6</v>
      </c>
      <c r="P4" t="s">
        <v>7</v>
      </c>
      <c r="Q4" t="s">
        <v>5</v>
      </c>
      <c r="R4" t="s">
        <v>12</v>
      </c>
      <c r="S4" t="s">
        <v>8</v>
      </c>
      <c r="T4" t="s">
        <v>9</v>
      </c>
      <c r="U4" t="s">
        <v>11</v>
      </c>
      <c r="V4" t="s">
        <v>10</v>
      </c>
      <c r="W4" t="s">
        <v>3</v>
      </c>
      <c r="Y4" t="s">
        <v>3</v>
      </c>
      <c r="Z4" t="s">
        <v>9</v>
      </c>
    </row>
    <row r="5" spans="1:26" x14ac:dyDescent="0.35">
      <c r="N5">
        <v>0.02</v>
      </c>
      <c r="O5">
        <f>N5*$O$2</f>
        <v>66.838000000000008</v>
      </c>
      <c r="P5">
        <f>N5/((N5/$O$1)+(1/$O$2))</f>
        <v>44.081320475986715</v>
      </c>
      <c r="Q5">
        <f>MIN(O5,P5)</f>
        <v>44.081320475986715</v>
      </c>
      <c r="R5">
        <f>N5</f>
        <v>0.02</v>
      </c>
      <c r="S5">
        <f>R5</f>
        <v>0.02</v>
      </c>
      <c r="T5">
        <f>S5/((S5/$O$1)+(1/$O$2))</f>
        <v>44.081320475986715</v>
      </c>
      <c r="U5">
        <f>$O$2*(1-(T5/$O$1))^2</f>
        <v>1453.6362659764245</v>
      </c>
      <c r="V5">
        <f>(Q5-T5)/U5</f>
        <v>0</v>
      </c>
      <c r="W5">
        <f>S5+V5</f>
        <v>0.02</v>
      </c>
      <c r="Y5">
        <v>0.02</v>
      </c>
      <c r="Z5">
        <v>44.081319999999998</v>
      </c>
    </row>
    <row r="6" spans="1:26" x14ac:dyDescent="0.35">
      <c r="N6">
        <v>0.04</v>
      </c>
      <c r="O6">
        <f t="shared" ref="O6:O10" si="0">N6*$O$2</f>
        <v>133.67600000000002</v>
      </c>
      <c r="P6">
        <f t="shared" ref="P6:P10" si="1">N6/((N6/$O$1)+(1/$O$2))</f>
        <v>65.769693326138338</v>
      </c>
      <c r="Q6">
        <f t="shared" ref="Q6:Q10" si="2">MIN(O6,P6)</f>
        <v>65.769693326138338</v>
      </c>
      <c r="R6">
        <f>N6+S5</f>
        <v>0.06</v>
      </c>
      <c r="S6">
        <f>R6</f>
        <v>0.06</v>
      </c>
      <c r="T6">
        <f t="shared" ref="T6:T10" si="3">S6/((S6/$O$1)+(1/$O$2))</f>
        <v>78.6721404068076</v>
      </c>
      <c r="U6">
        <f t="shared" ref="U6:U10" si="4">$O$2*(1-(T6/$O$1))^2</f>
        <v>514.45332796283981</v>
      </c>
      <c r="V6">
        <f t="shared" ref="V6:V10" si="5">(Q6-T6)/U6</f>
        <v>-2.5079917612276067E-2</v>
      </c>
      <c r="W6">
        <f t="shared" ref="W6:W10" si="6">S6+V6</f>
        <v>3.4920082387723927E-2</v>
      </c>
    </row>
    <row r="7" spans="1:26" x14ac:dyDescent="0.35">
      <c r="N7">
        <f t="shared" ref="N7:N10" si="7">W6</f>
        <v>3.4920082387723927E-2</v>
      </c>
      <c r="O7">
        <f t="shared" si="0"/>
        <v>116.69942333153459</v>
      </c>
      <c r="P7">
        <f t="shared" si="1"/>
        <v>61.376730441397171</v>
      </c>
      <c r="Q7">
        <f t="shared" si="2"/>
        <v>61.376730441397171</v>
      </c>
      <c r="R7">
        <f t="shared" ref="R7:R10" si="8">N7+S6</f>
        <v>9.4920082387723925E-2</v>
      </c>
      <c r="S7">
        <f t="shared" ref="S7:S10" si="9">R7</f>
        <v>9.4920082387723925E-2</v>
      </c>
      <c r="T7">
        <f t="shared" si="3"/>
        <v>91.943465491557646</v>
      </c>
      <c r="U7">
        <f t="shared" si="4"/>
        <v>280.75795770169526</v>
      </c>
      <c r="V7">
        <f t="shared" si="5"/>
        <v>-0.10887219475587426</v>
      </c>
      <c r="W7">
        <f t="shared" si="6"/>
        <v>-1.3952112368150332E-2</v>
      </c>
    </row>
    <row r="8" spans="1:26" x14ac:dyDescent="0.35">
      <c r="N8">
        <f t="shared" si="7"/>
        <v>-1.3952112368150332E-2</v>
      </c>
      <c r="O8">
        <f t="shared" si="0"/>
        <v>-46.626564323121599</v>
      </c>
      <c r="P8">
        <f t="shared" si="1"/>
        <v>-72.869277252819302</v>
      </c>
      <c r="Q8">
        <f t="shared" si="2"/>
        <v>-72.869277252819302</v>
      </c>
      <c r="R8">
        <f t="shared" si="8"/>
        <v>8.0967970019573593E-2</v>
      </c>
      <c r="S8">
        <f t="shared" si="9"/>
        <v>8.0967970019573593E-2</v>
      </c>
      <c r="T8">
        <f t="shared" si="3"/>
        <v>87.569753766132806</v>
      </c>
      <c r="U8">
        <f t="shared" si="4"/>
        <v>350.01632826901755</v>
      </c>
      <c r="V8">
        <f t="shared" si="5"/>
        <v>-0.45837584724230623</v>
      </c>
      <c r="W8">
        <f t="shared" si="6"/>
        <v>-0.37740787722273261</v>
      </c>
    </row>
    <row r="9" spans="1:26" x14ac:dyDescent="0.35">
      <c r="N9">
        <f t="shared" si="7"/>
        <v>-0.37740787722273261</v>
      </c>
      <c r="O9">
        <f t="shared" si="0"/>
        <v>-1261.2593848906502</v>
      </c>
      <c r="P9">
        <f t="shared" si="1"/>
        <v>144.28060091548704</v>
      </c>
      <c r="Q9">
        <f t="shared" si="2"/>
        <v>-1261.2593848906502</v>
      </c>
      <c r="R9">
        <f t="shared" si="8"/>
        <v>-0.29643990720315905</v>
      </c>
      <c r="S9">
        <f t="shared" si="9"/>
        <v>-0.29643990720315905</v>
      </c>
      <c r="T9">
        <f t="shared" si="3"/>
        <v>148.93404056679708</v>
      </c>
      <c r="U9">
        <f t="shared" si="4"/>
        <v>75.530290744959714</v>
      </c>
      <c r="V9">
        <f t="shared" si="5"/>
        <v>-18.67056794762242</v>
      </c>
      <c r="W9">
        <f t="shared" si="6"/>
        <v>-18.967007854825578</v>
      </c>
    </row>
    <row r="10" spans="1:26" x14ac:dyDescent="0.35">
      <c r="N10">
        <f t="shared" si="7"/>
        <v>-18.967007854825578</v>
      </c>
      <c r="O10">
        <f t="shared" si="0"/>
        <v>-63385.843550041602</v>
      </c>
      <c r="P10">
        <f t="shared" si="1"/>
        <v>129.73499275818807</v>
      </c>
      <c r="Q10">
        <f t="shared" si="2"/>
        <v>-63385.843550041602</v>
      </c>
      <c r="R10">
        <f t="shared" si="8"/>
        <v>-19.263447762028736</v>
      </c>
      <c r="S10">
        <f t="shared" si="9"/>
        <v>-19.263447762028736</v>
      </c>
      <c r="T10">
        <f t="shared" si="3"/>
        <v>129.73090663966389</v>
      </c>
      <c r="U10">
        <f t="shared" si="4"/>
        <v>1.3571423938501892E-2</v>
      </c>
      <c r="V10">
        <f t="shared" si="5"/>
        <v>-4680096.5576271396</v>
      </c>
      <c r="W10">
        <f t="shared" si="6"/>
        <v>-4680115.8210749021</v>
      </c>
    </row>
    <row r="26" spans="1:5" x14ac:dyDescent="0.35">
      <c r="A26" t="s">
        <v>3</v>
      </c>
      <c r="B26" t="s">
        <v>4</v>
      </c>
      <c r="D26" t="s">
        <v>2</v>
      </c>
      <c r="E26" t="s">
        <v>4</v>
      </c>
    </row>
    <row r="27" spans="1:5" x14ac:dyDescent="0.35">
      <c r="A27">
        <v>0</v>
      </c>
      <c r="B27">
        <f t="shared" ref="B27:B28" si="10">A27/((A27/$O$1)+(1/$O$2))</f>
        <v>0</v>
      </c>
      <c r="D27">
        <v>0</v>
      </c>
      <c r="E27">
        <f>D27</f>
        <v>0</v>
      </c>
    </row>
    <row r="28" spans="1:5" x14ac:dyDescent="0.35">
      <c r="A28">
        <f>A27+0.02</f>
        <v>0.02</v>
      </c>
      <c r="B28">
        <f t="shared" si="10"/>
        <v>44.081320475986715</v>
      </c>
      <c r="D28">
        <f>0.2</f>
        <v>0.2</v>
      </c>
      <c r="E28">
        <f>D28*O2</f>
        <v>668.38000000000011</v>
      </c>
    </row>
    <row r="29" spans="1:5" x14ac:dyDescent="0.35">
      <c r="A29">
        <f t="shared" ref="A29:A44" si="11">A28+0.02</f>
        <v>0.04</v>
      </c>
      <c r="B29">
        <f>A29/((A29/$O$1)+(1/$O$2))</f>
        <v>65.769693326138338</v>
      </c>
    </row>
    <row r="30" spans="1:5" x14ac:dyDescent="0.35">
      <c r="A30">
        <f t="shared" si="11"/>
        <v>0.06</v>
      </c>
      <c r="B30">
        <f t="shared" ref="B30:B58" si="12">A30/((A30/$O$1)+(1/$O$2))</f>
        <v>78.6721404068076</v>
      </c>
      <c r="D30" t="s">
        <v>2</v>
      </c>
      <c r="E30" t="s">
        <v>4</v>
      </c>
    </row>
    <row r="31" spans="1:5" x14ac:dyDescent="0.35">
      <c r="A31">
        <f t="shared" si="11"/>
        <v>0.08</v>
      </c>
      <c r="B31">
        <f t="shared" si="12"/>
        <v>87.228186542076813</v>
      </c>
      <c r="D31">
        <v>0</v>
      </c>
      <c r="E31">
        <f>O1</f>
        <v>129.47</v>
      </c>
    </row>
    <row r="32" spans="1:5" x14ac:dyDescent="0.35">
      <c r="A32">
        <f t="shared" si="11"/>
        <v>0.1</v>
      </c>
      <c r="B32">
        <f t="shared" si="12"/>
        <v>93.317472501401909</v>
      </c>
      <c r="D32">
        <v>0.6</v>
      </c>
      <c r="E32">
        <f>E31</f>
        <v>129.47</v>
      </c>
    </row>
    <row r="33" spans="1:5" x14ac:dyDescent="0.35">
      <c r="A33">
        <f t="shared" si="11"/>
        <v>0.12000000000000001</v>
      </c>
      <c r="B33">
        <f t="shared" si="12"/>
        <v>97.872367398180572</v>
      </c>
    </row>
    <row r="34" spans="1:5" x14ac:dyDescent="0.35">
      <c r="A34">
        <f t="shared" si="11"/>
        <v>0.14000000000000001</v>
      </c>
      <c r="B34">
        <f t="shared" si="12"/>
        <v>101.4079362703738</v>
      </c>
    </row>
    <row r="35" spans="1:5" x14ac:dyDescent="0.35">
      <c r="A35">
        <f t="shared" si="11"/>
        <v>0.16</v>
      </c>
      <c r="B35">
        <f t="shared" si="12"/>
        <v>104.2319134443685</v>
      </c>
      <c r="E35">
        <f>E32*0.95</f>
        <v>122.9965</v>
      </c>
    </row>
    <row r="36" spans="1:5" x14ac:dyDescent="0.35">
      <c r="A36">
        <f t="shared" si="11"/>
        <v>0.18</v>
      </c>
      <c r="B36">
        <f t="shared" si="12"/>
        <v>106.53948600022981</v>
      </c>
    </row>
    <row r="37" spans="1:5" x14ac:dyDescent="0.35">
      <c r="A37">
        <f t="shared" si="11"/>
        <v>0.19999999999999998</v>
      </c>
      <c r="B37">
        <f t="shared" si="12"/>
        <v>108.46043567086545</v>
      </c>
    </row>
    <row r="38" spans="1:5" x14ac:dyDescent="0.35">
      <c r="A38">
        <f t="shared" si="11"/>
        <v>0.21999999999999997</v>
      </c>
      <c r="B38">
        <f t="shared" si="12"/>
        <v>110.0844171076735</v>
      </c>
    </row>
    <row r="39" spans="1:5" x14ac:dyDescent="0.35">
      <c r="A39">
        <f t="shared" si="11"/>
        <v>0.23999999999999996</v>
      </c>
      <c r="B39">
        <f t="shared" si="12"/>
        <v>111.47535368846387</v>
      </c>
    </row>
    <row r="40" spans="1:5" x14ac:dyDescent="0.35">
      <c r="A40">
        <f t="shared" si="11"/>
        <v>0.25999999999999995</v>
      </c>
      <c r="B40">
        <f t="shared" si="12"/>
        <v>112.68005074301557</v>
      </c>
    </row>
    <row r="41" spans="1:5" x14ac:dyDescent="0.35">
      <c r="A41">
        <f t="shared" si="11"/>
        <v>0.27999999999999997</v>
      </c>
      <c r="B41">
        <f t="shared" si="12"/>
        <v>113.73356606540355</v>
      </c>
    </row>
    <row r="42" spans="1:5" x14ac:dyDescent="0.35">
      <c r="A42">
        <f t="shared" si="11"/>
        <v>0.3</v>
      </c>
      <c r="B42">
        <f t="shared" si="12"/>
        <v>114.66267790890781</v>
      </c>
    </row>
    <row r="43" spans="1:5" x14ac:dyDescent="0.35">
      <c r="A43">
        <f t="shared" si="11"/>
        <v>0.32</v>
      </c>
      <c r="B43">
        <f t="shared" si="12"/>
        <v>115.48819292705348</v>
      </c>
    </row>
    <row r="44" spans="1:5" x14ac:dyDescent="0.35">
      <c r="A44">
        <f t="shared" si="11"/>
        <v>0.34</v>
      </c>
      <c r="B44">
        <f t="shared" si="12"/>
        <v>116.22652286926926</v>
      </c>
    </row>
    <row r="45" spans="1:5" x14ac:dyDescent="0.35">
      <c r="A45">
        <f t="shared" ref="A45:A58" si="13">A44+0.02</f>
        <v>0.36000000000000004</v>
      </c>
      <c r="B45">
        <f t="shared" si="12"/>
        <v>116.89078677486991</v>
      </c>
    </row>
    <row r="46" spans="1:5" x14ac:dyDescent="0.35">
      <c r="A46">
        <f t="shared" si="13"/>
        <v>0.38000000000000006</v>
      </c>
      <c r="B46">
        <f t="shared" si="12"/>
        <v>117.49159730797375</v>
      </c>
    </row>
    <row r="47" spans="1:5" x14ac:dyDescent="0.35">
      <c r="A47">
        <f t="shared" si="13"/>
        <v>0.40000000000000008</v>
      </c>
      <c r="B47">
        <f t="shared" si="12"/>
        <v>118.03763202226118</v>
      </c>
    </row>
    <row r="48" spans="1:5" x14ac:dyDescent="0.35">
      <c r="A48">
        <f t="shared" si="13"/>
        <v>0.4200000000000001</v>
      </c>
      <c r="B48">
        <f t="shared" si="12"/>
        <v>118.53605519128963</v>
      </c>
    </row>
    <row r="49" spans="1:30" x14ac:dyDescent="0.35">
      <c r="A49">
        <f t="shared" si="13"/>
        <v>0.44000000000000011</v>
      </c>
      <c r="B49">
        <f t="shared" si="12"/>
        <v>118.99283390399187</v>
      </c>
    </row>
    <row r="50" spans="1:30" x14ac:dyDescent="0.35">
      <c r="A50">
        <f t="shared" si="13"/>
        <v>0.46000000000000013</v>
      </c>
      <c r="B50">
        <f t="shared" si="12"/>
        <v>119.4129781058159</v>
      </c>
    </row>
    <row r="51" spans="1:30" x14ac:dyDescent="0.35">
      <c r="A51">
        <f t="shared" si="13"/>
        <v>0.48000000000000015</v>
      </c>
      <c r="B51">
        <f t="shared" si="12"/>
        <v>119.80072511135904</v>
      </c>
    </row>
    <row r="52" spans="1:30" x14ac:dyDescent="0.35">
      <c r="A52">
        <f t="shared" si="13"/>
        <v>0.50000000000000011</v>
      </c>
      <c r="B52">
        <f t="shared" si="12"/>
        <v>120.15968301840682</v>
      </c>
    </row>
    <row r="53" spans="1:30" x14ac:dyDescent="0.35">
      <c r="A53">
        <f t="shared" si="13"/>
        <v>0.52000000000000013</v>
      </c>
      <c r="B53">
        <f t="shared" si="12"/>
        <v>120.49294332116934</v>
      </c>
    </row>
    <row r="54" spans="1:30" x14ac:dyDescent="0.35">
      <c r="A54">
        <f t="shared" si="13"/>
        <v>0.54000000000000015</v>
      </c>
      <c r="B54">
        <f t="shared" si="12"/>
        <v>120.80317017355912</v>
      </c>
    </row>
    <row r="55" spans="1:30" x14ac:dyDescent="0.35">
      <c r="A55">
        <f t="shared" si="13"/>
        <v>0.56000000000000016</v>
      </c>
      <c r="B55">
        <f t="shared" si="12"/>
        <v>121.09267176228701</v>
      </c>
    </row>
    <row r="56" spans="1:30" x14ac:dyDescent="0.35">
      <c r="A56">
        <f t="shared" si="13"/>
        <v>0.58000000000000018</v>
      </c>
      <c r="B56">
        <f t="shared" si="12"/>
        <v>121.36345783771131</v>
      </c>
    </row>
    <row r="57" spans="1:30" x14ac:dyDescent="0.35">
      <c r="A57">
        <f t="shared" si="13"/>
        <v>0.6000000000000002</v>
      </c>
      <c r="B57">
        <f t="shared" si="12"/>
        <v>121.61728643639822</v>
      </c>
    </row>
    <row r="59" spans="1:30" x14ac:dyDescent="0.35">
      <c r="A59">
        <v>8.8486725764353E-2</v>
      </c>
      <c r="B59">
        <v>0.45080112649557202</v>
      </c>
      <c r="C59">
        <v>1.28109221921621</v>
      </c>
      <c r="D59">
        <v>2.77232674587197</v>
      </c>
      <c r="E59">
        <v>5.09995722998727</v>
      </c>
      <c r="F59">
        <v>8.4006858398870303</v>
      </c>
      <c r="G59">
        <v>12.7498384413897</v>
      </c>
      <c r="H59">
        <v>18.143165284608799</v>
      </c>
      <c r="I59">
        <v>24.489000978697799</v>
      </c>
      <c r="J59">
        <v>31.6149185662813</v>
      </c>
      <c r="K59">
        <v>39.288733368030996</v>
      </c>
      <c r="L59">
        <v>47.2490732570717</v>
      </c>
      <c r="M59">
        <v>55.237902085069599</v>
      </c>
      <c r="N59">
        <v>63.027640101586201</v>
      </c>
      <c r="O59">
        <v>70.438363266151697</v>
      </c>
      <c r="P59">
        <v>77.344179148234204</v>
      </c>
      <c r="Q59">
        <v>83.670848536478999</v>
      </c>
      <c r="R59">
        <v>89.3878674211511</v>
      </c>
      <c r="S59">
        <v>94.4982337766467</v>
      </c>
      <c r="T59">
        <v>99.028247631210206</v>
      </c>
      <c r="U59">
        <v>103.018696370117</v>
      </c>
      <c r="V59">
        <v>106.517956777743</v>
      </c>
      <c r="W59">
        <v>109.57701509065799</v>
      </c>
      <c r="X59">
        <v>112.246136976873</v>
      </c>
      <c r="Y59">
        <v>114.572822346788</v>
      </c>
      <c r="Z59">
        <v>116.60070280846899</v>
      </c>
      <c r="AA59">
        <v>118.36908147742599</v>
      </c>
      <c r="AB59">
        <v>119.91289305053</v>
      </c>
      <c r="AC59">
        <v>121.262922409628</v>
      </c>
      <c r="AD59">
        <v>122.446174199555</v>
      </c>
    </row>
    <row r="60" spans="1:30" x14ac:dyDescent="0.35">
      <c r="A60">
        <v>2.64960781856826E-5</v>
      </c>
      <c r="B60">
        <v>1.3536498810361899E-4</v>
      </c>
      <c r="C60">
        <v>3.87173517393088E-4</v>
      </c>
      <c r="D60">
        <v>8.4771813338073302E-4</v>
      </c>
      <c r="E60">
        <v>1.5886434919987499E-3</v>
      </c>
      <c r="F60">
        <v>2.68816770451335E-3</v>
      </c>
      <c r="G60">
        <v>4.2318912554300597E-3</v>
      </c>
      <c r="H60">
        <v>6.3137719808042904E-3</v>
      </c>
      <c r="I60">
        <v>9.0372451830056308E-3</v>
      </c>
      <c r="J60">
        <v>1.2516542619286799E-2</v>
      </c>
      <c r="K60">
        <v>1.6878249194478799E-2</v>
      </c>
      <c r="L60">
        <v>2.2263150634706599E-2</v>
      </c>
      <c r="M60">
        <v>2.8828439804210699E-2</v>
      </c>
      <c r="N60">
        <v>3.6750368217757803E-2</v>
      </c>
      <c r="O60">
        <v>4.6227470364801598E-2</v>
      </c>
      <c r="P60">
        <v>5.7484455927849697E-2</v>
      </c>
      <c r="Q60">
        <v>7.0777047077612107E-2</v>
      </c>
      <c r="R60">
        <v>8.6397953132053604E-2</v>
      </c>
      <c r="S60">
        <v>0.104684364870191</v>
      </c>
      <c r="T60">
        <v>0.12602744822616699</v>
      </c>
      <c r="U60">
        <v>0.15088451347856399</v>
      </c>
      <c r="V60">
        <v>0.17979481857170301</v>
      </c>
      <c r="W60">
        <v>0.213400390823414</v>
      </c>
      <c r="X60">
        <v>0.25247392871283902</v>
      </c>
      <c r="Y60">
        <v>0.29795680747589898</v>
      </c>
      <c r="Z60">
        <v>0.351012057988075</v>
      </c>
      <c r="AA60">
        <v>0.41309987179277002</v>
      </c>
      <c r="AB60">
        <v>0.48608826059807198</v>
      </c>
      <c r="AC60">
        <v>0.57242051335488497</v>
      </c>
      <c r="AD60">
        <v>0.67537842963818195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2020-08-06T05:13:55Z</dcterms:created>
  <dcterms:modified xsi:type="dcterms:W3CDTF">2020-08-06T05:13:55Z</dcterms:modified>
</cp:coreProperties>
</file>